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tables/table98.xml" ContentType="application/vnd.openxmlformats-officedocument.spreadsheetml.table+xml"/>
  <Override PartName="/xl/tables/table99.xml" ContentType="application/vnd.openxmlformats-officedocument.spreadsheetml.table+xml"/>
  <Override PartName="/xl/tables/table100.xml" ContentType="application/vnd.openxmlformats-officedocument.spreadsheetml.table+xml"/>
  <Override PartName="/xl/tables/table101.xml" ContentType="application/vnd.openxmlformats-officedocument.spreadsheetml.table+xml"/>
  <Override PartName="/xl/tables/table102.xml" ContentType="application/vnd.openxmlformats-officedocument.spreadsheetml.table+xml"/>
  <Override PartName="/xl/tables/table103.xml" ContentType="application/vnd.openxmlformats-officedocument.spreadsheetml.table+xml"/>
  <Override PartName="/xl/tables/table104.xml" ContentType="application/vnd.openxmlformats-officedocument.spreadsheetml.table+xml"/>
  <Override PartName="/xl/tables/table105.xml" ContentType="application/vnd.openxmlformats-officedocument.spreadsheetml.table+xml"/>
  <Override PartName="/xl/tables/table106.xml" ContentType="application/vnd.openxmlformats-officedocument.spreadsheetml.table+xml"/>
  <Override PartName="/xl/tables/table107.xml" ContentType="application/vnd.openxmlformats-officedocument.spreadsheetml.table+xml"/>
  <Override PartName="/xl/tables/table108.xml" ContentType="application/vnd.openxmlformats-officedocument.spreadsheetml.table+xml"/>
  <Override PartName="/xl/tables/table109.xml" ContentType="application/vnd.openxmlformats-officedocument.spreadsheetml.table+xml"/>
  <Override PartName="/xl/tables/table110.xml" ContentType="application/vnd.openxmlformats-officedocument.spreadsheetml.table+xml"/>
  <Override PartName="/xl/tables/table111.xml" ContentType="application/vnd.openxmlformats-officedocument.spreadsheetml.table+xml"/>
  <Override PartName="/xl/tables/table112.xml" ContentType="application/vnd.openxmlformats-officedocument.spreadsheetml.table+xml"/>
  <Override PartName="/xl/tables/table113.xml" ContentType="application/vnd.openxmlformats-officedocument.spreadsheetml.table+xml"/>
  <Override PartName="/xl/drawings/drawing1.xml" ContentType="application/vnd.openxmlformats-officedocument.drawing+xml"/>
  <Override PartName="/xl/tables/table114.xml" ContentType="application/vnd.openxmlformats-officedocument.spreadsheetml.table+xml"/>
  <Override PartName="/xl/tables/table115.xml" ContentType="application/vnd.openxmlformats-officedocument.spreadsheetml.table+xml"/>
  <Override PartName="/xl/tables/table116.xml" ContentType="application/vnd.openxmlformats-officedocument.spreadsheetml.table+xml"/>
  <Override PartName="/xl/tables/table117.xml" ContentType="application/vnd.openxmlformats-officedocument.spreadsheetml.table+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3" documentId="13_ncr:1_{D9D59E38-078D-6F47-9880-007E04950CC6}" xr6:coauthVersionLast="47" xr6:coauthVersionMax="47" xr10:uidLastSave="{32CD5C68-E6DD-4C73-B8AA-91AECA71C940}"/>
  <bookViews>
    <workbookView xWindow="-120" yWindow="-120" windowWidth="29040" windowHeight="15720" tabRatio="829" activeTab="1" xr2:uid="{00000000-000D-0000-FFFF-FFFF00000000}"/>
  </bookViews>
  <sheets>
    <sheet name="LISTAS" sheetId="2" state="hidden" r:id="rId1"/>
    <sheet name="PORTADA" sheetId="51" r:id="rId2"/>
    <sheet name="INSTRUCTIVO" sheetId="41" r:id="rId3"/>
    <sheet name="1. Información General" sheetId="55" r:id="rId4"/>
    <sheet name="2.Ambientes Edu. y Protectores" sheetId="21" r:id="rId5"/>
    <sheet name="3. Alimentacion y Nutrición " sheetId="42" r:id="rId6"/>
    <sheet name="4. Familia,Comunidadesy Redes" sheetId="44" r:id="rId7"/>
    <sheet name="5. Proceso Pedagógico" sheetId="45" r:id="rId8"/>
    <sheet name="6. AdministrativoyGestión" sheetId="43" r:id="rId9"/>
    <sheet name="7. Financiero" sheetId="53" r:id="rId10"/>
    <sheet name="Oculto" sheetId="59" state="hidden" r:id="rId11"/>
    <sheet name="8. Talento Humano" sheetId="54" r:id="rId12"/>
    <sheet name="Tabla 1. Áreas y Baños" sheetId="36" r:id="rId13"/>
    <sheet name="Tabla 2 Evid. no cumpl P.I." sheetId="47" r:id="rId14"/>
    <sheet name="TEMP" sheetId="58" state="hidden" r:id="rId15"/>
    <sheet name="Condiciones NO cumplimiento" sheetId="56" r:id="rId16"/>
    <sheet name="Acta_Cierre" sheetId="57" r:id="rId17"/>
  </sheets>
  <externalReferences>
    <externalReference r:id="rId18"/>
    <externalReference r:id="rId19"/>
  </externalReferences>
  <definedNames>
    <definedName name="_xlnm._FilterDatabase" localSheetId="4" hidden="1">'2.Ambientes Edu. y Protectores'!$A$2:$G$94</definedName>
    <definedName name="_xlnm._FilterDatabase" localSheetId="5" hidden="1">'3. Alimentacion y Nutrición '!$A$2:$G$2</definedName>
    <definedName name="_xlnm._FilterDatabase" localSheetId="6" hidden="1">'4. Familia,Comunidadesy Redes'!$A$2:$H$25</definedName>
    <definedName name="_xlnm._FilterDatabase" localSheetId="7" hidden="1">'5. Proceso Pedagógico'!$A$2:$H$21</definedName>
    <definedName name="_xlnm._FilterDatabase" localSheetId="8" hidden="1">'6. AdministrativoyGestión'!$A$2:$H$20</definedName>
    <definedName name="_xlnm._FilterDatabase" localSheetId="11" hidden="1">'8. Talento Humano'!$B$2:$E$2</definedName>
    <definedName name="_xlnm._FilterDatabase" localSheetId="15" hidden="1">'Condiciones NO cumplimiento'!$A$2:$G$2</definedName>
    <definedName name="_xlnm.Print_Area" localSheetId="3">'1. Información General'!$A$1:$F$41</definedName>
    <definedName name="_xlnm.Print_Area" localSheetId="4">'2.Ambientes Edu. y Protectores'!$B$1:$E$94</definedName>
    <definedName name="_xlnm.Print_Area" localSheetId="5">'3. Alimentacion y Nutrición '!$B$1:$E$104</definedName>
    <definedName name="_xlnm.Print_Area" localSheetId="6">'4. Familia,Comunidadesy Redes'!$B$1:$E$25</definedName>
    <definedName name="_xlnm.Print_Area" localSheetId="7">'5. Proceso Pedagógico'!$B$1:$E$21</definedName>
    <definedName name="_xlnm.Print_Area" localSheetId="8">'6. AdministrativoyGestión'!$B$1:$E$20</definedName>
    <definedName name="_xlnm.Print_Area" localSheetId="9">'7. Financiero'!$B$1:$E$17</definedName>
    <definedName name="_xlnm.Print_Area" localSheetId="11">'8. Talento Humano'!$B$1:$E$22</definedName>
    <definedName name="_xlnm.Print_Area" localSheetId="16">Acta_Cierre!$A$1:$F$45</definedName>
    <definedName name="_xlnm.Print_Area" localSheetId="15">'Condiciones NO cumplimiento'!$A$2:$G$40</definedName>
    <definedName name="_xlnm.Print_Area" localSheetId="2">INSTRUCTIVO!$A$1:$B$95</definedName>
    <definedName name="_xlnm.Print_Area" localSheetId="1">PORTADA!$A$1:$E$39</definedName>
    <definedName name="_xlnm.Print_Area" localSheetId="12">'Tabla 1. Áreas y Baños'!$A$1:$I$55</definedName>
    <definedName name="_xlnm.Print_Area" localSheetId="13">'Tabla 2 Evid. no cumpl P.I.'!$B$1:$N$12</definedName>
    <definedName name="_xlnm.Print_Area" localSheetId="14">TEMP!#REF!</definedName>
    <definedName name="Auditoría" localSheetId="2">#REF!</definedName>
    <definedName name="Auditoría">[1]!Acciones[Auditoría]</definedName>
    <definedName name="b" localSheetId="9">'[1]Verificables Comp. Legal'!$D$40</definedName>
    <definedName name="b" localSheetId="2">#REF!</definedName>
    <definedName name="b" localSheetId="12">'[1]Verificables Comp. Legal'!$D$40</definedName>
    <definedName name="b">'[1]Verificables Comp. Legal'!$D$40</definedName>
    <definedName name="ca" localSheetId="9">'[1]Verificables Comp. Legal'!$K$19</definedName>
    <definedName name="ca" localSheetId="2">#REF!</definedName>
    <definedName name="ca" localSheetId="12">'[1]Verificables Comp. Legal'!$K$19</definedName>
    <definedName name="ca">'[1]Verificables Comp. Legal'!$K$19</definedName>
    <definedName name="camp" localSheetId="9">'[1]Verificables Comp. Legal'!$U$16</definedName>
    <definedName name="camp" localSheetId="2">#REF!</definedName>
    <definedName name="camp" localSheetId="12">'[1]Verificables Comp. Legal'!$U$16</definedName>
    <definedName name="camp">'[1]Verificables Comp. Legal'!$U$16</definedName>
    <definedName name="cap" localSheetId="9">'[1]Verificables Comp. Legal'!$O$29</definedName>
    <definedName name="cap" localSheetId="2">#REF!</definedName>
    <definedName name="cap" localSheetId="12">'[1]Verificables Comp. Legal'!$O$29</definedName>
    <definedName name="cap">'[1]Verificables Comp. Legal'!$O$29</definedName>
    <definedName name="car" localSheetId="9">'[1]Verificables Comp. Legal'!$K$16</definedName>
    <definedName name="car" localSheetId="2">#REF!</definedName>
    <definedName name="car" localSheetId="12">'[1]Verificables Comp. Legal'!$K$16</definedName>
    <definedName name="car">'[1]Verificables Comp. Legal'!$K$16</definedName>
    <definedName name="carg" localSheetId="9">'[1]Verificables Comp. Legal'!$K$17</definedName>
    <definedName name="carg" localSheetId="2">#REF!</definedName>
    <definedName name="carg" localSheetId="12">'[1]Verificables Comp. Legal'!$K$17</definedName>
    <definedName name="carg">'[1]Verificables Comp. Legal'!$K$17</definedName>
    <definedName name="cargo" localSheetId="9">'[1]Verificables Comp. Legal'!$K$18</definedName>
    <definedName name="cargo" localSheetId="2">#REF!</definedName>
    <definedName name="cargo" localSheetId="12">'[1]Verificables Comp. Legal'!$K$18</definedName>
    <definedName name="cargo">'[1]Verificables Comp. Legal'!$K$18</definedName>
    <definedName name="cargoo" localSheetId="9">'[1]Verificables Comp. Legal'!$J$38</definedName>
    <definedName name="cargoo" localSheetId="2">#REF!</definedName>
    <definedName name="cargoo" localSheetId="12">'[1]Verificables Comp. Legal'!$J$38</definedName>
    <definedName name="cargoo">'[1]Verificables Comp. Legal'!$J$38</definedName>
    <definedName name="cargooo" localSheetId="9">'[1]Verificables Comp. Legal'!$J$37</definedName>
    <definedName name="cargooo" localSheetId="2">#REF!</definedName>
    <definedName name="cargooo" localSheetId="12">'[1]Verificables Comp. Legal'!$J$37</definedName>
    <definedName name="cargooo">'[1]Verificables Comp. Legal'!$J$37</definedName>
    <definedName name="carrr" localSheetId="9">'[1]Verificables Comp. Legal'!$J$39</definedName>
    <definedName name="carrr" localSheetId="2">#REF!</definedName>
    <definedName name="carrr" localSheetId="12">'[1]Verificables Comp. Legal'!$J$39</definedName>
    <definedName name="carrr">'[1]Verificables Comp. Legal'!$J$39</definedName>
    <definedName name="carrrr" localSheetId="9">'[1]Verificables Comp. Legal'!$J$40</definedName>
    <definedName name="carrrr" localSheetId="2">#REF!</definedName>
    <definedName name="carrrr" localSheetId="12">'[1]Verificables Comp. Legal'!$J$40</definedName>
    <definedName name="carrrr">'[1]Verificables Comp. Legal'!$J$40</definedName>
    <definedName name="codpo" localSheetId="9">'[1]Verificables Comp. Legal'!$B$34</definedName>
    <definedName name="codpo" localSheetId="2">#REF!</definedName>
    <definedName name="codpo" localSheetId="12">'[1]Verificables Comp. Legal'!$B$34</definedName>
    <definedName name="codpo">'[1]Verificables Comp. Legal'!$B$34</definedName>
    <definedName name="com" localSheetId="9">'[1]Verificables Comp. Legal'!$U$17</definedName>
    <definedName name="com" localSheetId="2">#REF!</definedName>
    <definedName name="com" localSheetId="12">'[1]Verificables Comp. Legal'!$U$17</definedName>
    <definedName name="com">'[1]Verificables Comp. Legal'!$U$17</definedName>
    <definedName name="com´p" localSheetId="9">'[1]Verificables Comp. Legal'!$U$18</definedName>
    <definedName name="com´p" localSheetId="2">#REF!</definedName>
    <definedName name="com´p" localSheetId="12">'[1]Verificables Comp. Legal'!$U$18</definedName>
    <definedName name="com´p">'[1]Verificables Comp. Legal'!$U$18</definedName>
    <definedName name="compel" localSheetId="9">'[1]Verificables Comp. Legal'!$Q$38</definedName>
    <definedName name="compel" localSheetId="2">#REF!</definedName>
    <definedName name="compel" localSheetId="12">'[1]Verificables Comp. Legal'!$Q$38</definedName>
    <definedName name="compel">'[1]Verificables Comp. Legal'!$Q$38</definedName>
    <definedName name="compen" localSheetId="9">'[1]Verificables Comp. Legal'!$Q$37</definedName>
    <definedName name="compen" localSheetId="2">#REF!</definedName>
    <definedName name="compen" localSheetId="12">'[1]Verificables Comp. Legal'!$Q$37</definedName>
    <definedName name="compen">'[1]Verificables Comp. Legal'!$Q$37</definedName>
    <definedName name="compo" localSheetId="9">'[1]Verificables Comp. Legal'!$U$19</definedName>
    <definedName name="compo" localSheetId="2">#REF!</definedName>
    <definedName name="compo" localSheetId="12">'[1]Verificables Comp. Legal'!$U$19</definedName>
    <definedName name="compo">'[1]Verificables Comp. Legal'!$U$19</definedName>
    <definedName name="comppa" localSheetId="9">'[1]Verificables Comp. Legal'!$Q$39</definedName>
    <definedName name="comppa" localSheetId="2">#REF!</definedName>
    <definedName name="comppa" localSheetId="12">'[1]Verificables Comp. Legal'!$Q$39</definedName>
    <definedName name="comppa">'[1]Verificables Comp. Legal'!$Q$39</definedName>
    <definedName name="comppar" localSheetId="9">'[1]Verificables Comp. Legal'!$Q$40</definedName>
    <definedName name="comppar" localSheetId="2">#REF!</definedName>
    <definedName name="comppar" localSheetId="12">'[1]Verificables Comp. Legal'!$Q$40</definedName>
    <definedName name="comppar">'[1]Verificables Comp. Legal'!$Q$40</definedName>
    <definedName name="correo" localSheetId="9">'[1]Verificables Comp. Legal'!$U$23</definedName>
    <definedName name="correo" localSheetId="2">#REF!</definedName>
    <definedName name="correo" localSheetId="12">'[1]Verificables Comp. Legal'!$U$23</definedName>
    <definedName name="correo">'[1]Verificables Comp. Legal'!$U$23</definedName>
    <definedName name="CPIA" localSheetId="2">#REF!</definedName>
    <definedName name="CPIA">[1]!Acciones[Auditoría]</definedName>
    <definedName name="cumple" localSheetId="12">#REF!</definedName>
    <definedName name="cumple">#REF!</definedName>
    <definedName name="cupo" localSheetId="9">'[1]Verificables Comp. Legal'!$Q$29</definedName>
    <definedName name="cupo" localSheetId="2">#REF!</definedName>
    <definedName name="cupo" localSheetId="12">'[1]Verificables Comp. Legal'!$Q$29</definedName>
    <definedName name="cupo">'[1]Verificables Comp. Legal'!$Q$29</definedName>
    <definedName name="cz" localSheetId="9">'[1]Verificables Comp. Legal'!$O$22</definedName>
    <definedName name="cz" localSheetId="2">#REF!</definedName>
    <definedName name="cz" localSheetId="12">'[1]Verificables Comp. Legal'!$O$22</definedName>
    <definedName name="cz">'[1]Verificables Comp. Legal'!$O$22</definedName>
    <definedName name="desp" localSheetId="9">'[1]Verificables Comp. Legal'!$M$30</definedName>
    <definedName name="desp" localSheetId="2">#REF!</definedName>
    <definedName name="desp" localSheetId="12">'[1]Verificables Comp. Legal'!$M$30</definedName>
    <definedName name="desp">'[1]Verificables Comp. Legal'!$M$30</definedName>
    <definedName name="dir" localSheetId="9">'[1]Verificables Comp. Legal'!$D$25</definedName>
    <definedName name="dir" localSheetId="2">#REF!</definedName>
    <definedName name="dir" localSheetId="12">'[1]Verificables Comp. Legal'!$D$25</definedName>
    <definedName name="dir">'[1]Verificables Comp. Legal'!$D$25</definedName>
    <definedName name="dirse" localSheetId="9">'[1]Verificables Comp. Legal'!$D$32</definedName>
    <definedName name="dirse" localSheetId="2">#REF!</definedName>
    <definedName name="dirse" localSheetId="12">'[1]Verificables Comp. Legal'!$D$32</definedName>
    <definedName name="dirse">'[1]Verificables Comp. Legal'!$D$32</definedName>
    <definedName name="dr" localSheetId="9">'[1]Verificables Comp. Legal'!$K$28</definedName>
    <definedName name="dr" localSheetId="2">#REF!</definedName>
    <definedName name="dr" localSheetId="12">'[1]Verificables Comp. Legal'!$K$28</definedName>
    <definedName name="dr">'[1]Verificables Comp. Legal'!$K$28</definedName>
    <definedName name="email" localSheetId="9">'[1]Verificables Comp. Legal'!$S$28</definedName>
    <definedName name="email" localSheetId="2">#REF!</definedName>
    <definedName name="email" localSheetId="12">'[1]Verificables Comp. Legal'!$S$28</definedName>
    <definedName name="email">'[1]Verificables Comp. Legal'!$S$28</definedName>
    <definedName name="fal" localSheetId="9">'[1]Verificables Comp. Legal'!$C$30</definedName>
    <definedName name="fal" localSheetId="2">#REF!</definedName>
    <definedName name="fal" localSheetId="12">'[1]Verificables Comp. Legal'!$C$30</definedName>
    <definedName name="fal">'[1]Verificables Comp. Legal'!$C$30</definedName>
    <definedName name="fecha" localSheetId="9">'[1]Verificables Comp. Legal'!$D$11</definedName>
    <definedName name="fecha" localSheetId="2">#REF!</definedName>
    <definedName name="fecha" localSheetId="12">'[1]Verificables Comp. Legal'!$D$11</definedName>
    <definedName name="fecha">'[1]Verificables Comp. Legal'!$D$11</definedName>
    <definedName name="fechaa" localSheetId="9">'[1]Verificables Comp. Legal'!$D$13</definedName>
    <definedName name="fechaa" localSheetId="2">#REF!</definedName>
    <definedName name="fechaa" localSheetId="12">'[1]Verificables Comp. Legal'!$D$13</definedName>
    <definedName name="fechaa">'[1]Verificables Comp. Legal'!$D$13</definedName>
    <definedName name="Inicial" localSheetId="2">#REF!</definedName>
    <definedName name="Inicial">[1]!Acciones[Inicial]</definedName>
    <definedName name="Inspección" localSheetId="2">#REF!</definedName>
    <definedName name="Inspección">[1]!Acciones[Inspección]</definedName>
    <definedName name="lf" localSheetId="9">'[1]Verificables Comp. Legal'!$M$26</definedName>
    <definedName name="lf" localSheetId="2">#REF!</definedName>
    <definedName name="lf" localSheetId="12">'[1]Verificables Comp. Legal'!$M$26</definedName>
    <definedName name="lf">'[1]Verificables Comp. Legal'!$M$26</definedName>
    <definedName name="m" localSheetId="9">'[1]Verificables Comp. Legal'!$D$39</definedName>
    <definedName name="m" localSheetId="2">#REF!</definedName>
    <definedName name="m" localSheetId="12">'[1]Verificables Comp. Legal'!$D$39</definedName>
    <definedName name="m">'[1]Verificables Comp. Legal'!$D$39</definedName>
    <definedName name="mun" localSheetId="9">'[1]Verificables Comp. Legal'!$O$23</definedName>
    <definedName name="mun" localSheetId="2">#REF!</definedName>
    <definedName name="mun" localSheetId="12">'[1]Verificables Comp. Legal'!$O$23</definedName>
    <definedName name="mun">'[1]Verificables Comp. Legal'!$O$23</definedName>
    <definedName name="muni" localSheetId="9">'[1]Verificables Comp. Legal'!$O$28</definedName>
    <definedName name="muni" localSheetId="2">#REF!</definedName>
    <definedName name="muni" localSheetId="12">'[1]Verificables Comp. Legal'!$O$28</definedName>
    <definedName name="muni">'[1]Verificables Comp. Legal'!$O$28</definedName>
    <definedName name="n" localSheetId="9">'[1]Verificables Comp. Legal'!$D$37</definedName>
    <definedName name="n" localSheetId="2">#REF!</definedName>
    <definedName name="n" localSheetId="12">'[1]Verificables Comp. Legal'!$D$37</definedName>
    <definedName name="n">'[1]Verificables Comp. Legal'!$D$37</definedName>
    <definedName name="nit" localSheetId="9">'[1]Verificables Comp. Legal'!$J$23</definedName>
    <definedName name="nit" localSheetId="2">#REF!</definedName>
    <definedName name="nit" localSheetId="12">'[1]Verificables Comp. Legal'!$J$23</definedName>
    <definedName name="nit">'[1]Verificables Comp. Legal'!$J$23</definedName>
    <definedName name="no" localSheetId="9">'[1]Verificables Comp. Legal'!$F$31</definedName>
    <definedName name="no" localSheetId="2">#REF!</definedName>
    <definedName name="no" localSheetId="12">'[1]Verificables Comp. Legal'!$F$31</definedName>
    <definedName name="no">'[1]Verificables Comp. Legal'!$F$31</definedName>
    <definedName name="noaplica" localSheetId="12">#REF!</definedName>
    <definedName name="noaplica">#REF!</definedName>
    <definedName name="nomb" localSheetId="9">'[1]Verificables Comp. Legal'!$D$23</definedName>
    <definedName name="nomb" localSheetId="2">#REF!</definedName>
    <definedName name="nomb" localSheetId="12">'[1]Verificables Comp. Legal'!$D$23</definedName>
    <definedName name="nomb">'[1]Verificables Comp. Legal'!$D$23</definedName>
    <definedName name="nombrep" localSheetId="9">'[1]Verificables Comp. Legal'!$D$24</definedName>
    <definedName name="nombrep" localSheetId="2">#REF!</definedName>
    <definedName name="nombrep" localSheetId="12">'[1]Verificables Comp. Legal'!$D$24</definedName>
    <definedName name="nombrep">'[1]Verificables Comp. Legal'!$D$24</definedName>
    <definedName name="nomrep" localSheetId="9">'[1]Verificables Comp. Legal'!$D$29</definedName>
    <definedName name="nomrep" localSheetId="2">#REF!</definedName>
    <definedName name="nomrep" localSheetId="12">'[1]Verificables Comp. Legal'!$D$29</definedName>
    <definedName name="nomrep">'[1]Verificables Comp. Legal'!$D$29</definedName>
    <definedName name="nomun" localSheetId="9">'[1]Verificables Comp. Legal'!$D$28</definedName>
    <definedName name="nomun" localSheetId="2">#REF!</definedName>
    <definedName name="nomun" localSheetId="12">'[1]Verificables Comp. Legal'!$D$28</definedName>
    <definedName name="nomun">'[1]Verificables Comp. Legal'!$D$28</definedName>
    <definedName name="numbe" localSheetId="9">'[1]Verificables Comp. Legal'!$S$29</definedName>
    <definedName name="numbe" localSheetId="2">#REF!</definedName>
    <definedName name="numbe" localSheetId="12">'[1]Verificables Comp. Legal'!$S$29</definedName>
    <definedName name="numbe">'[1]Verificables Comp. Legal'!$S$29</definedName>
    <definedName name="numbea" localSheetId="9">'[1]Verificables Comp. Legal'!$W$29</definedName>
    <definedName name="numbea" localSheetId="2">#REF!</definedName>
    <definedName name="numbea" localSheetId="12">'[1]Verificables Comp. Legal'!$W$29</definedName>
    <definedName name="numbea">'[1]Verificables Comp. Legal'!$W$29</definedName>
    <definedName name="numero" localSheetId="9">'[1]Verificables Comp. Legal'!$D$12</definedName>
    <definedName name="numero" localSheetId="2">#REF!</definedName>
    <definedName name="numero" localSheetId="12">'[1]Verificables Comp. Legal'!$D$12</definedName>
    <definedName name="numero">'[1]Verificables Comp. Legal'!$D$12</definedName>
    <definedName name="numid" localSheetId="9">'[1]Verificables Comp. Legal'!$O$24</definedName>
    <definedName name="numid" localSheetId="2">#REF!</definedName>
    <definedName name="numid" localSheetId="12">'[1]Verificables Comp. Legal'!$O$24</definedName>
    <definedName name="numid">'[1]Verificables Comp. Legal'!$O$24</definedName>
    <definedName name="o" localSheetId="9">'[1]Verificables Comp. Legal'!$D$38</definedName>
    <definedName name="o" localSheetId="2">#REF!</definedName>
    <definedName name="o" localSheetId="12">'[1]Verificables Comp. Legal'!$D$38</definedName>
    <definedName name="o">'[1]Verificables Comp. Legal'!$D$38</definedName>
    <definedName name="obj" localSheetId="9">'[1]Verificables Comp. Legal'!$D$14</definedName>
    <definedName name="obj" localSheetId="2">#REF!</definedName>
    <definedName name="obj" localSheetId="12">'[1]Verificables Comp. Legal'!$D$14</definedName>
    <definedName name="obj">'[1]Verificables Comp. Legal'!$D$14</definedName>
    <definedName name="piyc" localSheetId="9">'[1]Verificables Comp. Legal'!$I$35</definedName>
    <definedName name="piyc" localSheetId="2">#REF!</definedName>
    <definedName name="piyc" localSheetId="12">'[1]Verificables Comp. Legal'!$I$35</definedName>
    <definedName name="piyc">'[1]Verificables Comp. Legal'!$I$35</definedName>
    <definedName name="pj" localSheetId="9">'[1]Verificables Comp. Legal'!$D$26</definedName>
    <definedName name="pj" localSheetId="2">#REF!</definedName>
    <definedName name="pj" localSheetId="12">'[1]Verificables Comp. Legal'!$D$26</definedName>
    <definedName name="pj">'[1]Verificables Comp. Legal'!$D$26</definedName>
    <definedName name="porfe" localSheetId="9">'[1]Verificables Comp. Legal'!$D$19</definedName>
    <definedName name="porfe" localSheetId="2">#REF!</definedName>
    <definedName name="porfe" localSheetId="12">'[1]Verificables Comp. Legal'!$D$19</definedName>
    <definedName name="porfe">'[1]Verificables Comp. Legal'!$D$19</definedName>
    <definedName name="pro" localSheetId="9">'[1]Verificables Comp. Legal'!$D$17</definedName>
    <definedName name="pro" localSheetId="2">#REF!</definedName>
    <definedName name="pro" localSheetId="12">'[1]Verificables Comp. Legal'!$D$17</definedName>
    <definedName name="pro">'[1]Verificables Comp. Legal'!$D$17</definedName>
    <definedName name="prof" localSheetId="9">'[1]Verificables Comp. Legal'!$D$18</definedName>
    <definedName name="prof" localSheetId="2">#REF!</definedName>
    <definedName name="prof" localSheetId="12">'[1]Verificables Comp. Legal'!$D$18</definedName>
    <definedName name="prof">'[1]Verificables Comp. Legal'!$D$18</definedName>
    <definedName name="reg" localSheetId="9">'[1]Verificables Comp. Legal'!$D$22</definedName>
    <definedName name="reg" localSheetId="2">#REF!</definedName>
    <definedName name="reg" localSheetId="12">'[1]Verificables Comp. Legal'!$D$22</definedName>
    <definedName name="reg">'[1]Verificables Comp. Legal'!$D$22</definedName>
    <definedName name="Renovación" localSheetId="2">#REF!</definedName>
    <definedName name="Renovación">[1]!Acciones[Renovación]</definedName>
    <definedName name="respli" localSheetId="9">'[1]Verificables Comp. Legal'!$D$16</definedName>
    <definedName name="respli" localSheetId="2">#REF!</definedName>
    <definedName name="respli" localSheetId="12">'[1]Verificables Comp. Legal'!$D$16</definedName>
    <definedName name="respli">'[1]Verificables Comp. Legal'!$D$16</definedName>
    <definedName name="si" localSheetId="9">'[1]Verificables Comp. Legal'!$D$31</definedName>
    <definedName name="si" localSheetId="2">#REF!</definedName>
    <definedName name="si" localSheetId="12">'[1]Verificables Comp. Legal'!$D$31</definedName>
    <definedName name="si">'[1]Verificables Comp. Legal'!$D$31</definedName>
    <definedName name="te" localSheetId="9">'[1]Verificables Comp. Legal'!$K$29</definedName>
    <definedName name="te" localSheetId="2">#REF!</definedName>
    <definedName name="te" localSheetId="12">'[1]Verificables Comp. Legal'!$K$29</definedName>
    <definedName name="te">'[1]Verificables Comp. Legal'!$K$29</definedName>
    <definedName name="tel" localSheetId="9">'[1]Verificables Comp. Legal'!$W$24</definedName>
    <definedName name="tel" localSheetId="2">#REF!</definedName>
    <definedName name="tel" localSheetId="12">'[1]Verificables Comp. Legal'!$W$24</definedName>
    <definedName name="tel">'[1]Verificables Comp. Legal'!$W$24</definedName>
    <definedName name="telad" localSheetId="9">'[1]Verificables Comp. Legal'!$O$25</definedName>
    <definedName name="telad" localSheetId="2">#REF!</definedName>
    <definedName name="telad" localSheetId="12">'[1]Verificables Comp. Legal'!$O$25</definedName>
    <definedName name="telad">'[1]Verificables Comp. Legal'!$O$25</definedName>
    <definedName name="telun" localSheetId="9">'[1]Verificables Comp. Legal'!$W$28</definedName>
    <definedName name="telun" localSheetId="2">#REF!</definedName>
    <definedName name="telun" localSheetId="12">'[1]Verificables Comp. Legal'!$W$28</definedName>
    <definedName name="telun">'[1]Verificables Comp. Legal'!$W$28</definedName>
    <definedName name="tipo" localSheetId="9">'[1]Lista Información'!$J$5:$K$5</definedName>
    <definedName name="tipo" localSheetId="2">#REF!</definedName>
    <definedName name="tipo" localSheetId="12">'[1]Lista Información'!$J$5:$K$5</definedName>
    <definedName name="tipo">'[1]Lista Información'!$J$5:$K$5</definedName>
    <definedName name="tipoa" localSheetId="9">'[1]Verificables Comp. Legal'!$D$10</definedName>
    <definedName name="tipoa" localSheetId="2">#REF!</definedName>
    <definedName name="tipoa" localSheetId="12">'[1]Verificables Comp. Legal'!$D$10</definedName>
    <definedName name="tipoa">'[1]Verificables Comp. Legal'!$D$10</definedName>
    <definedName name="tipoa2" localSheetId="9">'[1]Verificables Comp. Legal'!$P$10</definedName>
    <definedName name="tipoa2" localSheetId="2">#REF!</definedName>
    <definedName name="tipoa2" localSheetId="12">'[1]Verificables Comp. Legal'!$P$10</definedName>
    <definedName name="tipoa2">'[1]Verificables Comp. Legal'!$P$10</definedName>
    <definedName name="_xlnm.Print_Titles" localSheetId="15">'Condiciones NO cumplimiento'!$1:$2</definedName>
    <definedName name="verificacion" localSheetId="9">'[1]Verificables Comp. Legal'!$V$12</definedName>
    <definedName name="verificacion" localSheetId="2">#REF!</definedName>
    <definedName name="verificacion" localSheetId="12">'[1]Verificables Comp. Legal'!$V$12</definedName>
    <definedName name="verificacion">'[1]Verificables Comp. Legal'!$V$12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O4" i="59" l="1"/>
  <c r="NN4" i="59"/>
  <c r="NL4" i="59"/>
  <c r="NK4" i="59"/>
  <c r="NJ4" i="59"/>
  <c r="NI4" i="59"/>
  <c r="NH4" i="59"/>
  <c r="NG4" i="59"/>
  <c r="NF4" i="59"/>
  <c r="NE4" i="59"/>
  <c r="ND4" i="59"/>
  <c r="NC4" i="59"/>
  <c r="NB4" i="59"/>
  <c r="NA4" i="59"/>
  <c r="MZ4" i="59"/>
  <c r="MY4" i="59"/>
  <c r="MX4" i="59"/>
  <c r="MW4" i="59"/>
  <c r="MV4" i="59"/>
  <c r="MU4" i="59"/>
  <c r="MT4" i="59"/>
  <c r="MS4" i="59"/>
  <c r="MR4" i="59"/>
  <c r="MQ4" i="59"/>
  <c r="MP4" i="59"/>
  <c r="MO4" i="59"/>
  <c r="MN4" i="59"/>
  <c r="MM4" i="59"/>
  <c r="ML4" i="59"/>
  <c r="MK4" i="59"/>
  <c r="MI4" i="59"/>
  <c r="MH4" i="59"/>
  <c r="MG4" i="59"/>
  <c r="MF4" i="59"/>
  <c r="ME4" i="59"/>
  <c r="MD4" i="59"/>
  <c r="MC4" i="59"/>
  <c r="MB4" i="59"/>
  <c r="MA4" i="59"/>
  <c r="LZ4" i="59"/>
  <c r="LX4" i="59"/>
  <c r="LW4" i="59"/>
  <c r="LV4" i="59"/>
  <c r="LU4" i="59"/>
  <c r="LT4" i="59"/>
  <c r="LS4" i="59"/>
  <c r="LR4" i="59"/>
  <c r="LQ4" i="59"/>
  <c r="LP4" i="59"/>
  <c r="LO4" i="59"/>
  <c r="LN4" i="59"/>
  <c r="LM4" i="59"/>
  <c r="LL4" i="59"/>
  <c r="LK4" i="59"/>
  <c r="LJ4" i="59"/>
  <c r="LI4" i="59"/>
  <c r="LH4" i="59"/>
  <c r="LF4" i="59"/>
  <c r="LE4" i="59"/>
  <c r="LD4" i="59"/>
  <c r="LC4" i="59"/>
  <c r="LB4" i="59"/>
  <c r="LA4" i="59"/>
  <c r="KZ4" i="59"/>
  <c r="KY4" i="59"/>
  <c r="KX4" i="59"/>
  <c r="KW4" i="59"/>
  <c r="KV4" i="59"/>
  <c r="KU4" i="59"/>
  <c r="KT4" i="59"/>
  <c r="KS4" i="59"/>
  <c r="KR4" i="59"/>
  <c r="KQ4" i="59"/>
  <c r="KP4" i="59"/>
  <c r="KO4" i="59"/>
  <c r="KN4" i="59"/>
  <c r="KM4" i="59"/>
  <c r="KL4" i="59"/>
  <c r="KK4" i="59"/>
  <c r="KJ4" i="59"/>
  <c r="KI4" i="59"/>
  <c r="KH4" i="59"/>
  <c r="KF4" i="59"/>
  <c r="KE4" i="59"/>
  <c r="KD4" i="59"/>
  <c r="KC4" i="59"/>
  <c r="KB4" i="59"/>
  <c r="KA4" i="59"/>
  <c r="JZ4" i="59"/>
  <c r="JY4" i="59"/>
  <c r="JX4" i="59"/>
  <c r="JW4" i="59"/>
  <c r="JV4" i="59"/>
  <c r="JU4" i="59"/>
  <c r="JT4" i="59"/>
  <c r="JS4" i="59"/>
  <c r="JR4" i="59"/>
  <c r="JQ4" i="59"/>
  <c r="JP4" i="59"/>
  <c r="JO4" i="59"/>
  <c r="JN4" i="59"/>
  <c r="JM4" i="59"/>
  <c r="JL4" i="59"/>
  <c r="JK4" i="59"/>
  <c r="JJ4" i="59"/>
  <c r="JI4" i="59"/>
  <c r="JH4" i="59"/>
  <c r="JG4" i="59"/>
  <c r="JF4" i="59"/>
  <c r="JE4" i="59"/>
  <c r="JD4" i="59"/>
  <c r="JC4" i="59"/>
  <c r="JB4" i="59"/>
  <c r="JA4" i="59"/>
  <c r="IZ4" i="59"/>
  <c r="IY4" i="59"/>
  <c r="IX4" i="59"/>
  <c r="IW4" i="59"/>
  <c r="IV4" i="59"/>
  <c r="IT4" i="59"/>
  <c r="IS4" i="59"/>
  <c r="IR4" i="59"/>
  <c r="IQ4" i="59"/>
  <c r="IP4" i="59"/>
  <c r="IO4" i="59"/>
  <c r="IN4" i="59"/>
  <c r="IM4" i="59"/>
  <c r="IL4" i="59"/>
  <c r="IK4" i="59"/>
  <c r="IJ4" i="59"/>
  <c r="II4" i="59"/>
  <c r="IH4" i="59"/>
  <c r="IG4" i="59"/>
  <c r="IF4" i="59"/>
  <c r="IE4" i="59"/>
  <c r="ID4" i="59"/>
  <c r="IC4" i="59"/>
  <c r="IB4" i="59"/>
  <c r="IA4" i="59"/>
  <c r="HZ4" i="59"/>
  <c r="HY4" i="59"/>
  <c r="HX4" i="59"/>
  <c r="HW4" i="59"/>
  <c r="HV4" i="59"/>
  <c r="HU4" i="59"/>
  <c r="HT4" i="59"/>
  <c r="HS4" i="59"/>
  <c r="HR4" i="59"/>
  <c r="HQ4" i="59"/>
  <c r="HP4" i="59"/>
  <c r="HO4" i="59"/>
  <c r="HN4" i="59"/>
  <c r="HM4" i="59"/>
  <c r="HL4" i="59"/>
  <c r="HK4" i="59"/>
  <c r="HJ4" i="59"/>
  <c r="HI4" i="59"/>
  <c r="HH4" i="59"/>
  <c r="HG4" i="59"/>
  <c r="HF4" i="59"/>
  <c r="HE4" i="59"/>
  <c r="HD4" i="59"/>
  <c r="HC4" i="59"/>
  <c r="HB4" i="59"/>
  <c r="HA4" i="59"/>
  <c r="GZ4" i="59"/>
  <c r="GY4" i="59"/>
  <c r="GX4" i="59"/>
  <c r="GW4" i="59"/>
  <c r="GV4" i="59"/>
  <c r="GU4" i="59"/>
  <c r="GT4" i="59"/>
  <c r="GS4" i="59"/>
  <c r="GR4" i="59"/>
  <c r="GQ4" i="59"/>
  <c r="GP4" i="59"/>
  <c r="GO4" i="59"/>
  <c r="GN4" i="59"/>
  <c r="GM4" i="59"/>
  <c r="GL4" i="59"/>
  <c r="GK4" i="59"/>
  <c r="GJ4" i="59"/>
  <c r="GI4" i="59"/>
  <c r="GH4" i="59"/>
  <c r="GG4" i="59"/>
  <c r="GF4" i="59"/>
  <c r="GE4" i="59"/>
  <c r="GD4" i="59"/>
  <c r="GC4" i="59"/>
  <c r="GB4" i="59"/>
  <c r="GA4" i="59"/>
  <c r="FZ4" i="59"/>
  <c r="FY4" i="59"/>
  <c r="FX4" i="59"/>
  <c r="FW4" i="59"/>
  <c r="FV4" i="59"/>
  <c r="FU4" i="59"/>
  <c r="FT4" i="59"/>
  <c r="FS4" i="59"/>
  <c r="FR4" i="59"/>
  <c r="FQ4" i="59"/>
  <c r="FP4" i="59"/>
  <c r="FO4" i="59"/>
  <c r="FN4" i="59"/>
  <c r="FM4" i="59"/>
  <c r="FL4" i="59"/>
  <c r="FK4" i="59"/>
  <c r="FJ4" i="59"/>
  <c r="FI4" i="59"/>
  <c r="FH4" i="59"/>
  <c r="FG4" i="59"/>
  <c r="FF4" i="59"/>
  <c r="FE4" i="59"/>
  <c r="FD4" i="59"/>
  <c r="FA4" i="59"/>
  <c r="EZ4" i="59"/>
  <c r="EY4" i="59"/>
  <c r="EX4" i="59"/>
  <c r="EW4" i="59"/>
  <c r="EV4" i="59"/>
  <c r="EU4" i="59"/>
  <c r="ET4" i="59"/>
  <c r="ES4" i="59"/>
  <c r="ER4" i="59"/>
  <c r="EQ4" i="59"/>
  <c r="EP4" i="59"/>
  <c r="EO4" i="59"/>
  <c r="EN4" i="59"/>
  <c r="EM4" i="59"/>
  <c r="EL4" i="59"/>
  <c r="EK4" i="59"/>
  <c r="EJ4" i="59"/>
  <c r="EI4" i="59"/>
  <c r="EH4" i="59"/>
  <c r="EG4" i="59"/>
  <c r="EF4" i="59"/>
  <c r="EE4" i="59"/>
  <c r="ED4" i="59"/>
  <c r="EC4" i="59"/>
  <c r="EB4" i="59"/>
  <c r="EA4" i="59"/>
  <c r="DZ4" i="59"/>
  <c r="DY4" i="59"/>
  <c r="DX4" i="59"/>
  <c r="DW4" i="59"/>
  <c r="DV4" i="59"/>
  <c r="DU4" i="59"/>
  <c r="DT4" i="59"/>
  <c r="DS4" i="59"/>
  <c r="DR4" i="59"/>
  <c r="DQ4" i="59"/>
  <c r="DP4" i="59"/>
  <c r="DO4" i="59"/>
  <c r="DN4" i="59"/>
  <c r="DM4" i="59"/>
  <c r="DL4" i="59"/>
  <c r="DK4" i="59"/>
  <c r="DJ4" i="59"/>
  <c r="DI4" i="59"/>
  <c r="DH4" i="59"/>
  <c r="DG4" i="59"/>
  <c r="DF4" i="59"/>
  <c r="DE4" i="59"/>
  <c r="DD4" i="59"/>
  <c r="DC4" i="59"/>
  <c r="DB4" i="59"/>
  <c r="DA4" i="59"/>
  <c r="CZ4" i="59"/>
  <c r="CY4" i="59"/>
  <c r="CX4" i="59"/>
  <c r="CW4" i="59"/>
  <c r="CV4" i="59"/>
  <c r="CU4" i="59"/>
  <c r="CT4" i="59"/>
  <c r="CS4" i="59"/>
  <c r="CR4" i="59"/>
  <c r="CQ4" i="59"/>
  <c r="CP4" i="59"/>
  <c r="CO4" i="59"/>
  <c r="CN4" i="59"/>
  <c r="CM4" i="59"/>
  <c r="CL4" i="59"/>
  <c r="CK4" i="59"/>
  <c r="CJ4" i="59"/>
  <c r="CI4" i="59"/>
  <c r="CH4" i="59"/>
  <c r="CG4" i="59"/>
  <c r="CF4" i="59"/>
  <c r="CE4" i="59"/>
  <c r="CD4" i="59"/>
  <c r="CC4" i="59"/>
  <c r="CB4" i="59"/>
  <c r="CA4" i="59"/>
  <c r="BZ4" i="59"/>
  <c r="BY4" i="59"/>
  <c r="BX4" i="59"/>
  <c r="BW4" i="59"/>
  <c r="BV4" i="59"/>
  <c r="BU4" i="59"/>
  <c r="BT4" i="59"/>
  <c r="BS4" i="59"/>
  <c r="BR4" i="59"/>
  <c r="BQ4" i="59"/>
  <c r="BP4" i="59"/>
  <c r="BO4" i="59"/>
  <c r="BN4" i="59"/>
  <c r="BM4" i="59"/>
  <c r="BL4" i="59"/>
  <c r="BK4" i="59"/>
  <c r="BJ4" i="59"/>
  <c r="BI4" i="59"/>
  <c r="BH4" i="59"/>
  <c r="BG4" i="59"/>
  <c r="BF4" i="59"/>
  <c r="BE4" i="59"/>
  <c r="BD4" i="59"/>
  <c r="BC4" i="59"/>
  <c r="BB4" i="59"/>
  <c r="BA4" i="59"/>
  <c r="AZ4" i="59"/>
  <c r="AY4" i="59"/>
  <c r="AX4" i="59"/>
  <c r="AW4" i="59"/>
  <c r="AV4" i="59"/>
  <c r="AU4" i="59"/>
  <c r="AT4" i="59"/>
  <c r="AS4" i="59"/>
  <c r="AR4" i="59"/>
  <c r="AQ4" i="59"/>
  <c r="AP4" i="59"/>
  <c r="AO4" i="59"/>
  <c r="AN4" i="59"/>
  <c r="AM4" i="59"/>
  <c r="AL4" i="59"/>
  <c r="AK4" i="59"/>
  <c r="AJ4" i="59"/>
  <c r="AI4" i="59"/>
  <c r="AH4" i="59"/>
  <c r="AG4" i="59"/>
  <c r="AF4" i="59"/>
  <c r="AE4" i="59"/>
  <c r="AD4" i="59"/>
  <c r="AC4" i="59"/>
  <c r="AB4" i="59"/>
  <c r="AA4" i="59"/>
  <c r="Z4" i="59"/>
  <c r="Y4" i="59"/>
  <c r="X4" i="59"/>
  <c r="W4" i="59"/>
  <c r="V4" i="59"/>
  <c r="U4" i="59" l="1"/>
  <c r="T4" i="59"/>
  <c r="S4" i="59"/>
  <c r="R4" i="59"/>
  <c r="Q4" i="59"/>
  <c r="P4" i="59"/>
  <c r="O4" i="59"/>
  <c r="N4" i="59"/>
  <c r="M4" i="59"/>
  <c r="L4" i="59"/>
  <c r="K4" i="59"/>
  <c r="J4" i="59"/>
  <c r="I4" i="59"/>
  <c r="H4" i="59"/>
  <c r="G4" i="59"/>
  <c r="F4" i="59"/>
  <c r="E4" i="59"/>
  <c r="D4" i="59"/>
  <c r="C4" i="59"/>
  <c r="B4" i="59"/>
  <c r="A4" i="59"/>
  <c r="H21" i="58" l="1"/>
  <c r="H22" i="58"/>
  <c r="H23" i="58"/>
  <c r="H24" i="58"/>
  <c r="H25" i="58"/>
  <c r="H26" i="58"/>
  <c r="H27" i="58"/>
  <c r="H28" i="58"/>
  <c r="H29" i="58"/>
  <c r="H30" i="58"/>
  <c r="H31" i="58"/>
  <c r="H32" i="58"/>
  <c r="H33" i="58"/>
  <c r="H34" i="58"/>
  <c r="E10" i="53" l="1"/>
  <c r="D10" i="53"/>
  <c r="MJ4" i="59" s="1"/>
  <c r="E5" i="53"/>
  <c r="E3" i="53"/>
  <c r="D3" i="53"/>
  <c r="G15" i="43"/>
  <c r="G12" i="43"/>
  <c r="G6" i="43"/>
  <c r="G3" i="43"/>
  <c r="E17" i="43"/>
  <c r="D17" i="43"/>
  <c r="LY4" i="59" s="1"/>
  <c r="E15" i="43"/>
  <c r="D15" i="43"/>
  <c r="E12" i="43"/>
  <c r="D12" i="43"/>
  <c r="E6" i="43"/>
  <c r="D6" i="43"/>
  <c r="E3" i="43"/>
  <c r="D3" i="43"/>
  <c r="G26" i="44"/>
  <c r="G22" i="44"/>
  <c r="G18" i="44"/>
  <c r="G12" i="44"/>
  <c r="G5" i="44"/>
  <c r="E25" i="45"/>
  <c r="D25" i="45"/>
  <c r="LG4" i="59" s="1"/>
  <c r="E20" i="45"/>
  <c r="D20" i="45"/>
  <c r="G20" i="45" s="1"/>
  <c r="E14" i="45"/>
  <c r="D14" i="45"/>
  <c r="G14" i="45" s="1"/>
  <c r="E9" i="45"/>
  <c r="D9" i="45"/>
  <c r="G9" i="45" s="1"/>
  <c r="E5" i="45"/>
  <c r="D5" i="45"/>
  <c r="G5" i="45" s="1"/>
  <c r="E3" i="45"/>
  <c r="D3" i="45"/>
  <c r="E34" i="44"/>
  <c r="D34" i="44"/>
  <c r="E26" i="44"/>
  <c r="D26" i="44"/>
  <c r="E22" i="44"/>
  <c r="D22" i="44"/>
  <c r="E18" i="44"/>
  <c r="D18" i="44"/>
  <c r="E12" i="44"/>
  <c r="D12" i="44"/>
  <c r="E5" i="44"/>
  <c r="D5" i="44"/>
  <c r="E3" i="44"/>
  <c r="D3" i="44"/>
  <c r="G70" i="42"/>
  <c r="G44" i="42"/>
  <c r="G37" i="42"/>
  <c r="G33" i="42"/>
  <c r="G28" i="42"/>
  <c r="G14" i="42"/>
  <c r="G13" i="42"/>
  <c r="G11" i="42"/>
  <c r="G6" i="42"/>
  <c r="E98" i="42"/>
  <c r="D98" i="42"/>
  <c r="E95" i="42"/>
  <c r="D95" i="42"/>
  <c r="E92" i="42"/>
  <c r="D92" i="42"/>
  <c r="E80" i="42"/>
  <c r="D80" i="42"/>
  <c r="G80" i="42" s="1"/>
  <c r="E79" i="42"/>
  <c r="D79" i="42"/>
  <c r="E70" i="42"/>
  <c r="D70" i="42"/>
  <c r="E68" i="42"/>
  <c r="D68" i="42"/>
  <c r="E62" i="42"/>
  <c r="D62" i="42"/>
  <c r="E60" i="42"/>
  <c r="D60" i="42"/>
  <c r="D55" i="42"/>
  <c r="E55" i="42"/>
  <c r="E44" i="42"/>
  <c r="D44" i="42"/>
  <c r="E37" i="42"/>
  <c r="D37" i="42"/>
  <c r="E33" i="42"/>
  <c r="D33" i="42"/>
  <c r="E28" i="42"/>
  <c r="D28" i="42"/>
  <c r="E68" i="21"/>
  <c r="E14" i="42"/>
  <c r="D14" i="42"/>
  <c r="E13" i="42"/>
  <c r="D13" i="42"/>
  <c r="E6" i="42"/>
  <c r="E11" i="42"/>
  <c r="D11" i="42"/>
  <c r="D6" i="42"/>
  <c r="E3" i="42"/>
  <c r="D3" i="42"/>
  <c r="G31" i="21"/>
  <c r="G30" i="21"/>
  <c r="G69" i="21"/>
  <c r="E93" i="21"/>
  <c r="D93" i="21"/>
  <c r="E87" i="21"/>
  <c r="D87" i="21"/>
  <c r="E69" i="21"/>
  <c r="D69" i="21"/>
  <c r="D68" i="21"/>
  <c r="E62" i="21"/>
  <c r="D62" i="21"/>
  <c r="E31" i="21"/>
  <c r="E30" i="21"/>
  <c r="E29" i="21"/>
  <c r="D31" i="21"/>
  <c r="D30" i="21"/>
  <c r="D29" i="21"/>
  <c r="E26" i="21"/>
  <c r="D26" i="21"/>
  <c r="E22" i="21"/>
  <c r="D22" i="21"/>
  <c r="D19" i="21"/>
  <c r="E19" i="21"/>
  <c r="E17" i="21"/>
  <c r="D17" i="21"/>
  <c r="E9" i="21"/>
  <c r="D9" i="21"/>
  <c r="D5" i="21"/>
  <c r="E5" i="21"/>
  <c r="E3" i="21"/>
  <c r="D3" i="21"/>
  <c r="C37" i="58" l="1" a="1"/>
  <c r="KG4" i="59"/>
  <c r="C18" i="58" a="1"/>
  <c r="IU4" i="59"/>
  <c r="C3" i="58" a="1"/>
  <c r="FB4" i="59"/>
  <c r="C55" i="58" a="1"/>
  <c r="C50" i="58" a="1"/>
  <c r="G17" i="43"/>
  <c r="G25" i="45"/>
  <c r="C44" i="58" a="1"/>
  <c r="G34" i="44"/>
  <c r="D40" i="44"/>
  <c r="D7" i="57" s="1"/>
  <c r="D39" i="44"/>
  <c r="C7" i="57" s="1"/>
  <c r="F7" i="57" s="1"/>
  <c r="D41" i="44"/>
  <c r="E7" i="57" s="1"/>
  <c r="AS3" i="59"/>
  <c r="AR3" i="59"/>
  <c r="AQ3" i="59"/>
  <c r="AP3" i="59"/>
  <c r="AO3" i="59"/>
  <c r="AN3" i="59"/>
  <c r="H63" i="58"/>
  <c r="H62" i="58"/>
  <c r="H61" i="58"/>
  <c r="H60" i="58"/>
  <c r="H59" i="58"/>
  <c r="H57" i="58"/>
  <c r="H56" i="58"/>
  <c r="H54" i="58"/>
  <c r="H53" i="58"/>
  <c r="H52" i="58"/>
  <c r="H51" i="58"/>
  <c r="H49" i="58"/>
  <c r="H48" i="58"/>
  <c r="H47" i="58"/>
  <c r="H46" i="58"/>
  <c r="H45" i="58"/>
  <c r="H43" i="58"/>
  <c r="H42" i="58"/>
  <c r="H41" i="58"/>
  <c r="H40" i="58"/>
  <c r="H39" i="58"/>
  <c r="H38" i="58"/>
  <c r="H36" i="58"/>
  <c r="H35" i="58"/>
  <c r="H20" i="58"/>
  <c r="H19" i="58"/>
  <c r="H17" i="58"/>
  <c r="H16" i="58"/>
  <c r="H15" i="58"/>
  <c r="H14" i="58"/>
  <c r="H13" i="58"/>
  <c r="H12" i="58"/>
  <c r="H11" i="58"/>
  <c r="H10" i="58"/>
  <c r="H9" i="58"/>
  <c r="H8" i="58"/>
  <c r="H7" i="58"/>
  <c r="H6" i="58"/>
  <c r="H5" i="58"/>
  <c r="H4" i="58"/>
  <c r="H37" i="58" l="1"/>
  <c r="H18" i="58"/>
  <c r="H3" i="58"/>
  <c r="H55" i="58"/>
  <c r="H50" i="58"/>
  <c r="D23" i="43"/>
  <c r="D9" i="57" s="1"/>
  <c r="D24" i="43"/>
  <c r="E9" i="57" s="1"/>
  <c r="D22" i="43"/>
  <c r="C9" i="57" s="1"/>
  <c r="H44" i="58"/>
  <c r="D31" i="45"/>
  <c r="D8" i="57" s="1"/>
  <c r="D30" i="45"/>
  <c r="C8" i="57" s="1"/>
  <c r="F8" i="57" s="1"/>
  <c r="D32" i="45"/>
  <c r="E8" i="57" s="1"/>
  <c r="F9" i="57" l="1"/>
  <c r="D17" i="55"/>
  <c r="F17" i="55"/>
  <c r="E24" i="54" l="1"/>
  <c r="D24" i="54"/>
  <c r="NM4" i="59" s="1"/>
  <c r="E17" i="54"/>
  <c r="D17" i="54"/>
  <c r="G17" i="54" s="1"/>
  <c r="E14" i="54"/>
  <c r="D14" i="54"/>
  <c r="G14" i="54" s="1"/>
  <c r="G12" i="54"/>
  <c r="E12" i="54"/>
  <c r="D12" i="54"/>
  <c r="E6" i="54"/>
  <c r="D6" i="54"/>
  <c r="G6" i="54" s="1"/>
  <c r="E3" i="54"/>
  <c r="D3" i="54"/>
  <c r="G3" i="54" s="1"/>
  <c r="G10" i="53"/>
  <c r="D5" i="53"/>
  <c r="G5" i="53" s="1"/>
  <c r="G3" i="53"/>
  <c r="G24" i="54" l="1"/>
  <c r="C58" i="58" a="1"/>
  <c r="D31" i="54"/>
  <c r="E11" i="57" s="1"/>
  <c r="D30" i="54"/>
  <c r="D11" i="57" s="1"/>
  <c r="D29" i="54"/>
  <c r="C11" i="57" s="1"/>
  <c r="F11" i="57" s="1"/>
  <c r="D21" i="53"/>
  <c r="E10" i="57" s="1"/>
  <c r="D20" i="53"/>
  <c r="D10" i="57" s="1"/>
  <c r="D19" i="53"/>
  <c r="C10" i="57" s="1"/>
  <c r="F10" i="57" s="1"/>
  <c r="A3" i="56" l="1" a="1"/>
  <c r="H58" i="58"/>
  <c r="G3" i="45"/>
  <c r="G3" i="44"/>
  <c r="G98" i="42" l="1"/>
  <c r="G95" i="42"/>
  <c r="G92" i="42"/>
  <c r="G79" i="42"/>
  <c r="G68" i="42"/>
  <c r="G62" i="42"/>
  <c r="G60" i="42"/>
  <c r="G55" i="42"/>
  <c r="G3" i="42"/>
  <c r="D108" i="42" l="1"/>
  <c r="E6" i="57" s="1"/>
  <c r="D107" i="42"/>
  <c r="D6" i="57" s="1"/>
  <c r="D106" i="42"/>
  <c r="C6" i="57" s="1"/>
  <c r="F6" i="57" s="1"/>
  <c r="E2" i="41"/>
  <c r="H4" i="36" l="1"/>
  <c r="F5" i="36"/>
  <c r="H5" i="36" s="1"/>
  <c r="F6" i="36"/>
  <c r="H6" i="36" s="1"/>
  <c r="F7" i="36"/>
  <c r="F8" i="36"/>
  <c r="F9" i="36"/>
  <c r="F10" i="36"/>
  <c r="F11" i="36"/>
  <c r="F12" i="36"/>
  <c r="F13" i="36"/>
  <c r="F14" i="36"/>
  <c r="F15" i="36"/>
  <c r="H15" i="36" s="1"/>
  <c r="F16" i="36"/>
  <c r="H16" i="36" s="1"/>
  <c r="F17" i="36"/>
  <c r="H17" i="36" s="1"/>
  <c r="F18" i="36"/>
  <c r="H18" i="36" s="1"/>
  <c r="F19" i="36"/>
  <c r="F20" i="36"/>
  <c r="F21" i="36"/>
  <c r="F22" i="36"/>
  <c r="F23" i="36"/>
  <c r="F24" i="36"/>
  <c r="F25" i="36"/>
  <c r="F26" i="36"/>
  <c r="F27" i="36"/>
  <c r="H27" i="36" s="1"/>
  <c r="F28" i="36"/>
  <c r="H28" i="36" s="1"/>
  <c r="F29" i="36"/>
  <c r="H29" i="36" s="1"/>
  <c r="F30" i="36"/>
  <c r="H30" i="36" s="1"/>
  <c r="F31" i="36"/>
  <c r="F32" i="36"/>
  <c r="H32" i="36" s="1"/>
  <c r="E53" i="36"/>
  <c r="H53" i="36" s="1"/>
  <c r="E48" i="36"/>
  <c r="H48" i="36" s="1"/>
  <c r="E43" i="36"/>
  <c r="H43" i="36" s="1"/>
  <c r="H31" i="36"/>
  <c r="H7" i="36"/>
  <c r="H8" i="36"/>
  <c r="H9" i="36"/>
  <c r="H10" i="36"/>
  <c r="H11" i="36"/>
  <c r="H12" i="36"/>
  <c r="H13" i="36"/>
  <c r="H14" i="36"/>
  <c r="H19" i="36"/>
  <c r="H20" i="36"/>
  <c r="H21" i="36"/>
  <c r="H22" i="36"/>
  <c r="H23" i="36"/>
  <c r="H24" i="36"/>
  <c r="H25" i="36"/>
  <c r="H26" i="36"/>
  <c r="F33" i="36"/>
  <c r="H33" i="36" s="1"/>
  <c r="G93" i="21"/>
  <c r="G68" i="21"/>
  <c r="D98" i="21" l="1"/>
  <c r="E5" i="57" s="1"/>
  <c r="E12" i="57" s="1"/>
  <c r="D97" i="21"/>
  <c r="D5" i="57" s="1"/>
  <c r="D12" i="57" s="1"/>
  <c r="D96" i="21"/>
  <c r="C5" i="57" s="1"/>
  <c r="G53" i="36"/>
  <c r="G43" i="36"/>
  <c r="G48" i="36"/>
  <c r="C12" i="57" l="1"/>
  <c r="F5" i="57"/>
  <c r="F12" i="57" s="1"/>
  <c r="G9" i="21"/>
  <c r="G62" i="21" l="1"/>
  <c r="G17" i="21"/>
  <c r="G19" i="21"/>
  <c r="G5" i="21"/>
  <c r="G87" i="21"/>
  <c r="G3" i="21"/>
  <c r="G29" i="21" l="1"/>
  <c r="G26" i="21" l="1"/>
  <c r="G22" i="21" l="1"/>
  <c r="D167" i="2" a="1"/>
  <c r="D167" i="2" s="1"/>
  <c r="E167" i="2"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<sst xmlns="http://schemas.openxmlformats.org/spreadsheetml/2006/main" count="4018" uniqueCount="2511">
  <si>
    <t>SERV_PRIVATIVAS_DE_LA_LIBERTAD</t>
  </si>
  <si>
    <t>CENTRO TRANSITORIO</t>
  </si>
  <si>
    <t>CENTRO DE INTERNAMIENTO PREVENTIVO</t>
  </si>
  <si>
    <t>CENTRO DE ATENCIÓN ESPECIALIZADO</t>
  </si>
  <si>
    <t>DETENCIÓN DOMICILIARIA HOGAR</t>
  </si>
  <si>
    <t>SERV_NO_PRIVATIVAS_DE_LA_LIBERTAD</t>
  </si>
  <si>
    <t>INTERNACIÓN EN MEDIO SEMICERRADO</t>
  </si>
  <si>
    <t>POB_RESTABLECIMIENTO_DE_DERECHOS</t>
  </si>
  <si>
    <t>MOD_RESTABLECIMIENTO_DE_DERECHOS</t>
  </si>
  <si>
    <t>PRESTACIÓN DE SERVICIOS A LA COMUNIDAD</t>
  </si>
  <si>
    <t>Niños y niñas desde los cero (0) hasta los trece (13) años, once (11) meses y veintinueve (29) días.</t>
  </si>
  <si>
    <t>UBICACION INICIAL</t>
  </si>
  <si>
    <t>LIBERTAD ASISTIDA / VIGILADA</t>
  </si>
  <si>
    <t>Mujeres gestantes con derechos amenazados y/o vulnerados</t>
  </si>
  <si>
    <t>APOYO Y FORTALECIMIENTO A LA FAMILIA Y/O RED VINCULAR</t>
  </si>
  <si>
    <t>Mayores de 18 años que al cumplir la mayoria de edad se encontraban con PARD</t>
  </si>
  <si>
    <t>ACOGIMIENTO FAMILIAR</t>
  </si>
  <si>
    <t>SERV_COMPLEMENTARIAS_Y_DE_RESTABLECIMIENTO_EN_ADMINISTRACION_DE_JUSTICIA</t>
  </si>
  <si>
    <t>ACOGIMIENTO RESIDENCIAL</t>
  </si>
  <si>
    <t>EXTERNADO MEDIA JORNADA RESTABLECIMIENTO EN ADMINISTRACIÓN DE JUSTICIA</t>
  </si>
  <si>
    <t>INTERVENCIÓN DE APOYO RESTABLECIMIENTO EN ADMINISTRACIÓN DE JUSTICIA</t>
  </si>
  <si>
    <t>EXTERNADO JORNADA COMPLETA RESTABLECIMIENTO EN ADMINISTRACIÓN DE JUSTICIA</t>
  </si>
  <si>
    <t>INTERNADO RESTABLECIMIENTO EN ADMINISTRACIÓN DE JUSTICIA</t>
  </si>
  <si>
    <t>CENTRO DE EMERGENCIA RESTABLECIMIENTO EN ADMINISTRACIÓN DE JUSTICIA</t>
  </si>
  <si>
    <t>PRIVATIVAS_DE_LA_LIBERTAD</t>
  </si>
  <si>
    <t>SERV_PROGRAMA_DE_INCLUSION_SOCIAL</t>
  </si>
  <si>
    <t>NO_PRIVATIVAS_DE_LA_LIBERTAD</t>
  </si>
  <si>
    <t>APOYO POST INSTITUCIONAL</t>
  </si>
  <si>
    <t>DIR_PROTECCION</t>
  </si>
  <si>
    <t>COMPLEMENTARIAS_Y_DE_RESTABLECIMIENTO_EN_ADMINISTRACION_DE_JUSTICIA</t>
  </si>
  <si>
    <t>CENTRO DE INTEGRACIÓN SOCIAL</t>
  </si>
  <si>
    <t>RESTABLECIMIENTO_DE_DERECHOS</t>
  </si>
  <si>
    <t>PROGRAMA_DE_INCLUSION_SOCIAL</t>
  </si>
  <si>
    <t>SISTEMA_DE_RESPONSABILIDAD_PENAL_ADOLESCENTES</t>
  </si>
  <si>
    <t>ADOPCIONES</t>
  </si>
  <si>
    <t>SERV_CENTRO_DE_EMERGENCIA</t>
  </si>
  <si>
    <t>CENTRO DE EMERGENCIA</t>
  </si>
  <si>
    <t>SERV_SERVICIO_DE_APOYO_Y_FORTALECIMIENTO_A_LA_FAMILIA</t>
  </si>
  <si>
    <t>HOGAR GESTOR - DISCAPACIDAD</t>
  </si>
  <si>
    <t>APOYO PSICOLÓGICO ESPECIALIZADO</t>
  </si>
  <si>
    <t>INTERVENCIÓN DE APOYO PSICOSOCIAL</t>
  </si>
  <si>
    <t>MOD_SISTEMA_DE_RESPONSABILIDAD_PENAL_ADOLESCENTES</t>
  </si>
  <si>
    <t>EXTERNADO MEDIA JORNADA</t>
  </si>
  <si>
    <t>CENTRO_DE_EMERGENCIA</t>
  </si>
  <si>
    <t>EXTERNADO JORNADA COMPLETA</t>
  </si>
  <si>
    <t>POB_SISTEMA_DE_RESPONSABILIDAD_PENAL_ADOLESCENTES</t>
  </si>
  <si>
    <t>SERVICIO_DE_APOYO_Y_FORTALECIMIENTO_A_LA_FAMILIA</t>
  </si>
  <si>
    <t>HOGAR GESTOR PARA VICTIMAS EN EL MARCO DEL CONFLICTO ARMADO SIN DISCAPACIDAD NI ENFERMEDAD DE CUIDADO ESPECIAL</t>
  </si>
  <si>
    <t>Adolescentes desde los catorce (14) hasta los diecisiete (17) años, once (11) meses y veintinueve (29) días.</t>
  </si>
  <si>
    <t>ACOGIMIENTO_FAMILIAR</t>
  </si>
  <si>
    <t>HOGAR GESTOR - DESPLAZAMIENTO FORZADO CON DISCAPACIDAD - AUTO 006 DE 2009</t>
  </si>
  <si>
    <t>ACOGIMIENTO_RESIDENCIAL</t>
  </si>
  <si>
    <t xml:space="preserve">HOGAR GESTOR PARA VICTIMAS EN EL MARCO DEL CONFLICTO ARMADO CON DISCAPACIDAD Y/O ENFERMEDADES DE CUIDADO ESPECIAL </t>
  </si>
  <si>
    <t>ESTRATEGIA_UNIDADES_MOVILES</t>
  </si>
  <si>
    <t>SERV_ACOGIMIENTO_FAMILIAR</t>
  </si>
  <si>
    <t>HOGAR SUSTITUTO ICBF - VULNERACIÓN</t>
  </si>
  <si>
    <t>HOGAR SUSTITUTO ONG - VULNERACIÓN</t>
  </si>
  <si>
    <t>HOGAR SUSTITUTO ICBF - DISCAPACIDAD</t>
  </si>
  <si>
    <t>HOGAR SUSTITUTO ONG - DISCAPACIDAD</t>
  </si>
  <si>
    <t>HOGAR SUSTITUTO - TUTOR</t>
  </si>
  <si>
    <t>SERV_ACOGIMIENTO_RESIDENCIAL</t>
  </si>
  <si>
    <t>INTERNADO</t>
  </si>
  <si>
    <t>INTERNADO - DISCAPACIDAD PSICOSOCIAL</t>
  </si>
  <si>
    <t>Muestreo Anexo Historia</t>
  </si>
  <si>
    <t>INTERNADO - DISCAPACIDAD INTELIGENTE</t>
  </si>
  <si>
    <t>Alto</t>
  </si>
  <si>
    <t>INTERNADO DISCAPACIDAD</t>
  </si>
  <si>
    <t>Medio</t>
  </si>
  <si>
    <t>INTERNADO - GESTANTES Y/O EN PERÍODO DE LACTANCIA</t>
  </si>
  <si>
    <t>Bajo</t>
  </si>
  <si>
    <t>INTERNADO DE 0 A 8 AÑOS</t>
  </si>
  <si>
    <t>INTERNADO - VIOLENCIA SEXUAL</t>
  </si>
  <si>
    <t>CASA HOGAR - GESTANTES Y/O EN PERÍODO DE LACTANCIA</t>
  </si>
  <si>
    <t>CASA HOGAR - DISCAPACIDAD</t>
  </si>
  <si>
    <t>CASA HOGAR - PARD</t>
  </si>
  <si>
    <t>CASA UNIVERSITARÍA</t>
  </si>
  <si>
    <t>MAC</t>
  </si>
  <si>
    <t>CASA DE PROTECCIÓN</t>
  </si>
  <si>
    <t>CASA HOGAR - VICTIMAS</t>
  </si>
  <si>
    <t>N/A</t>
  </si>
  <si>
    <t>SERV_ESTRATEGIA_UNIDADES_MOVILES</t>
  </si>
  <si>
    <t>UNIDADES MÓVILES</t>
  </si>
  <si>
    <t>SERV_UBICACION INICIAL</t>
  </si>
  <si>
    <t>HOGAR DE PASO</t>
  </si>
  <si>
    <t>SERV_APOYO Y FORTALECIMIENTO A LA FAMILIA Y/O RED VINCULAR</t>
  </si>
  <si>
    <t>INTERVENCION DE APOYO PSICOSCIAL</t>
  </si>
  <si>
    <t>SERVICIO DE APOYO PSICOLOGICO ESPECIALIZADO</t>
  </si>
  <si>
    <t>SERV_ACOGIMIENTO FAMILIAR</t>
  </si>
  <si>
    <t>HOGAR SUSTITUTO</t>
  </si>
  <si>
    <t>SERV_ACOGIMIENTO RESIDENCIAL</t>
  </si>
  <si>
    <t>CASA HOGAR</t>
  </si>
  <si>
    <t>CASO UNIVERSITARIA</t>
  </si>
  <si>
    <t>CASA DE PROTECCIÓN VICTIMAS DE CONFLICTO ARMANDO</t>
  </si>
  <si>
    <t>POB_ADOPCIONES</t>
  </si>
  <si>
    <t>MOD_ADOPCIONES</t>
  </si>
  <si>
    <t>SERV_ADOPCIONES</t>
  </si>
  <si>
    <t>Niños y niñas desde los cero (0) hasta los trece (13) años, once (11) meses y veintinueve (29) días y adolescentes desde los catorce (14) hasta los diecisiete (17) años, once (11) meses y veintinueve (29) días.</t>
  </si>
  <si>
    <t>SERVICIOS</t>
  </si>
  <si>
    <t>PROMOCION_Y_PREVENCION</t>
  </si>
  <si>
    <t>PROTECCION</t>
  </si>
  <si>
    <t>SERV_INSTITUCIONAL</t>
  </si>
  <si>
    <t>CENTRO DE DESARROLLO INFANTIL - CDI</t>
  </si>
  <si>
    <t>HOGARES INFANTILES - HI</t>
  </si>
  <si>
    <t>JARDINES SOCIALES</t>
  </si>
  <si>
    <t>HOGARES COMUNITARIOS DE BIENESTAR MÚLTIPLES - HCB</t>
  </si>
  <si>
    <t>HOGARES EMPRESARIALES</t>
  </si>
  <si>
    <t>DESARROLLO INFANTIL EN ESTABLECIMIENTOS DE RECLUSIÓN - DIER</t>
  </si>
  <si>
    <t>MOD_PRIMERA_INFANCIA</t>
  </si>
  <si>
    <t>INSTITUCIONAL</t>
  </si>
  <si>
    <t>SERV_COMUNITARIA</t>
  </si>
  <si>
    <t>POB_PRIMERA_INFANCIA</t>
  </si>
  <si>
    <t>COMUNITARIA</t>
  </si>
  <si>
    <t>HOGARES COMUNITARIOS DE BIENESTAR - HCB</t>
  </si>
  <si>
    <t>Niños y niñas desde los cero (0) hasta los cinco (5) años, once (11) meses y veintenueve (29) días.</t>
  </si>
  <si>
    <t>FAMILIAR</t>
  </si>
  <si>
    <t>HOGARES COMUNITARIOS DE BIENESTAR AGRUPADOS - HCB AGRUPADOS</t>
  </si>
  <si>
    <t>PROPIA_E_INTERCULTURAL</t>
  </si>
  <si>
    <t>HOGARES COMUNITARIOS DE BIENESTAR INTEGRALES - HCB INTEGRALES</t>
  </si>
  <si>
    <t>SERV_FAMILIAR</t>
  </si>
  <si>
    <t>DESARROLLO INFANTIL EN MEDIO FAMILIAR - DIMF</t>
  </si>
  <si>
    <t>EDUCACIÓN INICIAL RURAL - EIR</t>
  </si>
  <si>
    <t>HOGARES COMUNITARIOS DE BIENESTAR FAMILIA, MUJER E INFANCIA - HCB FAMI</t>
  </si>
  <si>
    <t>SERV_PROPIA_E_INTERCULTURAL</t>
  </si>
  <si>
    <t>SERVICIOS MOD PROPIA E INTERCULTURAL</t>
  </si>
  <si>
    <t>POB_INFANCIA</t>
  </si>
  <si>
    <t>MOD_INFANCIA</t>
  </si>
  <si>
    <t>DIR_PROMOCIÓN_Y_PREVENCION</t>
  </si>
  <si>
    <t>Niños y niñas desde los seis (6) hasta los trece (13) años, once (11) meses y veintenueve (29) días.</t>
  </si>
  <si>
    <t>ATRAPASUEÑOS</t>
  </si>
  <si>
    <t>SERV_ATRAPASUEÑOS</t>
  </si>
  <si>
    <t>PRIMERA_INFANCIA</t>
  </si>
  <si>
    <t>CASAS ATRAPASUEÑOS</t>
  </si>
  <si>
    <t>INFANCIA</t>
  </si>
  <si>
    <t>POB_ADOLESCENCIA</t>
  </si>
  <si>
    <t>MOD_ADOLESCENCIA</t>
  </si>
  <si>
    <t>ATRAPASUEÑOS ESPACIOS COMUNITARIOS</t>
  </si>
  <si>
    <t>ADOLESCENCIA</t>
  </si>
  <si>
    <t>Adolescentes desde los catorce (14) hasta los diecisiete (17) años, once (11) meses y veintenueve (29) días.</t>
  </si>
  <si>
    <t>ATRAPASUEÑOS DE APOYO</t>
  </si>
  <si>
    <t>JUVENTUD</t>
  </si>
  <si>
    <t>EXPERIENCIAS COMUNITARIAS</t>
  </si>
  <si>
    <t>NUTRICION</t>
  </si>
  <si>
    <t>POB_JUVENTUD</t>
  </si>
  <si>
    <t>MOD_JUVENTUD</t>
  </si>
  <si>
    <t>FAMILIAS_Y_COMUNIDADES</t>
  </si>
  <si>
    <t>Jovenes desde los dieciocho (18) hasta los veintiocho (28) años, once (11) meses y veintenueve (29) días.</t>
  </si>
  <si>
    <t>SERV_CENTROS_DE_RECUPERACION_INSTITUCIONAL</t>
  </si>
  <si>
    <t>CENTROS_DE_RECUPERACION_INSTITUCIONAL</t>
  </si>
  <si>
    <t>POB_NUTRICION</t>
  </si>
  <si>
    <t>MOD_NUTRICION</t>
  </si>
  <si>
    <t>Niños y niñas desde los cero (0) hasta los cuatro (4) años, once (11) meses y veintenueve (29) días y mujeres gestantes en diversos rangos de edad.</t>
  </si>
  <si>
    <t>SERV_1000_DÍAS_PARA_CAMBIAR_EL_MUNDO</t>
  </si>
  <si>
    <t>1000_DÍAS_PARA_CAMBIAR_EL_MUNDO</t>
  </si>
  <si>
    <t>SERVICIOS_DE_UNIDADES_DE_BUSQUEDA_ACTIVA</t>
  </si>
  <si>
    <t>SERV_SERVICIOS_DE_UNIDADES_DE_BUSQUEDA_ACTIVA</t>
  </si>
  <si>
    <t>SERVICIOS DE UNIDADES DE BUSQUEDA ACTIVA</t>
  </si>
  <si>
    <t>SERV_SOMOS_FAMILIA_SOMOS_COMUNIDAD</t>
  </si>
  <si>
    <t>SOMOS_FAMILIA_SOMOS_COMUNIDAD</t>
  </si>
  <si>
    <t>MOD_FAMILIAS_Y_COMUNIDADES</t>
  </si>
  <si>
    <t>POB_FAMILIAS_Y_COMUNIDADES</t>
  </si>
  <si>
    <t>SERV_SOMOS_FAMILIA_CONECTADAS</t>
  </si>
  <si>
    <t>Familias y Comunidades como sujetos colectivos de derechos, teniendo en cuenta su carácter intergeneracional.</t>
  </si>
  <si>
    <t>SOMOS_FAMILIA_CONECTADAS</t>
  </si>
  <si>
    <t>ACOMPAÑAMIENTO_INTERCULTURAL_ETNICA_Y_CAMPESINA_TEJIENDO_INTERCULTURALIDAD</t>
  </si>
  <si>
    <t>SERV_ACOMPAÑAMIENTO_INTERCULTURAL_ETNICA_Y_CAMPESINA_TEJIENDO_INTERCULTURALIDAD</t>
  </si>
  <si>
    <t>AMAZONAS.</t>
  </si>
  <si>
    <t>ANTIOQUIA.</t>
  </si>
  <si>
    <t>ARAUCA.</t>
  </si>
  <si>
    <t>ATLANTICO.</t>
  </si>
  <si>
    <t>BOGOTA.</t>
  </si>
  <si>
    <t>BOLIVAR.</t>
  </si>
  <si>
    <t>BOYACA.</t>
  </si>
  <si>
    <t>CALDAS.</t>
  </si>
  <si>
    <t>CAQUETA.</t>
  </si>
  <si>
    <t>CASANARE.</t>
  </si>
  <si>
    <t>CAUCA.</t>
  </si>
  <si>
    <t>CESAR.</t>
  </si>
  <si>
    <t>CHOCO.</t>
  </si>
  <si>
    <t>CORDOBA.</t>
  </si>
  <si>
    <t>CUNDINAMARCA.</t>
  </si>
  <si>
    <t>GUAINIA.</t>
  </si>
  <si>
    <t>LA_GUAJIRA.</t>
  </si>
  <si>
    <t>GUAVIARE.</t>
  </si>
  <si>
    <t>HUILA.</t>
  </si>
  <si>
    <t>MAGDALENA.</t>
  </si>
  <si>
    <t>META.</t>
  </si>
  <si>
    <t>NARIÑO.</t>
  </si>
  <si>
    <t>NORTE_DE_SANTANDER.</t>
  </si>
  <si>
    <t>PUTUMAYO.</t>
  </si>
  <si>
    <t>QUINDIO.</t>
  </si>
  <si>
    <t>RISARALDA.</t>
  </si>
  <si>
    <t>SAN_ANDRES.</t>
  </si>
  <si>
    <t>SANTANDER.</t>
  </si>
  <si>
    <t>SUCRE.</t>
  </si>
  <si>
    <t>TOLIMA.</t>
  </si>
  <si>
    <t>VALLE_DEL_CAUCA.</t>
  </si>
  <si>
    <t>VAUPES.</t>
  </si>
  <si>
    <t>VICHADA.</t>
  </si>
  <si>
    <t>C.Z. LETICIA</t>
  </si>
  <si>
    <t>C.Z. NORORIENTAL</t>
  </si>
  <si>
    <t>C.Z. ARAUCA</t>
  </si>
  <si>
    <t>C.Z. NORTE CENTRO HISTÓRICO</t>
  </si>
  <si>
    <t>CENTRO ZONAL MARTIRES</t>
  </si>
  <si>
    <t>C.Z. HISTÓRICO Y DEL CARIBE NORTE</t>
  </si>
  <si>
    <t>C.Z. TUNJA 1</t>
  </si>
  <si>
    <t>C.Z. MANIZALES 1</t>
  </si>
  <si>
    <t>C.Z. FLORENCIA 1</t>
  </si>
  <si>
    <t>C.Z. YOPAL</t>
  </si>
  <si>
    <t>C.Z. POPAYAN</t>
  </si>
  <si>
    <t>C.Z. VALLEDUPAR 1</t>
  </si>
  <si>
    <t>C.Z. QUIBDO</t>
  </si>
  <si>
    <t>C.Z. MONTERIA 1</t>
  </si>
  <si>
    <t>C.Z. SOACHA</t>
  </si>
  <si>
    <t>C.Z. INIRIDA</t>
  </si>
  <si>
    <t>C.Z. RIOHACHA 1</t>
  </si>
  <si>
    <t>CZ SAN JOSÉ DEL GUAVIARE</t>
  </si>
  <si>
    <t>C.Z. NEIVA</t>
  </si>
  <si>
    <t>C.Z. SANTA MARTA NORTE</t>
  </si>
  <si>
    <t>C.Z. VILLAVICENCIO 1</t>
  </si>
  <si>
    <t>C.Z. PASTO 1</t>
  </si>
  <si>
    <t>C.Z. CUCUTA 1</t>
  </si>
  <si>
    <t>C.Z. MOCOA</t>
  </si>
  <si>
    <t>C.Z. ARMENIA SUR</t>
  </si>
  <si>
    <t>C.Z. PEREIRA</t>
  </si>
  <si>
    <t>C.Z. LOS ALMENDROS</t>
  </si>
  <si>
    <t>C.Z. ANTONIA SANTOS</t>
  </si>
  <si>
    <t>C.Z. BOSTON</t>
  </si>
  <si>
    <t>C.Z. JORDAN</t>
  </si>
  <si>
    <t>C.Z. SURORIENTAL</t>
  </si>
  <si>
    <t>C.Z. MITU</t>
  </si>
  <si>
    <t>C.Z. PUERTO CARREÑO</t>
  </si>
  <si>
    <t>C.Z. NOROCCIDENTAL</t>
  </si>
  <si>
    <t>C.Z. SARAVENA</t>
  </si>
  <si>
    <t>C.Z. SUR OCCIDENTE</t>
  </si>
  <si>
    <t>CENTRO ZONAL REVIVIR</t>
  </si>
  <si>
    <t>C.Z. DE LA VIRGEN Y TURÍSTICO</t>
  </si>
  <si>
    <t>C.Z. TUNJA 2</t>
  </si>
  <si>
    <t>C.Z. MANIZALES 2</t>
  </si>
  <si>
    <t>C.Z. FLORENCIA 2</t>
  </si>
  <si>
    <t>C.Z. PAZ DE ARIPORO</t>
  </si>
  <si>
    <t>C.Z. CENTRO</t>
  </si>
  <si>
    <t>C.Z. VALLEDUPAR 2</t>
  </si>
  <si>
    <t>C.Z. ISTMINA</t>
  </si>
  <si>
    <t>C.Z. CERETE</t>
  </si>
  <si>
    <t>C.Z. ZIPAQUIRA</t>
  </si>
  <si>
    <t>C.Z. RIOHACHA 2</t>
  </si>
  <si>
    <t>C.Z. GARZON</t>
  </si>
  <si>
    <t>C.Z. DEL RÍO</t>
  </si>
  <si>
    <t>C.Z. VILLAVICENCIO 2</t>
  </si>
  <si>
    <t>C.Z. PASTO 2</t>
  </si>
  <si>
    <t>C.Z. CUCUTA 2</t>
  </si>
  <si>
    <t>C.Z. SIBUNDOY</t>
  </si>
  <si>
    <t>C.Z. ARMENIA NORTE</t>
  </si>
  <si>
    <t>C.Z. LA VIRGINIA</t>
  </si>
  <si>
    <t>C.Z. OLD PROVIDENCE</t>
  </si>
  <si>
    <t>C.Z. BUCARAMANGA SUR</t>
  </si>
  <si>
    <t>C.Z. NORTE</t>
  </si>
  <si>
    <t>C.Z. GALAN</t>
  </si>
  <si>
    <t>C.Z. SUR ORIENTE</t>
  </si>
  <si>
    <t>C.Z. TAME</t>
  </si>
  <si>
    <t>C.Z. BARANOA</t>
  </si>
  <si>
    <t>CENTRO ZONAL SANTA FE</t>
  </si>
  <si>
    <t>C.Z. INDUSTRIAL DE LA BAHÍA</t>
  </si>
  <si>
    <t>C.Z. SOGAMOSO</t>
  </si>
  <si>
    <t>C.Z. OCCIDENTE</t>
  </si>
  <si>
    <t>C.Z. PUERTO RICO</t>
  </si>
  <si>
    <t>C.Z. VILLANUEVA</t>
  </si>
  <si>
    <t>C.Z. INDIGENA</t>
  </si>
  <si>
    <t>C.Z. CHIRIGUANA</t>
  </si>
  <si>
    <t>C.Z. BAHIA SOLANO</t>
  </si>
  <si>
    <t>C.Z. PLANETA RICA</t>
  </si>
  <si>
    <t>C.Z. CHOCONTA</t>
  </si>
  <si>
    <t>C.Z. FONSECA</t>
  </si>
  <si>
    <t>C.Z. LA PLATA</t>
  </si>
  <si>
    <t>C.Z. CIÉNAGA</t>
  </si>
  <si>
    <t>C.Z. GRANADA</t>
  </si>
  <si>
    <t>C.Z. TUMACO</t>
  </si>
  <si>
    <t>C.Z. CUCUTA 3</t>
  </si>
  <si>
    <t>C.Z. PUERTO ASÍS</t>
  </si>
  <si>
    <t>C.Z. CALARCA</t>
  </si>
  <si>
    <t>C.Z. DOSQUEBRADAS</t>
  </si>
  <si>
    <t>C.Z. CARLOS LLERAS RESTREPO</t>
  </si>
  <si>
    <t>C.Z. SINCELEJO</t>
  </si>
  <si>
    <t>C.Z. IBAGUE</t>
  </si>
  <si>
    <t>C.Z. LADERA</t>
  </si>
  <si>
    <t>C.Z. ABURRA NORTE</t>
  </si>
  <si>
    <t>C.Z. SABANALARGA</t>
  </si>
  <si>
    <t>CENTRO ZONAL USME</t>
  </si>
  <si>
    <t>C.Z. TURBACO</t>
  </si>
  <si>
    <t>C.Z. DUITAMA</t>
  </si>
  <si>
    <t>C.Z. ORIENTE</t>
  </si>
  <si>
    <t>C.Z. BELEN DE LOS ANDAQUIES</t>
  </si>
  <si>
    <t>C.Z. SUR</t>
  </si>
  <si>
    <t>C.Z. AGUACHICA</t>
  </si>
  <si>
    <t>C.Z. RIOSUCIO</t>
  </si>
  <si>
    <t>C.Z. TIERRALTA</t>
  </si>
  <si>
    <t>C.Z. PACHO</t>
  </si>
  <si>
    <t>C.Z. MANAURE</t>
  </si>
  <si>
    <t>C.Z. PITALITO</t>
  </si>
  <si>
    <t>C.Z. FUNDACIÓN</t>
  </si>
  <si>
    <t>C.Z. ACACIAS</t>
  </si>
  <si>
    <t>C.Z. IPIALES</t>
  </si>
  <si>
    <t>C.Z. OCAÑA</t>
  </si>
  <si>
    <t>C.Z. LA HORMIGA</t>
  </si>
  <si>
    <t>C.Z. BELEN DE UMBRIA</t>
  </si>
  <si>
    <t>C.Z. LUIS CARLOS GALAN SARMIENTO</t>
  </si>
  <si>
    <t>C.Z. LA MOJANA</t>
  </si>
  <si>
    <t>C.Z. LIBANO</t>
  </si>
  <si>
    <t>C.Z. ABURRA SUR</t>
  </si>
  <si>
    <t>C.Z. SABANAGRANDE</t>
  </si>
  <si>
    <t>CENTRO ZONAL ENGATIVA</t>
  </si>
  <si>
    <t>C.Z. CARMEN DE BOLÍVAR</t>
  </si>
  <si>
    <t>C.Z. CHIQUINQUIRA</t>
  </si>
  <si>
    <t>C.Z. CODAZZI</t>
  </si>
  <si>
    <t>C.Z. TADO</t>
  </si>
  <si>
    <t>C.Z. MONTELIBANO</t>
  </si>
  <si>
    <t>C.Z. VILLETA</t>
  </si>
  <si>
    <t>C.Z. MAICAO</t>
  </si>
  <si>
    <t>C.Z. LA GAITANA</t>
  </si>
  <si>
    <t>C.Z. PLATO</t>
  </si>
  <si>
    <t>C.Z. PUERTO LOPEZ</t>
  </si>
  <si>
    <t>C.Z. TUQUERRES</t>
  </si>
  <si>
    <t>C.Z. PAMPLONA</t>
  </si>
  <si>
    <t>C.Z. SANTA ROSA DE CABAL</t>
  </si>
  <si>
    <t>C.Z. YARIGUIES</t>
  </si>
  <si>
    <t>C.Z. LERIDA</t>
  </si>
  <si>
    <t>C.Z. BAJO CAUCA</t>
  </si>
  <si>
    <t>C.Z. HIPÓDROMO</t>
  </si>
  <si>
    <t>CENTRO ZONAL TUNJUELITO</t>
  </si>
  <si>
    <t>C.Z. MAGANGUÉ</t>
  </si>
  <si>
    <t>C.Z. GARAGOA</t>
  </si>
  <si>
    <t>C.Z. SURORIENTE</t>
  </si>
  <si>
    <t>C.Z. MACIZO COLOMBIANO</t>
  </si>
  <si>
    <t>C.Z. BAUDO</t>
  </si>
  <si>
    <t>C.Z. LORICA</t>
  </si>
  <si>
    <t>C.Z. FACATATIVA</t>
  </si>
  <si>
    <t>C.Z. NAZARETH</t>
  </si>
  <si>
    <t>C.Z. EL BANCO</t>
  </si>
  <si>
    <t>C.Z. LA UNION</t>
  </si>
  <si>
    <t>C.Z. TIBU</t>
  </si>
  <si>
    <t>C.Z. LA FLORESTA</t>
  </si>
  <si>
    <t>C.Z. HONDA</t>
  </si>
  <si>
    <t>C.Z. JAMUNDI</t>
  </si>
  <si>
    <t>C.Z. LA MESETA</t>
  </si>
  <si>
    <t xml:space="preserve">CENTRO ZONAL RAFAEL URIBE </t>
  </si>
  <si>
    <t>C.Z. MOMPOX</t>
  </si>
  <si>
    <t>C.Z. PUERTO BOYACA</t>
  </si>
  <si>
    <t>C.Z. DEL CAFE</t>
  </si>
  <si>
    <t>C.Z. COSTA PACIFICA</t>
  </si>
  <si>
    <t>C.Z. SAHAGUN</t>
  </si>
  <si>
    <t>C.Z. FUSAGASUGA</t>
  </si>
  <si>
    <t>C.Z. ICHITKI WAYYUWAAPULE</t>
  </si>
  <si>
    <t>C.Z. SANTA ANA</t>
  </si>
  <si>
    <t>C.Z. REMOLINO</t>
  </si>
  <si>
    <t>C.Z. SAN GIL</t>
  </si>
  <si>
    <t>C.Z. ESPINAL</t>
  </si>
  <si>
    <t>C.Z. YUMBO</t>
  </si>
  <si>
    <t>C.Z. MAGDALENA MEDIO</t>
  </si>
  <si>
    <t>CENTRO ZONAL  KENNEDY</t>
  </si>
  <si>
    <t>C.Z. SIMITÍ</t>
  </si>
  <si>
    <t>C.Z. SOATA</t>
  </si>
  <si>
    <t>C.Z. SAN ANDRES DE SOTAVENTO</t>
  </si>
  <si>
    <t>C.Z. CAQUEZA</t>
  </si>
  <si>
    <t>CZ SANTA MARTA 1</t>
  </si>
  <si>
    <t>C.Z. BARBACOAS</t>
  </si>
  <si>
    <t>C.Z. SOCORRO</t>
  </si>
  <si>
    <t>C.Z. CHAPARRAL</t>
  </si>
  <si>
    <t>C.Z. PALMIRA</t>
  </si>
  <si>
    <t>CENTRO ZONAL SUBA</t>
  </si>
  <si>
    <t>C.Z. EL COCUY</t>
  </si>
  <si>
    <t>C.Z. GACHETA</t>
  </si>
  <si>
    <t>C.Z. VELEZ</t>
  </si>
  <si>
    <t>C.Z. PURIFICACION</t>
  </si>
  <si>
    <t>C.Z. BUGA</t>
  </si>
  <si>
    <t>C.Z. OCCIDENTE MEDIO</t>
  </si>
  <si>
    <t>CENTRO ZONAL KENNEDY CENTRAL</t>
  </si>
  <si>
    <t>C.Z. MIRAFLORES</t>
  </si>
  <si>
    <t>C.Z. GIRARDOT</t>
  </si>
  <si>
    <t>C.Z. MALAGA</t>
  </si>
  <si>
    <t>C.Z. MELGAR</t>
  </si>
  <si>
    <t>C.Z. TULUA</t>
  </si>
  <si>
    <t>CENTRO ZONAL BOSA</t>
  </si>
  <si>
    <t>C.Z. MONIQUIRA</t>
  </si>
  <si>
    <t>C.Z. LA MESA</t>
  </si>
  <si>
    <t>C.Z. RESURGIR</t>
  </si>
  <si>
    <t>C.Z. SEVILLA</t>
  </si>
  <si>
    <t>C.Z. PORCE NUS</t>
  </si>
  <si>
    <t>CENTRO ZONAL CREER</t>
  </si>
  <si>
    <t>C.Z. OTANCHE</t>
  </si>
  <si>
    <t>C.Z. UBATE</t>
  </si>
  <si>
    <t>C.Z. ROLDANILLO</t>
  </si>
  <si>
    <t>C.Z. SUROESTE</t>
  </si>
  <si>
    <t>CENTRO ZONAL USAQUEN</t>
  </si>
  <si>
    <t>C.Z. SAN JUAN DE RIOSECO</t>
  </si>
  <si>
    <t>C.Z. CARTAGO</t>
  </si>
  <si>
    <t>C.Z. PENDERISCO</t>
  </si>
  <si>
    <t>CENTRO ZONAL FONTIBON</t>
  </si>
  <si>
    <t>C.Z. SOACHA CENTRO</t>
  </si>
  <si>
    <t>C.Z. BUENAVENTURA</t>
  </si>
  <si>
    <t>C.Z. URABÁ</t>
  </si>
  <si>
    <t>CENTRO ZONAL CESPA</t>
  </si>
  <si>
    <t>C.Z. RESTAURAR</t>
  </si>
  <si>
    <t>C.Z. ORIENTE MEDIO</t>
  </si>
  <si>
    <t xml:space="preserve">CENTRO ZONAL SAN CRISTOBAL </t>
  </si>
  <si>
    <t xml:space="preserve">CENTRO ZONAL BARRIOS UNIDOS </t>
  </si>
  <si>
    <t>C.Z. ROSALES</t>
  </si>
  <si>
    <t xml:space="preserve">CENTRO ZONAL CIUDAD BOLIVAR </t>
  </si>
  <si>
    <t>AMAZONAS</t>
  </si>
  <si>
    <t>ANTIOQUIA</t>
  </si>
  <si>
    <t>ARAUCA</t>
  </si>
  <si>
    <t>ATLÁNTICO</t>
  </si>
  <si>
    <t>BOGOTÁ.D.C.</t>
  </si>
  <si>
    <t>BOLÍVAR</t>
  </si>
  <si>
    <t>BOYACÁ</t>
  </si>
  <si>
    <t>CALDAS</t>
  </si>
  <si>
    <t>CAQUETÁ</t>
  </si>
  <si>
    <t>CASANARE</t>
  </si>
  <si>
    <t>CAUCA</t>
  </si>
  <si>
    <t>CESAR</t>
  </si>
  <si>
    <t>CHOCÓ</t>
  </si>
  <si>
    <t>CÓRDOBA</t>
  </si>
  <si>
    <t>CUNDINAMARCA</t>
  </si>
  <si>
    <t>GUAINÍA</t>
  </si>
  <si>
    <t>GUAVIARE</t>
  </si>
  <si>
    <t>HUILA</t>
  </si>
  <si>
    <t>LA_GUAJIRA</t>
  </si>
  <si>
    <t>MAGDALENA</t>
  </si>
  <si>
    <t>META</t>
  </si>
  <si>
    <t>NARIÑO</t>
  </si>
  <si>
    <t>NORTE_DE_SANTANDER</t>
  </si>
  <si>
    <t>PUTUMAYO</t>
  </si>
  <si>
    <t>QUINDÍO</t>
  </si>
  <si>
    <t>RISARALDA</t>
  </si>
  <si>
    <t>SAN_ANDRÉS_Y_PROVIDENCIA</t>
  </si>
  <si>
    <t>SANTANDER</t>
  </si>
  <si>
    <t>SUCRE</t>
  </si>
  <si>
    <t>TOLIMA</t>
  </si>
  <si>
    <t>VALLE_DEL_CAUCA</t>
  </si>
  <si>
    <t>VAUPÉS</t>
  </si>
  <si>
    <t>VICHADA</t>
  </si>
  <si>
    <t>LETICIA</t>
  </si>
  <si>
    <t>MEDELLÍN</t>
  </si>
  <si>
    <t>BARRANQUILLA</t>
  </si>
  <si>
    <t>BOGOTÁ. D.C.</t>
  </si>
  <si>
    <t>CARTAGENA DE INDIAS</t>
  </si>
  <si>
    <t>TUNJA</t>
  </si>
  <si>
    <t>MANIZALES</t>
  </si>
  <si>
    <t>FLORENCIA</t>
  </si>
  <si>
    <t>YOPAL</t>
  </si>
  <si>
    <t>POPAYÁN</t>
  </si>
  <si>
    <t>VALLEDUPAR</t>
  </si>
  <si>
    <t>QUIBDÓ</t>
  </si>
  <si>
    <t>MONTERÍA</t>
  </si>
  <si>
    <t>AGUA DE DIOS</t>
  </si>
  <si>
    <t>INÍRIDA</t>
  </si>
  <si>
    <t>SAN JOSÉ DEL GUAVIARE</t>
  </si>
  <si>
    <t>NEIVA</t>
  </si>
  <si>
    <t>RIOHACHA</t>
  </si>
  <si>
    <t>SANTA MARTA</t>
  </si>
  <si>
    <t>VILLAVICENCIO</t>
  </si>
  <si>
    <t>PASTO</t>
  </si>
  <si>
    <t>SAN JOSÉ DE CÚCUTA</t>
  </si>
  <si>
    <t>MOCOA</t>
  </si>
  <si>
    <t>ARMENIA</t>
  </si>
  <si>
    <t>PEREIRA</t>
  </si>
  <si>
    <t>SAN ANDRÉS</t>
  </si>
  <si>
    <t>BUCARAMANGA</t>
  </si>
  <si>
    <t>SINCELEJO</t>
  </si>
  <si>
    <t>IBAGUÉ</t>
  </si>
  <si>
    <t>CALI</t>
  </si>
  <si>
    <t>MITÚ</t>
  </si>
  <si>
    <t>PUERTO CARREÑO</t>
  </si>
  <si>
    <t>EL ENCANTO</t>
  </si>
  <si>
    <t>ABEJORRAL</t>
  </si>
  <si>
    <t>ARAUQUITA</t>
  </si>
  <si>
    <t>BARANOA</t>
  </si>
  <si>
    <t>ACHÍ</t>
  </si>
  <si>
    <t>ALMEIDA</t>
  </si>
  <si>
    <t>AGUADAS</t>
  </si>
  <si>
    <t>ALBANIA</t>
  </si>
  <si>
    <t>AGUAZUL</t>
  </si>
  <si>
    <t>ALMAGUER</t>
  </si>
  <si>
    <t>AGUACHICA</t>
  </si>
  <si>
    <t>ACANDÍ</t>
  </si>
  <si>
    <t>AYAPEL</t>
  </si>
  <si>
    <t>ALBÁN</t>
  </si>
  <si>
    <t>BARRANCOMINAS</t>
  </si>
  <si>
    <t>CALAMAR</t>
  </si>
  <si>
    <t>ACEVEDO</t>
  </si>
  <si>
    <t>ALGARROBO</t>
  </si>
  <si>
    <t>ACACÍAS</t>
  </si>
  <si>
    <t>ÁBREGO</t>
  </si>
  <si>
    <t>COLÓN</t>
  </si>
  <si>
    <t>BUENAVISTA</t>
  </si>
  <si>
    <t>APÍA</t>
  </si>
  <si>
    <t>PROVIDENCIA</t>
  </si>
  <si>
    <t>AGUADA</t>
  </si>
  <si>
    <t>ALPUJARRA</t>
  </si>
  <si>
    <t>ALCALÁ</t>
  </si>
  <si>
    <t>CARURÚ</t>
  </si>
  <si>
    <t>LA PRIMAVERA</t>
  </si>
  <si>
    <t>LA CHORRERA</t>
  </si>
  <si>
    <t>ABRIAQUÍ</t>
  </si>
  <si>
    <t>CRAVO NORTE</t>
  </si>
  <si>
    <t>CAMPO DE LA CRUZ</t>
  </si>
  <si>
    <t>ALTOS DEL ROSARIO</t>
  </si>
  <si>
    <t>AQUITANIA</t>
  </si>
  <si>
    <t>ANSERMA</t>
  </si>
  <si>
    <t>BELÉN DE LOS ANDAQUÍES</t>
  </si>
  <si>
    <t>CHÁMEZA</t>
  </si>
  <si>
    <t>ARGELIA</t>
  </si>
  <si>
    <t>AGUSTÍN CODAZZI</t>
  </si>
  <si>
    <t>ALTO BAUDÓ</t>
  </si>
  <si>
    <t>ANAPOIMA</t>
  </si>
  <si>
    <t>SAN FELIPE</t>
  </si>
  <si>
    <t>EL RETORNO</t>
  </si>
  <si>
    <t>AGRADO</t>
  </si>
  <si>
    <t>BARRANCAS</t>
  </si>
  <si>
    <t>ARACATACA</t>
  </si>
  <si>
    <t>BARRANCA DE UPÍA</t>
  </si>
  <si>
    <t>ALDANA</t>
  </si>
  <si>
    <t>ARBOLEDAS</t>
  </si>
  <si>
    <t>ORITO</t>
  </si>
  <si>
    <t>CALARCÁ</t>
  </si>
  <si>
    <t>BALBOA</t>
  </si>
  <si>
    <t>CAIMITO</t>
  </si>
  <si>
    <t>ALVARADO</t>
  </si>
  <si>
    <t>ANDALUCÍA</t>
  </si>
  <si>
    <t>PACOA</t>
  </si>
  <si>
    <t>SANTA ROSALÍA</t>
  </si>
  <si>
    <t>LA PEDRERA</t>
  </si>
  <si>
    <t>ALEJANDRÍA</t>
  </si>
  <si>
    <t>FORTUL</t>
  </si>
  <si>
    <t>CANDELARIA</t>
  </si>
  <si>
    <t>ARENAL</t>
  </si>
  <si>
    <t>ARCABUCO</t>
  </si>
  <si>
    <t>ARANZAZU</t>
  </si>
  <si>
    <t>CARTAGENA DEL CHAIRÁ</t>
  </si>
  <si>
    <t>HATO COROZAL</t>
  </si>
  <si>
    <t>ASTREA</t>
  </si>
  <si>
    <t>ATRATO</t>
  </si>
  <si>
    <t>CANALETE</t>
  </si>
  <si>
    <t>ANOLAIMA</t>
  </si>
  <si>
    <t>PUERTO COLOMBIA</t>
  </si>
  <si>
    <t>MIRAFLORES</t>
  </si>
  <si>
    <t>AIPE</t>
  </si>
  <si>
    <t>DIBULLA</t>
  </si>
  <si>
    <t>ARIGUANÍ</t>
  </si>
  <si>
    <t>CABUYARO</t>
  </si>
  <si>
    <t>ANCUYA</t>
  </si>
  <si>
    <t>BOCHALEMA</t>
  </si>
  <si>
    <t>PUERTO ASÍS</t>
  </si>
  <si>
    <t>CIRCASIA</t>
  </si>
  <si>
    <t>BELÉN DE UMBRÍA</t>
  </si>
  <si>
    <t>ARATOCA</t>
  </si>
  <si>
    <t>COLOSÓ</t>
  </si>
  <si>
    <t>AMBALEMA</t>
  </si>
  <si>
    <t>ANSERMANUEVO</t>
  </si>
  <si>
    <t>TARAIRA</t>
  </si>
  <si>
    <t>CUMARIBO</t>
  </si>
  <si>
    <t>LA VICTORIA</t>
  </si>
  <si>
    <t>AMAGÁ</t>
  </si>
  <si>
    <t>PUERTO RONDÓN</t>
  </si>
  <si>
    <t>GALAPA</t>
  </si>
  <si>
    <t>ARJONA</t>
  </si>
  <si>
    <t>BELÉN</t>
  </si>
  <si>
    <t>BELALCÁZAR</t>
  </si>
  <si>
    <t>CURILLO</t>
  </si>
  <si>
    <t>LA SALINA</t>
  </si>
  <si>
    <t>BECERRIL</t>
  </si>
  <si>
    <t>BAGADÓ</t>
  </si>
  <si>
    <t>CERETÉ</t>
  </si>
  <si>
    <t>ARBELÁEZ</t>
  </si>
  <si>
    <t>LA GUADALUPE</t>
  </si>
  <si>
    <t>ALGECIRAS</t>
  </si>
  <si>
    <t>DISTRACCIÓN</t>
  </si>
  <si>
    <t>CERRO DE SAN ANTONIO</t>
  </si>
  <si>
    <t>CASTILLA LA NUEVA</t>
  </si>
  <si>
    <t>ARBOLEDA</t>
  </si>
  <si>
    <t>BUCARASICA</t>
  </si>
  <si>
    <t>PUERTO CAICEDO</t>
  </si>
  <si>
    <t>DOSQUEBRADAS</t>
  </si>
  <si>
    <t>BARBOSA</t>
  </si>
  <si>
    <t>COROZAL</t>
  </si>
  <si>
    <t>ANZOÁTEGUI</t>
  </si>
  <si>
    <t>PAPUNAHUA</t>
  </si>
  <si>
    <t>MIRITÍ - PARANÁ</t>
  </si>
  <si>
    <t>AMALFI</t>
  </si>
  <si>
    <t>SARAVENA</t>
  </si>
  <si>
    <t>JUAN DE ACOSTA</t>
  </si>
  <si>
    <t>ARROYOHONDO</t>
  </si>
  <si>
    <t>BERBEO</t>
  </si>
  <si>
    <t>CHINCHINÁ</t>
  </si>
  <si>
    <t>EL DONCELLO</t>
  </si>
  <si>
    <t>MANÍ</t>
  </si>
  <si>
    <t>BUENOS AIRES</t>
  </si>
  <si>
    <t>BOSCONIA</t>
  </si>
  <si>
    <t>BAHÍA SOLANO</t>
  </si>
  <si>
    <t>CHIMÁ</t>
  </si>
  <si>
    <t>BELTRÁN</t>
  </si>
  <si>
    <t>CACAHUAL</t>
  </si>
  <si>
    <t>ALTAMIRA</t>
  </si>
  <si>
    <t>EL MOLINO</t>
  </si>
  <si>
    <t>CHIVOLO</t>
  </si>
  <si>
    <t>CUBARRAL</t>
  </si>
  <si>
    <t>BARBACOAS</t>
  </si>
  <si>
    <t>CÁCOTA</t>
  </si>
  <si>
    <t>PUERTO GUZMÁN</t>
  </si>
  <si>
    <t>FILANDIA</t>
  </si>
  <si>
    <t>GUÁTICA</t>
  </si>
  <si>
    <t>BARICHARA</t>
  </si>
  <si>
    <t>COVEÑAS</t>
  </si>
  <si>
    <t>ARMERO</t>
  </si>
  <si>
    <t>YAVARATÉ</t>
  </si>
  <si>
    <t>PUERTO ALEGRÍA</t>
  </si>
  <si>
    <t>ANDES</t>
  </si>
  <si>
    <t>TAME</t>
  </si>
  <si>
    <t>LURUACO</t>
  </si>
  <si>
    <t>BARRANCO DE LOBA</t>
  </si>
  <si>
    <t>BETÉITIVA</t>
  </si>
  <si>
    <t>FILADELFIA</t>
  </si>
  <si>
    <t>EL PAUJÍL</t>
  </si>
  <si>
    <t>MONTERREY</t>
  </si>
  <si>
    <t>CAJIBÍO</t>
  </si>
  <si>
    <t>CHIMICHAGUA</t>
  </si>
  <si>
    <t>BAJO BAUDÓ</t>
  </si>
  <si>
    <t>CHINÚ</t>
  </si>
  <si>
    <t>BITUIMA</t>
  </si>
  <si>
    <t>PANA PANA</t>
  </si>
  <si>
    <t>BARAYA</t>
  </si>
  <si>
    <t>FONSECA</t>
  </si>
  <si>
    <t>CIÉNAGA</t>
  </si>
  <si>
    <t>CUMARAL</t>
  </si>
  <si>
    <t>CÁCHIRA</t>
  </si>
  <si>
    <t>PUERTO LEGUÍZAMO</t>
  </si>
  <si>
    <t>GÉNOVA</t>
  </si>
  <si>
    <t>LA CELIA</t>
  </si>
  <si>
    <t>BARRANCABERMEJA</t>
  </si>
  <si>
    <t>CHALÁN</t>
  </si>
  <si>
    <t>ATACO</t>
  </si>
  <si>
    <t>BUENAVENTURA</t>
  </si>
  <si>
    <t>PUERTO ARICA</t>
  </si>
  <si>
    <t>ANGELÓPOLIS</t>
  </si>
  <si>
    <t>MALAMBO</t>
  </si>
  <si>
    <t>BOAVITA</t>
  </si>
  <si>
    <t>LA DORADA</t>
  </si>
  <si>
    <t>LA MONTAÑITA</t>
  </si>
  <si>
    <t>NUNCHÍA</t>
  </si>
  <si>
    <t>CALDONO</t>
  </si>
  <si>
    <t>CHIRIGUANÁ</t>
  </si>
  <si>
    <t>BOJAYÁ</t>
  </si>
  <si>
    <t>CIÉNAGA DE ORO</t>
  </si>
  <si>
    <t>BOJACÁ</t>
  </si>
  <si>
    <t>MORICHAL</t>
  </si>
  <si>
    <t>CAMPOALEGRE</t>
  </si>
  <si>
    <t>HATONUEVO</t>
  </si>
  <si>
    <t>CONCORDIA</t>
  </si>
  <si>
    <t>EL CALVARIO</t>
  </si>
  <si>
    <t>BUESACO</t>
  </si>
  <si>
    <t>CHINÁCOTA</t>
  </si>
  <si>
    <t>SIBUNDOY</t>
  </si>
  <si>
    <t>LA TEBAIDA</t>
  </si>
  <si>
    <t>LA VIRGINIA</t>
  </si>
  <si>
    <t>BETULIA</t>
  </si>
  <si>
    <t>EL ROBLE</t>
  </si>
  <si>
    <t>CAJAMARCA</t>
  </si>
  <si>
    <t>GUADALAJARA DE BUGA</t>
  </si>
  <si>
    <t>PUERTO NARIÑO</t>
  </si>
  <si>
    <t>ANGOSTURA</t>
  </si>
  <si>
    <t>MANATÍ</t>
  </si>
  <si>
    <t>CANTAGALLO</t>
  </si>
  <si>
    <t>LA MERCED</t>
  </si>
  <si>
    <t>MILÁN</t>
  </si>
  <si>
    <t>OROCUÉ</t>
  </si>
  <si>
    <t>CALOTO</t>
  </si>
  <si>
    <t>CURUMANÍ</t>
  </si>
  <si>
    <t>EL CANTÓN DEL SAN PABLO</t>
  </si>
  <si>
    <t>COTORRA</t>
  </si>
  <si>
    <t>CABRERA</t>
  </si>
  <si>
    <t>COLOMBIA</t>
  </si>
  <si>
    <t>LA JAGUA DEL PILAR</t>
  </si>
  <si>
    <t>EL BANCO</t>
  </si>
  <si>
    <t>EL CASTILLO</t>
  </si>
  <si>
    <t>CHITAGÁ</t>
  </si>
  <si>
    <t>SAN FRANCISCO</t>
  </si>
  <si>
    <t>MONTENEGRO</t>
  </si>
  <si>
    <t>MARSELLA</t>
  </si>
  <si>
    <t>GALERAS</t>
  </si>
  <si>
    <t>CARMEN DE APICALÁ</t>
  </si>
  <si>
    <t>BUGALAGRANDE</t>
  </si>
  <si>
    <t>PUERTO SANTANDER</t>
  </si>
  <si>
    <t>ANORÍ</t>
  </si>
  <si>
    <t>PALMAR DE VARELA</t>
  </si>
  <si>
    <t>CICUCO</t>
  </si>
  <si>
    <t>BRICEÑO</t>
  </si>
  <si>
    <t>MANZANARES</t>
  </si>
  <si>
    <t>MORELIA</t>
  </si>
  <si>
    <t>PAZ DE ARIPORO</t>
  </si>
  <si>
    <t>CORINTO</t>
  </si>
  <si>
    <t>EL COPEY</t>
  </si>
  <si>
    <t>CARMEN DEL DARIÉN</t>
  </si>
  <si>
    <t>LA APARTADA</t>
  </si>
  <si>
    <t>CACHIPAY</t>
  </si>
  <si>
    <t>ELÍAS</t>
  </si>
  <si>
    <t>MAICAO</t>
  </si>
  <si>
    <t>EL PIÑÓN</t>
  </si>
  <si>
    <t>EL DORADO</t>
  </si>
  <si>
    <t>CONSACÁ</t>
  </si>
  <si>
    <t>CONVENCIÓN</t>
  </si>
  <si>
    <t>SAN MIGUEL</t>
  </si>
  <si>
    <t>PIJAO</t>
  </si>
  <si>
    <t>MISTRATÓ</t>
  </si>
  <si>
    <t>GUARANDA</t>
  </si>
  <si>
    <t>CASABIANCA</t>
  </si>
  <si>
    <t>CAICEDONIA</t>
  </si>
  <si>
    <t>TARAPACÁ</t>
  </si>
  <si>
    <t>SANTA FÉ DE ANTIOQUIA</t>
  </si>
  <si>
    <t>PIOJÓ</t>
  </si>
  <si>
    <t>MARMATO</t>
  </si>
  <si>
    <t>PUERTO RICO</t>
  </si>
  <si>
    <t>PORE</t>
  </si>
  <si>
    <t>EL TAMBO</t>
  </si>
  <si>
    <t>EL PASO</t>
  </si>
  <si>
    <t>CÉRTEGUI</t>
  </si>
  <si>
    <t>LORICA</t>
  </si>
  <si>
    <t>CAJICÁ</t>
  </si>
  <si>
    <t>GARZÓN</t>
  </si>
  <si>
    <t>MANAURE</t>
  </si>
  <si>
    <t>EL RETÉN</t>
  </si>
  <si>
    <t>FUENTE DE ORO</t>
  </si>
  <si>
    <t>CONTADERO</t>
  </si>
  <si>
    <t>CUCUTILLA</t>
  </si>
  <si>
    <t>SANTIAGO</t>
  </si>
  <si>
    <t>QUIMBAYA</t>
  </si>
  <si>
    <t>PUEBLO RICO</t>
  </si>
  <si>
    <t>CALIFORNIA</t>
  </si>
  <si>
    <t>LA UNIÓN</t>
  </si>
  <si>
    <t>CHAPARRAL</t>
  </si>
  <si>
    <t>CALIMA</t>
  </si>
  <si>
    <t>ANZÁ</t>
  </si>
  <si>
    <t>POLONUEVO</t>
  </si>
  <si>
    <t>CLEMENCIA</t>
  </si>
  <si>
    <t>BUSBANZÁ</t>
  </si>
  <si>
    <t>MARQUETALIA</t>
  </si>
  <si>
    <t>SAN JOSÉ DEL FRAGUA</t>
  </si>
  <si>
    <t>RECETOR</t>
  </si>
  <si>
    <t>GAMARRA</t>
  </si>
  <si>
    <t>CONDOTO</t>
  </si>
  <si>
    <t>LOS CÓRDOBAS</t>
  </si>
  <si>
    <t>CAPARRAPÍ</t>
  </si>
  <si>
    <t>GIGANTE</t>
  </si>
  <si>
    <t>SAN JUAN DEL CESAR</t>
  </si>
  <si>
    <t>FUNDACIÓN</t>
  </si>
  <si>
    <t>GRANADA</t>
  </si>
  <si>
    <t>DURANIA</t>
  </si>
  <si>
    <t>VALLE DEL GUAMUEZ</t>
  </si>
  <si>
    <t>SALENTO</t>
  </si>
  <si>
    <t>QUINCHÍA</t>
  </si>
  <si>
    <t>CAPITANEJO</t>
  </si>
  <si>
    <t>LOS PALMITOS</t>
  </si>
  <si>
    <t>COELLO</t>
  </si>
  <si>
    <t>APARTADÓ</t>
  </si>
  <si>
    <t>PONEDERA</t>
  </si>
  <si>
    <t>EL CARMEN DE BOLÍVAR</t>
  </si>
  <si>
    <t>MARULANDA</t>
  </si>
  <si>
    <t>SAN VICENTE DEL CAGUÁN</t>
  </si>
  <si>
    <t>SABANALARGA</t>
  </si>
  <si>
    <t>GUACHENÉ</t>
  </si>
  <si>
    <t>GONZÁLEZ</t>
  </si>
  <si>
    <t>EL CARMEN DE ATRATO</t>
  </si>
  <si>
    <t>MOMIL</t>
  </si>
  <si>
    <t>CÁQUEZA</t>
  </si>
  <si>
    <t>GUADALUPE</t>
  </si>
  <si>
    <t>URIBIA</t>
  </si>
  <si>
    <t>GUAMAL</t>
  </si>
  <si>
    <t>CUASPUD CARLOSAMA</t>
  </si>
  <si>
    <t>EL CARMEN</t>
  </si>
  <si>
    <t>VILLAGARZÓN</t>
  </si>
  <si>
    <t>SANTA ROSA DE CABAL</t>
  </si>
  <si>
    <t>CARCASÍ</t>
  </si>
  <si>
    <t>MAJAGUAL</t>
  </si>
  <si>
    <t>COYAIMA</t>
  </si>
  <si>
    <t>CARTAGO</t>
  </si>
  <si>
    <t>ARBOLETES</t>
  </si>
  <si>
    <t>EL GUAMO</t>
  </si>
  <si>
    <t>CAMPOHERMOSO</t>
  </si>
  <si>
    <t>NEIRA</t>
  </si>
  <si>
    <t>SOLANO</t>
  </si>
  <si>
    <t>SÁCAMA</t>
  </si>
  <si>
    <t>GUAPI</t>
  </si>
  <si>
    <t>LA GLORIA</t>
  </si>
  <si>
    <t>EL LITORAL DEL SAN JUAN</t>
  </si>
  <si>
    <t>MONTELÍBANO</t>
  </si>
  <si>
    <t>CARMEN DE CARUPA</t>
  </si>
  <si>
    <t>HOBO</t>
  </si>
  <si>
    <t>URUMITA</t>
  </si>
  <si>
    <t>NUEVA GRANADA</t>
  </si>
  <si>
    <t>MAPIRIPÁN</t>
  </si>
  <si>
    <t>CUMBAL</t>
  </si>
  <si>
    <t>EL TARRA</t>
  </si>
  <si>
    <t>SANTUARIO</t>
  </si>
  <si>
    <t>CEPITÁ</t>
  </si>
  <si>
    <t>MORROA</t>
  </si>
  <si>
    <t>CUNDAY</t>
  </si>
  <si>
    <t>DAGUA</t>
  </si>
  <si>
    <t>REPELÓN</t>
  </si>
  <si>
    <t>EL PEÑÓN</t>
  </si>
  <si>
    <t>CERINZA</t>
  </si>
  <si>
    <t>NORCASIA</t>
  </si>
  <si>
    <t>SOLITA</t>
  </si>
  <si>
    <t>SAN LUIS DE PALENQUE</t>
  </si>
  <si>
    <t>INZÁ</t>
  </si>
  <si>
    <t>LA JAGUA DE IBIRICO</t>
  </si>
  <si>
    <t>ISTMINA</t>
  </si>
  <si>
    <t>MOÑITOS</t>
  </si>
  <si>
    <t>CHAGUANÍ</t>
  </si>
  <si>
    <t>ÍQUIRA</t>
  </si>
  <si>
    <t>VILLANUEVA</t>
  </si>
  <si>
    <t>PEDRAZA</t>
  </si>
  <si>
    <t>MESETAS</t>
  </si>
  <si>
    <t>CUMBITARA</t>
  </si>
  <si>
    <t>EL ZULIA</t>
  </si>
  <si>
    <t>CERRITO</t>
  </si>
  <si>
    <t>OVEJAS</t>
  </si>
  <si>
    <t>DOLORES</t>
  </si>
  <si>
    <t>EL ÁGUILA</t>
  </si>
  <si>
    <t>SABANAGRANDE</t>
  </si>
  <si>
    <t>HATILLO DE LOBA</t>
  </si>
  <si>
    <t>CHINAVITA</t>
  </si>
  <si>
    <t>PÁCORA</t>
  </si>
  <si>
    <t>VALPARAÍSO</t>
  </si>
  <si>
    <t>TÁMARA</t>
  </si>
  <si>
    <t>JAMBALÓ</t>
  </si>
  <si>
    <t>MANAURE BALCÓN DEL CESAR</t>
  </si>
  <si>
    <t>JURADÓ</t>
  </si>
  <si>
    <t>PLANETA RICA</t>
  </si>
  <si>
    <t>CHÍA</t>
  </si>
  <si>
    <t>ISNOS</t>
  </si>
  <si>
    <t>PIJIÑO DEL CARMEN</t>
  </si>
  <si>
    <t>LA MACARENA</t>
  </si>
  <si>
    <t>CHACHAGÜÍ</t>
  </si>
  <si>
    <t>GRAMALOTE</t>
  </si>
  <si>
    <t>CHARALÁ</t>
  </si>
  <si>
    <t>PALMITO</t>
  </si>
  <si>
    <t>ESPINAL</t>
  </si>
  <si>
    <t>EL CAIRO</t>
  </si>
  <si>
    <t>MAGANGUÉ</t>
  </si>
  <si>
    <t>CHIQUINQUIRÁ</t>
  </si>
  <si>
    <t>PALESTINA</t>
  </si>
  <si>
    <t>TAURAMENA</t>
  </si>
  <si>
    <t>LA SIERRA</t>
  </si>
  <si>
    <t>PAILITAS</t>
  </si>
  <si>
    <t>LLORÓ</t>
  </si>
  <si>
    <t>PUEBLO NUEVO</t>
  </si>
  <si>
    <t>CHIPAQUE</t>
  </si>
  <si>
    <t>LA ARGENTINA</t>
  </si>
  <si>
    <t>PIVIJAY</t>
  </si>
  <si>
    <t>URIBE</t>
  </si>
  <si>
    <t>EL CHARCO</t>
  </si>
  <si>
    <t>HACARÍ</t>
  </si>
  <si>
    <t>CHARTA</t>
  </si>
  <si>
    <t>SAMPUÉS</t>
  </si>
  <si>
    <t>FALAN</t>
  </si>
  <si>
    <t>EL CERRITO</t>
  </si>
  <si>
    <t>BELMIRA</t>
  </si>
  <si>
    <t>SANTA LUCÍA</t>
  </si>
  <si>
    <t>MAHATES</t>
  </si>
  <si>
    <t>CHISCAS</t>
  </si>
  <si>
    <t>PENSILVANIA</t>
  </si>
  <si>
    <t>TRINIDAD</t>
  </si>
  <si>
    <t>LA VEGA</t>
  </si>
  <si>
    <t>PELAYA</t>
  </si>
  <si>
    <t>MEDIO ATRATO</t>
  </si>
  <si>
    <t>PUERTO ESCONDIDO</t>
  </si>
  <si>
    <t>CHOACHÍ</t>
  </si>
  <si>
    <t>LA PLATA</t>
  </si>
  <si>
    <t>PLATO</t>
  </si>
  <si>
    <t>LEJANÍAS</t>
  </si>
  <si>
    <t>EL PEÑOL</t>
  </si>
  <si>
    <t>HERRÁN</t>
  </si>
  <si>
    <t>CHIMA</t>
  </si>
  <si>
    <t>SAN BENITO ABAD</t>
  </si>
  <si>
    <t>FLANDES</t>
  </si>
  <si>
    <t>EL DOVIO</t>
  </si>
  <si>
    <t>BELLO</t>
  </si>
  <si>
    <t>SANTO TOMÁS</t>
  </si>
  <si>
    <t>MARGARITA</t>
  </si>
  <si>
    <t>CHITA</t>
  </si>
  <si>
    <t>RIOSUCIO</t>
  </si>
  <si>
    <t>LÓPEZ DE MICAY</t>
  </si>
  <si>
    <t>PUEBLO BELLO</t>
  </si>
  <si>
    <t>MEDIO BAUDÓ</t>
  </si>
  <si>
    <t>PUERTO LIBERTADOR</t>
  </si>
  <si>
    <t>CHOCONTÁ</t>
  </si>
  <si>
    <t>NÁTAGA</t>
  </si>
  <si>
    <t>PUEBLOVIEJO</t>
  </si>
  <si>
    <t>PUERTO CONCORDIA</t>
  </si>
  <si>
    <t>EL ROSARIO</t>
  </si>
  <si>
    <t>LABATECA</t>
  </si>
  <si>
    <t>CHIPATÁ</t>
  </si>
  <si>
    <t>SAN JUAN DE BETULIA</t>
  </si>
  <si>
    <t>FRESNO</t>
  </si>
  <si>
    <t>FLORIDA</t>
  </si>
  <si>
    <t>BETANIA</t>
  </si>
  <si>
    <t>SOLEDAD</t>
  </si>
  <si>
    <t>MARÍA LA BAJA</t>
  </si>
  <si>
    <t>CHITARAQUE</t>
  </si>
  <si>
    <t>MERCADERES</t>
  </si>
  <si>
    <t>RÍO DE ORO</t>
  </si>
  <si>
    <t>MEDIO SAN JUAN</t>
  </si>
  <si>
    <t>PURÍSIMA DE LA CONCEPCIÓN</t>
  </si>
  <si>
    <t>COGUA</t>
  </si>
  <si>
    <t>OPORAPA</t>
  </si>
  <si>
    <t>REMOLINO</t>
  </si>
  <si>
    <t>PUERTO GAITÁN</t>
  </si>
  <si>
    <t>EL TABLÓN DE GÓMEZ</t>
  </si>
  <si>
    <t>LA ESPERANZA</t>
  </si>
  <si>
    <t>CIMITARRA</t>
  </si>
  <si>
    <t>SAN MARCOS</t>
  </si>
  <si>
    <t>GUAMO</t>
  </si>
  <si>
    <t>GINEBRA</t>
  </si>
  <si>
    <t>SUAN</t>
  </si>
  <si>
    <t>MONTECRISTO</t>
  </si>
  <si>
    <t>CHIVATÁ</t>
  </si>
  <si>
    <t>SALAMINA</t>
  </si>
  <si>
    <t>MIRANDA</t>
  </si>
  <si>
    <t>LA PAZ</t>
  </si>
  <si>
    <t>NÓVITA</t>
  </si>
  <si>
    <t>SAHAGÚN</t>
  </si>
  <si>
    <t>COTA</t>
  </si>
  <si>
    <t>PAICOL</t>
  </si>
  <si>
    <t>SABANAS DE SAN ÁNGEL</t>
  </si>
  <si>
    <t>PUERTO LÓPEZ</t>
  </si>
  <si>
    <t>LA PLAYA</t>
  </si>
  <si>
    <t>CONCEPCIÓN</t>
  </si>
  <si>
    <t>SAN ONOFRE</t>
  </si>
  <si>
    <t>HERVEO</t>
  </si>
  <si>
    <t>GUACARÍ</t>
  </si>
  <si>
    <t>CIUDAD BOLÍVAR</t>
  </si>
  <si>
    <t>TUBARÁ</t>
  </si>
  <si>
    <t>SANTA CRUZ DE MOMPOX</t>
  </si>
  <si>
    <t>CIÉNEGA</t>
  </si>
  <si>
    <t>SAMANÁ</t>
  </si>
  <si>
    <t>MORALES</t>
  </si>
  <si>
    <t>SAN ALBERTO</t>
  </si>
  <si>
    <t>NUQUÍ</t>
  </si>
  <si>
    <t>SAN ANDRÉS DE SOTAVENTO</t>
  </si>
  <si>
    <t>CUCUNUBÁ</t>
  </si>
  <si>
    <t>PALERMO</t>
  </si>
  <si>
    <t>PUERTO LLERAS</t>
  </si>
  <si>
    <t>FUNES</t>
  </si>
  <si>
    <t>LOS PATIOS</t>
  </si>
  <si>
    <t>CONFINES</t>
  </si>
  <si>
    <t>SAN PEDRO</t>
  </si>
  <si>
    <t>HONDA</t>
  </si>
  <si>
    <t>JAMUNDÍ</t>
  </si>
  <si>
    <t>USIACURÍ</t>
  </si>
  <si>
    <t>CÓMBITA</t>
  </si>
  <si>
    <t>SAN JOSÉ</t>
  </si>
  <si>
    <t>PADILLA</t>
  </si>
  <si>
    <t>SAN DIEGO</t>
  </si>
  <si>
    <t>RÍO IRÓ</t>
  </si>
  <si>
    <t>SAN ANTERO</t>
  </si>
  <si>
    <t>EL COLEGIO</t>
  </si>
  <si>
    <t>SAN SEBASTIÁN DE BUENAVISTA</t>
  </si>
  <si>
    <t>GUACHUCAL</t>
  </si>
  <si>
    <t>LOURDES</t>
  </si>
  <si>
    <t>CONTRATACIÓN</t>
  </si>
  <si>
    <t>SAN LUIS DE SINCÉ</t>
  </si>
  <si>
    <t>ICONONZO</t>
  </si>
  <si>
    <t>LA CUMBRE</t>
  </si>
  <si>
    <t>BURITICÁ</t>
  </si>
  <si>
    <t>NOROSÍ</t>
  </si>
  <si>
    <t>COPER</t>
  </si>
  <si>
    <t>SUPÍA</t>
  </si>
  <si>
    <t>PÁEZ</t>
  </si>
  <si>
    <t>SAN MARTÍN</t>
  </si>
  <si>
    <t>RÍO QUITO</t>
  </si>
  <si>
    <t>SAN BERNARDO DEL VIENTO</t>
  </si>
  <si>
    <t>PITAL</t>
  </si>
  <si>
    <t>SAN ZENÓN</t>
  </si>
  <si>
    <t>RESTREPO</t>
  </si>
  <si>
    <t>GUAITARILLA</t>
  </si>
  <si>
    <t>MUTISCUA</t>
  </si>
  <si>
    <t>COROMORO</t>
  </si>
  <si>
    <t>LÉRIDA</t>
  </si>
  <si>
    <t>CÁCERES</t>
  </si>
  <si>
    <t>PINILLOS</t>
  </si>
  <si>
    <t>CORRALES</t>
  </si>
  <si>
    <t>VICTORIA</t>
  </si>
  <si>
    <t>PATÍA</t>
  </si>
  <si>
    <t>TAMALAMEQUE</t>
  </si>
  <si>
    <t>SAN CARLOS</t>
  </si>
  <si>
    <t>EL ROSAL</t>
  </si>
  <si>
    <t>PITALITO</t>
  </si>
  <si>
    <t>SANTA ANA</t>
  </si>
  <si>
    <t>SAN CARLOS DE GUAROA</t>
  </si>
  <si>
    <t>GUALMATÁN</t>
  </si>
  <si>
    <t>OCAÑA</t>
  </si>
  <si>
    <t>CURITÍ</t>
  </si>
  <si>
    <t>SANTIAGO DE TOLÚ</t>
  </si>
  <si>
    <t>LÍBANO</t>
  </si>
  <si>
    <t>CAICEDO</t>
  </si>
  <si>
    <t>REGIDOR</t>
  </si>
  <si>
    <t>COVARACHÍA</t>
  </si>
  <si>
    <t>VILLAMARÍA</t>
  </si>
  <si>
    <t>PIAMONTE</t>
  </si>
  <si>
    <t>SAN JOSÉ DEL PALMAR</t>
  </si>
  <si>
    <t>SAN JOSÉ DE URÉ</t>
  </si>
  <si>
    <t>FACATATIVÁ</t>
  </si>
  <si>
    <t>RIVERA</t>
  </si>
  <si>
    <t>SANTA BÁRBARA DE PINTO</t>
  </si>
  <si>
    <t>SAN JUAN DE ARAMA</t>
  </si>
  <si>
    <t>ILES</t>
  </si>
  <si>
    <t>PAMPLONA</t>
  </si>
  <si>
    <t>EL CARMEN DE CHUCURI</t>
  </si>
  <si>
    <t>SAN JOSÉ DE TOLUVIEJO</t>
  </si>
  <si>
    <t>SAN SEBASTIÁN DE MARIQUITA</t>
  </si>
  <si>
    <t>OBANDO</t>
  </si>
  <si>
    <t>RÍO VIEJO</t>
  </si>
  <si>
    <t>CUBARÁ</t>
  </si>
  <si>
    <t>VITERBO</t>
  </si>
  <si>
    <t>PIENDAMÓ - TUNÍA</t>
  </si>
  <si>
    <t>SIPÍ</t>
  </si>
  <si>
    <t>SAN PELAYO</t>
  </si>
  <si>
    <t>FÓMEQUE</t>
  </si>
  <si>
    <t>SALADOBLANCO</t>
  </si>
  <si>
    <t>SITIONUEVO</t>
  </si>
  <si>
    <t>SAN JUANITO</t>
  </si>
  <si>
    <t>IMUÉS</t>
  </si>
  <si>
    <t>PAMPLONITA</t>
  </si>
  <si>
    <t>EL GUACAMAYO</t>
  </si>
  <si>
    <t>MELGAR</t>
  </si>
  <si>
    <t>PALMIRA</t>
  </si>
  <si>
    <t>CAMPAMENTO</t>
  </si>
  <si>
    <t>SAN CRISTÓBAL</t>
  </si>
  <si>
    <t>CUCAITA</t>
  </si>
  <si>
    <t>PUERTO TEJADA</t>
  </si>
  <si>
    <t>TADÓ</t>
  </si>
  <si>
    <t>TIERRALTA</t>
  </si>
  <si>
    <t>FOSCA</t>
  </si>
  <si>
    <t>SAN AGUSTÍN</t>
  </si>
  <si>
    <t>TENERIFE</t>
  </si>
  <si>
    <t>IPIALES</t>
  </si>
  <si>
    <t>MURILLO</t>
  </si>
  <si>
    <t>PRADERA</t>
  </si>
  <si>
    <t>CAÑASGORDAS</t>
  </si>
  <si>
    <t>SAN ESTANISLAO</t>
  </si>
  <si>
    <t>CUÍTIVA</t>
  </si>
  <si>
    <t>PURACÉ</t>
  </si>
  <si>
    <t>UNGUÍA</t>
  </si>
  <si>
    <t>TUCHÍN</t>
  </si>
  <si>
    <t>FUNZA</t>
  </si>
  <si>
    <t>SANTA MARÍA</t>
  </si>
  <si>
    <t>ZAPAYÁN</t>
  </si>
  <si>
    <t>VISTAHERMOSA</t>
  </si>
  <si>
    <t>LA CRUZ</t>
  </si>
  <si>
    <t>RAGONVALIA</t>
  </si>
  <si>
    <t>EL PLAYÓN</t>
  </si>
  <si>
    <t>NATAGAIMA</t>
  </si>
  <si>
    <t>CARACOLÍ</t>
  </si>
  <si>
    <t>SAN FERNANDO</t>
  </si>
  <si>
    <t>CHÍQUIZA</t>
  </si>
  <si>
    <t>ROSAS</t>
  </si>
  <si>
    <t>UNIÓN PANAMERICANA</t>
  </si>
  <si>
    <t>VALENCIA</t>
  </si>
  <si>
    <t>FÚQUENE</t>
  </si>
  <si>
    <t>SUAZA</t>
  </si>
  <si>
    <t>ZONA BANANERA</t>
  </si>
  <si>
    <t>LA FLORIDA</t>
  </si>
  <si>
    <t>SALAZAR</t>
  </si>
  <si>
    <t>ENCINO</t>
  </si>
  <si>
    <t>ORTEGA</t>
  </si>
  <si>
    <t>RIOFRÍO</t>
  </si>
  <si>
    <t>CARAMANTA</t>
  </si>
  <si>
    <t>SAN JACINTO</t>
  </si>
  <si>
    <t>CHIVOR</t>
  </si>
  <si>
    <t>SAN SEBASTIÁN</t>
  </si>
  <si>
    <t>FUSAGASUGÁ</t>
  </si>
  <si>
    <t>TARQUI</t>
  </si>
  <si>
    <t>LA LLANADA</t>
  </si>
  <si>
    <t>SAN CALIXTO</t>
  </si>
  <si>
    <t>ENCISO</t>
  </si>
  <si>
    <t>PALOCABILDO</t>
  </si>
  <si>
    <t>ROLDANILLO</t>
  </si>
  <si>
    <t>CAREPA</t>
  </si>
  <si>
    <t>SAN JACINTO DEL CAUCA</t>
  </si>
  <si>
    <t>DUITAMA</t>
  </si>
  <si>
    <t>SANTANDER DE QUILICHAO</t>
  </si>
  <si>
    <t>GACHALÁ</t>
  </si>
  <si>
    <t>TESALIA</t>
  </si>
  <si>
    <t>LA TOLA</t>
  </si>
  <si>
    <t>SAN CAYETANO</t>
  </si>
  <si>
    <t>FLORIÁN</t>
  </si>
  <si>
    <t>PIEDRAS</t>
  </si>
  <si>
    <t>EL CARMEN DE VIBORAL</t>
  </si>
  <si>
    <t>SAN JUAN NEPOMUCENO</t>
  </si>
  <si>
    <t>EL COCUY</t>
  </si>
  <si>
    <t>SANTA ROSA</t>
  </si>
  <si>
    <t>GACHANCIPÁ</t>
  </si>
  <si>
    <t>TELLO</t>
  </si>
  <si>
    <t>FLORIDABLANCA</t>
  </si>
  <si>
    <t>PLANADAS</t>
  </si>
  <si>
    <t>SEVILLA</t>
  </si>
  <si>
    <t>CAROLINA</t>
  </si>
  <si>
    <t>SAN MARTÍN DE LOBA</t>
  </si>
  <si>
    <t>EL ESPINO</t>
  </si>
  <si>
    <t>SILVIA</t>
  </si>
  <si>
    <t>GACHETÁ</t>
  </si>
  <si>
    <t>TERUEL</t>
  </si>
  <si>
    <t>LEIVA</t>
  </si>
  <si>
    <t>SARDINATA</t>
  </si>
  <si>
    <t>GALÁN</t>
  </si>
  <si>
    <t>PRADO</t>
  </si>
  <si>
    <t>TORO</t>
  </si>
  <si>
    <t>CAUCASIA</t>
  </si>
  <si>
    <t>SAN PABLO</t>
  </si>
  <si>
    <t>FIRAVITOBA</t>
  </si>
  <si>
    <t>SOTARÁ PAISPAMBA</t>
  </si>
  <si>
    <t>GAMA</t>
  </si>
  <si>
    <t>TIMANÁ</t>
  </si>
  <si>
    <t>LINARES</t>
  </si>
  <si>
    <t>SILOS</t>
  </si>
  <si>
    <t>GÁMBITA</t>
  </si>
  <si>
    <t>PURIFICACIÓN</t>
  </si>
  <si>
    <t>TRUJILLO</t>
  </si>
  <si>
    <t>CHIGORODÓ</t>
  </si>
  <si>
    <t>SANTA CATALINA</t>
  </si>
  <si>
    <t>FLORESTA</t>
  </si>
  <si>
    <t>SUÁREZ</t>
  </si>
  <si>
    <t>GIRARDOT</t>
  </si>
  <si>
    <t>VILLAVIEJA</t>
  </si>
  <si>
    <t>LOS ANDES</t>
  </si>
  <si>
    <t>TEORAMA</t>
  </si>
  <si>
    <t>GIRÓN</t>
  </si>
  <si>
    <t>RIOBLANCO</t>
  </si>
  <si>
    <t>TULUÁ</t>
  </si>
  <si>
    <t>CISNEROS</t>
  </si>
  <si>
    <t>GACHANTIVÁ</t>
  </si>
  <si>
    <t>YAGUARÁ</t>
  </si>
  <si>
    <t>MAGÜÍ</t>
  </si>
  <si>
    <t>TIBÚ</t>
  </si>
  <si>
    <t>GUACA</t>
  </si>
  <si>
    <t>RONCESVALLES</t>
  </si>
  <si>
    <t>ULLOA</t>
  </si>
  <si>
    <t>COCORNÁ</t>
  </si>
  <si>
    <t>SANTA ROSA DEL SUR</t>
  </si>
  <si>
    <t>GÁMEZA</t>
  </si>
  <si>
    <t>TIMBÍO</t>
  </si>
  <si>
    <t>GUACHETÁ</t>
  </si>
  <si>
    <t>MALLAMA</t>
  </si>
  <si>
    <t>TOLEDO</t>
  </si>
  <si>
    <t>ROVIRA</t>
  </si>
  <si>
    <t>VERSALLES</t>
  </si>
  <si>
    <t>SIMITÍ</t>
  </si>
  <si>
    <t>GARAGOA</t>
  </si>
  <si>
    <t>TIMBIQUÍ</t>
  </si>
  <si>
    <t>GUADUAS</t>
  </si>
  <si>
    <t>MOSQUERA</t>
  </si>
  <si>
    <t>VILLA CARO</t>
  </si>
  <si>
    <t>GUAPOTÁ</t>
  </si>
  <si>
    <t>SALDAÑA</t>
  </si>
  <si>
    <t>VIJES</t>
  </si>
  <si>
    <t>SOPLAVIENTO</t>
  </si>
  <si>
    <t>GUACAMAYAS</t>
  </si>
  <si>
    <t>TORIBÍO</t>
  </si>
  <si>
    <t>GUASCA</t>
  </si>
  <si>
    <t>VILLA DEL ROSARIO</t>
  </si>
  <si>
    <t>GUAVATÁ</t>
  </si>
  <si>
    <t>SAN ANTONIO</t>
  </si>
  <si>
    <t>YOTOCO</t>
  </si>
  <si>
    <t>COPACABANA</t>
  </si>
  <si>
    <t>TALAIGUA NUEVO</t>
  </si>
  <si>
    <t>GUATEQUE</t>
  </si>
  <si>
    <t>TOTORÓ</t>
  </si>
  <si>
    <t>GUATAQUÍ</t>
  </si>
  <si>
    <t>OLAYA HERRERA</t>
  </si>
  <si>
    <t>GÜEPSA</t>
  </si>
  <si>
    <t>SAN LUIS</t>
  </si>
  <si>
    <t>YUMBO</t>
  </si>
  <si>
    <t>DABEIBA</t>
  </si>
  <si>
    <t>TIQUISIO</t>
  </si>
  <si>
    <t>GUAYATÁ</t>
  </si>
  <si>
    <t>VILLA RICA</t>
  </si>
  <si>
    <t>GUATAVITA</t>
  </si>
  <si>
    <t>OSPINA</t>
  </si>
  <si>
    <t>HATO</t>
  </si>
  <si>
    <t>SANTA ISABEL</t>
  </si>
  <si>
    <t>ZARZAL</t>
  </si>
  <si>
    <t>DONMATÍAS</t>
  </si>
  <si>
    <t>TURBACO</t>
  </si>
  <si>
    <t>GÜICÁN DE LA SIERRA</t>
  </si>
  <si>
    <t>GUAYABAL DE SÍQUIMA</t>
  </si>
  <si>
    <t>FRANCISCO PIZARRO</t>
  </si>
  <si>
    <t>JESÚS MARÍA</t>
  </si>
  <si>
    <t>EBÉJICO</t>
  </si>
  <si>
    <t>TURBANÁ</t>
  </si>
  <si>
    <t>IZA</t>
  </si>
  <si>
    <t>GUAYABETAL</t>
  </si>
  <si>
    <t>POLICARPA</t>
  </si>
  <si>
    <t>JORDÁN</t>
  </si>
  <si>
    <t>VALLE DE SAN JUAN</t>
  </si>
  <si>
    <t>EL BAGRE</t>
  </si>
  <si>
    <t>JENESANO</t>
  </si>
  <si>
    <t>GUTIÉRREZ</t>
  </si>
  <si>
    <t>POTOSÍ</t>
  </si>
  <si>
    <t>LA BELLEZA</t>
  </si>
  <si>
    <t>VENADILLO</t>
  </si>
  <si>
    <t>ENTRERRÍOS</t>
  </si>
  <si>
    <t>ZAMBRANO</t>
  </si>
  <si>
    <t>JERICÓ</t>
  </si>
  <si>
    <t>JERUSALÉN</t>
  </si>
  <si>
    <t>LANDÁZURI</t>
  </si>
  <si>
    <t>VILLAHERMOSA</t>
  </si>
  <si>
    <t>ENVIGADO</t>
  </si>
  <si>
    <t>LABRANZAGRANDE</t>
  </si>
  <si>
    <t>JUNÍN</t>
  </si>
  <si>
    <t>PUERRES</t>
  </si>
  <si>
    <t>VILLARRICA</t>
  </si>
  <si>
    <t>FREDONIA</t>
  </si>
  <si>
    <t>LA CAPILLA</t>
  </si>
  <si>
    <t>LA CALERA</t>
  </si>
  <si>
    <t>PUPIALES</t>
  </si>
  <si>
    <t>LEBRIJA</t>
  </si>
  <si>
    <t>FRONTINO</t>
  </si>
  <si>
    <t>LA MESA</t>
  </si>
  <si>
    <t>RICAURTE</t>
  </si>
  <si>
    <t>LOS SANTOS</t>
  </si>
  <si>
    <t>GIRALDO</t>
  </si>
  <si>
    <t>LA UVITA</t>
  </si>
  <si>
    <t>LA PALMA</t>
  </si>
  <si>
    <t>ROBERTO PAYÁN</t>
  </si>
  <si>
    <t>MACARAVITA</t>
  </si>
  <si>
    <t>GIRARDOTA</t>
  </si>
  <si>
    <t>VILLA DE LEYVA</t>
  </si>
  <si>
    <t>LA PEÑA</t>
  </si>
  <si>
    <t>SAMANIEGO</t>
  </si>
  <si>
    <t>MÁLAGA</t>
  </si>
  <si>
    <t>GÓMEZ PLATA</t>
  </si>
  <si>
    <t>MACANAL</t>
  </si>
  <si>
    <t>SANDONÁ</t>
  </si>
  <si>
    <t>MATANZA</t>
  </si>
  <si>
    <t>MARIPÍ</t>
  </si>
  <si>
    <t>LENGUAZAQUE</t>
  </si>
  <si>
    <t>SAN BERNARDO</t>
  </si>
  <si>
    <t>MOGOTES</t>
  </si>
  <si>
    <t>MACHETÁ</t>
  </si>
  <si>
    <t>SAN LORENZO</t>
  </si>
  <si>
    <t>MOLAGAVITA</t>
  </si>
  <si>
    <t>GUARNE</t>
  </si>
  <si>
    <t>MONGUA</t>
  </si>
  <si>
    <t>MADRID</t>
  </si>
  <si>
    <t>OCAMONTE</t>
  </si>
  <si>
    <t>GUATAPÉ</t>
  </si>
  <si>
    <t>MONGUÍ</t>
  </si>
  <si>
    <t>MANTA</t>
  </si>
  <si>
    <t>SAN PEDRO DE CARTAGO</t>
  </si>
  <si>
    <t>OIBA</t>
  </si>
  <si>
    <t>HELICONIA</t>
  </si>
  <si>
    <t>MONIQUIRÁ</t>
  </si>
  <si>
    <t>MEDINA</t>
  </si>
  <si>
    <t>SANTA BÁRBARA</t>
  </si>
  <si>
    <t>ONZAGA</t>
  </si>
  <si>
    <t>HISPANIA</t>
  </si>
  <si>
    <t>MOTAVITA</t>
  </si>
  <si>
    <t>SANTACRUZ</t>
  </si>
  <si>
    <t>PALMAR</t>
  </si>
  <si>
    <t>ITAGÜÍ</t>
  </si>
  <si>
    <t>MUZO</t>
  </si>
  <si>
    <t>SAPUYES</t>
  </si>
  <si>
    <t>PALMAS DEL SOCORRO</t>
  </si>
  <si>
    <t>ITUANGO</t>
  </si>
  <si>
    <t>NOBSA</t>
  </si>
  <si>
    <t>NEMOCÓN</t>
  </si>
  <si>
    <t>TAMINANGO</t>
  </si>
  <si>
    <t>PÁRAMO</t>
  </si>
  <si>
    <t>JARDÍN</t>
  </si>
  <si>
    <t>NUEVO COLÓN</t>
  </si>
  <si>
    <t>NILO</t>
  </si>
  <si>
    <t>TANGUA</t>
  </si>
  <si>
    <t>PIEDECUESTA</t>
  </si>
  <si>
    <t>OICATÁ</t>
  </si>
  <si>
    <t>NIMAIMA</t>
  </si>
  <si>
    <t>SAN ANDRÉS DE TUMACO</t>
  </si>
  <si>
    <t>PINCHOTE</t>
  </si>
  <si>
    <t>LA CEJA</t>
  </si>
  <si>
    <t>OTANCHE</t>
  </si>
  <si>
    <t>NOCAIMA</t>
  </si>
  <si>
    <t>TÚQUERRES</t>
  </si>
  <si>
    <t>PUENTE NACIONAL</t>
  </si>
  <si>
    <t>LA ESTRELLA</t>
  </si>
  <si>
    <t>PACHAVITA</t>
  </si>
  <si>
    <t>VENECIA</t>
  </si>
  <si>
    <t>YACUANQUER</t>
  </si>
  <si>
    <t>PUERTO PARRA</t>
  </si>
  <si>
    <t>LA PINTADA</t>
  </si>
  <si>
    <t>PACHO</t>
  </si>
  <si>
    <t>PUERTO WILCHES</t>
  </si>
  <si>
    <t>PAIPA</t>
  </si>
  <si>
    <t>PAIME</t>
  </si>
  <si>
    <t>RIONEGRO</t>
  </si>
  <si>
    <t>LIBORINA</t>
  </si>
  <si>
    <t>PAJARITO</t>
  </si>
  <si>
    <t>PANDI</t>
  </si>
  <si>
    <t>SABANA DE TORRES</t>
  </si>
  <si>
    <t>MACEO</t>
  </si>
  <si>
    <t>PANQUEBA</t>
  </si>
  <si>
    <t>PARATEBUENO</t>
  </si>
  <si>
    <t>MARINILLA</t>
  </si>
  <si>
    <t>PAUNA</t>
  </si>
  <si>
    <t>PASCA</t>
  </si>
  <si>
    <t>SAN BENITO</t>
  </si>
  <si>
    <t>MONTEBELLO</t>
  </si>
  <si>
    <t>PAYA</t>
  </si>
  <si>
    <t>PUERTO SALGAR</t>
  </si>
  <si>
    <t>SAN GIL</t>
  </si>
  <si>
    <t>MURINDÓ</t>
  </si>
  <si>
    <t>PAZ DE RÍO</t>
  </si>
  <si>
    <t>PULÍ</t>
  </si>
  <si>
    <t>SAN JOAQUÍN</t>
  </si>
  <si>
    <t>MUTATÁ</t>
  </si>
  <si>
    <t>PESCA</t>
  </si>
  <si>
    <t>QUEBRADANEGRA</t>
  </si>
  <si>
    <t>SAN JOSÉ DE MIRANDA</t>
  </si>
  <si>
    <t>PISBA</t>
  </si>
  <si>
    <t>QUETAME</t>
  </si>
  <si>
    <t>NECOCLÍ</t>
  </si>
  <si>
    <t>PUERTO BOYACÁ</t>
  </si>
  <si>
    <t>QUIPILE</t>
  </si>
  <si>
    <t>SAN VICENTE DE CHUCURÍ</t>
  </si>
  <si>
    <t>NECHÍ</t>
  </si>
  <si>
    <t>QUÍPAMA</t>
  </si>
  <si>
    <t>APULO</t>
  </si>
  <si>
    <t>OLAYA</t>
  </si>
  <si>
    <t>RAMIRIQUÍ</t>
  </si>
  <si>
    <t>SANTA HELENA DEL OPÓN</t>
  </si>
  <si>
    <t>PEÑOL</t>
  </si>
  <si>
    <t>RÁQUIRA</t>
  </si>
  <si>
    <t>SAN ANTONIO DEL TEQUENDAMA</t>
  </si>
  <si>
    <t>SIMACOTA</t>
  </si>
  <si>
    <t>PEQUE</t>
  </si>
  <si>
    <t>RONDÓN</t>
  </si>
  <si>
    <t>SOCORRO</t>
  </si>
  <si>
    <t>PUEBLORRICO</t>
  </si>
  <si>
    <t>SABOYÁ</t>
  </si>
  <si>
    <t>SUAITA</t>
  </si>
  <si>
    <t>PUERTO BERRÍO</t>
  </si>
  <si>
    <t>SÁCHICA</t>
  </si>
  <si>
    <t>PUERTO NARE</t>
  </si>
  <si>
    <t>SAMACÁ</t>
  </si>
  <si>
    <t>SAN JUAN DE RIOSECO</t>
  </si>
  <si>
    <t>SURATÁ</t>
  </si>
  <si>
    <t>PUERTO TRIUNFO</t>
  </si>
  <si>
    <t>SAN EDUARDO</t>
  </si>
  <si>
    <t>SASAIMA</t>
  </si>
  <si>
    <t>TONA</t>
  </si>
  <si>
    <t>REMEDIOS</t>
  </si>
  <si>
    <t>SAN JOSÉ DE PARE</t>
  </si>
  <si>
    <t>SESQUILÉ</t>
  </si>
  <si>
    <t>VALLE DE SAN JOSÉ</t>
  </si>
  <si>
    <t>RETIRO</t>
  </si>
  <si>
    <t>SAN LUIS DE GACENO</t>
  </si>
  <si>
    <t>SIBATÉ</t>
  </si>
  <si>
    <t>VÉLEZ</t>
  </si>
  <si>
    <t>SAN MATEO</t>
  </si>
  <si>
    <t>SILVANIA</t>
  </si>
  <si>
    <t>VETAS</t>
  </si>
  <si>
    <t>SAN MIGUEL DE SEMA</t>
  </si>
  <si>
    <t>SIMIJACA</t>
  </si>
  <si>
    <t>SABANETA</t>
  </si>
  <si>
    <t>SAN PABLO DE BORBUR</t>
  </si>
  <si>
    <t>SOACHA</t>
  </si>
  <si>
    <t>ZAPATOCA</t>
  </si>
  <si>
    <t>SALGAR</t>
  </si>
  <si>
    <t>SANTANA</t>
  </si>
  <si>
    <t>SOPÓ</t>
  </si>
  <si>
    <t>SAN ANDRÉS DE CUERQUÍA</t>
  </si>
  <si>
    <t>SUBACHOQUE</t>
  </si>
  <si>
    <t>SANTA ROSA DE VITERBO</t>
  </si>
  <si>
    <t>SUESCA</t>
  </si>
  <si>
    <t>SANTA SOFÍA</t>
  </si>
  <si>
    <t>SUPATÁ</t>
  </si>
  <si>
    <t>SAN JERÓNIMO</t>
  </si>
  <si>
    <t>SATIVANORTE</t>
  </si>
  <si>
    <t>SUSA</t>
  </si>
  <si>
    <t>SAN JOSÉ DE LA MONTAÑA</t>
  </si>
  <si>
    <t>SATIVASUR</t>
  </si>
  <si>
    <t>SUTATAUSA</t>
  </si>
  <si>
    <t>SAN JUAN DE URABÁ</t>
  </si>
  <si>
    <t>SIACHOQUE</t>
  </si>
  <si>
    <t>TABIO</t>
  </si>
  <si>
    <t>SOATÁ</t>
  </si>
  <si>
    <t>TAUSA</t>
  </si>
  <si>
    <t>SAN PEDRO DE LOS MILAGROS</t>
  </si>
  <si>
    <t>SOCOTÁ</t>
  </si>
  <si>
    <t>TENA</t>
  </si>
  <si>
    <t>SAN PEDRO DE URABÁ</t>
  </si>
  <si>
    <t>SOCHA</t>
  </si>
  <si>
    <t>TENJO</t>
  </si>
  <si>
    <t>SAN RAFAEL</t>
  </si>
  <si>
    <t>SOGAMOSO</t>
  </si>
  <si>
    <t>TIBACUY</t>
  </si>
  <si>
    <t>SAN ROQUE</t>
  </si>
  <si>
    <t>SOMONDOCO</t>
  </si>
  <si>
    <t>TIBIRITA</t>
  </si>
  <si>
    <t>SAN VICENTE FERRER</t>
  </si>
  <si>
    <t>SORA</t>
  </si>
  <si>
    <t>TOCAIMA</t>
  </si>
  <si>
    <t>SOTAQUIRÁ</t>
  </si>
  <si>
    <t>TOCANCIPÁ</t>
  </si>
  <si>
    <t>SANTA ROSA DE OSOS</t>
  </si>
  <si>
    <t>SORACÁ</t>
  </si>
  <si>
    <t>TOPAIPÍ</t>
  </si>
  <si>
    <t>SANTO DOMINGO</t>
  </si>
  <si>
    <t>SUSACÓN</t>
  </si>
  <si>
    <t>UBALÁ</t>
  </si>
  <si>
    <t>EL SANTUARIO</t>
  </si>
  <si>
    <t>SUTAMARCHÁN</t>
  </si>
  <si>
    <t>UBAQUE</t>
  </si>
  <si>
    <t>SEGOVIA</t>
  </si>
  <si>
    <t>SUTATENZA</t>
  </si>
  <si>
    <t>VILLA DE SAN DIEGO DE UBATÉ</t>
  </si>
  <si>
    <t>SONSÓN</t>
  </si>
  <si>
    <t>TASCO</t>
  </si>
  <si>
    <t>UNE</t>
  </si>
  <si>
    <t>SOPETRÁN</t>
  </si>
  <si>
    <t>TENZA</t>
  </si>
  <si>
    <t>ÚTICA</t>
  </si>
  <si>
    <t>TÁMESIS</t>
  </si>
  <si>
    <t>TIBANÁ</t>
  </si>
  <si>
    <t>VERGARA</t>
  </si>
  <si>
    <t>TARAZÁ</t>
  </si>
  <si>
    <t>TIBASOSA</t>
  </si>
  <si>
    <t>VIANÍ</t>
  </si>
  <si>
    <t>TARSO</t>
  </si>
  <si>
    <t>TINJACÁ</t>
  </si>
  <si>
    <t>VILLAGÓMEZ</t>
  </si>
  <si>
    <t>TITIRIBÍ</t>
  </si>
  <si>
    <t>TIPACOQUE</t>
  </si>
  <si>
    <t>VILLAPINZÓN</t>
  </si>
  <si>
    <t>TOCA</t>
  </si>
  <si>
    <t>VILLETA</t>
  </si>
  <si>
    <t>TURBO</t>
  </si>
  <si>
    <t>TOGÜÍ</t>
  </si>
  <si>
    <t>VIOTÁ</t>
  </si>
  <si>
    <t>URAMITA</t>
  </si>
  <si>
    <t>TÓPAGA</t>
  </si>
  <si>
    <t>YACOPÍ</t>
  </si>
  <si>
    <t>URRAO</t>
  </si>
  <si>
    <t>TOTA</t>
  </si>
  <si>
    <t>ZIPACÓN</t>
  </si>
  <si>
    <t>VALDIVIA</t>
  </si>
  <si>
    <t>TUNUNGUÁ</t>
  </si>
  <si>
    <t>ZIPAQUIRÁ</t>
  </si>
  <si>
    <t>TURMEQUÉ</t>
  </si>
  <si>
    <t>VEGACHÍ</t>
  </si>
  <si>
    <t>TUTA</t>
  </si>
  <si>
    <t>TUTAZÁ</t>
  </si>
  <si>
    <t>VIGÍA DEL FUERTE</t>
  </si>
  <si>
    <t>ÚMBITA</t>
  </si>
  <si>
    <t>YALÍ</t>
  </si>
  <si>
    <t>VENTAQUEMADA</t>
  </si>
  <si>
    <t>YARUMAL</t>
  </si>
  <si>
    <t>VIRACACHÁ</t>
  </si>
  <si>
    <t>YOLOMBÓ</t>
  </si>
  <si>
    <t>ZETAQUIRA</t>
  </si>
  <si>
    <t>YONDÓ</t>
  </si>
  <si>
    <t>ZARAGOZA</t>
  </si>
  <si>
    <t>PROCESO DE INSPECCIÓN, VIGILANCIA Y CONTROL
INSTRUMENTO IV
CENTRO DE EDUCACION INICIAL</t>
  </si>
  <si>
    <t>INSTRUCTIVO PARA DILIGENCIAR EL INSTRUMENTO DE VERIFICACION DE LAS CONDICIONES DE PRESTACION DEL SERVICIO -CENTRO DE EDUCACION INICIAL</t>
  </si>
  <si>
    <t>ÍTEM</t>
  </si>
  <si>
    <t>DESCRIPCIÓN</t>
  </si>
  <si>
    <t>DILIGENCIAMIENTO INFORMACIÓN GENERAL</t>
  </si>
  <si>
    <t>1. Información de la Institución</t>
  </si>
  <si>
    <t>Nombre de la Institución</t>
  </si>
  <si>
    <t xml:space="preserve">Registre el nombre de la institución </t>
  </si>
  <si>
    <t>NIT</t>
  </si>
  <si>
    <t>Registre el Número de Identificación Tributaria -NIT- de la institución exactamente como aparece en la Registro Único Tributario RUT</t>
  </si>
  <si>
    <t>Dirección de la Sede Administrativa</t>
  </si>
  <si>
    <t>Registre la dirección de la sede administrativa de la institución.</t>
  </si>
  <si>
    <t>Teléfono o Celular</t>
  </si>
  <si>
    <t>Registre el número de célular que el representante legal indica como número de contacto de la institución.</t>
  </si>
  <si>
    <t>Departamento de la sede administrativa</t>
  </si>
  <si>
    <t>Seleccione de lista desplegable el departamento de la sede administrativa de la institución.</t>
  </si>
  <si>
    <t>Municipio o Ciudad de la sede administrativa</t>
  </si>
  <si>
    <t xml:space="preserve">Seleccione de lista desplegable el municipio de la sede administrativa de la institución. </t>
  </si>
  <si>
    <t>Número de Personería Jurídica</t>
  </si>
  <si>
    <t>Registre el número de personería jurídica de la institución.</t>
  </si>
  <si>
    <t>Entidad que otorgó la Personería Jurídica</t>
  </si>
  <si>
    <t>Registre el nombre de la entidad que expidió la Personería Jurídica.</t>
  </si>
  <si>
    <t>Nombre y Apellidos del Representante Legal</t>
  </si>
  <si>
    <t>Registre nombres y apellidos completos del representante legal.</t>
  </si>
  <si>
    <t>Tipo de Documento</t>
  </si>
  <si>
    <t>Seleccione de lista desplegable el tipo de documento del representante legal</t>
  </si>
  <si>
    <t>Número</t>
  </si>
  <si>
    <t>Registre el número de documento del representante legal</t>
  </si>
  <si>
    <t>Correo Electrónico de notificación</t>
  </si>
  <si>
    <t>Registre el correo electrónico que el representante legal indica como correo de notificación de la institución.</t>
  </si>
  <si>
    <t>1.1 Sede/Unidad de Servicio</t>
  </si>
  <si>
    <t>1.1. SEDE / UNIDAD DE SERVICIO</t>
  </si>
  <si>
    <r>
      <t xml:space="preserve">Cambie la </t>
    </r>
    <r>
      <rPr>
        <sz val="11"/>
        <color rgb="FFFF0000"/>
        <rFont val="Aptos Narrow"/>
        <family val="2"/>
        <scheme val="minor"/>
      </rPr>
      <t xml:space="preserve">X </t>
    </r>
    <r>
      <rPr>
        <sz val="11"/>
        <rFont val="Aptos Narrow"/>
        <family val="2"/>
        <scheme val="minor"/>
      </rPr>
      <t xml:space="preserve">por el </t>
    </r>
    <r>
      <rPr>
        <sz val="11"/>
        <color theme="1"/>
        <rFont val="Aptos Narrow"/>
        <family val="2"/>
        <scheme val="minor"/>
      </rPr>
      <t xml:space="preserve">número de Unidad de Servicio asignada de acuerdo a la designación realizada por el o la coordinador (a) o el o la líder del Grupo de Inspección y Vigilancia. </t>
    </r>
  </si>
  <si>
    <t>Nombre de la Unidad de Servicio y/o Jardin Comunitario</t>
  </si>
  <si>
    <t>Registre el nombre de la Institución.</t>
  </si>
  <si>
    <t>Zona urbana o rural</t>
  </si>
  <si>
    <t>Registre la zona.</t>
  </si>
  <si>
    <t>Departamento de la sede de la Unidad de Servicio</t>
  </si>
  <si>
    <t>Seleccione de lista desplegable el departamento de la sede de Servicio de la institución.</t>
  </si>
  <si>
    <t>Municipio o Ciudad de la sede de la Unidad de Servicio</t>
  </si>
  <si>
    <t>Seleccione de lista desplegable el municipio de la sede de la Unidad de Servicio de la institución.</t>
  </si>
  <si>
    <t>Dirección de la Sede / Unidad de Servicio</t>
  </si>
  <si>
    <t>Registre la dirección de la sede de la Unidad de Servicio de la institución.</t>
  </si>
  <si>
    <t>Registre el número de teléfono o célular que el representante legal indica como número de contacto de la unidad de Servicio.</t>
  </si>
  <si>
    <t>Seleccione el estado de tenencia del inmueble</t>
  </si>
  <si>
    <t>Seleccione de la lista desplegable el estado de tenencia del inmueble según información del representante legal.</t>
  </si>
  <si>
    <t>Indique las entidades o personas (naturales o jurídicas) que participan en la tenencia del inmueble.</t>
  </si>
  <si>
    <t>De acuerdo con la información de la selección de la tenencia del inmuble indique personas naturales o jurídicas que participan. Ejemplo: en el comodato participa la Institución y la Gobernación de Cundinamarca, cuando se trate del Instituto Colombiano de Bienestar Familiar solo coloque ICBF.</t>
  </si>
  <si>
    <t>Cupos asignados a la Sede (Unidad de Servicio)</t>
  </si>
  <si>
    <t>Registre el número de cupos asignados.</t>
  </si>
  <si>
    <t>Cupos Atendidos en la Visita</t>
  </si>
  <si>
    <t>Registre el número de cupos atendidos que observa en la visita.</t>
  </si>
  <si>
    <t>Nombre del Responsable del servicio</t>
  </si>
  <si>
    <t>Registre nombres y apellidos completos del responsable que atiende el servicio al momento de la visita.</t>
  </si>
  <si>
    <t>Celular</t>
  </si>
  <si>
    <t>Registre el número de celular del responsable que atiende el servicio al momento de la visita.</t>
  </si>
  <si>
    <t>Seleccione de lista desplegable del responsable que atiende el servicio al momento de la visita.</t>
  </si>
  <si>
    <t>Registre el número de documentodel responsable que atiende el servicio al momento de la visita.</t>
  </si>
  <si>
    <t>Correo Electrónico</t>
  </si>
  <si>
    <t>Registre el correo electrónico que el responsable que atiende el servicio al momento de la visita indica como correo de notificación de la unidad de servicio.</t>
  </si>
  <si>
    <t>Coordenadas Georreferenciadas en Google Maps</t>
  </si>
  <si>
    <t>Registre las Coordenadas Georreferenciadas en Google Maps siguiendo las instrucciones: 
1. Abrir Google Maps y ubicar el punto del predio → verificar que si sea el lugar correcto.
2. Hacer clic derecho sobre el lugar → aparece un recuadro con las coordenadas.
3. Sobre las coordenadas → dar clic, estas se copian automáticamente.
5. Regresar hoja de información general → pararse en la celda B18 y hacer Ctrl+V (pegar).</t>
  </si>
  <si>
    <t>Latitud N</t>
  </si>
  <si>
    <t>Se registra automáticamente.</t>
  </si>
  <si>
    <t>Longitud W</t>
  </si>
  <si>
    <t>2. Información General de la Visita</t>
  </si>
  <si>
    <t>Tipo de Visita</t>
  </si>
  <si>
    <t>Seleccione de la lista desplegable si la visita es de Inspección o es de Vigilancia.</t>
  </si>
  <si>
    <t>Fecha de Inicio Visita</t>
  </si>
  <si>
    <t>Registre día/mes/año</t>
  </si>
  <si>
    <t>Hora de inicio Visita</t>
  </si>
  <si>
    <t>Registre hora en formato 12 horas.</t>
  </si>
  <si>
    <t>Proceso</t>
  </si>
  <si>
    <t>Seleccione de la lista desplegable el proceso</t>
  </si>
  <si>
    <t>Dirección / Subdirección</t>
  </si>
  <si>
    <t>Seleccione de la lista desplegable la Dirección o Subdirección organizacional del ICBF correspondiente.</t>
  </si>
  <si>
    <t>Población atendida</t>
  </si>
  <si>
    <t>Seleccione la población encontrada al momento de la visita, puede elegir más de una opción de acuerdo con lo encontrado.
El Centro de Educación Inicial (CEI) está dirigido a niñas y niños de primera infancia, comprendidos entre los 6 meses y los cuatro (4) años, once (11) meses y veintinueve (29) días de edad, siempre y cuando no haya oferta de educación preescolar, específicamente de grado de transición, con aprobación del comité técnico operativo.
El ciclo 1 será atendido por los agentes educativos del ICBF; el ciclo 2, por las maestras y los maestros del MEN. El equipo transversal del ICBF acompañará ambos ciclos.
Las niñas y los niños que estén vinculados al sistema educativo formal, a otra modalidad o a un servicio de atención a la primera infancia no podrán ser atendidos en el CEI de manera simultánea o en contra jornada.
Registre en el campo "observación" los datos de fecha y No. de esta acta o en caso de no contar con ella escriba :"No se tiene".</t>
  </si>
  <si>
    <t>Modalidad</t>
  </si>
  <si>
    <t>Indique la modalidad de servicio.</t>
  </si>
  <si>
    <t>Servicio</t>
  </si>
  <si>
    <t>Indique el servicio.</t>
  </si>
  <si>
    <t>3. Información del Contrato</t>
  </si>
  <si>
    <t>Regional</t>
  </si>
  <si>
    <t>Seleccione de la lista desplegable la Dirección Regional del contrato.</t>
  </si>
  <si>
    <t>Centro Zonal</t>
  </si>
  <si>
    <t>Seleccione de la lista desplegable el Centro Zonal del contrato.</t>
  </si>
  <si>
    <t>Número del Contrato</t>
  </si>
  <si>
    <t>Registre exactamente el número del contrato.</t>
  </si>
  <si>
    <t>Fecha de Inicio Contrato</t>
  </si>
  <si>
    <t>Registre la fecha de inicio del contrato día/mes/año</t>
  </si>
  <si>
    <t>Fecha Final Contrato</t>
  </si>
  <si>
    <t>Registre la fecha final del contrato día/mes/año</t>
  </si>
  <si>
    <t>Supervisor del Contrato</t>
  </si>
  <si>
    <t>Registre los nombres y apellidos del supervisor del contrato</t>
  </si>
  <si>
    <t>Cargo del supervisor del contrato</t>
  </si>
  <si>
    <t>Registre el cargo del supervisor del contrato</t>
  </si>
  <si>
    <t>Correo Electrónico del supervisor</t>
  </si>
  <si>
    <t>Registre el correo electrónico institucional del supervisor del contrato</t>
  </si>
  <si>
    <t>Cupos del Contrato</t>
  </si>
  <si>
    <t>Registre el número de cupos del contrato aprobados.</t>
  </si>
  <si>
    <t>Cupos Activos</t>
  </si>
  <si>
    <t>Registre el número de cupos asignados a la institución.</t>
  </si>
  <si>
    <t>Registre el número de cupos atendidos en el momento de la visita.
Los Hogares Comunitarios de Bienestar Familiar - HCB opera bajo una estructura básica compuesta de diez (10) a trece (13) niñas y niños, según la demanda o necesidad de cada territorio y por una madre o padre comunitario quien lidera el servicio.</t>
  </si>
  <si>
    <t>DILIGENCIAMIENTO DE LOS COMPONENTES</t>
  </si>
  <si>
    <t>Responsable del Registro</t>
  </si>
  <si>
    <t>Rol responsable del diligenciamiento del verificable:</t>
  </si>
  <si>
    <t>ING / ARQ: Ingeniero (a) o Arquitecto (a)</t>
  </si>
  <si>
    <t>ND / ING AL: Nutricionista Dietista o Ingeniero (a) de Alimentos</t>
  </si>
  <si>
    <t xml:space="preserve">PSIC / TS / PEDAG / LIC /ADMIN: Psicologo (a) o Trabajador (a) Social o Pedagogo (a) o Licenciado en Educación Especial (a) </t>
  </si>
  <si>
    <t>CONT / ADM / ECON: Contador (a) o Administrador (a) o Economista</t>
  </si>
  <si>
    <t>No.</t>
  </si>
  <si>
    <t>Número de la condición de calidad o del verificable de la condición.</t>
  </si>
  <si>
    <t>Seleccione la opción (cumple, no cumple, no aplica)</t>
  </si>
  <si>
    <t>Las condiciones de calidad de los componentes se entenderán como cumplidos únicamente cuando la totalidad de los elementos verificables hayan sido marcados como "cumplidos" o "no aplica". En caso de que uno (1) solo de los verificables no sea cumplido, la condición se considerará como "no cumplida" en su integridad.
La condición de calidad será evaluada automáticamente de acuerdo con el resultado de la evaluación de los verificables.
La opción "No aplica" se habilita exclusivamente para aquellos verificables cuya naturaleza lo justifica.
Para los verificables evaluados por muestreo, si al menos uno (1) de los casos seleccionados no cumple con el criterio establecido, se calificará el verificable como “no cumple”.</t>
  </si>
  <si>
    <t>Situación encontrada</t>
  </si>
  <si>
    <t>Registre la descripción específica de la situación que soporta la selección del  "no cumple" del verificable, asegúrese que la descripción da cuenta del dónde pasó, qué pasó, cuándo pasó a quién le pasó-si da a lugar y registre si se documenta con foto, video u otra evidencia documental.
Registre la descripción específica que soporta la situación de la selección del "No aplica" del verificable.</t>
  </si>
  <si>
    <t>Diligencimiento Componente Ambientes Educativos y Protectores</t>
  </si>
  <si>
    <t>2.4 Cumple condiciones de seguridad con relación a los elementos de la infraestructura. (Línea 2. Condiciones de infraestructura.)</t>
  </si>
  <si>
    <t>Para las construcciones tradicionales de las comunidades étnicas, se tendrán en cuenta las condiciones de seguridad acordadas con la comunidad, siempre que estas no pongan en riesgo la vida e integridad de las niñas y los niños, y hayan sido aprobadas por el comité técnico operativo.</t>
  </si>
  <si>
    <t>2.5 Garantiza la comodidad en los espacios donde se realiza la prestación del servicio. (Línea 2. Condiciones de infraestructura.)</t>
  </si>
  <si>
    <t>Las situaciones o condiciones excepcionales de infraestructura en las que se presta el servicio deberán ser analizadas y avaladas por el supervisor de contrato en el primer comité técnico operativo; se debe contar con una justificación que soporte que la condición de la infraestructura no representa riesgos para la primera infancia.</t>
  </si>
  <si>
    <t xml:space="preserve">2.6 Se garantizan espacios accesibles para la adecuada prestación del servicio. (Línea 2. Condiciones de infraestructura.)
</t>
  </si>
  <si>
    <t>Es importante tener en cuenta que los espacios sean pensados o adecuados de acuerdo con los principios del diseño universal, los cuales se basan en el diseño de espacios para ser usados por todas las personas, al máximo posible, sin adaptaciones o necesidad de un diseño especializado.</t>
  </si>
  <si>
    <t xml:space="preserve">2.10 Cuenta con un inmueble que cumple con las condiciones de la planta física establecidas en las especificaciones para las áreas educativa, recreativa, administrativa y de servicios. Dichas especificaciones tendrán en cuenta los espacios diferentes y particulares del territorio y las características de la población atendida. </t>
  </si>
  <si>
    <t>Diligencimiento Componente Alimentación y Nutrición</t>
  </si>
  <si>
    <t>3.4.11. Cuenta con soportes del análisis de las situaciones socio familiares para determinar si la niña o el niño se encuentra expuesto a una posible negligencia que vulnere sus derechos, en caso de identificar y confirmar que la familia no asiste a la IPS con el participante.  Verifica que cumple con:
1.Soporte de comunicación al supervisor o interventor del contrato o convenio para activar la Ruta Integral de Atenciones. 
2.Soporte: Activación de la Ruta Integral de Atenciones enviada al supervisor.</t>
  </si>
  <si>
    <t>El resultado de este verificable debe estar en coherencia con el resultado de los verificables 4.3.2 y 4.3.3.</t>
  </si>
  <si>
    <t>3.4.4 Cuenta con la identificación de signos físicos asociados a la desnutrición aguda y signos de alarma en niñas y niños menores de cinco (5) años de los servicios de primera infancia del ICBF o documento que lo modifique o sustituya debidamente diligenciado y validado por la nutricionista de la EAS o PDS.</t>
  </si>
  <si>
    <t xml:space="preserve">Verificar la información de los últimos tres meses </t>
  </si>
  <si>
    <r>
      <rPr>
        <sz val="11"/>
        <color theme="1"/>
        <rFont val="Aptos Narrow"/>
        <family val="2"/>
        <scheme val="minor"/>
      </rPr>
      <t xml:space="preserve">3.7  Cuenta con instalaciones, equipos y utensilios en el área del servicio de alimentos, que contribuyen a la garantía de la inocuidad de los mismos en las diferentes etapas. </t>
    </r>
    <r>
      <rPr>
        <b/>
        <sz val="11"/>
        <color theme="1"/>
        <rFont val="Aptos Narrow"/>
        <family val="2"/>
        <scheme val="minor"/>
      </rPr>
      <t xml:space="preserve">
</t>
    </r>
  </si>
  <si>
    <t>No aplica cuando el servicio de alimentación es tercerizado en su totalidad.</t>
  </si>
  <si>
    <t>Diligencimiento Componente Familia, Comunidades y Redes</t>
  </si>
  <si>
    <t xml:space="preserve">4.2.5 Cuenta con la socialización al talento humano del "Protocolo de actuaciones ante alertas de amenazas, vulneración o inobservancia de derechos en los servicios de atención a la Primera Infancia del ICBF" y el "Lineamiento técnico para la prevención de las violencias contra niñas, niños en primera infancia" o documentos que los modifique o sustituya. 
4.2.9  En diálogo con el talento humano, identifique si conocen el "Protocolo de actuaciones ante alertas de amenazas, vulneración o inobservancia de derechos en los servicios de atención a la Primera Infancia del ICBF" y el "Lineamiento técnico para la prevención de las violencias contra niñas, niños en primera infancia". </t>
  </si>
  <si>
    <t>Para la verificación de este item tenga en cuenta las cualificaciones del Talento Humano, para lo cual podrá indagar con el profesional del equipo de visita responsable de la revisión del componente de Talento Humano. Los resultados de este ítem debe guardar coherencia con los verificables 8.4.1 y 8.4.2.</t>
  </si>
  <si>
    <t>Diligencimiento Componente Administrativo y de Gestión</t>
  </si>
  <si>
    <t>6.1.2 En observación de la atención y dialogo con los padres de familia se identifica que se presta el servicio ocho (8) horas diarias, cinco (5) días a la semana</t>
  </si>
  <si>
    <t>Para la verificación de este item indague con el profesional del Proceso Pedagógico sobre los acuerdos del pacto de convivencia.</t>
  </si>
  <si>
    <t>6.4.1 Cuentan los niños y niñas con la totalidad de los documentos requeridos según la muestra seleccionada y están disponibles para consulta.</t>
  </si>
  <si>
    <t>Para la verificación de este item tenga en cuenta el "Anexo 1. Documentos Inscripción"</t>
  </si>
  <si>
    <t xml:space="preserve">6.4.2 Cuentan con la documentación requerida para los niñas y niños en proceso migratorio.  </t>
  </si>
  <si>
    <t>Para la verificación de este item tenga en cuenta la "Anexo 1. Documentos Inscripción", lo relacionado con lo indicado para "Niños y Niñas en proceso Migratorio"</t>
  </si>
  <si>
    <t>Diligencimiento Componente Financiero</t>
  </si>
  <si>
    <t>7.2.1 Cuenta con el RUT actualizado, completo y cumple con las responsabilidades registradas en el mismo.</t>
  </si>
  <si>
    <t>Para la verificación de este item solicite el RUT actualizado y completo, identifique lo relacionado con la "obligación de llevar contabilidad", e indique si cumple o no.
En el caso de encontrar inconsistencias relacionadas con la facturación electrónica estas se establecerán como "situación  a informar". 
Si se identifica el NO registro del contador y el revisor fiscal se adelantará una "acción inmediata".</t>
  </si>
  <si>
    <t>Diligencimiento Componente Talento Humano</t>
  </si>
  <si>
    <t xml:space="preserve">8.1.2 El personal interdisciplinario cumple con los requisitos de formación académica y experiencia profesional establecidos para ejercer los cargos definidos para el servicio. </t>
  </si>
  <si>
    <t>Para la verificación de este item utilice la "Tabla 3 de Talento Humano", teniendo en cuenta la Estructura Operativa para el servicio.</t>
  </si>
  <si>
    <t>8.1.3 Las madres o padres comunitarios cumplen con los perfiles y requisitos establecidos para ejercer el cargo contemplados para el servicio.</t>
  </si>
  <si>
    <t>Para la verificación de este item utilice el "Anexo 2" Requisitos de la Madre o padre comunitario.</t>
  </si>
  <si>
    <t>8.2.1 Cuenta con archivos físicos o digitales con la documentación de todo el talento humano que se contrate para hacer parte del servicio</t>
  </si>
  <si>
    <t>Para la verificación de este item utilice la "Tabla 3 de Talento Humano".</t>
  </si>
  <si>
    <t xml:space="preserve">8.4.1 Se cuenta con un plan de cualificación del talento humano, el cual debe estar estructurado a más tardar en el tercer (3) mes del inicio de la atención.
8.4.2 Cuenta con los soportes de implementación del plan de cualificación tales como actas con el listado de asistencia, contemplando las temáticas mínimas establecidas en el  el Anexo Temáticas para cualificación del talento humano vinculado a los servicios de educación inicial en el marco de la atención integral o documento que lo modifique o sustituya. </t>
  </si>
  <si>
    <t>Verificar las temática del "Protocolo de Actuaciones ante Alertas de Amenazas, Vulneración o Inobservancia de Derechos en los Servicios de Atención a la Primera Infancia del ICBF" y el "Lineamiento Técnico para la Prevención de las Violencias contra Niñas, Niños en Primera Infancia". El resultado de este ítem, debe guardar coherencia con los verificables 4.2.5 y 4.2.9.</t>
  </si>
  <si>
    <t>8.4.4 Cuenta con los soportes que evidencian la implementación del proceso de inducción, abarcando las temáticas mínimas establecidas en la guía operativa</t>
  </si>
  <si>
    <t>De los procesos de selección, inducción, evaluación del desempeño y bienestar del talento humano como soporte se debe contar con el cronograma y su implementación con actas, listados de asistencia, fotografías, entre otros; los cuales, deben estar disponibles en la sede administrativa de la EAS o el PDS y en caso de operación directa del ICBF en el centro zonal o dirección regional según corresponda.</t>
  </si>
  <si>
    <t xml:space="preserve">Diligencimiento Tabla 1 Areas </t>
  </si>
  <si>
    <t>Espacios Pedagógicos y cantidad de baños</t>
  </si>
  <si>
    <t>Registrar la medida de los espacios pedagógicos y cantidad de niños por cada espacio y unidades sanitarias encontradas de acuerdo a los niños atendidos y las observaciones a que haya lugar.</t>
  </si>
  <si>
    <t>Diligencimiento Acta de Cierre</t>
  </si>
  <si>
    <t>PARRAFO INTRODUCTORIO</t>
  </si>
  <si>
    <t>Registre hora en formato 12 horas.
Registre día/mes/año</t>
  </si>
  <si>
    <t>ACCIONES INMEDIATAS Y/O NOVEDADES DE LA VISITA</t>
  </si>
  <si>
    <t>En caso de que se hayan realizado acciones inmediatas, registre la descripción específica de la situación.
Enumere las novedades que se presentaron durante la visita, ejemplo situaciones que dificultaron el desarrollo de la misma: protestas, cierres, etc.</t>
  </si>
  <si>
    <t>PRONUNCIAMIENTO DE LA INSTITUCIÓN FRENTE AL DESARROLLO DE LA VISITA</t>
  </si>
  <si>
    <t>Registre el pronunciamiento expresado por el Representante Legal o por la persona que atienda la visita, exactamente en los términos en que sea manifestado</t>
  </si>
  <si>
    <t xml:space="preserve">1. INFORMACIÓN DE LA INSTITUCIÓN </t>
  </si>
  <si>
    <t>Portada</t>
  </si>
  <si>
    <t xml:space="preserve">Nombre de la Institución </t>
  </si>
  <si>
    <t>2. SEDE / UNIDAD DE SERVICIO</t>
  </si>
  <si>
    <t>Nombre de la Sede de la Unidad de Servicio</t>
  </si>
  <si>
    <t>zona urbana o rural</t>
  </si>
  <si>
    <t>Seleccione el estado de tenencia del inmueble:</t>
  </si>
  <si>
    <t>Cupos asignados a la Sede</t>
  </si>
  <si>
    <t>3. INFORMACIÓN GENERAL DE LA VISITA</t>
  </si>
  <si>
    <t>Fecha de finalización Visita</t>
  </si>
  <si>
    <t>Número de auto de la visita</t>
  </si>
  <si>
    <t>Número de bitácora</t>
  </si>
  <si>
    <t>PROMOCIÓN Y PREVENCIÓN</t>
  </si>
  <si>
    <t>PRIMERA INFANCIA</t>
  </si>
  <si>
    <t>Población Encontrada</t>
  </si>
  <si>
    <t>Tabla de Rangos de Edad:</t>
  </si>
  <si>
    <t>Marca la casilla encontrada</t>
  </si>
  <si>
    <t>Rango de Edad</t>
  </si>
  <si>
    <r>
      <rPr>
        <b/>
        <sz val="11"/>
        <color theme="1"/>
        <rFont val="Arial"/>
        <family val="2"/>
      </rPr>
      <t>OBSERVACIONES</t>
    </r>
    <r>
      <rPr>
        <sz val="11"/>
        <color theme="1"/>
        <rFont val="Arial"/>
        <family val="2"/>
      </rPr>
      <t xml:space="preserve">:   </t>
    </r>
  </si>
  <si>
    <t>Gestantes</t>
  </si>
  <si>
    <t>0 - 3 meses</t>
  </si>
  <si>
    <t>3 - 6 meses</t>
  </si>
  <si>
    <t>6 meses - 4 años, 11 meses y 29 días</t>
  </si>
  <si>
    <t>5 años - 5 años, 11 meses y 29 días</t>
  </si>
  <si>
    <t>Otro</t>
  </si>
  <si>
    <t>CENTRO DE EDUCACION INICIAL</t>
  </si>
  <si>
    <t>4. INFORMACIÓN DEL CONTRATO</t>
  </si>
  <si>
    <t>Regional 1</t>
  </si>
  <si>
    <t>Regional 2</t>
  </si>
  <si>
    <t>2. COMPONENTE AMBIENTES ADECUADOS Y SEGUROS</t>
  </si>
  <si>
    <t>RESPONSABLE DEL REGISTRO</t>
  </si>
  <si>
    <t xml:space="preserve">No. </t>
  </si>
  <si>
    <t xml:space="preserve">CONDICIONES DE CALIDAD Y VERIFICABLES </t>
  </si>
  <si>
    <t>SELECCIONE LA OPCIÓN (CUMPLE, NO CUMPLE, NO APLICA)</t>
  </si>
  <si>
    <t>SITUACIÓN ENCONTRADA</t>
  </si>
  <si>
    <t xml:space="preserve">NORMATIVIDAD </t>
  </si>
  <si>
    <t>2.1</t>
  </si>
  <si>
    <t>Cuenta con espacios y/o infraestructuras donde se presta la atención ubicados fuera de zonas de riesgo no mitigable por causas naturales o humanas de acuerdo con la normatividad técnica vigente. (Estándar 34 - Línea 1. Gestión de riesgos de accidentes y desastres.)</t>
  </si>
  <si>
    <t>GUÍA OPERATIVA DEL SERVICIO CENTRO DE EDUCACIÓN INICIAL - CEI  - [GO.3.MT1.PP] Versión 2 del 26/12/2025
3.1.5. Componente Ambientes Educativos y Protectores.
Estándar 34 pág. (77 - 78)</t>
  </si>
  <si>
    <t>ING / ARQ</t>
  </si>
  <si>
    <t>2.1.1</t>
  </si>
  <si>
    <r>
      <t xml:space="preserve">El CEI cuenta con la copia en medio físico o digital del concepto técnico, certificación o documento expedido por la Oficina de Planeación Municipal o entidad competente, donde se constate que el espacio o infraestructura donde se lleva a cabo la atención está localizado fuera de zonas de riesgo, derivadas de las amenazas por fenómenos naturales, socio naturales o antropogénicas no intencionales; tales como inundación o remoción en masa no mitigable, entornos contaminantes, redes de alta tensión, vías de alto tráfico, rondas hídricas, rellenos sanitarios o botaderos a cielo abierto, entre otras. 
</t>
    </r>
    <r>
      <rPr>
        <b/>
        <u/>
        <sz val="10"/>
        <rFont val="Arial"/>
        <family val="2"/>
      </rPr>
      <t>Nota 1:</t>
    </r>
    <r>
      <rPr>
        <sz val="10"/>
        <rFont val="Arial"/>
        <family val="2"/>
      </rPr>
      <t xml:space="preserve"> En el caso que los espacios y/o infraestructuras empleadas para la prestación del servicio se encuentren frente a vías de alto tráfico vehicular, se debe incluir el procedimiento y acciones de gestión de riesgos de accidentes para la llegada y salida de las niñas y los niños de la UDS, remitirse al </t>
    </r>
    <r>
      <rPr>
        <b/>
        <sz val="10"/>
        <rFont val="Arial"/>
        <family val="2"/>
      </rPr>
      <t>Estándar 41</t>
    </r>
    <r>
      <rPr>
        <sz val="10"/>
        <rFont val="Arial"/>
        <family val="2"/>
      </rPr>
      <t xml:space="preserve">.
</t>
    </r>
    <r>
      <rPr>
        <b/>
        <u/>
        <sz val="10"/>
        <rFont val="Arial"/>
        <family val="2"/>
      </rPr>
      <t>Nota 2:</t>
    </r>
    <r>
      <rPr>
        <sz val="10"/>
        <rFont val="Arial"/>
        <family val="2"/>
      </rPr>
      <t xml:space="preserve"> En caso de estar ubicado en una zona de riesgo mitigable, o riesgo medio o riesgo bajo, remitirse al </t>
    </r>
    <r>
      <rPr>
        <b/>
        <sz val="10"/>
        <rFont val="Arial"/>
        <family val="2"/>
      </rPr>
      <t>Estándar 45</t>
    </r>
    <r>
      <rPr>
        <sz val="10"/>
        <rFont val="Arial"/>
        <family val="2"/>
      </rPr>
      <t xml:space="preserve"> y revisar la inclusión de estos riesgos en el Plan de Gestión de Riesgos de Desastres que tenga la UDS.
</t>
    </r>
    <r>
      <rPr>
        <b/>
        <u/>
        <sz val="10"/>
        <rFont val="Arial"/>
        <family val="2"/>
      </rPr>
      <t>Nota 3:</t>
    </r>
    <r>
      <rPr>
        <sz val="10"/>
        <rFont val="Arial"/>
        <family val="2"/>
      </rPr>
      <t xml:space="preserve"> En el caso que el concepto técnico expedido indique que el nivel de riesgo sea no mitigable, muy alto o inminente. Se debe contar con la notificación inmediata al supervisor del contrato dando a conocer el concepto técnico expedido por la autoridad competente del municipio para definir las acciones pertinentes las cuales se validarán en un comité técnico operativo extraordinario.
</t>
    </r>
    <r>
      <rPr>
        <b/>
        <u/>
        <sz val="10"/>
        <rFont val="Arial"/>
        <family val="2"/>
      </rPr>
      <t>Nota 4:</t>
    </r>
    <r>
      <rPr>
        <b/>
        <sz val="10"/>
        <rFont val="Arial"/>
        <family val="2"/>
      </rPr>
      <t xml:space="preserve"> </t>
    </r>
    <r>
      <rPr>
        <sz val="10"/>
        <rFont val="Arial"/>
        <family val="2"/>
      </rPr>
      <t>En caso de no contar con concepto técnico, certificación o documento expedido por la Oficina de Planeación Municipal o entidad competente,  se cuenta con evidencias de que adelanta las gestiones necesarias para la obtención del certificado. Si el certificado no se obtiene en un tiempo no mayor a tres meses desde el inicio del contrato se deberá reiterar la solicitud cada tres meses hasta la obtención del certificado.</t>
    </r>
  </si>
  <si>
    <t>2.2</t>
  </si>
  <si>
    <t>Cuenta para inmuebles construidos a partir del año 2011, con licencia de construcción expedida para su funcionamiento. En caso de inmuebles construidos antes del 2011, con un certificado expedido por la secretaria de planeación de la entidad territorial o quien haga sus veces, que evidencie que la infraestructura es apta para su funcionamiento. (Estándar 36 - Línea 1. Gestión de riesgos de accidentes y desastres.)</t>
  </si>
  <si>
    <t>GUÍA OPERATIVA DEL SERVICIO CENTRO DE EDUCACIÓN INICIAL - CEI  - [GO.3.MT1.PP] Versión 2 del 26/12/2025
3.1.5. Componente Ambientes Educativos y Protectores.
Estándar 36 pág. (79 - 81)</t>
  </si>
  <si>
    <t>2.2.1</t>
  </si>
  <si>
    <r>
      <rPr>
        <b/>
        <sz val="11"/>
        <color theme="1"/>
        <rFont val="Arial"/>
        <family val="2"/>
      </rPr>
      <t>Para inmuebles construidos a partir del año 2011</t>
    </r>
    <r>
      <rPr>
        <sz val="11"/>
        <color theme="1"/>
        <rFont val="Arial"/>
        <family val="2"/>
      </rPr>
      <t xml:space="preserve">, Cuenta con licencia de construcción expedida por ente distrital o municipal como curaduría urbana, oficina de planeación municipal o quien haga sus veces,  cuyo uso del suelo corresponda al servicio prestado en la UDS
</t>
    </r>
    <r>
      <rPr>
        <b/>
        <u/>
        <sz val="11"/>
        <color theme="1"/>
        <rFont val="Arial"/>
        <family val="2"/>
      </rPr>
      <t>Nota 1:</t>
    </r>
    <r>
      <rPr>
        <sz val="11"/>
        <color theme="1"/>
        <rFont val="Arial"/>
        <family val="2"/>
      </rPr>
      <t xml:space="preserve"> Para la verificación de este aspecto, tener en cuenta las modalidades por las que se debe solicitar la Licencia de Construcción.
</t>
    </r>
    <r>
      <rPr>
        <b/>
        <u/>
        <sz val="11"/>
        <color theme="1"/>
        <rFont val="Arial"/>
        <family val="2"/>
      </rPr>
      <t>Nota 2:</t>
    </r>
    <r>
      <rPr>
        <sz val="11"/>
        <color theme="1"/>
        <rFont val="Arial"/>
        <family val="2"/>
      </rPr>
      <t xml:space="preserve"> En caso de no contar con la licencia de construcción, para inmuebles construidos a partir del año 2011, se evidencian los soportes del trámite ante la autoridad competente, mínimo en el último año.
</t>
    </r>
  </si>
  <si>
    <t>2.2.2</t>
  </si>
  <si>
    <r>
      <rPr>
        <b/>
        <sz val="11"/>
        <color theme="1"/>
        <rFont val="Arial"/>
        <family val="2"/>
      </rPr>
      <t>Para inmuebles construidos antes del 2011</t>
    </r>
    <r>
      <rPr>
        <sz val="11"/>
        <color theme="1"/>
        <rFont val="Arial"/>
        <family val="2"/>
      </rPr>
      <t xml:space="preserve">, Se cuenta el certificado expedido por la Secretaría de Planeación de la Entidad Territorial o quien haga sus veces, en el que especifique si las condiciones de la construcción son aptas para su funcionamiento, o un concepto técnico de ingeniero civil o arquitecto que cuente con matrícula profesional, en el que indique si la infraestructura cumple con las normas urbanísticas y de seguridad o no para el funcionamiento del servicio.
</t>
    </r>
    <r>
      <rPr>
        <b/>
        <u/>
        <sz val="11"/>
        <color theme="1"/>
        <rFont val="Arial"/>
        <family val="2"/>
      </rPr>
      <t>Nota 1:</t>
    </r>
    <r>
      <rPr>
        <sz val="11"/>
        <color theme="1"/>
        <rFont val="Arial"/>
        <family val="2"/>
      </rPr>
      <t xml:space="preserve"> Este certificado se tramita una sola vez no es necesaria su actualización cada vigencia a menos que, el CEI cambie de predio.
</t>
    </r>
    <r>
      <rPr>
        <b/>
        <u/>
        <sz val="11"/>
        <color theme="1"/>
        <rFont val="Arial"/>
        <family val="2"/>
      </rPr>
      <t>Nota 2:</t>
    </r>
    <r>
      <rPr>
        <sz val="11"/>
        <color theme="1"/>
        <rFont val="Arial"/>
        <family val="2"/>
      </rPr>
      <t xml:space="preserve"> En los casos en que el concepto sea negativo, el CEI deberá reubicarse en un plazo no mayor a seis (6) meses.
</t>
    </r>
  </si>
  <si>
    <t>2.2.3</t>
  </si>
  <si>
    <r>
      <rPr>
        <b/>
        <sz val="11"/>
        <color theme="1"/>
        <rFont val="Arial"/>
        <family val="2"/>
      </rPr>
      <t>Para el caso de los territorios indígenas</t>
    </r>
    <r>
      <rPr>
        <sz val="11"/>
        <color theme="1"/>
        <rFont val="Arial"/>
        <family val="2"/>
      </rPr>
      <t xml:space="preserve">, se cuenta con el permiso escrito de la comunidad y autoridad indígena respectiva para el uso y construcción del CEI. En este caso  se deberá contar con soportes de evidencia de obtención de la licencia de construcción o permiso ante Autoridades Indígenas o Reconocimiento de Construcción. Se aceptan los siguientes soportes:
▪ Estudios y diseños arquitectónicos o técnicos (estructurales, hidráulicos, y/o eléctricos), estudio de vulnerabilidad sísmica y/o reforzamiento estructural.  
▪ Radicación de la solicitud de Licencia Construcción o de reconocimiento ante la oficina de planeación, curaduría urbana o la autoridad municipal o distrital competente para expedir licencias, realizada por el propietario del inmueble en el que funciona el CEI. 
▪ Respuesta con observaciones a la solicitud de la Licencia de construcción expedida por la oficina de planeación, curaduría urbana o la autoridad municipal o distrital competente para expedir las licencias.  
▪ Respuesta a las observaciones firmada por el propietario del inmueble en el que funciona el CEI, debidamente radicada ante la oficina de planeación, curaduría urbana o la autoridad municipal o distrital competente para expedir las licencias.  
▪ Certificado de que está en trámite la Licencia de Construcción expedido por la oficina de planeación, curaduría urbana o la autoridad municipal o distrital competente para expedir las licencias. 
▪ Comunicación radicada ante la Autoridad Indígena solicitando permiso de construcción.  
</t>
    </r>
    <r>
      <rPr>
        <b/>
        <u/>
        <sz val="11"/>
        <color theme="1"/>
        <rFont val="Arial"/>
        <family val="2"/>
      </rPr>
      <t>Nota:</t>
    </r>
    <r>
      <rPr>
        <sz val="11"/>
        <color theme="1"/>
        <rFont val="Arial"/>
        <family val="2"/>
      </rPr>
      <t xml:space="preserve"> Estos documentos deben tener fecha inferior a cuatro (4) meses al momento de la verificación.</t>
    </r>
  </si>
  <si>
    <t>2.3</t>
  </si>
  <si>
    <t>Documenta e implementa un plan para la gestión de riesgos de accidentes o situaciones que afecten la vida o integridad de las niñas, los niños y mujeres gestantes. (Estándar 41 - Línea 1. Gestión de riesgos de accidentes y desastres.)</t>
  </si>
  <si>
    <t>GUÍA OPERATIVA DEL SERVICIO CENTRO DE EDUCACIÓN INICIAL - CEI  - [GO.3.MT1.PP] Versión 2 del 26/12/2025
3.1.5. Componente Ambientes Educativos y Protectores.
Estándar 41 pág. (88 - 90)</t>
  </si>
  <si>
    <t>2.3.1</t>
  </si>
  <si>
    <r>
      <t xml:space="preserve">A partir del primer mes de atención cuenta con un  Plan de Gestión de Riesgos de Accidentes documentado e implementado que responda al contexto de la UDS, a las particularidades de la comunidad, así mismo, siga las orientaciones definidas en la </t>
    </r>
    <r>
      <rPr>
        <u/>
        <sz val="11"/>
        <color theme="1"/>
        <rFont val="Arial"/>
        <family val="2"/>
      </rPr>
      <t>Guía Orientadora para la Gestión del Riesgo en la Primera Infancia o documento que lo modifique o sustituya</t>
    </r>
    <r>
      <rPr>
        <sz val="11"/>
        <color theme="1"/>
        <rFont val="Arial"/>
        <family val="2"/>
      </rPr>
      <t xml:space="preserve"> y que contenga como mínimo:
• Identificación de factores de riesgo de accidentes.
• Acciones de reducción de riesgos de accidentes (Prevención y mitigación). 
• Procedimiento para la respuesta ante la ocurrencia de un accidente.
• Acciones para la recuperación física y psicológica de las personas afectadas.
• Procedimiento para salidas y desplazamientos de las niñas y los niños para las actividades por fuera de las instalaciones.
• Procedimiento para el suministro de medicamentos prescritos.
• Procedimiento para actuar en caso de extravío y muerte.
• Procedimiento para el ingreso de las niñas y los niños del CEI.
• Procedimiento para el ingreso de personal ajeno al CEI
• Permanencia en zonas recreativas.</t>
    </r>
  </si>
  <si>
    <t>GUÍA OPERATIVA DEL SERVICIO CENTRO DE EDUCACIÓN INICIAL - CEI  - [GO.3.MT1.PP] Versión 2 del 26/12/2025
3.1.5. Componente Ambientes Educativos y Protectores.
Estándar 41 pág. (88 - 90)
Guía Orientadora para la Gestión del Riesgo en la Primera Infancia - [G16.P] v1 del 28-feb.-2019 o documento que lo modifique o sustituya.</t>
  </si>
  <si>
    <t>2.3.2</t>
  </si>
  <si>
    <r>
      <t xml:space="preserve">En caso de contar con servicio de transporte o hacer uso de éste para salidas pedagógicas, el coordinador y/o rector se cerciora que la entidad contratada debe estar legalmente autorizada y cumple con las condiciones definidas por la normatividad (revisión técnico - mecánica, SOAT, licencia de conducción vigente). De acuerdo con las orientaciones definidas la </t>
    </r>
    <r>
      <rPr>
        <u/>
        <sz val="11"/>
        <color theme="1"/>
        <rFont val="Arial"/>
        <family val="2"/>
      </rPr>
      <t>Guía Orientadora para la Gestión del Riesgo en la Primera Infancia o documento que lo modifique o sustituya</t>
    </r>
    <r>
      <rPr>
        <sz val="11"/>
        <color theme="1"/>
        <rFont val="Arial"/>
        <family val="2"/>
      </rPr>
      <t>.</t>
    </r>
  </si>
  <si>
    <t>GUÍA OPERATIVA DEL SERVICIO CENTRO DE EDUCACIÓN INICIAL - CEI  - [GO.3.MT1.PP] Versión 2 del 26/12/2025
3.1.5. Componente Ambientes Educativos y Protectores.
Estándar 41 pág. (88 - 90)
Guía Orientadora para la Gestión del Riesgo en la Primera Infancia - [G16.P] v1 del 28-feb.-2019 o documento que lo modifique o sustituya.</t>
  </si>
  <si>
    <t>2.3.3</t>
  </si>
  <si>
    <t>En caso de contar con piscina acuática o hacer uso de ella a través de un tercero, el coordinador y/o rector  se cerciora que está cuente con el certificado de cumplimiento de las normas de seguridad reglamentaria para su uso, establecida en la Ley 1209 de 2008 y Decreto 554 de 2015, compilado en el Decreto Único Reglamentario 780 de 2016, por medio del cual se expide el Decreto Único Reglamentario del Ministerio de Salud y Protección Social.</t>
  </si>
  <si>
    <t>GUÍA OPERATIVA DEL SERVICIO CENTRO DE EDUCACIÓN INICIAL - CEI  - [GO.3.MT1.PP] Versión 2 del 26/12/2025
3.1.5. Componente Ambientes Educativos y Protectores.
Estándar 41 pág. (88 - 90)
Guía Orientadora para la Gestión del Riesgo en la Primera Infancia - [G16.P] v1 del 28-feb.-2019 o documento que lo modifique o sustituya.
Para Piscinas. Ley 1209 de 2008 y Decreto 554 de 2015, compilado en el Decreto Único Reglamentario 780 de 2016, por medio del cual se expide el Decreto Único Reglamentario del Ministerio de Salud y Protección Social.</t>
  </si>
  <si>
    <t>2.3.4</t>
  </si>
  <si>
    <t>Se cuenta con evidencias de que el plan de gestión de riesgos de accidentes ha sido socializado a todas las familias, cuidadores de los participantes y al talento humano del CEI. asimismo, se actualiza cada vez que ocurren cambios en los espacios de prestación del servicio o ante cualquier otra situación relevante.</t>
  </si>
  <si>
    <t>PSIC / TS</t>
  </si>
  <si>
    <t>2.3.5</t>
  </si>
  <si>
    <r>
      <t xml:space="preserve">En caso de la materialización de alguna de las situaciones de riesgo que afecte la vida o integridad de los participantes, las Entidades Administradoras de Servicio o Prestador Directo del Servicio dispone de:
a. Evidencias sobre la implementación del plan y del informe dirigido al supervisor del contrato o al apoyo a la coordinación en caso de operación directa.
b. Formato de reporte de presuntos hechos de violencia, lesiones y fallecimientos de los participantes de los servicios de primera infancia, diligenciado o el documento que lo reemplace, específicamente en la hoja de denominada lesiones.
</t>
    </r>
    <r>
      <rPr>
        <b/>
        <sz val="11"/>
        <color theme="1"/>
        <rFont val="Arial"/>
        <family val="2"/>
      </rPr>
      <t>Nota:</t>
    </r>
    <r>
      <rPr>
        <sz val="11"/>
        <color theme="1"/>
        <rFont val="Arial"/>
        <family val="2"/>
      </rPr>
      <t xml:space="preserve"> El reporte mensual, no exime a la Entidades Administradoras de Servicio de reportar el presunto hecho el mismo día de conocida la situación al supervisor o coordinador para operación directa y este, a la vez al área correspondiente en el ICBF.</t>
    </r>
  </si>
  <si>
    <t>2.3.6</t>
  </si>
  <si>
    <r>
      <t xml:space="preserve">Para el caso en que se </t>
    </r>
    <r>
      <rPr>
        <b/>
        <sz val="11"/>
        <color theme="1"/>
        <rFont val="Arial"/>
        <family val="2"/>
      </rPr>
      <t>presente el fallecimiento de un participante</t>
    </r>
    <r>
      <rPr>
        <sz val="11"/>
        <color theme="1"/>
        <rFont val="Arial"/>
        <family val="2"/>
      </rPr>
      <t xml:space="preserve"> </t>
    </r>
    <r>
      <rPr>
        <b/>
        <sz val="11"/>
        <color theme="1"/>
        <rFont val="Arial"/>
        <family val="2"/>
      </rPr>
      <t>por cualquier motivo</t>
    </r>
    <r>
      <rPr>
        <sz val="11"/>
        <color theme="1"/>
        <rFont val="Arial"/>
        <family val="2"/>
      </rPr>
      <t xml:space="preserve">, el CEI cuenta con evidencia del reporte (informe) al supervisor, máximo a los dos (2) días hábiles siguientes a dicho reporte, la información relacionada a continuación:
• Copia del resumen de la historia clínica, previa autorización de la familia. 
• Diligenciar el Formato de reporte de presuntos hechos de violencia, lesiones y fallecimientos de los participantes de los servicios de primera infancia en la hoja de fallecimientos o documento que lo modifique o sustituya, para su respectivo seguimiento. 
• Presentar al supervisor del contrato apoyo a la coordinación en caso de operación directa por el ICBF, el Formato Informe de la Atención Prestada al Usuario Fallecido o documento que lo modifique o sustituya, donde se describe la atención al participante fallecido, las acciones desarrolladas para el acompañamiento a la familia y cuidador, soportes de lo allí reportado y otros que para el momento se dispongan. 
• Realizar la desvinculación del participante fallecido del sistema de información o herramienta que el ICBF determine de forma inmediata una vez haya ocurrido el deceso. 
• En el caso de participantes que no cuentan con documento de identidad y que habitan en comunidades rurales dispersas donde no es posible obtener algunos documentos aquí relacionados y que hayan fallecido en la comunidad, el coordinador y/o rector debe buscar alternativas para obtener la información sobre el fallecimiento, por ejemplo, por medio de la autoridad tradicional (para grupos indígenas), presidentes de Junta de Acción Comunal (para población Negra, Afro, Raizal o Palenquera y Campesinas) que certifiquen el fallecimiento y los respectivos soportes frente al deceso. 
</t>
    </r>
    <r>
      <rPr>
        <b/>
        <u/>
        <sz val="11"/>
        <color theme="1"/>
        <rFont val="Arial"/>
        <family val="2"/>
      </rPr>
      <t>Nota:</t>
    </r>
    <r>
      <rPr>
        <sz val="11"/>
        <color theme="1"/>
        <rFont val="Arial"/>
        <family val="2"/>
      </rPr>
      <t xml:space="preserve"> Este informe debe ser preciso respecto a las acciones que adelantó el talento humano del CEI, incluyendo activación de rutas, seguimiento nutricional, y acciones o acompañamientos familiares y cuidadores. Lo anterior de acuerdo con las orientaciones definidas en la Guía Orientadora para la Gestión de Riesgos en la Primera Infancia, o el documento que lo modifique o sustituya.
</t>
    </r>
  </si>
  <si>
    <t>2.3.7</t>
  </si>
  <si>
    <r>
      <t xml:space="preserve">En caso de no presentarse situaciones de presuntos hechos de violencia, lesiones y fallecimientos al interior de las UDS, se diligencia de manera mensual el </t>
    </r>
    <r>
      <rPr>
        <u/>
        <sz val="11"/>
        <color theme="1"/>
        <rFont val="Arial"/>
        <family val="2"/>
      </rPr>
      <t>Formato certificación de la no ocurrencia de presuntos hechos de violencia, lesiones y fallecimientos de los usuarios</t>
    </r>
    <r>
      <rPr>
        <sz val="11"/>
        <color theme="1"/>
        <rFont val="Arial"/>
        <family val="2"/>
      </rPr>
      <t xml:space="preserve"> o el documento que lo modifique o sustituya.</t>
    </r>
  </si>
  <si>
    <t>2.4</t>
  </si>
  <si>
    <t>Realiza el registro de novedades (accidentes, cambios en los estados de salud, cambios en los estados físicos-emocionales, razones de inasistencia y/o llegadas tarde, incapacidades) de las niñas, los niños, y las mujeres gestantes, así como de las acciones emprendidas y el seguimiento frente las mismas. (Estándar 43 - Línea 1. Gestión de riesgos de accidentes y desastres.)</t>
  </si>
  <si>
    <t>GUÍA OPERATIVA DEL SERVICIO CENTRO DE EDUCACIÓN INICIAL - CEI  - [GO.3.MT1.PP] Versión 2 del 26/12/2025
3.1.5. Componente Ambientes Educativos y Protectores.
Estándar 43 pág. (90 - 91)</t>
  </si>
  <si>
    <t>2.4.1</t>
  </si>
  <si>
    <t xml:space="preserve">Cuenta con registro de novedades. Puede emplearse un formato, ficha o cuaderno, que deberá estar en medio físico en el CEI donde se registren todas las novedades y situaciones especiales que se presentan con los participantes de la unidad de servicio. El formato, ficha o cuaderno debe contener:
• Fecha.
• Datos del participante.
• Descripción del evento en la que se detalle la situación y los involucrados.
• Firma de quien registra el evento.
• Firma de la madres, padre o cuidador principal del participante.
• Acciones de seguimiento, por ejemplo: atención a padres, madres o cuidadores; remisión al centro de salud; activación de rutas de actuación y/o atención, copia de la incapacidad, copia de la fórmula médica, activación de la póliza, entre otros. Estos soportes deben reposar en la carpeta del participante y los compromisos en los casos que se requieran.
</t>
  </si>
  <si>
    <t>2.5</t>
  </si>
  <si>
    <t>Adelanta las gestiones necesarias para que las niñas, los niños y las mujeres gestantes cuenten con una póliza de seguro contra accidentes. (Estándar 44 - Línea 1. Gestión de riesgos de accidentes y desastres.)</t>
  </si>
  <si>
    <t>GUÍA OPERATIVA DEL SERVICIO CENTRO DE EDUCACIÓN INICIAL - CEI  - [GO.3.MT1.PP] Versión 2 del 26/12/2025
3.1.5. Componente Ambientes Educativos y Protectores.
Estándar 44 pág. (91-92)</t>
  </si>
  <si>
    <t>2.5.1</t>
  </si>
  <si>
    <r>
      <t xml:space="preserve">Todos los participantes vinculados al servicio de atención cuentan con una póliza de seguro contra para la vigencia del contrato, la cual cubre como mínimo los siguientes amparos:
</t>
    </r>
    <r>
      <rPr>
        <sz val="11"/>
        <color rgb="FF000000"/>
        <rFont val="Arial"/>
        <family val="2"/>
      </rPr>
      <t xml:space="preserve">a. Muerte accidental.
b. Muerte por cualquier causa.
c. Invalidez accidental y/o desmembración.
d. Rehabilitación integral por invalidez.
e. Gastos médicos derivados de accidentes.
f. Riesgo bilógico.
g. Auxilio funerario por cualquier causa de muerte.
h. Auxilio funerario en caso del fallecimiento del recién nacido.
i.  Enfermedades tropicales infecciosas.
j.  Enfermedades amparadas.
k. Gastos de traslado por evento no accidental.
l.  Gastos de traslado por accidente.
m. Renta diaria por hospitalización.
n. Rehabilitación psicológica por abuso sexual.
</t>
    </r>
    <r>
      <rPr>
        <b/>
        <sz val="11"/>
        <color rgb="FF000000"/>
        <rFont val="Arial"/>
        <family val="2"/>
      </rPr>
      <t>Nota:</t>
    </r>
    <r>
      <rPr>
        <sz val="11"/>
        <color rgb="FF000000"/>
        <rFont val="Arial"/>
        <family val="2"/>
      </rPr>
      <t xml:space="preserve"> su cobertura deberá ser 24 horas los 7 días de la semana.</t>
    </r>
  </si>
  <si>
    <t>2.5.2</t>
  </si>
  <si>
    <r>
      <t xml:space="preserve">El talento humano del CEI, las familias y cuidadores, conocen el procedimiento para la activación de la póliza de seguros contra accidentes y los amparos otorgados por la misma. 
</t>
    </r>
    <r>
      <rPr>
        <b/>
        <sz val="11"/>
        <color theme="1"/>
        <rFont val="Arial"/>
        <family val="2"/>
      </rPr>
      <t>Nota:</t>
    </r>
    <r>
      <rPr>
        <sz val="11"/>
        <color theme="1"/>
        <rFont val="Arial"/>
        <family val="2"/>
      </rPr>
      <t xml:space="preserve"> Podrá aportarse soportes actas y listados de asistencia de las jornadas de socialización.</t>
    </r>
  </si>
  <si>
    <t>2.6</t>
  </si>
  <si>
    <t>Documenta e implementa el Plan de Gestión de Riesgos de Desastres. (Estándar 45 - Línea 1. Gestión de riesgos de accidentes y desastres.)</t>
  </si>
  <si>
    <t>GUÍA OPERATIVA DEL SERVICIO CENTRO DE EDUCACIÓN INICIAL - CEI  - [GO.3.MT1.PP] Versión 2 del 26/12/2025
3.1.5. Componente Ambientes Educativos y Protectores.
Estándar 45 pág. (92-93)
Guía Orientadora para la Gestión del Riesgo en la Primera Infancia - [G16.P] v1 del 28-feb.-2019 o documento que lo modifique o sustituya.</t>
  </si>
  <si>
    <t>2.6.1</t>
  </si>
  <si>
    <r>
      <t xml:space="preserve">A partir del primer mes de atención cuenta con el Plan de Gestión de Riesgos de Desastres (Plan de Emergencia) que responda al contexto de la UDS y contenga como mínimo:
• </t>
    </r>
    <r>
      <rPr>
        <b/>
        <sz val="11"/>
        <rFont val="Arial"/>
        <family val="2"/>
      </rPr>
      <t>Conocimiento de los riesgos:</t>
    </r>
    <r>
      <rPr>
        <sz val="11"/>
        <rFont val="Arial"/>
        <family val="2"/>
      </rPr>
      <t xml:space="preserve"> implica la identificación de amenazas y vulnerabilidades de acuerdo con el contexto, la población, la infraestructura y lo identificado  en el proceso de caracterización del territorio cercano a la UDS y a la comunidad definidos en el Estándar 2, así mismo, deberán estar contemplados los riesgos relacionados en el concepto técnico de riesgos emitido en el </t>
    </r>
    <r>
      <rPr>
        <b/>
        <sz val="11"/>
        <rFont val="Arial"/>
        <family val="2"/>
      </rPr>
      <t>Estándar 34</t>
    </r>
    <r>
      <rPr>
        <sz val="11"/>
        <rFont val="Arial"/>
        <family val="2"/>
      </rPr>
      <t xml:space="preserve">.
• </t>
    </r>
    <r>
      <rPr>
        <b/>
        <sz val="11"/>
        <rFont val="Arial"/>
        <family val="2"/>
      </rPr>
      <t>Reducción de los riesgos:</t>
    </r>
    <r>
      <rPr>
        <sz val="11"/>
        <rFont val="Arial"/>
        <family val="2"/>
      </rPr>
      <t xml:space="preserve"> responden a las acciones de prevención y mitigación a corto, mediano y largo plazo.
• </t>
    </r>
    <r>
      <rPr>
        <b/>
        <sz val="11"/>
        <rFont val="Arial"/>
        <family val="2"/>
      </rPr>
      <t>Respuesta a las emergencias o desastres:</t>
    </r>
    <r>
      <rPr>
        <sz val="11"/>
        <rFont val="Arial"/>
        <family val="2"/>
      </rPr>
      <t xml:space="preserve"> incluye la organización de brigadas de emergencia, planes de acción, en los cuales se evidencie que hacer antes, durante y después, de acuerdo con las amenazas identificadas. El coordinador y/o rector debe definir la estrategia para dar continuidad a la prestación del servicio en caso de emergencia teniendo en cuenta las orientaciones del Numeral 3.2 Flexibilización de los servicios de educación inicial en situación de emergencia y/o desastres. 
</t>
    </r>
    <r>
      <rPr>
        <b/>
        <sz val="11"/>
        <rFont val="Arial"/>
        <family val="2"/>
      </rPr>
      <t>Nota:</t>
    </r>
    <r>
      <rPr>
        <sz val="11"/>
        <rFont val="Arial"/>
        <family val="2"/>
      </rPr>
      <t xml:space="preserve"> Se tendrá en cuenta que el contenido del Plan de Gestión de Riesgos de Desastres (Plan de Emergencia) contemple la realidad y a las características particulares del entorno, considerando factores como la ubicación geográfica, el clima, la región, el diseño arquitectónico del inmueble, la comunidad y, en general, el contexto en el que se desarrolla el servicio.</t>
    </r>
  </si>
  <si>
    <t>2.6.2</t>
  </si>
  <si>
    <t>Cuenta con los soportes de la implementación del plan de gestión de riesgos de desastres donde se evidencie como mínimo:
• Realización de simulacros de respuesta a los riesgos identificados como mínimo dos (2) al año.
• Experiencias pedagógicas con las niñas y los niños para la preparación ante situaciones de emergencias o desastres.
• Rutas de evacuación señalizadas.
• Directorio de emergencia vigente.
• Sistema/mecanismos de alarma.
• Conformación del comité o brigadas de emergencia.
• Sistemas de apoyo para la población con discapacidad, entre otros.</t>
  </si>
  <si>
    <t>2.6.3</t>
  </si>
  <si>
    <r>
      <t xml:space="preserve">El talento humano conoce el plan de gestión de riesgos de desastres y sus acciones de respuestas. Asimismo, se cuenta con evidencias de la socialización.
</t>
    </r>
    <r>
      <rPr>
        <b/>
        <sz val="11"/>
        <rFont val="Arial"/>
        <family val="2"/>
      </rPr>
      <t>Nota:</t>
    </r>
    <r>
      <rPr>
        <sz val="11"/>
        <rFont val="Arial"/>
        <family val="2"/>
      </rPr>
      <t xml:space="preserve"> El plan de emergencias es actualizado cada vez que haya cambios en los espacios de prestación del servicio o ante cualquier otra situación que se considere.</t>
    </r>
  </si>
  <si>
    <t>2.7</t>
  </si>
  <si>
    <t>Garantiza el inmueble espacios accesibles que permitan la autonomía y la movilidad de todas las personas en la unidad. (Estándar 37 - Línea 2. Condiciones de infraestructura.)</t>
  </si>
  <si>
    <t>GUÍA OPERATIVA DEL SERVICIO CENTRO DE EDUCACIÓN INICIAL - CEI  - [GO.3.MT1.PP] Versión 2 del 26/12/2025
3.1.5. Componente Ambientes Educativos y Protectores.
Estándar 37 pág. (81 - 82)</t>
  </si>
  <si>
    <t>2.7.1</t>
  </si>
  <si>
    <t>El inmueble cuenta con adecuaciones y ajustes razonables que mejoran la accesibilidad de los espacios para los participantes y la comunidad en general durante el periodo de atención, en cumplimiento de los principios del diseño universal; uso equitativo, uso flexible, uso simple e intuitivo, información perceptible, tolerancia al error, mínimo esfuerzo físico, adecuado tamaño de aproximación y uso.</t>
  </si>
  <si>
    <t>2.7.2</t>
  </si>
  <si>
    <r>
      <rPr>
        <b/>
        <sz val="11"/>
        <color theme="1"/>
        <rFont val="Arial"/>
        <family val="2"/>
      </rPr>
      <t>En las construcciones tradicionales de los grupos étnicos</t>
    </r>
    <r>
      <rPr>
        <sz val="11"/>
        <color theme="1"/>
        <rFont val="Arial"/>
        <family val="2"/>
      </rPr>
      <t>, se cumplen las condiciones de seguridad y accesibilidad de la infraestructura, según lo concertado con las comunidades.</t>
    </r>
  </si>
  <si>
    <t>2.8</t>
  </si>
  <si>
    <r>
      <t xml:space="preserve">Cumple el inmueble o espacio con las condiciones de seguridad con relación a los elementos de la infraestructura. (Estándar 38 - Línea 2. Condiciones de infraestructura.)
</t>
    </r>
    <r>
      <rPr>
        <b/>
        <sz val="11"/>
        <rFont val="Arial"/>
        <family val="2"/>
      </rPr>
      <t>Nota:</t>
    </r>
    <r>
      <rPr>
        <sz val="11"/>
        <rFont val="Arial"/>
        <family val="2"/>
      </rPr>
      <t xml:space="preserve"> para las construcciones tradicionales de las comunidades étnicas, se tendrán en cuenta las condiciones de seguridad acordadas con la comunidad, siempre que estas no pongan en riesgo la seguridad de las niñas y los niños, y hayan sido validadas por el comité técnico operativo.</t>
    </r>
  </si>
  <si>
    <t>GUÍA OPERATIVA DEL SERVICIO CENTRO DE EDUCACIÓN INICIAL - CEI  - [GO.3.MT1.PP] Versión 2 del 26/12/2025
3.1.5. Componente Ambientes Educativos y Protectores.
Estándar 38 pág. ( 82- 85)</t>
  </si>
  <si>
    <t>2.8.1</t>
  </si>
  <si>
    <t>Los marcos de las ventanas se encuentran completos y en buen estado, de tal forma, que no se genere un riesgo para los participantes.</t>
  </si>
  <si>
    <t>2.8.2</t>
  </si>
  <si>
    <r>
      <t xml:space="preserve">Los vidrios de las ventanas, espejos, claraboyas y elementos de frágil resistencia son templados o laminados, y cuentan con películas de seguridad o papel adhesivo (no cinta adhesiva) que recubra la totalidad de la superficie. 
</t>
    </r>
    <r>
      <rPr>
        <b/>
        <u/>
        <sz val="11"/>
        <color theme="1"/>
        <rFont val="Arial"/>
        <family val="2"/>
      </rPr>
      <t>Nota:</t>
    </r>
    <r>
      <rPr>
        <sz val="11"/>
        <color theme="1"/>
        <rFont val="Arial"/>
        <family val="2"/>
      </rPr>
      <t xml:space="preserve"> La protección puede realizarse con películas de seguridad o papel adhesivo de grueso calibre en la totalidad del vidrio o espejo, en el caso de los espejos se debe colocar por la parte de atrás.</t>
    </r>
  </si>
  <si>
    <t>2.8.3</t>
  </si>
  <si>
    <r>
      <t xml:space="preserve">Todos los vidrios están completos, fijos al marco y sin ningún elemento que represente un riesgo a los participantes. 
</t>
    </r>
    <r>
      <rPr>
        <b/>
        <sz val="11"/>
        <color theme="1"/>
        <rFont val="Arial"/>
        <family val="2"/>
      </rPr>
      <t>Nota:</t>
    </r>
    <r>
      <rPr>
        <sz val="11"/>
        <color theme="1"/>
        <rFont val="Arial"/>
        <family val="2"/>
      </rPr>
      <t xml:space="preserve"> En caso de no estar completos deben tener algún elemento que proteja y minimice el riesgo, mientras se realiza el cambio.</t>
    </r>
  </si>
  <si>
    <t>2.8.4</t>
  </si>
  <si>
    <t xml:space="preserve"> Se utilizan topes de seguridad para que las ventanas no abran en su totalidad para reducir el riesgo de caídas en altura.</t>
  </si>
  <si>
    <t>2.8.5</t>
  </si>
  <si>
    <t>En caso de existir anjeos, estos se encuentran completos y sin deterioro, óxido, astillas o latas levantadas.
Nota: Tener en cuenta también el servicio de alimentos</t>
  </si>
  <si>
    <t>2.8.6</t>
  </si>
  <si>
    <t>En caso de contar puertas y ventanas de vidrio de difícil identificación, cuentan con un elemento de señalización que lo haga visible, puede tener una franja o figuras de algún color a la altura de las niñas y los niños, que fácilmente puedan identificar para evitar accidentes por golpes contra este elemento.</t>
  </si>
  <si>
    <t>2.8.7</t>
  </si>
  <si>
    <t>Puertas, medias puertas o rejas, están fijas a los marcos, sin oxido o astillas que puedan exponer a las niñas y los niños a accidentes como cortes y heridas.</t>
  </si>
  <si>
    <t>2.8.8</t>
  </si>
  <si>
    <t>Las puertas cuentan con algún sistema o protección que prevenga los machucones.</t>
  </si>
  <si>
    <t>2.8.9</t>
  </si>
  <si>
    <t>Las ventanas tipo piso-techo o con antepecho inferior a 1.10 m. ubicadas en pisos diferentes al primero, cuentan con rejas u otros elementos que protejan a los participantes de caídas.</t>
  </si>
  <si>
    <t>2.8.10</t>
  </si>
  <si>
    <t>Todos los balcones y terrazas tienen protección anticaída como rejas, vidrios templados, mallas y baranda que impiden ser escaladas por las niñas y niños.</t>
  </si>
  <si>
    <t>2.8.11</t>
  </si>
  <si>
    <t>Las rejas, mallas u otros elementos no son escalables.</t>
  </si>
  <si>
    <t>2.8.12</t>
  </si>
  <si>
    <t>El piso del CEI es regular, liso, uniforme y libre de agrietamientos y hendiduras que no represente ningún riesgo de caída de las niñas y los niños.</t>
  </si>
  <si>
    <t>2.8.13</t>
  </si>
  <si>
    <t>Los pisos diseñados para pasillos internos y externos como escaleras, rampas, baños, cocinas y zonas de juego contemplan acabados o adhesivos antideslizantes, el acabado del piso en estas zonas permite una adecuada limpieza y desinfección.</t>
  </si>
  <si>
    <t>2.8.14</t>
  </si>
  <si>
    <r>
      <t xml:space="preserve">Todos los pisos de los espacios pedagógicos para la atención de las niñas y niños menores de 2 años son de material antideslizante, que amortigüe el impacto en caso de caída y de fácil limpieza. 
</t>
    </r>
    <r>
      <rPr>
        <b/>
        <u/>
        <sz val="11"/>
        <color theme="1"/>
        <rFont val="Arial"/>
        <family val="2"/>
      </rPr>
      <t>Nota:</t>
    </r>
    <r>
      <rPr>
        <sz val="11"/>
        <color theme="1"/>
        <rFont val="Arial"/>
        <family val="2"/>
      </rPr>
      <t xml:space="preserve"> se puede usar tableta antideslizante, piso de caucho o colocar adhesivos antideslizantes.</t>
    </r>
  </si>
  <si>
    <t>2.8.15</t>
  </si>
  <si>
    <r>
      <t xml:space="preserve">Las escaleras y rampas están provistas de barandas </t>
    </r>
    <r>
      <rPr>
        <b/>
        <sz val="11"/>
        <color theme="1"/>
        <rFont val="Arial"/>
        <family val="2"/>
      </rPr>
      <t>no escalables</t>
    </r>
    <r>
      <rPr>
        <sz val="11"/>
        <color theme="1"/>
        <rFont val="Arial"/>
        <family val="2"/>
      </rPr>
      <t xml:space="preserve"> instaladas a un lado o ambos lados cuando exista vacío, con una altura mínima de 1.10 m y con separaciones a 6 cm entre barrotes.
</t>
    </r>
    <r>
      <rPr>
        <b/>
        <u/>
        <sz val="11"/>
        <color theme="1"/>
        <rFont val="Arial"/>
        <family val="2"/>
      </rPr>
      <t>Nota:</t>
    </r>
    <r>
      <rPr>
        <sz val="11"/>
        <color theme="1"/>
        <rFont val="Arial"/>
        <family val="2"/>
      </rPr>
      <t xml:space="preserve"> en caso de que exista en vez de baranda un muro en mampostería éste igualmente debe tener una altura mínima de 1.10 m, en caso de ser más bajo se debe garantizar dicha altura con una reja, baranda, vidrio o acrílico que cumpla la condiciones descritas.
</t>
    </r>
  </si>
  <si>
    <t>2.8.16</t>
  </si>
  <si>
    <r>
      <t xml:space="preserve">Las escaleras y rampas cuentan con pasamanos.
</t>
    </r>
    <r>
      <rPr>
        <b/>
        <u/>
        <sz val="11"/>
        <rFont val="Arial"/>
        <family val="2"/>
      </rPr>
      <t>Nota:</t>
    </r>
    <r>
      <rPr>
        <sz val="11"/>
        <rFont val="Arial"/>
        <family val="2"/>
      </rPr>
      <t xml:space="preserve"> Se debe tener baranda o pasamanos en ambos lados</t>
    </r>
  </si>
  <si>
    <t>2.8.17</t>
  </si>
  <si>
    <t>Las escaleras y rampas cuentan con puertas en ambos accesos a una altura mínima de 1.10 m.</t>
  </si>
  <si>
    <t>2.8.18</t>
  </si>
  <si>
    <t>Las escaleras o rampas no son resbalosas y cuentan con antideslizantes.</t>
  </si>
  <si>
    <t>2.8.19</t>
  </si>
  <si>
    <r>
      <t xml:space="preserve">Todos los muros y techos están libres de inclinaciones y grietas que representen riesgo de colapso (grietas paralelas al piso o en diagonal, en las columnas o en las vigas) y desprendimiento de sus elementos.
</t>
    </r>
    <r>
      <rPr>
        <b/>
        <sz val="11"/>
        <color theme="1"/>
        <rFont val="Arial"/>
        <family val="2"/>
      </rPr>
      <t xml:space="preserve">Nota: </t>
    </r>
    <r>
      <rPr>
        <sz val="11"/>
        <color theme="1"/>
        <rFont val="Arial"/>
        <family val="2"/>
      </rPr>
      <t>Tener en cuenta también el servicio de alimentos</t>
    </r>
  </si>
  <si>
    <t>2.8.20</t>
  </si>
  <si>
    <t>Las  esquinas puntiagudas en muros se encuentran protegidas con algún elemento que de forma redondeada o pulidas para quitarle la punta al muro, lo anterior con la finalidad de minimizar el impacto por causa de un golpe de una niña o niño contra el muro.</t>
  </si>
  <si>
    <t>2.8.21</t>
  </si>
  <si>
    <r>
      <t xml:space="preserve">La construcción se encuentra en buenas condiciones y no representa riesgo de colapso de estructura, adicionalmente los elementos como cielo raso, luminarias, claraboyas, ventiladores entre otros, están instalados de una forma segura que no permita la caída de estos.
</t>
    </r>
    <r>
      <rPr>
        <b/>
        <sz val="11"/>
        <color theme="1"/>
        <rFont val="Arial"/>
        <family val="2"/>
      </rPr>
      <t>Nota:</t>
    </r>
    <r>
      <rPr>
        <sz val="11"/>
        <color theme="1"/>
        <rFont val="Arial"/>
        <family val="2"/>
      </rPr>
      <t xml:space="preserve"> Tener en cuenta también el servicio de alimentos</t>
    </r>
  </si>
  <si>
    <t>2.8.22</t>
  </si>
  <si>
    <r>
      <t xml:space="preserve">Las luminarias (bombillos) que estén ubicadas en la UDS tienen una protección que impida algún tipo de accidente por rompimiento. 
</t>
    </r>
    <r>
      <rPr>
        <b/>
        <u/>
        <sz val="11"/>
        <color theme="1"/>
        <rFont val="Arial"/>
        <family val="2"/>
      </rPr>
      <t>Nota:</t>
    </r>
    <r>
      <rPr>
        <sz val="11"/>
        <color theme="1"/>
        <rFont val="Arial"/>
        <family val="2"/>
      </rPr>
      <t xml:space="preserve"> se puede colocar protección en acrílico, en caso de ser un bombillo se puede adecuar un anjeo metálico a su alrededor, o usar bombillos ahorradores con protección.</t>
    </r>
  </si>
  <si>
    <t>2.8.23</t>
  </si>
  <si>
    <r>
      <t xml:space="preserve">Todos los muros, pisos y techos son seguros y están libres de deterioro por humedad y goteras.
</t>
    </r>
    <r>
      <rPr>
        <b/>
        <sz val="11"/>
        <color theme="1"/>
        <rFont val="Arial"/>
        <family val="2"/>
      </rPr>
      <t>Nota</t>
    </r>
    <r>
      <rPr>
        <sz val="11"/>
        <color theme="1"/>
        <rFont val="Arial"/>
        <family val="2"/>
      </rPr>
      <t xml:space="preserve">: Se entenderá que los muros, pisos y techos son seguros cuando no estén comprometidos su durabilidad por filtraciones activas ni daños asociados (manchas recientes, revoque/pintura ampollada o desprendida, moho persistente, madera hinchada o podrida, corrosión en elementos metálicos, ni pérdida de adherencia en acabados), ni la seguridad de los usuarios.
</t>
    </r>
    <r>
      <rPr>
        <b/>
        <sz val="11"/>
        <color theme="1"/>
        <rFont val="Arial"/>
        <family val="2"/>
      </rPr>
      <t>Nota:</t>
    </r>
    <r>
      <rPr>
        <sz val="11"/>
        <color theme="1"/>
        <rFont val="Arial"/>
        <family val="2"/>
      </rPr>
      <t xml:space="preserve"> Tener en cuenta también el servicio de alimentos que las  paredes sean de materiales resistentes, impermeables, no absorbentes y de fácil limpieza y  desinfección, 
</t>
    </r>
    <r>
      <rPr>
        <b/>
        <sz val="11"/>
        <color theme="1"/>
        <rFont val="Arial"/>
        <family val="2"/>
      </rPr>
      <t>Nota:</t>
    </r>
    <r>
      <rPr>
        <sz val="11"/>
        <color theme="1"/>
        <rFont val="Arial"/>
        <family val="2"/>
      </rPr>
      <t xml:space="preserve"> En el servicio de alimentos, los techos deben evitar la acumulación de suciedad, la condensación y la formación de hongos o mohos. Deben ser de fácil limpieza y mantenimiento, y no se permite el uso de techos falsos o dobles</t>
    </r>
  </si>
  <si>
    <t>2.8.24</t>
  </si>
  <si>
    <r>
      <t xml:space="preserve">Todos los tomacorrientes de los espacios donde tienen acceso las niñas y los niños cuentan con protección contra contacto (protección aumentada, tapa ciega a prueba de manipulación), o están localizados a una altura mayor de 1.50 m. 
</t>
    </r>
    <r>
      <rPr>
        <b/>
        <u/>
        <sz val="11"/>
        <color theme="1"/>
        <rFont val="Arial"/>
        <family val="2"/>
      </rPr>
      <t>Nota:</t>
    </r>
    <r>
      <rPr>
        <sz val="11"/>
        <color theme="1"/>
        <rFont val="Arial"/>
        <family val="2"/>
      </rPr>
      <t xml:space="preserve"> se pueden utilizar tapas ciegas que sean instaladas con tornillos, las protecciones tipo insertables no son recomendadas puesto que pueden ser fácilmente manipuladas por las niñas y los niños. </t>
    </r>
  </si>
  <si>
    <t>2.8.25</t>
  </si>
  <si>
    <t>Todos los cables de la red eléctrica están recubiertos, canalizados y fuera del alcance de las niñas y los niños.</t>
  </si>
  <si>
    <t>2.8.26</t>
  </si>
  <si>
    <t>Las sustancias tóxicas como elementos de aseo, gasolina, medicamentos, pilas o herramientas peligrosas, entre otras, permanecen en un lugar fuera del alcance de las niñas y los niños (pueden estar bajo llave o en un lugar alto) y se evidencia que los productos de limpieza no son reenvasados.</t>
  </si>
  <si>
    <t>2.8.27</t>
  </si>
  <si>
    <t>Las herramientas o elementos peligrosos cortopunzantes y contundentes como cuchillos, punzones entre otros, están fuera del alcance de las niñas y los niños.</t>
  </si>
  <si>
    <t>2.8.28</t>
  </si>
  <si>
    <t>En caso de usar tapetes, éstos están  fijos al piso para evitar que los participantes se enreden o se deslicen y se caigan por causa de éstos.</t>
  </si>
  <si>
    <t>2.8.29</t>
  </si>
  <si>
    <t>El área del servicio y preparación de alimentos cuenta con mecanismo que impida el ingreso de las niñas y los niños a esta área.</t>
  </si>
  <si>
    <t>2.8.30</t>
  </si>
  <si>
    <t>Todos los almacenamientos de agua tales como aljibes, albercas, estanques, tanques, canecas, baldes, entre otros, cuentan con medidas de protección tales como tapas, rejas o aislamientos para evitar accidentes.</t>
  </si>
  <si>
    <t>2.9</t>
  </si>
  <si>
    <r>
      <t xml:space="preserve">Dispone de agua potable, energía eléctrica, manejo de aguas residuales, sistema de recolección de residuos sólidos y algún medio de comunicación de acuerdo con la oferta de servicios públicos, sistemas o dispositivos existentes en la entidad territorial o gestionados por la EAS y aprobado por el comité técnico operativo. (Estándar 39 - Línea 2. Condiciones de infraestructura.)
</t>
    </r>
    <r>
      <rPr>
        <b/>
        <sz val="11"/>
        <rFont val="Arial"/>
        <family val="2"/>
      </rPr>
      <t>Nota:</t>
    </r>
    <r>
      <rPr>
        <sz val="11"/>
        <rFont val="Arial"/>
        <family val="2"/>
      </rPr>
      <t xml:space="preserve"> Si no existe oferta, solicite acta de comité operativo en donde se apruebe la utilización de los sistemas o dispositivos alternos.</t>
    </r>
  </si>
  <si>
    <t>GUÍA OPERATIVA DEL SERVICIO CENTRO DE EDUCACIÓN INICIAL - CEI  - [GO.3.MT1.PP] Versión 1 del 25-nov.-2024
3.1.5. Componente Ambientes Educativos y Protectores.
Estándar 39 pág. (79 - 80)</t>
  </si>
  <si>
    <t>2.9.1</t>
  </si>
  <si>
    <r>
      <rPr>
        <sz val="11"/>
        <color theme="1"/>
        <rFont val="Arial"/>
        <family val="2"/>
      </rPr>
      <t>El inmueble dispone de suministro de agua apta para el consumo humano, teniendo en cuenta la disponibilidad y oferta del servicio en el territorio.</t>
    </r>
    <r>
      <rPr>
        <u/>
        <sz val="11"/>
        <color theme="1"/>
        <rFont val="Arial"/>
        <family val="2"/>
      </rPr>
      <t xml:space="preserve">
</t>
    </r>
    <r>
      <rPr>
        <b/>
        <u/>
        <sz val="11"/>
        <color theme="1"/>
        <rFont val="Arial"/>
        <family val="2"/>
      </rPr>
      <t>Nota:</t>
    </r>
    <r>
      <rPr>
        <u/>
        <sz val="11"/>
        <color theme="1"/>
        <rFont val="Arial"/>
        <family val="2"/>
      </rPr>
      <t xml:space="preserve"> </t>
    </r>
    <r>
      <rPr>
        <sz val="11"/>
        <color theme="1"/>
        <rFont val="Arial"/>
        <family val="2"/>
      </rPr>
      <t>se puede hacer uso de acueducto municipal, agua de un carro tanque o agua de botellones o en bolsa, agua hervida, agua lluvia tratada, sistema de agua por gravedad proveniente de una fuente hídrica, entre otros, lo cual debe ser tenido en cuenta antes de iniciar la prestación del servicio. Para garantizar que el agua sea apta para el consumo humano se debe contar con un método de purificación, el cual debe estar especificado en el plan de saneamiento básico, para esto se puede usar filtros, utilizando alumbre, a través de cloración o se puede hervir, se recomienda gestionar la asesoría y acompañamiento de una ONG u oficina competente de la entidad territorial que cumpla esta competencia.</t>
    </r>
  </si>
  <si>
    <t>GUÍA OPERATIVA DEL SERVICIO CENTRO DE EDUCACIÓN INICIAL - CEI  - [GO.3.MT1.PP] Versión 2 del 26/12/2025
3.1.5. Componente Ambientes Educativos y Protectores.
Estándar 39 pág. ( 85)</t>
  </si>
  <si>
    <t>2.9.2</t>
  </si>
  <si>
    <r>
      <t xml:space="preserve">El inmueble dispone de alcantarillado o de algún sistema para el manejo de aguas residuales, teniendo en cuenta la disponibilidad y oferta del servicio en el territorio.
</t>
    </r>
    <r>
      <rPr>
        <b/>
        <u/>
        <sz val="11"/>
        <color theme="1"/>
        <rFont val="Arial"/>
        <family val="2"/>
      </rPr>
      <t>Nota:</t>
    </r>
    <r>
      <rPr>
        <sz val="11"/>
        <color theme="1"/>
        <rFont val="Arial"/>
        <family val="2"/>
      </rPr>
      <t xml:space="preserve"> se puede hacer uso de sistemas alternativos como pozo séptico, sumideros, biofiltros, biodigestor, entre otros, de acuerdo con las orientaciones de las entidades territoriales correspondientes.</t>
    </r>
  </si>
  <si>
    <t>2.9.3</t>
  </si>
  <si>
    <r>
      <t xml:space="preserve">El inmueble dispone de sistema de recolección de residuos sólidos o algún sistema para su manejo temporal y disposición final, teniendo en cuenta la disponibilidad y oferta del servicio en el territorio.
</t>
    </r>
    <r>
      <rPr>
        <b/>
        <sz val="11"/>
        <rFont val="Arial"/>
        <family val="2"/>
      </rPr>
      <t>Nota:</t>
    </r>
    <r>
      <rPr>
        <sz val="11"/>
        <rFont val="Arial"/>
        <family val="2"/>
      </rPr>
      <t xml:space="preserve"> se puede hacer uso de sistemas alternativos, describiendo en el plan de saneamiento básico las acciones para la recolección y disposición de residuos sólidos y líquidos, además de las orientaciones de las entidades territoriales correspondientes.</t>
    </r>
  </si>
  <si>
    <t>2.9.4</t>
  </si>
  <si>
    <r>
      <t xml:space="preserve">El inmueble dispone de servicio de energía eléctrica o algún sistema para garantizar el servicio de energía, teniendo en cuenta la disponibilidad y oferta del servicio en el territorio.
</t>
    </r>
    <r>
      <rPr>
        <b/>
        <u/>
        <sz val="11"/>
        <color theme="1"/>
        <rFont val="Arial"/>
        <family val="2"/>
      </rPr>
      <t>Nota 1:</t>
    </r>
    <r>
      <rPr>
        <sz val="11"/>
        <color theme="1"/>
        <rFont val="Arial"/>
        <family val="2"/>
      </rPr>
      <t xml:space="preserve"> se puede plantear sistemas alternativos como, paneles solares, planta eléctrica, teniendo en cuenta las condiciones del territorio y las orientaciones de las entidades territoriales correspondientes.
</t>
    </r>
    <r>
      <rPr>
        <b/>
        <u/>
        <sz val="11"/>
        <color theme="1"/>
        <rFont val="Arial"/>
        <family val="2"/>
      </rPr>
      <t>Nota 2:</t>
    </r>
    <r>
      <rPr>
        <sz val="11"/>
        <color theme="1"/>
        <rFont val="Arial"/>
        <family val="2"/>
      </rPr>
      <t xml:space="preserve"> Esta condición aplica en caso de no contar con iluminación natural y métodos seguros para la conservación de alimentos.</t>
    </r>
  </si>
  <si>
    <t>2.9.5</t>
  </si>
  <si>
    <r>
      <t xml:space="preserve">El inmueble dispone de sistema de comunicación (internet, telefonía fija y móvil), teniendo en cuenta la disponibilidad y oferta del servicio en el territorio.
</t>
    </r>
    <r>
      <rPr>
        <b/>
        <u/>
        <sz val="11"/>
        <color theme="1"/>
        <rFont val="Arial"/>
        <family val="2"/>
      </rPr>
      <t>Nota:</t>
    </r>
    <r>
      <rPr>
        <sz val="11"/>
        <color theme="1"/>
        <rFont val="Arial"/>
        <family val="2"/>
      </rPr>
      <t xml:space="preserve"> Se pueden plantear mecanismos alternativos de comunicación para aquellos lugares donde no sea posible contar con estos sistemas, tales como comunicación por medio de los profesionales de los equipos interdisciplinarios, a través de un líder del territorio, autoridad o vocero de la comunidad.</t>
    </r>
  </si>
  <si>
    <t>Click</t>
  </si>
  <si>
    <t>2.10</t>
  </si>
  <si>
    <r>
      <t xml:space="preserve">Cumple el inmueble con las condiciones de la planta física establecidas en las especificaciones para las áreas educativa, recreativa, administrativa y de servicios. Dichas especificaciones tendrán en cuenta los espacios diferentes y particulares del territorio y las características de la población atendida. (Estándar 40 - Línea 2. Condiciones de infraestructura.)
</t>
    </r>
    <r>
      <rPr>
        <b/>
        <sz val="11"/>
        <rFont val="Arial"/>
        <family val="2"/>
      </rPr>
      <t>Nota:</t>
    </r>
    <r>
      <rPr>
        <sz val="11"/>
        <rFont val="Arial"/>
        <family val="2"/>
      </rPr>
      <t xml:space="preserve"> Las situaciones o condiciones excepcionales de infraestructura en las que se presta el servicio deberán ser analizadas y avaladas por el supervisor de contrato en el primer comité técnico operativo; se debe contar con una justificación que soporte que la condición de la infraestructura no representa riesgos para la primera infancia.</t>
    </r>
  </si>
  <si>
    <t>GUÍA OPERATIVA DEL SERVICIO CENTRO DE EDUCACIÓN INICIAL - CEI  - [GO.3.MT1.PP] Versión 2 del 26/12/2025
3.1.5. Componente Ambientes Educativos y Protectores.
Estándar 40 pág. (85 - 88)</t>
  </si>
  <si>
    <t>2.10.1</t>
  </si>
  <si>
    <r>
      <t xml:space="preserve">El inmueble garantiza espacios con suficiente ventilación natural y/o artificial en donde no se tengan temperaturas excesivas de calor o frío, no se cuente con acumulación de olores y cuente con circulación de aire, pero sin que exista ingreso excesivo de aire que pueda causar enfermedades respiratorias a las niñas, niños y talento humano.
</t>
    </r>
    <r>
      <rPr>
        <b/>
        <u/>
        <sz val="11"/>
        <color theme="1"/>
        <rFont val="Arial"/>
        <family val="2"/>
      </rPr>
      <t>Nota:</t>
    </r>
    <r>
      <rPr>
        <sz val="11"/>
        <color theme="1"/>
        <rFont val="Arial"/>
        <family val="2"/>
      </rPr>
      <t xml:space="preserve"> En caso de no contar con ventilación natural se debe garantizar de forma artificial por medio de extractores o ventiladores.</t>
    </r>
  </si>
  <si>
    <t>2.10.2</t>
  </si>
  <si>
    <t>El inmueble garantiza las condiciones suficientes de iluminación natural (ventanas o claraboyas) y/o artificial (luminarias).</t>
  </si>
  <si>
    <t>2.10.3</t>
  </si>
  <si>
    <t>Los ambientes pedagógicos para niñas y niños menores de 2 años están ubicados en el nivel de acceso y en el contacto directo con la ruta de evacuación, Los demás ambientes están en niveles hasta una altura equivalente a un segundo piso, o una diferencia de un piso, en relación con la salida de evacuación más próxima, en el caso de que no se pueda localizar en el mismo nivel, siempre y cuando se realice sin el uso de las escaleras.</t>
  </si>
  <si>
    <t>2.10.4</t>
  </si>
  <si>
    <r>
      <rPr>
        <b/>
        <sz val="11"/>
        <color theme="1"/>
        <rFont val="Arial"/>
        <family val="2"/>
      </rPr>
      <t>Para la atención de niñas y niños menores de 2 años</t>
    </r>
    <r>
      <rPr>
        <sz val="11"/>
        <color theme="1"/>
        <rFont val="Arial"/>
        <family val="2"/>
      </rPr>
      <t>, los espacios pedagógicos garantizan un área mínima de 2 m²/niña-o incluyendo el espacio utilizado por cunas y zonas para el gateo, desplazamiento y realización de actividades.</t>
    </r>
  </si>
  <si>
    <t>2.10.5</t>
  </si>
  <si>
    <r>
      <rPr>
        <b/>
        <sz val="11"/>
        <color theme="1"/>
        <rFont val="Arial"/>
        <family val="2"/>
      </rPr>
      <t>Para la atención de niñas y niños menores de 2 años</t>
    </r>
    <r>
      <rPr>
        <sz val="11"/>
        <color theme="1"/>
        <rFont val="Arial"/>
        <family val="2"/>
      </rPr>
      <t xml:space="preserve">, se cuenta con un área independiente al espacio pedagógico para la higiene personal que incluya: 
</t>
    </r>
    <r>
      <rPr>
        <b/>
        <sz val="11"/>
        <color theme="1"/>
        <rFont val="Arial"/>
        <family val="2"/>
      </rPr>
      <t>•</t>
    </r>
    <r>
      <rPr>
        <sz val="11"/>
        <color theme="1"/>
        <rFont val="Arial"/>
        <family val="2"/>
      </rPr>
      <t xml:space="preserve"> Bacinillas.   </t>
    </r>
    <r>
      <rPr>
        <b/>
        <sz val="11"/>
        <color theme="1"/>
        <rFont val="Arial"/>
        <family val="2"/>
      </rPr>
      <t>•</t>
    </r>
    <r>
      <rPr>
        <sz val="11"/>
        <color theme="1"/>
        <rFont val="Arial"/>
        <family val="2"/>
      </rPr>
      <t xml:space="preserve"> Un sanitario línea infantil.   </t>
    </r>
    <r>
      <rPr>
        <b/>
        <sz val="11"/>
        <color theme="1"/>
        <rFont val="Arial"/>
        <family val="2"/>
      </rPr>
      <t xml:space="preserve">• </t>
    </r>
    <r>
      <rPr>
        <sz val="11"/>
        <color theme="1"/>
        <rFont val="Arial"/>
        <family val="2"/>
      </rPr>
      <t xml:space="preserve">Un lavamanos línea infantil.   </t>
    </r>
    <r>
      <rPr>
        <b/>
        <sz val="11"/>
        <color theme="1"/>
        <rFont val="Arial"/>
        <family val="2"/>
      </rPr>
      <t>•</t>
    </r>
    <r>
      <rPr>
        <sz val="11"/>
        <color theme="1"/>
        <rFont val="Arial"/>
        <family val="2"/>
      </rPr>
      <t xml:space="preserve"> Espacio para cambio de pañal.   </t>
    </r>
    <r>
      <rPr>
        <b/>
        <sz val="11"/>
        <color theme="1"/>
        <rFont val="Arial"/>
        <family val="2"/>
      </rPr>
      <t>•</t>
    </r>
    <r>
      <rPr>
        <sz val="11"/>
        <color theme="1"/>
        <rFont val="Arial"/>
        <family val="2"/>
      </rPr>
      <t xml:space="preserve"> Lava colas (bañeras).
</t>
    </r>
    <r>
      <rPr>
        <b/>
        <u/>
        <sz val="11"/>
        <color theme="1"/>
        <rFont val="Arial"/>
        <family val="2"/>
      </rPr>
      <t>Nota:</t>
    </r>
    <r>
      <rPr>
        <sz val="11"/>
        <color theme="1"/>
        <rFont val="Arial"/>
        <family val="2"/>
      </rPr>
      <t xml:space="preserve"> este espacio debe ser cercano para que el agente educativo tenga visibilidad de las niñas y niños que se encuentran en el salón mientras está haciendo el cambio de pañal o haciendo uso del lava colas (bañeras).</t>
    </r>
  </si>
  <si>
    <t>2.10.6</t>
  </si>
  <si>
    <r>
      <rPr>
        <b/>
        <sz val="11"/>
        <color theme="1"/>
        <rFont val="Arial"/>
        <family val="2"/>
      </rPr>
      <t>Para la atención de niñas y niños menores de 2 años</t>
    </r>
    <r>
      <rPr>
        <sz val="11"/>
        <color theme="1"/>
        <rFont val="Arial"/>
        <family val="2"/>
      </rPr>
      <t>, se cuenta con un espacio para la extracción y conservación de la leche materna y que cuente con la siguiente dotación:
• Una silla con levanta pies.    • Un lavamanos.    • Un mesón con lavaplatos.    • Una cocineta eléctrica.    • Una nevera tipo bar para uso exclusivo de la leche materna.</t>
    </r>
  </si>
  <si>
    <t>2.10.7</t>
  </si>
  <si>
    <r>
      <rPr>
        <b/>
        <sz val="11"/>
        <color theme="1"/>
        <rFont val="Arial"/>
        <family val="2"/>
      </rPr>
      <t>Para la atención de niñas y niños menores de 2 años</t>
    </r>
    <r>
      <rPr>
        <sz val="11"/>
        <color theme="1"/>
        <rFont val="Arial"/>
        <family val="2"/>
      </rPr>
      <t>, El espacio de extracción y conservación de la leche materna cumple con las condiciones de diseño y construcción tenidas en cuenta en las orientaciones dadas en la Guía de implementación de proyectos de infraestructuras de atención a la primera infancia “GIPI” o documento que lo modifique o sustituya.</t>
    </r>
  </si>
  <si>
    <t>2.10.8</t>
  </si>
  <si>
    <r>
      <rPr>
        <b/>
        <sz val="11"/>
        <color theme="1"/>
        <rFont val="Arial"/>
        <family val="2"/>
      </rPr>
      <t>Para la atención de niñas y niños menores de 2 años</t>
    </r>
    <r>
      <rPr>
        <sz val="11"/>
        <color theme="1"/>
        <rFont val="Arial"/>
        <family val="2"/>
      </rPr>
      <t>, se cuenta con al menos 1 silla comedor de bebé por cada 3 niños que le permita estar a la altura del cuidador.</t>
    </r>
  </si>
  <si>
    <t>2.10.9</t>
  </si>
  <si>
    <r>
      <rPr>
        <b/>
        <sz val="11"/>
        <rFont val="Arial"/>
        <family val="2"/>
      </rPr>
      <t>Para la atención de niñas y niños entre 2 a 5 años</t>
    </r>
    <r>
      <rPr>
        <sz val="11"/>
        <rFont val="Arial"/>
        <family val="2"/>
      </rPr>
      <t xml:space="preserve">, los espacios pedagógicos cuentan con un área mínima de 1.2 m²/niña-niño.  </t>
    </r>
  </si>
  <si>
    <t>2.10.10</t>
  </si>
  <si>
    <t xml:space="preserve">Se cuenta con un (1) sanitario u orinal de línea infantil por cada veinte (20) niñas y niños o adaptadores para inodoro para el uso exclusivo de las niñas y niños los cuales deben encontrarse en óptimas condiciones y funcionales.  </t>
  </si>
  <si>
    <t>2.10.11</t>
  </si>
  <si>
    <r>
      <t xml:space="preserve">Se cuenta con un (1) lavamanos instalado por cada veinte (20) niñas o niños a una altura de entre 0.45m y 0.55m, medidos a partir del acabado de piso, los cuales deben encontrarse en óptimas condiciones y funcionales.
</t>
    </r>
    <r>
      <rPr>
        <b/>
        <u/>
        <sz val="11"/>
        <color theme="1"/>
        <rFont val="Arial"/>
        <family val="2"/>
      </rPr>
      <t>Nota:</t>
    </r>
    <r>
      <rPr>
        <sz val="11"/>
        <color theme="1"/>
        <rFont val="Arial"/>
        <family val="2"/>
      </rPr>
      <t xml:space="preserve"> se pueden instalar pocetas con varias griferías instaladas a una altura entre 0.45m y 0.55 m.  </t>
    </r>
  </si>
  <si>
    <t>2.10.12</t>
  </si>
  <si>
    <t>Se cuenta con una (1) ducha con grifería tipo teléfono que se encuentre en óptimas condiciones y sea funcional.</t>
  </si>
  <si>
    <t>2.10.13</t>
  </si>
  <si>
    <t>En caso de que haya divisiones y/o puertas en los sanitarios, estas cuentan con una altura que permita el control visual de un adulto (las puertas no deben tener seguros).</t>
  </si>
  <si>
    <t>2.10.14</t>
  </si>
  <si>
    <t>En el espacio para el servido de alimentos se asegura un puesto para cada niña y niño en el momento de su uso.</t>
  </si>
  <si>
    <t>2.10.15</t>
  </si>
  <si>
    <t>En las áreas recreativas se garantiza una proporción de al menos 2 m²/niña-niño en el momento de su uso.</t>
  </si>
  <si>
    <t>2.10.16</t>
  </si>
  <si>
    <t>Para asegurar que cada niña y niño cuente con al menos 2 m² en las áreas recreativas internas, se ha documentado e implementado un Protocolo de Permanencia en Zonas Recreativas (o el documento que lo modifique o sustituya), donde se indican claramente los horarios de uso por grupos.</t>
  </si>
  <si>
    <t>2.10.17</t>
  </si>
  <si>
    <t>En caso de no contar con área recreativa interna, se hace uso de áreas recreativas externas en un radio no mayor a quinientos (500) metros del CEI, Se documenta e implementa un protocolo de seguridad para el desplazamiento, estadía y regreso.</t>
  </si>
  <si>
    <t>2.11</t>
  </si>
  <si>
    <r>
      <t xml:space="preserve">Dispone de muebles, elementos y material didáctico pertinente para las necesidades de desarrollo integral de la población atendida y el contexto sociocultural, que cumplan con condiciones de seguridad y salubridad y que sean suficientes de acuerdo con el grupo de atención, así como para el desarrollo de las actividades administrativas. (Estándar 46 - Línea 3. Dotación.)
</t>
    </r>
    <r>
      <rPr>
        <b/>
        <sz val="11"/>
        <rFont val="Arial"/>
        <family val="2"/>
      </rPr>
      <t>Nota:</t>
    </r>
    <r>
      <rPr>
        <sz val="11"/>
        <rFont val="Arial"/>
        <family val="2"/>
      </rPr>
      <t xml:space="preserve"> la dotación en general deberá partir de las particularidades del servicio y de la propuesta pedagógica, debe ser concertada de acuerdo con las necesidades, intereses y cultura propia de la comunidad donde se preste el servicio. Para estos casos, en Comité Técnico Operativo se evaluará y avalará el listado de elementos de acuerdo con los criterios mencionados.</t>
    </r>
  </si>
  <si>
    <t>GUÍA OPERATIVA DEL SERVICIO CENTRO DE EDUCACIÓN INICIAL - CEI  - [GO.3.MT1.PP] Versión 2 del 26/12/2025
3.1.5. Componente Ambientes Educativos y Protectores.
Estándar 46 pág. (93 -96 )</t>
  </si>
  <si>
    <t>2.11.1</t>
  </si>
  <si>
    <r>
      <t xml:space="preserve">Dispone de los elementos de aseo necesarios, suficientes y en buen estado según las orientaciones de la </t>
    </r>
    <r>
      <rPr>
        <u/>
        <sz val="11"/>
        <color theme="1"/>
        <rFont val="Arial"/>
        <family val="2"/>
      </rPr>
      <t>Guía orientadora para la compra de la dotación para las modalidades de educación inicial en el marco de una atención integral</t>
    </r>
    <r>
      <rPr>
        <sz val="11"/>
        <color theme="1"/>
        <rFont val="Arial"/>
        <family val="2"/>
      </rPr>
      <t xml:space="preserve"> o documento que lo modifique o sustituya.</t>
    </r>
  </si>
  <si>
    <t xml:space="preserve">GUÍA OPERATIVA DEL SERVICIO CENTRO DE EDUCACIÓN INICIAL - CEI  - [GO.3.MT1.PP] Versión 2 del 26/12/2025
3.1.5. Componente Ambientes Educativos y Protectores.
Estándar 46 pág. (93 -96 )
</t>
  </si>
  <si>
    <t>2.11.2</t>
  </si>
  <si>
    <r>
      <t xml:space="preserve">Dispone de los elementos de apoyo que incluyen: apoyo audiovisual, comodidad térmica, apoyo en lavado; necesarios, suficientes y en buen estado según las orientaciones de la </t>
    </r>
    <r>
      <rPr>
        <u/>
        <sz val="11"/>
        <color theme="1"/>
        <rFont val="Arial"/>
        <family val="2"/>
      </rPr>
      <t>Guía orientadora para la compra de la dotación para las modalidades de educación inicial en el marco de una atención integral</t>
    </r>
    <r>
      <rPr>
        <sz val="11"/>
        <color theme="1"/>
        <rFont val="Arial"/>
        <family val="2"/>
      </rPr>
      <t xml:space="preserve"> o documento que lo modifique o sustituya.</t>
    </r>
  </si>
  <si>
    <t>2.11.3</t>
  </si>
  <si>
    <r>
      <t xml:space="preserve">Dispone de los elementos de lencería que incluyen: colchones, colchonetas, lencería, lencería de baño y lencería de cama necesarios, suficientes y en buen estado según las orientaciones de la </t>
    </r>
    <r>
      <rPr>
        <u/>
        <sz val="11"/>
        <color theme="1"/>
        <rFont val="Arial"/>
        <family val="2"/>
      </rPr>
      <t>Guía orientadora para la compra de la dotación para las modalidades de educación inicial en el marco de una atención integral</t>
    </r>
    <r>
      <rPr>
        <sz val="11"/>
        <color theme="1"/>
        <rFont val="Arial"/>
        <family val="2"/>
      </rPr>
      <t xml:space="preserve"> o documento que lo modifique o sustituya.</t>
    </r>
  </si>
  <si>
    <t>2.11.4</t>
  </si>
  <si>
    <r>
      <t xml:space="preserve">Dispone de los elementos de mobiliario para: área educativa, servicio de alimentos, comedor, enfermería, espacio de estimulación para la lactancia, oficina; necesarios, suficientes y en buen estado según las orientaciones de la </t>
    </r>
    <r>
      <rPr>
        <u/>
        <sz val="11"/>
        <color theme="1"/>
        <rFont val="Arial"/>
        <family val="2"/>
      </rPr>
      <t>Guía orientadora para la compra de la dotación para las modalidades de educación inicial en el marco de una atención integral</t>
    </r>
    <r>
      <rPr>
        <sz val="11"/>
        <color theme="1"/>
        <rFont val="Arial"/>
        <family val="2"/>
      </rPr>
      <t xml:space="preserve"> o documento que lo modifique o sustituya.</t>
    </r>
  </si>
  <si>
    <t>2.11.5</t>
  </si>
  <si>
    <r>
      <rPr>
        <b/>
        <sz val="11"/>
        <color theme="1"/>
        <rFont val="Arial"/>
        <family val="2"/>
      </rPr>
      <t>Aviso de Atención</t>
    </r>
    <r>
      <rPr>
        <sz val="11"/>
        <color theme="1"/>
        <rFont val="Arial"/>
        <family val="2"/>
      </rPr>
      <t xml:space="preserve">. Verifique por medio de la observación que la UDS, cuenta con el aviso de atención en un lugar visible que indique la información establecida en el </t>
    </r>
    <r>
      <rPr>
        <u/>
        <sz val="11"/>
        <color theme="1"/>
        <rFont val="Arial"/>
        <family val="2"/>
      </rPr>
      <t>Manual de Imagen corporativa para operadores, contratistas o convenios del ICBF</t>
    </r>
    <r>
      <rPr>
        <sz val="11"/>
        <color theme="1"/>
        <rFont val="Arial"/>
        <family val="2"/>
      </rPr>
      <t xml:space="preserve"> o en el documento que lo modifique o sustituya.</t>
    </r>
  </si>
  <si>
    <t>2.12</t>
  </si>
  <si>
    <t>Cuenta con botiquines que cumplan con los criterios de proporción de niños y niñas y la dotación requerida. (Estándar 48 - Línea 3. Dotación.)</t>
  </si>
  <si>
    <t>GUÍA OPERATIVA DEL SERVICIO CENTRO DE EDUCACIÓN INICIAL - CEI  - [GO.3.MT1.PP] Versión 2 del 26/12/2025
3.1.5. Componente Ambientes Educativos y Protectores.
Estándar 48 pág. (96 )</t>
  </si>
  <si>
    <t>2.12.1</t>
  </si>
  <si>
    <t>Cuenta con la cantidad de botiquines requeridos de acuerdo a la cantidad usuarios atendidos en el servicio. Asimismo, los botiquines cuentan con los elementos requeridos de acuerdo a normatividad y lineamientos aplicables.</t>
  </si>
  <si>
    <t>3. COMPONENTE ALIMENTACION Y NUTRICIÓN</t>
  </si>
  <si>
    <t>3.1.</t>
  </si>
  <si>
    <t>Verifica la existencia del soporte de afiliación de las niñas, los niños al Sistema General de Seguridad Social en Salud (SGSSS).  (Estándar 8).</t>
  </si>
  <si>
    <t>Guía operativa del servicio centro de educación inicial.  GO3.MT1.PP.  Versión 2 del 26/12/2025.  
Estándar 8. Pág. 23 y 24.
Guía para el impulso a la soberanía alimentaria por el derecho humano a la alimentación adecuada en las modalidades y servicios del ICBF. G36.PP. Versión 2 del 30/12/2025.
4.6.5.  Seguimiento a la atención, promoción y mantenimiento de la salud.  Pág. 108 y 113</t>
  </si>
  <si>
    <t>ND / ING AL</t>
  </si>
  <si>
    <t>3.1.1</t>
  </si>
  <si>
    <r>
      <t xml:space="preserve">Cuenta con soporte de afiliación en estado activo, vigente (no mayor a 6 meses), en físico o digital.
</t>
    </r>
    <r>
      <rPr>
        <b/>
        <sz val="11"/>
        <color theme="1"/>
        <rFont val="Arial"/>
        <family val="2"/>
      </rPr>
      <t xml:space="preserve">Nota 1: </t>
    </r>
    <r>
      <rPr>
        <sz val="11"/>
        <color theme="1"/>
        <rFont val="Arial"/>
        <family val="2"/>
      </rPr>
      <t xml:space="preserve">Régimen Especial: Certificación emitida por la Entidad Prestadora de Salud (EPS).
</t>
    </r>
    <r>
      <rPr>
        <b/>
        <sz val="11"/>
        <color theme="1"/>
        <rFont val="Arial"/>
        <family val="2"/>
      </rPr>
      <t>Nota 2:</t>
    </r>
    <r>
      <rPr>
        <sz val="11"/>
        <color theme="1"/>
        <rFont val="Arial"/>
        <family val="2"/>
      </rPr>
      <t xml:space="preserve"> En caso de no contar con el soporte verificar registro de novedades que incluye: orientación a familias y/o cuidadores para activar la ruta que permita la vinculación, razones por las cuales no se cuenta con el soporte y compromiso firmado por padres y/o cuidadores. Plazo: Zona Urbana: 1 mes, Zona Rural: 2 meses, ó reporte al supervisor del contrato por parte de la EAS, en caso de no cumplir tiempos establecidos.</t>
    </r>
  </si>
  <si>
    <t>3.1.2</t>
  </si>
  <si>
    <t>En diálogo con los padres de familia y/o cuidadores, se evidencia la orientación sobre afiliación al Sistema General de Seguridad Social en Salud (SGSSS).</t>
  </si>
  <si>
    <t xml:space="preserve">Guía operativa del servicio centro de educación inicial.  GO3.MT1.PP.  Versión 2 del 26/12/2025.  
Estándar 8. Pág. 23 y 24.
</t>
  </si>
  <si>
    <t>3.2</t>
  </si>
  <si>
    <t>Verifica la asistencia de las niñas, los niños a la consulta de valoración integral en salud (control de crecimiento y desarrollo)   (Estándar 10).</t>
  </si>
  <si>
    <t>Guía operativa del servicio centro de educación inicial.  GO3.MT1.PP.  Versión 2 del 26/12/2025.  
Estándar 10.  Pág. 28 y 29.
Guía para el impulso a la soberanía alimentaria por el derecho humano a la alimentación adecuada en las modalidades y servicios del ICBF. G36.PP. Versión 2 del 30/12/2025.
Tabla 11. Ruta integral de atención para la promoción y mantenimiento de la salud según curso de vida. Esquema de intervenciones/atenciones en salud individuales para niñas y niños en primera infancia.  Pág. 108- 109 y  113-114.</t>
  </si>
  <si>
    <t>3.2.1</t>
  </si>
  <si>
    <r>
      <t xml:space="preserve">Cuenta con soporte de asistencia a la consulta de valoración integral en salud.
</t>
    </r>
    <r>
      <rPr>
        <b/>
        <sz val="11"/>
        <color theme="1"/>
        <rFont val="Arial"/>
        <family val="2"/>
      </rPr>
      <t xml:space="preserve">Nota 1: </t>
    </r>
    <r>
      <rPr>
        <sz val="11"/>
        <color theme="1"/>
        <rFont val="Arial"/>
        <family val="2"/>
      </rPr>
      <t xml:space="preserve">En caso de no contar con el soporte verificar registro de novedades que incluye: orientación a familias y/o cuidadores, razones por las cuales no ha tenido acceso a estas atenciones en salud o no cuenta con el soporte de asistencia, firmado por la familia y/o cuidador especificando la fecha pactada de cumplimiento.
</t>
    </r>
    <r>
      <rPr>
        <b/>
        <sz val="11"/>
        <color theme="1"/>
        <rFont val="Arial"/>
        <family val="2"/>
      </rPr>
      <t xml:space="preserve">Nota 2: </t>
    </r>
    <r>
      <rPr>
        <sz val="11"/>
        <color theme="1"/>
        <rFont val="Arial"/>
        <family val="2"/>
      </rPr>
      <t xml:space="preserve">En caso de que el talento humano de la UDS identifique imposibilidad de la familia y/o cuidador verificar soporte de reporte a la EAS o PDS para realizar articulación con las entidades del sector salud y autoridades tradicionales, con el fin de promocionar acciones en la UDS para el acceso efectivo a las mismas.
</t>
    </r>
    <r>
      <rPr>
        <b/>
        <sz val="11"/>
        <color theme="1"/>
        <rFont val="Arial"/>
        <family val="2"/>
      </rPr>
      <t xml:space="preserve">Nota 3: </t>
    </r>
    <r>
      <rPr>
        <sz val="11"/>
        <color theme="1"/>
        <rFont val="Arial"/>
        <family val="2"/>
      </rPr>
      <t>En caso de presentarse barreras de acceso a salud verificar el cumplimiento del procedimiento indicado en el Estándar 3.</t>
    </r>
  </si>
  <si>
    <t>3.2.2</t>
  </si>
  <si>
    <r>
      <t xml:space="preserve">Cuenta con soporte de atención en salud bucal realizado por profesional en odontología. 
</t>
    </r>
    <r>
      <rPr>
        <b/>
        <sz val="11"/>
        <color theme="1"/>
        <rFont val="Arial"/>
        <family val="2"/>
      </rPr>
      <t xml:space="preserve">Nota 1: </t>
    </r>
    <r>
      <rPr>
        <sz val="11"/>
        <color theme="1"/>
        <rFont val="Arial"/>
        <family val="2"/>
      </rPr>
      <t xml:space="preserve">En caso de no contar con el soporte verificar registro de novedades que incluye: orientación a familias y/o cuidadores, razones por las cuales no ha tenido acceso a la atención en salud bucal o no cuenta con el soporte de asistencia, firmado por la familia y/o cuidador especificando la fecha pactada de cumplimiento.
</t>
    </r>
    <r>
      <rPr>
        <b/>
        <sz val="11"/>
        <color theme="1"/>
        <rFont val="Arial"/>
        <family val="2"/>
      </rPr>
      <t xml:space="preserve">Nota 2: </t>
    </r>
    <r>
      <rPr>
        <sz val="11"/>
        <color theme="1"/>
        <rFont val="Arial"/>
        <family val="2"/>
      </rPr>
      <t xml:space="preserve">En caso de que el talento humano de la UDS identifique imposibilidad de la familia y/o cuidador verificar soporte de reporte a la EAS o PDS para realizar articulación con las entidades del sector salud y autoridades tradicionales, con el fin de promocionar acciones en la UDS para el acceso efectivo a las mismas.
</t>
    </r>
    <r>
      <rPr>
        <b/>
        <sz val="11"/>
        <color theme="1"/>
        <rFont val="Arial"/>
        <family val="2"/>
      </rPr>
      <t>Nota 3:</t>
    </r>
    <r>
      <rPr>
        <sz val="11"/>
        <color rgb="FFFF0000"/>
        <rFont val="Arial"/>
        <family val="2"/>
      </rPr>
      <t xml:space="preserve"> </t>
    </r>
    <r>
      <rPr>
        <sz val="11"/>
        <color theme="1"/>
        <rFont val="Arial"/>
        <family val="2"/>
      </rPr>
      <t>En caso de presentarse barreras de acceso a salud verificar el cumplimiento del procedimiento indicado en el Estándar 3.</t>
    </r>
  </si>
  <si>
    <t>Guía operativa del servicio centro de educación inicial.  GO3.MT1.PP.  Versión 2 del 26/12/2025.  
Estandar 3 Pag 16-18.
Estándar 10.  Pág. 28 y 29.
Guía para el impulso a la soberanía alimentaria por el derecho humano a la alimentación adecuada en las modalidades y servicios del ICBF. G36.PP. Versión 2 del 30/12/2025.
Tabla 11. Ruta integral de atención para la promoción y mantenimiento de la salud según curso de vida. Esquema de intervenciones/atenciones en salud individuales para niñas y niños en primera infancia.  Pág. 108- 109 y  113-114.</t>
  </si>
  <si>
    <t>3.2.3</t>
  </si>
  <si>
    <t xml:space="preserve">Cuenta con soportes de socialización de la Ruta para acceder a la valoración integral en salud y atención en salud bucal al atender grupos étnicos con autoridades tradicionales. </t>
  </si>
  <si>
    <t>3.2.4</t>
  </si>
  <si>
    <t>En diálogo con los padres de familia y/o cuidadores, se evidencia la orientación sobre la Ruta para acceder a la afiliación al sistema de seguridad social en salud la valoración integral en salud,  la atención en salud bucal realizado por profesional en odontología y   la vacunación  ( aplica también para  atender grupos étnicos con autoridades tradicionales)</t>
  </si>
  <si>
    <t>3.3</t>
  </si>
  <si>
    <t>Implementa acciones para la promoción de la vacunación de las niñas, niños y verifica periódicamente el soporte de vacunación de acuerdo con la edad. En los casos en los que el esquema se encuentre incompleto orienta y hace seguimiento a la familia, cuidadores y adelanta acciones ante la autoridad competente, según corresponda.  (Estándar 11).</t>
  </si>
  <si>
    <t>Guía operativa del servicio centro de educación inicial.  GO3.MT1.PP.  Versión 2 del 26/12/2025.  
Estándar 11.  Pág. 29 y 30.
Guía para el impulso a la soberanía alimentaria por el derecho humano a la alimentación adecuada en las modalidades y servicios del ICBF. G36.PP. Versión 2 del 30/12/2025.
Tabla 11. Ruta integral de atención para la promoción y mantenimiento de la salud según curso de vida. Esquema de intervenciones/atenciones en salud individuales para niñas y niños en primera infancia.  Pág. 108  y  113.</t>
  </si>
  <si>
    <t>3.3.1</t>
  </si>
  <si>
    <r>
      <t xml:space="preserve">Cuenta con soporte en físico o digital de la aplicación del esquema de vacunación completo para la edad.
</t>
    </r>
    <r>
      <rPr>
        <b/>
        <sz val="11"/>
        <color theme="1"/>
        <rFont val="Arial"/>
        <family val="2"/>
      </rPr>
      <t xml:space="preserve">Nota1: </t>
    </r>
    <r>
      <rPr>
        <sz val="11"/>
        <color theme="1"/>
        <rFont val="Arial"/>
        <family val="2"/>
      </rPr>
      <t xml:space="preserve">En caso de no contar con el soporte verificar registro de novedades que incluye:  razones por las cuales no cuentan con el soporte y orientación a familias y/o cuidadores sobre la ruta para el acceso a esta atención en salud y la obtención del documento, registro del compromiso firmado por la familia y/o cuidador con fecha pactada de cumplimiento. Plazo: Zona Urbana 15 días y Zona Rural 1 mes.
</t>
    </r>
    <r>
      <rPr>
        <b/>
        <sz val="11"/>
        <color theme="1"/>
        <rFont val="Arial"/>
        <family val="2"/>
      </rPr>
      <t xml:space="preserve">Nota 2: </t>
    </r>
    <r>
      <rPr>
        <sz val="11"/>
        <color theme="1"/>
        <rFont val="Arial"/>
        <family val="2"/>
      </rPr>
      <t xml:space="preserve">En caso de que el talento humano de la UDS identifique imposibilidad de la familia y/o cuidador verificar soporte de reporte a la EAS o PDS para realizar articulación con las entidades del sector salud y autoridades tradicionales, con el fin de promocionar acciones en la UDS para el acceso al servicio de vacunación.
</t>
    </r>
    <r>
      <rPr>
        <b/>
        <sz val="11"/>
        <color theme="1"/>
        <rFont val="Arial"/>
        <family val="2"/>
      </rPr>
      <t xml:space="preserve">Nota 3: </t>
    </r>
    <r>
      <rPr>
        <sz val="11"/>
        <color theme="1"/>
        <rFont val="Arial"/>
        <family val="2"/>
      </rPr>
      <t>En los casos en que las familias y/o cuidadores no acepten la vacunación verificar soportes de articulación con las entidades de salud, procesos de información y sensibilización con las familias, cuidadores, comunidades y autoridades correspondientes.</t>
    </r>
  </si>
  <si>
    <t>3.4</t>
  </si>
  <si>
    <t>Cumple con la toma  periódica de la toma de medidas antropométricas a cada niña, niño y hace seguimiento a los resultados.  (Estándar 15).</t>
  </si>
  <si>
    <t>Guía operativa del servicio centro de educación inicial.  GO3.MT1.PP.  Versión 2 del 26/12/2025.  
Estándar 15.  Pág.  34 - 42.
Guía para el impulso a la soberanía alimentaria por el derecho humano a la alimentación adecuada en las modalidades y servicios del ICBF. G36.PP. Versión 2 del 30/12/2025.
4.6.  Valoración y seguimiento del estado nutricional y de salud. 
Pág. 100-107</t>
  </si>
  <si>
    <t>3.4.1</t>
  </si>
  <si>
    <r>
      <t xml:space="preserve">Cuenta con los soportes  de cualificación al talento humano  por parte de la EAS o PDS, sobre la toma de datos de peso, longitud/talla , perímetro braquial, identificación de signos físicos asociados a la desnutrición aguda y  suministro de la FTLC(si aplica) 
</t>
    </r>
    <r>
      <rPr>
        <b/>
        <sz val="11"/>
        <color theme="1"/>
        <rFont val="Arial"/>
        <family val="2"/>
      </rPr>
      <t>Nota1.</t>
    </r>
    <r>
      <rPr>
        <sz val="11"/>
        <color theme="1"/>
        <rFont val="Arial"/>
        <family val="2"/>
      </rPr>
      <t xml:space="preserve"> Actas con los contenidos abordados, listados de asistencia, registro fotográfico o fílmico.</t>
    </r>
  </si>
  <si>
    <t>3.4.2</t>
  </si>
  <si>
    <t xml:space="preserve">En observación de la atención verifica que se cumplen con las siguientes las siguientes capacidades y conocimientos:
1.El profesional del componente de salud y nutrición de la EAS o PDS realiza correctamente la toma de peso, longitud/talla y perímetro braquial, según muestra y se verifica adecuada técnica según lo establecido en la Guía de Metrología del ICBF vigente.
2.El talento humano identifica los signos físicos asociados a la desnutrición aguda. </t>
  </si>
  <si>
    <t>Guía operativa del servicio centro de educación inicial.  GO3.MT1.PP.  Versión 2 del 26/12/2025.  
Estándar 15.  Pág.  34 - 42.
Guía para el impulso a la soberanía alimentaria por el derecho humano a la alimentación adecuada en las modalidades y servicios del ICBF. G36.PP. Versión 2 del 30/12/2025.
4.6.2. Acciones de prevención y atención a la malnutrición  
Pág. 101 y 106</t>
  </si>
  <si>
    <t>3.4.3</t>
  </si>
  <si>
    <t>Registra los datos antropométricos en los sistemas de información misionales y/o en los formatos establecidos por el ICBF,cumpliendo con los siguientes criterios:
a. Toma de datos antropométricos:
Diligencia de forma completa el formato de Captura de Datos Antropométricos de las niñas y los niños, o documento que lo sustituya en donde se evidencia la medición de peso, talla/longitud y perímetro braquial para la totalidad de los participantes vinculados al servicio.
b.Primera toma:
Se realiza dentro de los cinco (5) días calendario siguientes al inicio de la prestación del servicio.
Para niños y niñas que ingresan en meses posteriores, la toma se efectúa de manera inmediata.
c. Registro en el sistema:
Los datos se registran en el Sistema de Información o herramienta definida por el ICBF en un plazo máximo de 8 días calendario.
d. Clasificación nutricional:
Se efectúa de manera inmediata en el momento de la toma de medidas antropométricas.
e. Seguimiento:
Para participantes sin malnutrición por déficit, se realizan valoraciones trimestrales.
Las valoraciones subsiguientes a la primera se efectúan cinco (5) días antes o después del día programado.</t>
  </si>
  <si>
    <t>NO APLICA</t>
  </si>
  <si>
    <t>3.4.4</t>
  </si>
  <si>
    <r>
      <t xml:space="preserve">Cuenta con la identificación de signos físicos asociados a la desnutrición aguda y signos de alarma en niñas y niños menores de cinco (5) años de los servicios de primera infancia del ICBF o documento que lo modifique o sustituya debidamente diligenciado y validado por la nutricionista de la EAS o PDS.
</t>
    </r>
    <r>
      <rPr>
        <b/>
        <sz val="11"/>
        <color theme="1"/>
        <rFont val="Arial"/>
        <family val="2"/>
      </rPr>
      <t xml:space="preserve">Nota 1: </t>
    </r>
    <r>
      <rPr>
        <sz val="11"/>
        <color theme="1"/>
        <rFont val="Arial"/>
        <family val="2"/>
      </rPr>
      <t xml:space="preserve">Diligenciado máximo a los 5 días calendario siguientes a la evaluación realizada.
</t>
    </r>
    <r>
      <rPr>
        <b/>
        <sz val="11"/>
        <color theme="1"/>
        <rFont val="Arial"/>
        <family val="2"/>
      </rPr>
      <t xml:space="preserve">Nota 2: </t>
    </r>
    <r>
      <rPr>
        <sz val="11"/>
        <color theme="1"/>
        <rFont val="Arial"/>
        <family val="2"/>
      </rPr>
      <t xml:space="preserve">Verificar la información de los últimos tres meses (actividad a cargo del profesional de la Oficina de Aseguramiento a la Calidad designado). </t>
    </r>
  </si>
  <si>
    <t>Guía operativa del servicio centro de educación inicial.  GO3.MT1.PP.  Versión 2 del 26/12/2025.  
Estándar 15.  Pág.  34 - 42.
Guía para el impulso a la soberanía alimentaria por el derecho humano a la alimentación adecuada en las modalidades y servicios del ICBF. G36.PP. Versión 1 del 04/12/2024.
4.6.  Valoración y seguimiento del estado nutricional y de salud. 
Pág. 106</t>
  </si>
  <si>
    <t>3.4.5</t>
  </si>
  <si>
    <t>Realiza seguimiento de signos físicos asociados a la desnutrición aguda, signos de alarma y, toma de peso, talla y perímetro braquial, así como su canalización  a salud, para las niñas y niños menores de cinco (5) años con diagnóstico de desnutrición aguda.</t>
  </si>
  <si>
    <t>3.4.6</t>
  </si>
  <si>
    <r>
      <t xml:space="preserve">Cuenta con registro de novedades para los usuarios, entre los 6 y 59 meses, con perímetro del brazo menor o igual a 11.5 centímetros, y la orientación a la familia y/o cuidador, de asistir al servicio de salud. 
</t>
    </r>
    <r>
      <rPr>
        <b/>
        <sz val="11"/>
        <color theme="1"/>
        <rFont val="Arial"/>
        <family val="2"/>
      </rPr>
      <t>Nota1.</t>
    </r>
    <r>
      <rPr>
        <sz val="11"/>
        <color theme="1"/>
        <rFont val="Arial"/>
        <family val="2"/>
      </rPr>
      <t xml:space="preserve"> El registro de novedades y las orientaciones a  la familia deben tener  firma y/o huella del adulto que recibe esta alerta. </t>
    </r>
  </si>
  <si>
    <t>Guía operativa del servicio centro de educación inicial.  GO3.MT1.PP.  Versión 2 del 26/12/2025.  
Estándar 15.  Pág.  34 - 42.
Guía para el impulso a la soberanía alimentaria por el derecho humano a la alimentación adecuada en las modalidades y servicios del ICBF. G36.PP. Versión 2 del 30/12/2025.
4.6.2. Acciones de prevención y atención a la malnutrición  
Pág. 100</t>
  </si>
  <si>
    <t>3.4.7</t>
  </si>
  <si>
    <t>Cuenta con los apoyos necesarios y los ajustes razonables para la toma de peso y talla de la población con discapacidad de acuerdo con la categoría.</t>
  </si>
  <si>
    <t xml:space="preserve">Guía operativa del servicio centro de educación inicial.  GO3.MT1.PP.  Versión 2 del 26/12/2025.  
Estándar 15.  Pág.  34 - 42.
Guía Técnica Del Componentes De Alimentación Y Nutrición Para Las Personas Con Discapacidad En El Marco De Los Procesos De Atención Del Icbf  G7Pp Versión 2 Del 8/8/2022.
10 CONSIDERACIONES EN LA VALORACIÓN ANTROPOMÉTRICA.  Pág.  65-66.
Guía para el impulso a la soberanía alimentaria por el derecho humano a la alimentación adecuada en las modalidades y servicios del ICBF. G36.PP. Versión 2 del 30/12/2025.
4.6.2. Acciones de prevención y atención a la malnutrición  
Pág. 117
</t>
  </si>
  <si>
    <t>3.4.8</t>
  </si>
  <si>
    <r>
      <rPr>
        <b/>
        <sz val="11"/>
        <color theme="1"/>
        <rFont val="Arial"/>
        <family val="2"/>
      </rPr>
      <t xml:space="preserve">Seguimiento Antropométrico.  </t>
    </r>
    <r>
      <rPr>
        <sz val="11"/>
        <color theme="1"/>
        <rFont val="Arial"/>
        <family val="2"/>
      </rPr>
      <t xml:space="preserve">Verifica que cumple con:
1.Soporte de seguimiento antropométrico semanal a usuarios con desnutrición aguda moderada o severa y en los casos de riesgo de desnutrición aguda seguimiento antropométrico  quincenal.
2.Registro de novedades: donde se describen las actividades desarrolladas con los participantes y la información a las familias y cuidadores.
3.Soporte de registro en el sistema de información o herramienta que el ICBF determine.
4.Formato para la identificación de signos físicos asociados a la desnutrición aguda y signos de alarma en niñas y niños menores de cinco (5) años de los servicios de primera infancia del ICBF. </t>
    </r>
  </si>
  <si>
    <t>Guía operativa del servicio centro de educación inicial.  GO3.MT1.PP.  Versión 2 del 26/12/2025.  
Estándar 15.  Pág.  34 - 42.
Guía para el impulso a la soberanía alimentaria por el derecho humano a la alimentación adecuada en las modalidades y servicios del ICBF. G36.PP. Versión 2 del 30/12/2025.
4.6.2. Acciones de prevención y atención a la malnutrición  
Pág. 100-109</t>
  </si>
  <si>
    <t>Cuenta con soportes documentales que evidencien la articulación y canalización para la atención en salud de los casos de desnutrición aguda moderada o severa, cumpliendo con los siguientes pasos:
a. Identificación:
Registro de usuarios con desnutrición aguda moderada o severa y aquellos con perímetro braquial menor o igual a 11.5 cm.
b. Registro de orientación:
La nutricionista diligencia el registro de novedades con información sobre la orientación brindada a familias y cuidadores para asistir de manera inmediata a los servicios de salud.
c. Comunicación formal:
El nutricionista radica comunicación (oficio y/o correo electrónico) con la información de los usuarios para la atención en los servicios de salud.
* Plazo: En casos de desnutrición aguda, la información se envía de manera inmediata y máximo dentro de las 24 horas siguientes a la Entidad Territorial de Salud, la EAPB y la IPS.
* Contenido mínimo: Fecha de identificación, fecha de toma de medidas antropométricas, signos físicos detectados, peso, talla/longitud, clasificación del estado nutricional, perímetro braquial (niñas y niños entre 6 y 59 meses), datos de ubicación, número de documento, EAPB, nombre del acudiente, contacto telefónico y motivo de la canalización.
d. Seguimiento:
Evidencia del seguimiento realizado a las 72 horas posteriores a la canalización al sector salud y posteriormente de manera semanal.</t>
  </si>
  <si>
    <t>Guía operativa del servicio centro de educación inicial.  GO3.MT1.PP.  Versión 2 del 26/12/2025.  
Estándar 15.  Pág.  34 - 42.
Guía para el impulso a la soberanía alimentaria por el derecho humano a la alimentación adecuada en las modalidades y servicios del ICBF. G36.PP. Versión 2 del 30/12/2025.
4.6.2. Acciones de prevención y atención a la malnutrición  
Pág. 102 y 103</t>
  </si>
  <si>
    <t>3.4.10</t>
  </si>
  <si>
    <t>En diálogo con el talento humano, se evidencia la orientación para el reporte inmediato a la nutricionista  en el caso que algún niño o niña presente manifestaciones asociadas a la desnutrición aguda moderada o severa.</t>
  </si>
  <si>
    <t>Guía operativa del servicio centro de educación inicial.  GO3.MT1.PP.  Versión 2 del 26/12/2025.  
Estándar 15.  Pág. 35-36.
Guía para el impulso a la soberanía alimentaria por el derecho humano a la alimentación adecuada en las modalidades y servicios del ICBF. G36.PP. Versión 2 del 30/12/2025.
4.6.2. Acciones de prevención y atención a la malnutrición  
Pág. 100</t>
  </si>
  <si>
    <t>3.4.11</t>
  </si>
  <si>
    <r>
      <rPr>
        <b/>
        <sz val="11"/>
        <color theme="1"/>
        <rFont val="Arial"/>
        <family val="2"/>
      </rPr>
      <t xml:space="preserve">Cuenta con soportes del análisis de las situaciones socio familiares para determinar si la niña o el niño se encuentra expuesto a una posible negligencia que vulnere sus derechos, en caso de identificar y confirmar que la familia no asiste a la IPS con el participante.  </t>
    </r>
    <r>
      <rPr>
        <sz val="11"/>
        <color theme="1"/>
        <rFont val="Arial"/>
        <family val="2"/>
      </rPr>
      <t>Verifica que cumple con:
1.Soporte de comunicación al supervisor o interventor del contrato o convenio para activar la Ruta Integral de Atenciones. 
2.Soporte: Activación de la Ruta Integral de Atenciones enviada al supervisor.</t>
    </r>
  </si>
  <si>
    <t xml:space="preserve">
Guía operativa del servicio centro de educación inicial.  GO3.MT1.PP.  Versión 2 del 26/12/2025.  
Estándar 15.  Pág. 40-41.
Guía para el impulso a la soberanía alimentaria por el derecho humano a la alimentación adecuada en las modalidades y servicios del ICBF. G36.PP. Versión 1 del 04/12/2024.
4.6.  Valoración y seguimiento del estado nutricional y de salud. 
Pág. 90 - 106.</t>
  </si>
  <si>
    <t>3.4.12</t>
  </si>
  <si>
    <t>Cuenta con registro de novedades diligenciado y fórmula médica actualizada para el suministro y seguimiento del consumo de la Fórmula Terapéutica Lista para el Consumo - FTLC de los usuarios con tratamiento ambulatorio.</t>
  </si>
  <si>
    <t xml:space="preserve">
Guía operativa del servicio centro de educación inicial.  GO3.MT1.PP.  Versión 2 del 26/12/2025.  
Estándar 15.  Pág. 40-41.
Guía para el impulso a la soberanía alimentaria por el derecho humano a la alimentación adecuada en las modalidades y servicios del ICBF. G36.PP. Versión 2 del 30/12/2025.
4.6.2. Acciones de prevención y atención a la malnutrición  
Pág. 103</t>
  </si>
  <si>
    <t>3.4.13</t>
  </si>
  <si>
    <t>En observación de la atención, verifica que se cumplen con las siguientes condiciones:
1.En el caso que se presenten niños con suministro de la fórmula (FTLC), el talento humano realiza el suministro de forma adecuada.
2.La FTLC se suministra antes de todos los tiempos de comida definidos en los ciclos de menús (si aplica).</t>
  </si>
  <si>
    <t xml:space="preserve">
Guía operativa del servicio centro de educación inicial.  GO3.MT1.PP.  Versión 2 del 26/12/2025.  
Estándar 15.  Pág. 40-41.
</t>
  </si>
  <si>
    <t>3.5</t>
  </si>
  <si>
    <t>Implementa estrategias para la promoción de la práctica de la lactancia materna, en forma exclusiva para niñas y niños menores de seis meses de edad y en forma complementaria de los seis meses a los dos años y más, con el talento humano de la modalidad, las familias o cuidadores.  (Estándar 9).</t>
  </si>
  <si>
    <t>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Págs.34.
Guía operativa del servicio centro de educación inicial.  GO3.MT1.PP.  Versión 2 del 26/12/2025.  
Estándar 9.  Pág. 24-28.
Guía para el impulso a la soberanía alimentaria por el derecho humano a la alimentación adecuada en las modalidades y servicios del ICBF. G36.PP. Versión 2 del 30/12/2025.   
4.4. Ruta Metodológica De La Educación Para La Salud Alimentaria.
4.4.2. Acciones De Movilización Social Para La Educación En Salud Alimentaria
Ilustración 4. Estrategias De Movilización Social Para La Educación En Salud Alimentaria
4.4.3. Acciones De Promoción, Protección Y Apoyo A La Lactancia Humana Como Primer Acto De Soberanía Alimentaria. 
Ilustración 5. Acciones Que Se Deben Movilizar En El ICBF Para La Promoción, Protección Y Apoyo A La Lactancia Humana.  
Página 42- 49.</t>
  </si>
  <si>
    <t>3.5.1</t>
  </si>
  <si>
    <r>
      <rPr>
        <sz val="11"/>
        <color rgb="FF000000"/>
        <rFont val="Arial"/>
        <family val="2"/>
      </rPr>
      <t xml:space="preserve">Cuenta con soportes de acciones de promoción, protección y apoyo de la práctica de la lactancia humana exclusiva  y complementaria para las personas en periodo de lactancia, las familias y/o cuidadores y con el talento humano.
</t>
    </r>
    <r>
      <rPr>
        <b/>
        <sz val="11"/>
        <color rgb="FF000000"/>
        <rFont val="Arial"/>
        <family val="2"/>
      </rPr>
      <t xml:space="preserve">Nota: </t>
    </r>
    <r>
      <rPr>
        <sz val="11"/>
        <color rgb="FF000000"/>
        <rFont val="Arial"/>
        <family val="2"/>
      </rPr>
      <t xml:space="preserve">Fotografías, actas, registros de asistencia, entre otros. </t>
    </r>
  </si>
  <si>
    <t>Guía operativa del servicio centro de educación inicial.  GO3.MT1.PP.  Versión 2 del 26/12/2025.  
Estándar 9.  Pág. 24-28.
Guía para el impulso a la soberanía alimentaria por el derecho humano a la alimentación adecuada en las modalidades y servicios del ICBF. G36.PP. Versión 2 del 30/12/2025.   
4.4. Ruta Metodológica De La Educación Para La Salud Alimentaria.
4.4.2. Acciones De Movilización Social Para La Educación En Salud Alimentaria
Ilustración 4. Estrategias De Movilización Social Para La Educación En Salud Alimentaria
4.4.3. Acciones De Promoción, Protección Y Apoyo A La Lactancia Humana Como Primer Acto De Soberanía Alimentaria. 
Ilustración 5. Acciones Que Se Deben Movilizar En El ICBF Para La Promoción, Protección Y Apoyo A La Lactancia Humana.  
Página 42- 49.</t>
  </si>
  <si>
    <t>3.5.2</t>
  </si>
  <si>
    <t>En observación de la atención y diálogo con la persona o mujer gestante y/o lactante, familia y/o red vincular y talento humano, se evidencia la implementación de las acciones en torno a la promoción, protección y apoyo de la práctica en forma exclusiva y en forma complementaria.</t>
  </si>
  <si>
    <t>3.5.3</t>
  </si>
  <si>
    <t>En diálogo con el talento humano se evidencia el conocimiento sobre la promoción, protección y apoyo de la práctica de lactancia humana.</t>
  </si>
  <si>
    <t>3.5.4</t>
  </si>
  <si>
    <t>En caso de que se cuente con espacio de promoción y apoyo a la practica de la lactancia humana, se evidencia que se garantiza que la leche humana se almacene y rotule con el nombre de la niña o niño, fecha y hora de recolección, y no tiene más de 3 meses de almacenamiento en caso de que esté congelada, o más de 12 horas en caso de que esté refrigerada.</t>
  </si>
  <si>
    <t>Guía operativa del servicio centro de educación inicial.  GO3.MT1.PP.  Versión 2 del 26/12/2025.  
Estándar 9.  Pág. 24-28.
Guía para el impulso a la soberanía alimentaria por el derecho humano a la alimentación adecuada en las modalidades y servicios del ICBF. G36.PP. Versión 2 del 30/12/2025.   
4.4. Ruta Metodológica De La Educación Para La Salud Alimentaria.
4.4.2. Acciones De Movilización Social Para La Educación En Salud Alimentaria
Ilustración 4. Estrategias De Movilización Social Para La Educación En Salud Alimentaria
4.4.3. Acciones De Promoción, Protección Y Apoyo A La Lactancia Humana Como Primer Acto De Soberanía Alimentaria. 
Ilustración 5. Acciones Que Se Deben Movilizar En El ICBF Para La Promoción, Protección Y Apoyo A La Lactancia Humana.  
Página 48- 49.</t>
  </si>
  <si>
    <t>3.6</t>
  </si>
  <si>
    <t>Identifica y reporta de forma oportuna los casos de brotes de enfermedades inmunoprevenibles, prevalentes y transmitidas por alimentos (ETA).  (Estándar 12).</t>
  </si>
  <si>
    <t>Guía operativa del servicio centro de educación inicial.  GO3.MT1.PP.  Versión 2 del 26/12/2025.  
Estándar 12.  Pág.30, 31.</t>
  </si>
  <si>
    <t>3.6.1</t>
  </si>
  <si>
    <r>
      <t xml:space="preserve">Cuenta con soportes del plan de cualificación del talento humano sobre la socialización del procedimiento para identificar, reportar y actuar frente a enfermedades inmunoprevenibles, prevalentes en la primera infancia, transmitidas por alimentos y, de origen cultural (si aplica). 
</t>
    </r>
    <r>
      <rPr>
        <b/>
        <sz val="11"/>
        <color theme="1"/>
        <rFont val="Arial"/>
        <family val="2"/>
      </rPr>
      <t xml:space="preserve">Nota 1: </t>
    </r>
    <r>
      <rPr>
        <sz val="11"/>
        <color theme="1"/>
        <rFont val="Arial"/>
        <family val="2"/>
      </rPr>
      <t xml:space="preserve">Verifica que cuenta con soportes (fotografías, videos, actas firmadas y listados de asistencia) de implementación de acciones de promoción, prevención y atención oportuna, en el marco de los planes de formación  al talento humano las familias.
</t>
    </r>
    <r>
      <rPr>
        <b/>
        <sz val="11"/>
        <color theme="1"/>
        <rFont val="Arial"/>
        <family val="2"/>
      </rPr>
      <t xml:space="preserve">Nota 2: </t>
    </r>
    <r>
      <rPr>
        <sz val="11"/>
        <color theme="1"/>
        <rFont val="Arial"/>
        <family val="2"/>
      </rPr>
      <t>En caso de que se presenten grupos étnicos, verifica que cuenta con soportes de articulación con curanderos o médicos tradicionales reconocidos, y de  acciones preventivas con enfoque intercultural.</t>
    </r>
  </si>
  <si>
    <t>Guía operativa del servicio centro de educación inicial.  GO3.MT1.PP.  Versión 2 del 26/12/2025.  
Estándar 12.  Pág.30.</t>
  </si>
  <si>
    <t>3.6.2</t>
  </si>
  <si>
    <r>
      <t xml:space="preserve">En diálogo con los padres de familia y/o cuidadores, y talento humano se evidencia la orientación sobre el procedimiento para identificar, reportar y actuar frente a enfermedades inmunoprevenibles, prevalentes en la primera infancia, transmitidas por alimentos y, de origen cultural (si aplica). 
</t>
    </r>
    <r>
      <rPr>
        <b/>
        <sz val="11"/>
        <color theme="1"/>
        <rFont val="Arial"/>
        <family val="2"/>
      </rPr>
      <t xml:space="preserve">Nota 1: </t>
    </r>
    <r>
      <rPr>
        <sz val="11"/>
        <color theme="1"/>
        <rFont val="Arial"/>
        <family val="2"/>
      </rPr>
      <t xml:space="preserve">En observación de la atención, verifica que en la unidad de servicio se implementen acciones de promoción, prevención y atención oportuna dirigido a familias. </t>
    </r>
  </si>
  <si>
    <t>3.6.3</t>
  </si>
  <si>
    <r>
      <t>Cuenta con soportes  caso de presentarse:
1.</t>
    </r>
    <r>
      <rPr>
        <b/>
        <sz val="11"/>
        <color theme="1"/>
        <rFont val="Arial"/>
        <family val="2"/>
      </rPr>
      <t>Enfermedades Inmunoprevenibles</t>
    </r>
    <r>
      <rPr>
        <sz val="11"/>
        <color theme="1"/>
        <rFont val="Arial"/>
        <family val="2"/>
      </rPr>
      <t xml:space="preserve">  registro de novedades elaborado por la nutricionista con las orientaciones suministradas a las familias para su cuidado y atención oportuna por parte del sector salud (si aplica).
2.</t>
    </r>
    <r>
      <rPr>
        <b/>
        <sz val="11"/>
        <color theme="1"/>
        <rFont val="Arial"/>
        <family val="2"/>
      </rPr>
      <t>Enfermedades Transmitidas por Alimentos</t>
    </r>
    <r>
      <rPr>
        <sz val="11"/>
        <color theme="1"/>
        <rFont val="Arial"/>
        <family val="2"/>
      </rPr>
      <t xml:space="preserve"> soporte de notificación a la autoridad de salud competente en el territorio, con copia al supervisor del contrato. </t>
    </r>
  </si>
  <si>
    <t>Guía operativa del servicio centro de educación inicial.  GO3.MT1.PP.  Versión 2 del 26/12/2025.  
Estándar 12.  Pág. 31.</t>
  </si>
  <si>
    <t>3.7</t>
  </si>
  <si>
    <r>
      <t xml:space="preserve">Cuenta con instalaciones, equipos y utensilios en el área del servicio de alimentos, que contribuyen a la garantía de la inocuidad de los mismos en las diferentes etapas. 
</t>
    </r>
    <r>
      <rPr>
        <b/>
        <sz val="11"/>
        <color theme="1"/>
        <rFont val="Arial"/>
        <family val="2"/>
      </rPr>
      <t>Nota: No aplica cuando el servicio de alimentación es tercerizado en su totalidad.</t>
    </r>
  </si>
  <si>
    <t>Guía para el impulso a la soberanía alimentaria por el derecho humano a la alimentación adecuada en las modalidades y servicios del ICBF. G36.PP. Versión 2 del 30/12/2025.   
Pág. 49. Pág. 73-77</t>
  </si>
  <si>
    <t>En observación del área de servicio de alimentos se evidencia:</t>
  </si>
  <si>
    <t>3.7.1</t>
  </si>
  <si>
    <t xml:space="preserve">Que el espacio permite la secuencia lógica de los procesos y es adecuado para el manejo de equipos, circulación, traslado de productos y permite la inocuidad de los alimentos. </t>
  </si>
  <si>
    <t>Guía para el impulso a la soberanía alimentaria por el derecho humano a la alimentación adecuada en las modalidades y servicios del ICBF. G36.PP. Versión 2 del 30/12/2025.
4.5.Complementación alimentaria con calidad
4.5.4. Calidad e inocuidad en los alimentos, condiciones básicas de higiene en la preparación y manufactura de alimentos (BPM)
4.5.4.1. Requisitos sanitarios del servicio de alimentos, Infraestructura, Planta física
Pág. 73.</t>
  </si>
  <si>
    <t>3.7.2</t>
  </si>
  <si>
    <r>
      <t xml:space="preserve">Que las instalaciones sanitarias están limpias, están separadas de las áreas de elaboración y están dotadas con los instrumentos y elementos para facilitar la higiene personal. 
</t>
    </r>
    <r>
      <rPr>
        <b/>
        <sz val="11"/>
        <color theme="1"/>
        <rFont val="Arial"/>
        <family val="2"/>
      </rPr>
      <t xml:space="preserve">
Nota:</t>
    </r>
    <r>
      <rPr>
        <sz val="11"/>
        <color theme="1"/>
        <rFont val="Arial"/>
        <family val="2"/>
      </rPr>
      <t xml:space="preserve"> Cuentan con instalaciones sanitarias del servicio de alimentos (baños y vestuarios) </t>
    </r>
  </si>
  <si>
    <t>3.7.3</t>
  </si>
  <si>
    <t xml:space="preserve">Que no hay presencia de animales domésticos en el servicio de alimentos.
</t>
  </si>
  <si>
    <t>3.7.4</t>
  </si>
  <si>
    <t xml:space="preserve">Que los equipos y utensilios del servicio de alimentos son suficientes para la prestación del servicio. </t>
  </si>
  <si>
    <t>Guía para el impulso a la soberanía alimentaria por el derecho humano a la alimentación adecuada en las modalidades y servicios del ICBF. G36.PP. Versión 2 del 30/12/2025.
4.5.Complementación alimentaria con calidad
4.5.4. Calidad e inocuidad en los alimentos, condiciones básicas de higiene en la preparación y manufactura de alimentos (BPM)
4.5.4.1. Requisitos sanitarios del servicio de alimentos, Infraestructura, Planta física
Pág. 77.</t>
  </si>
  <si>
    <t>3.7.5</t>
  </si>
  <si>
    <t xml:space="preserve">Que los equipos y utensilios empleados en el manejo de alimentos están fabricados con materiales resistentes al uso y a la corrosión, así como a la utilización frecuente de agentes de limpieza y desinfección. Todas las superficies de contacto directo con el alimento tienen acabado liso, no poroso, no absorbente y están libres de defectos.
</t>
  </si>
  <si>
    <t>3.8</t>
  </si>
  <si>
    <t>Implementa la minuta patrón, elabora y cumple con el ciclo de menús y análisis nutricional de acuerdo con la minuta patrón, teniendo en cuenta las prácticas culturales de alimentación y de consumo, (En caso de brindar alimentación directamente o a través de un tercero),  (Estándares 13 y 14).</t>
  </si>
  <si>
    <t xml:space="preserve">Guía operativa del servicio centro de educación inicial.  GO3.MT1.PP.  Versión 2 del 26/12/2025.  
Estándar 13.  Pág.31, 32.
Estándar 14.  Pág.33, 34 .
Guía para el impulso a la soberanía alimentaria por el derecho humano a la alimentación adecuada en las modalidades y servicios del ICBF. G36.PP. Versión 2 del 30/12/2025.
4.5. COMPLEMENTACIÓN ALIMENTARIA CON CALIDAD
4.5.1.2.  Tipos de ración. 
Población con discapacidad o con alteración de la deglución voluntaria y/o enfermedades crónicas no transmisibles.
4.5.2. Formatos de control y seguimiento para la planeación de la complementación alimentaria.
Tabla 3.Aplicación de formatos del servicio de alimentos y presentación a ICBF
Página 61-67
4.5.3. Prestación del servicio de alimentación por tipo de ración
Procesos con alimentos, en los servicios de alimentación
Servido y Distribución. Pág. 81 y 82. 
</t>
  </si>
  <si>
    <t>3.8.1</t>
  </si>
  <si>
    <t>Cuenta con documento ciclo de menús aprobado por nutricionista del Centro Zonal, Dirección Regional o Sede dse la Dirección General del ICBF, verificar que incluye:
a. Acta de socialización de los ajustes en el ciclo de menús por aplicación del Modelo de Enfoque Diferencial de Derechos de acuerdo con la población particular del servicio en el Comité Técnico Operativo, soportes de los cambios realizados.
b. Los cambios del ciclo de menú, que evidencien la implementación de las modificaciones o ajustes razonables para los niños, niñas a los que se les haya ordenado una dieta especial por la Nutricionista-Dietista del Sistema de Salud.
c. Los cambios del ciclo de menú, que evidencien la mejora de acuerdo con los resultados de la encuesta de satisfacción.  Soporte de aprobación por el supervisor de contrato.</t>
  </si>
  <si>
    <t>Guía operativa del servicio centro de educación inicial.  GO3.MT1.PP.  Versión 2 del 26/12/2025.  
Estándar 14.  Pág.33, 34 .
Guía para el impulso a la soberanía alimentaria por el derecho humano a la alimentación adecuada en las modalidades y servicios del ICBF. G36.PP. Versión 2 del 30/12/2025.
4.5. COMPLEMENTACIÓN ALIMENTARIA CON CALIDAD
4.5.1.2.  Tipos de ración. 
Población con discapacidad o con alteración de la deglución voluntaria y/o enfermedades crónicas no transmisibles.
4.5.2. Formatos de control y seguimiento para la planeación de la complementación alimentaria.
Tabla 3.Aplicación de formatos del servicio de alimentos y presentación a ICBF
Página 61-64</t>
  </si>
  <si>
    <t>3.8.2</t>
  </si>
  <si>
    <t>Cuenta con registro de intercambios de alimentos con la respectiva justificación, fecha y tiempo de alimentación, no excede dos (2) en la minuta diaria.</t>
  </si>
  <si>
    <t>Guía operativa del servicio centro de educación inicial.  GO3.MT1.PP.  Versión 1 del 25/11/2024.  
Estándar 14. Pág. 31 y 32.
Guía para el impulso a la soberanía alimentaria por el derecho humano a la alimentación adecuada en las modalidades y servicios del ICBF. G36.PP. Versión 2 del 30/12/2025.
Homogeneidad en el servicio.  Pág. 66</t>
  </si>
  <si>
    <t>3.8.3</t>
  </si>
  <si>
    <t xml:space="preserve">Cuenta con soporte de aplicación de dos (2) encuestas de satisfacción de los ciclos de menús dirigidas a mínimo el 20% de los usuarios directos y al total de usuarios indirectos del servicio. </t>
  </si>
  <si>
    <t>Guía para el impulso a la soberanía alimentaria por el derecho humano a la alimentación adecuada en las modalidades y servicios del ICBF. G36.PP. Versión 2 del 30/12/2025.
4.5.3. Prestación del servicio de alimentación por tipo de ración.
4.5.3.1. Preparación y distribución de Ración Preparada.
Acciones de mejora y evaluación de los ciclos de menús.
Pág.  65, 66.</t>
  </si>
  <si>
    <t>3.8.4</t>
  </si>
  <si>
    <t>En observación y muestreo en sitio se evidencia que se cumple con las porciones servidas, garantizando la uniformidad del servido y el cumplimiento a la minuta patrón.</t>
  </si>
  <si>
    <t>Guía operativa del servicio centro de educación inicial.  GO3.MT1.PP.  Versión 2 del 26/12/2025.  
Estándar 13.  Pág.31, 32.
Estándar 14.  Pág.33, 34 .
Guía para el impulso a la soberanía alimentaria por el derecho humano a la alimentación adecuada en las modalidades y servicios del ICBF. G36.PP. G36.PP. Versión 2 del 30/12/2025.
4.5.Complementación alimentaria con calidad 
4.5.1.1.  Minuta patrón. 
Pág. 51 y 52. 
4.5.3. Prestación del servicio de alimentación por tipo de ración
Procesos con alimentos, en los servicios de alimentación
Servido y Distribución. Pág. 82. 
Guía técnica para la metrología aplicable a los procesos misionales del ICBF.Versión 8 del 05/03/2025
Pág.30-33</t>
  </si>
  <si>
    <t>3.8.5</t>
  </si>
  <si>
    <t xml:space="preserve">En observación se evidencia que el ciclo de menús se encuentran publicado en el área común y en el área de preparación de alimentos. </t>
  </si>
  <si>
    <t xml:space="preserve">Guía operativa del servicio centro de educación inicial.  GO3.MT1.PP.  Versión 2 del 26/12/2025.  
Estándar 14.  Pág.33, 34 .
Guía para el impulso a la soberanía alimentaria por el derecho humano a la alimentación adecuada en las modalidades y servicios del ICBF. G36.PP. G36.PP. Versión 2 del 30/12/2025.
4.5. Complementación Alimentaria con Calidad.
4.5.2. Formatos de control y seguimiento para la planeación de la complementación alimentaria 
Tabla 3 Aplicación de formatos del servicio de alimentos y presentación al ICBF.
Pág.  61. </t>
  </si>
  <si>
    <t>3.8.6</t>
  </si>
  <si>
    <t>En observación se evidencia que el consumo de los alimentos preparados se realiza durante la prestación del servicio, asegurando el consumo efectivo y las condiciones de inocuidad.</t>
  </si>
  <si>
    <t>Guía operativa del servicio centro de educación inicial.  GO3.MT1.PP.  Versión 2 del 26/12/2025.  
Estándar 14.  Pág.33, 34 .</t>
  </si>
  <si>
    <t>3.8.7</t>
  </si>
  <si>
    <t xml:space="preserve">Cuenta con la implementación de las modificaciones o ajustes razonables a los que haya lugar de acuerdo con:
a. Las valoraciones y seguimientos del estado nutricional realizados por las entidades del sector salud, se ajusta el plan de alimentación de la niña, el niño según se requiera.
b. El Modelo de Enfoque Diferencial de Derechos - MEDD para la construcción de ciclos de menús o Ración Para Preparar-RPP cuando aplique. Los intercambios no exceden dos (2) en la minuta diaria. </t>
  </si>
  <si>
    <t>3.8.8</t>
  </si>
  <si>
    <r>
      <t xml:space="preserve">Cuenta con Formato Entrega Alimentos de Alto Valor Nutricional a Beneficiarios o documento que lo modifique o sustituya y, es congruente con lo que refieren las familias y/o cuidadores durante la acción de inspección. 
</t>
    </r>
    <r>
      <rPr>
        <b/>
        <sz val="11"/>
        <color theme="1"/>
        <rFont val="Arial"/>
        <family val="2"/>
      </rPr>
      <t xml:space="preserve">Nota 1: </t>
    </r>
    <r>
      <rPr>
        <sz val="11"/>
        <color theme="1"/>
        <rFont val="Arial"/>
        <family val="2"/>
      </rPr>
      <t xml:space="preserve">En diálogo con los padres de familia y/o cuidadores se evidencia que la entrega es congruente con lo que refieren las familias y/o cuidadores durante la acción de inspección. </t>
    </r>
  </si>
  <si>
    <t xml:space="preserve">Guía operativa del servicio centro de educación inicial.  GO3.MT1.PP.  Versión 2 del 26/12/2025.  
Estándar 14.  Pág.33, 34 </t>
  </si>
  <si>
    <t>3.8.9</t>
  </si>
  <si>
    <r>
      <t xml:space="preserve">Cuenta con registros de entrega de los alimentos por parte de la EAS o PDS al servicio con fecha y firma de recibido a satisfacción de estos.
</t>
    </r>
    <r>
      <rPr>
        <b/>
        <sz val="11"/>
        <color theme="1"/>
        <rFont val="Arial"/>
        <family val="2"/>
      </rPr>
      <t xml:space="preserve">Nota 1: </t>
    </r>
    <r>
      <rPr>
        <sz val="11"/>
        <color theme="1"/>
        <rFont val="Arial"/>
        <family val="2"/>
      </rPr>
      <t xml:space="preserve">Verifica mediante observación que los alimentos entregados por la EAS o PDS se encuentran en adecuadas condiciones de calidad y coincide en cantidad y presentación con el registro. </t>
    </r>
  </si>
  <si>
    <t>3.8.10</t>
  </si>
  <si>
    <t xml:space="preserve">Para el caso de la Ración para Preparar - RPP (si aplica), verifica que cumple con la siguiente documentación: 
1.Soporte de concertación con las comunidades étnicas de la región.
2.Soporte de entrega de las raciones. 
3.Soporte que establezca las condiciones para la entrega.
Nota 1: En caso de que pueda observarse la entrega en sitio, verifica que cumple con las siguientes condiciones:
1.Implementan las minutas patrón y las fichas técnicas.
2.Frecuencia concertada. 
3.Las condiciones del empaque primario de los alimentos y el empaque secundario de la ración. </t>
  </si>
  <si>
    <t xml:space="preserve">Guía operativa del servicio centro de educación inicial.  GO3.MT1.PP.  Versión 2 del 26/12/2025.  
Estándar 14.  Pág.33, 34 
Guía para el impulso a la soberanía alimentaria por el derecho humano a la alimentación adecuada en las modalidades y servicios del ICBF. G36.PP. G36.PP. Versión 2 del 30/12/2025.
4.5. Complementación Alimentaria con Calidad.
4.5.2. Formatos de control y seguimiento para la planeación de la complementación alimentaria 
Tabla 3 Aplicación de formatos del servicio de alimentos y presentación al ICBF.
Pág.  68-69. </t>
  </si>
  <si>
    <t>3.9</t>
  </si>
  <si>
    <t>Cuenta e implementa programa de capacitación a cargo del servicio de alimentación</t>
  </si>
  <si>
    <t xml:space="preserve">Guía operativa del servicio centro de educación inicial.  GO3.MT1.PP.  Versión 2 del 26/12/2025.  
Estándar 13.  Pág.31, 32.
Estándar 18.  Pág. 44-45 .
Guía para el impulso a la soberanía alimentaria por el derecho humano a la alimentación adecuada en las modalidades y servicios del ICBF. G36.PP. G36.PP. Versión 2 del 30/12/2025.
4.5. Complementación Alimentaria con Calidad.
4.5.4.3 Talento humano. Perfil del personal manipulador de alimentos 
Pág.  79-81. </t>
  </si>
  <si>
    <t>3.9.1</t>
  </si>
  <si>
    <r>
      <t xml:space="preserve">Cuenta con el programa de capacitación al personal a cargo del servicio de alimentación en físico o digital, que contenga metodología, duración, cronograma y temas específicos a impartir.
</t>
    </r>
    <r>
      <rPr>
        <b/>
        <sz val="11"/>
        <color theme="1"/>
        <rFont val="Arial"/>
        <family val="2"/>
      </rPr>
      <t>Nota 1:</t>
    </r>
    <r>
      <rPr>
        <sz val="11"/>
        <color theme="1"/>
        <rFont val="Arial"/>
        <family val="2"/>
      </rPr>
      <t xml:space="preserve"> temas como: Prácticas higiénicas, Buenas prácticas de manufactura, Prevención de ETAS,  Prevención de desperdicios de alimentos, Minuta patron, Uso de la guía de preparaciones, Uso de la lista de intercambios o Estandarización de porciones e implementos de servido o Adecuado uso de implementos.
</t>
    </r>
    <r>
      <rPr>
        <b/>
        <sz val="11"/>
        <color theme="1"/>
        <rFont val="Arial"/>
        <family val="2"/>
      </rPr>
      <t>Nota 2</t>
    </r>
    <r>
      <rPr>
        <sz val="11"/>
        <color theme="1"/>
        <rFont val="Arial"/>
        <family val="2"/>
      </rPr>
      <t>: Duración mínima de 10 horas anuales.</t>
    </r>
  </si>
  <si>
    <t xml:space="preserve">Guía operativa del servicio centro de educación inicial.  GO3.MT1.PP.  Versión 2 del 26/12/2025.  
Estándar 18.  Pág. 44-45 .
Guía para el impulso a la soberanía alimentaria por el derecho humano a la alimentación adecuada en las modalidades y servicios del ICBF. G36.PP. G36.PP. Versión 2 del 30/12/2025.
4.5. Complementación Alimentaria con Calidad.
4.5.4.3 Talento humano. Perfil del personal manipulador de alimentos 
Pág.  79. </t>
  </si>
  <si>
    <t>3.9.2</t>
  </si>
  <si>
    <t>Cuenta con actas o listados de asistencia, registros fotográficos, etc. que soporten la implementación del programa de capacitación al personal gestor de alimentos</t>
  </si>
  <si>
    <t xml:space="preserve">Guía operativa del servicio centro de educación inicial.  GO3.MT1.PP.  Versión 2 del 26/12/2025.  
Estándar 13.  Pág.31, 32.
Estándar 14.  Pág.33, 34 
Estándar 18.  Pág. 44-45 .
Guía para el impulso a la soberanía alimentaria por el derecho humano a la alimentación adecuada en las modalidades y servicios del ICBF. G36.PP. G36.PP. Versión 2 del 30/12/2025.
4.5. Complementación Alimentaria con Calidad.
4.5.4.3 Talento humano. Perfil del personal manipulador de alimentos 
Pág.  79. </t>
  </si>
  <si>
    <t>3.9.3</t>
  </si>
  <si>
    <t>Mediante diálogo con el personal gestor de alimentos se indaga sobre conocimiento de las temáticas del programa de capacitación</t>
  </si>
  <si>
    <t>3.9.4</t>
  </si>
  <si>
    <t xml:space="preserve">Soporte de socialización de la minuta patrón con todo el talento humano distinto al personal gestor de alimentos. </t>
  </si>
  <si>
    <t xml:space="preserve">Guía operativa del servicio centro de educación inicial.  GO3.MT1.PP.  Versión 2 del 26/12/2025.  
Estándar 13.  Pág.31, 32.
Guía para el impulso a la soberanía alimentaria por el derecho humano a la alimentación adecuada en las modalidades y servicios del ICBF. G36.PP. G36.PP. Versión 2 del 30/12/2025.
4.5. Complementación Alimentaria con Calidad.
4.5.4.3 Talento humano. Perfil del personal manipulador de alimentos 
Pág.  79. </t>
  </si>
  <si>
    <t>3.10</t>
  </si>
  <si>
    <t>Cuenta con el concepto higiénico sanitario Favorable, emitido por la autoridad sanitaria competente.  (Estándar 16).</t>
  </si>
  <si>
    <t>Guía operativa del servicio centro de educación inicial.  GO3.MT1.PP.  Versión 2 del 26/12/2025.  
Estándar 16.  Pág. 42.
Guía para el impulso a la soberanía alimentaria por el derecho humano a la alimentación adecuada en las modalidades y servicios del ICBF. G36.PP. G36.PP. Versión 2 del 30/12/2025.
4.5. Complementación Alimentaria con Calidad.
Organización del servicio de alimentos  pág. 71.</t>
  </si>
  <si>
    <t>3.10.1</t>
  </si>
  <si>
    <r>
      <t xml:space="preserve">Cuenta con el concepto higiénico sanitario favorable, emitido por la autoridad sanitaria competente.
</t>
    </r>
    <r>
      <rPr>
        <b/>
        <sz val="11"/>
        <color theme="1"/>
        <rFont val="Arial"/>
        <family val="2"/>
      </rPr>
      <t>Nota:</t>
    </r>
    <r>
      <rPr>
        <sz val="11"/>
        <color theme="1"/>
        <rFont val="Arial"/>
        <family val="2"/>
      </rPr>
      <t xml:space="preserve"> en caso de no contar con el concepto y/o  concepto favorable con requerimientos/ condicionado verifica el trámite ante la autoridad sanitaria competente para solicitar la nueva visita, </t>
    </r>
  </si>
  <si>
    <t>3.11</t>
  </si>
  <si>
    <t>La unidad de servicio cuenta con Plan de Saneamiento Básico que contiene los programas y formatos de verificación o control.  (Estándar 17).</t>
  </si>
  <si>
    <t>Guía operativa del servicio centro de educación inicial.  GO3.MT1.PP.  Versión 2 del 26/12/2025.  
Estándar 17.  Pág. 43-44.
Guía para el impulso a la soberanía alimentaria por el derecho humano a la alimentación adecuada en las modalidades y servicios del ICBF. G36.PP. G36.PP. Versión 2 del 30/12/2025
Pág. 87 - 89.</t>
  </si>
  <si>
    <t>3.11.1</t>
  </si>
  <si>
    <r>
      <t xml:space="preserve">Cuenta con los siguientes programas en físico o digital:
1. Control de plagas.
2. Desechos sólidos y líquidos.
3. Agua segura.
4. Limpieza y desinfección.
</t>
    </r>
    <r>
      <rPr>
        <b/>
        <sz val="11"/>
        <color theme="1"/>
        <rFont val="Arial"/>
        <family val="2"/>
      </rPr>
      <t xml:space="preserve">Nota: </t>
    </r>
    <r>
      <rPr>
        <sz val="11"/>
        <color theme="1"/>
        <rFont val="Arial"/>
        <family val="2"/>
      </rPr>
      <t>Soporte de concertación en caso de atender comunidades étnicas (si aplica).</t>
    </r>
  </si>
  <si>
    <t>Guía operativa del servicio centro de educación inicial.  GO3.MT1.PP.  Versión 2 del 26/12/2025.  
Estándar 17.  Pág. 43-44.
Guía para el impulso a la soberanía alimentaria por el derecho humano a la alimentación adecuada en las modalidades y servicios del ICBF. G36.PP. G36.PP. Versión 2 del 30/12/2025
4.5.4.5.  Requisitos del servicio de alimentos
Plan de saneamiento básico.
Pág. 87-89.</t>
  </si>
  <si>
    <t>3.11.2</t>
  </si>
  <si>
    <t>Cuenta con actas, listados de asistencia, registros fotográficos o videos, etc., que evidencien la capacitación del talento humano en los programas del plan de saneamiento básico.</t>
  </si>
  <si>
    <t>Guía operativa del servicio centro de educación inicial.  GO3.MT1.PP.  Versión 2 del 26/12/2025.  
Estándar 17.  Pág. 43-44.
Guía para el impulso a la soberanía alimentaria por el derecho humano a la alimentación adecuada en las modalidades y servicios del ICBF. G36.PP. G36.PP. Versión 2 del 30/12/2025
4.5.4.5.  Requisitos del servicio de alimentos
Plan de saneamiento básico.
Pág. 87-89 .</t>
  </si>
  <si>
    <t>3.11.3</t>
  </si>
  <si>
    <t>En observación de la atención se evidencia la implementación de los cuatro (4) programas básicos del plan de saneamiento básico.</t>
  </si>
  <si>
    <t>3.11.4</t>
  </si>
  <si>
    <t>En observación de la atención se evidencia que los contenedores o recipientes usados para materiales no comestibles y desechos son a prueba de fugas, de material impermeable, de fácil limpieza, están debidamente identificados y en lo posible, provistos de tapa hermética.</t>
  </si>
  <si>
    <t>Guía para el impulso a la soberanía alimentaria por el derecho humano a la alimentación adecuada en las modalidades y servicios del ICBF. G36.PP. Versión 2 del 30/12/2025
4.5.Complementación alimentaria con calidad 
4.5.4. Calidad e inocuidad en los alimentos, condiciones básicas de higiene en la preparación y manufactura de alimentos (BPM).  Pág. 74.</t>
  </si>
  <si>
    <t>3.11.5</t>
  </si>
  <si>
    <t>En diálogo con el talento humano se evidencia el conocimiento sobre temas específicos del Plan de Saneamiento Básico.</t>
  </si>
  <si>
    <t>3.12</t>
  </si>
  <si>
    <t>Documenta las Buenas Prácticas de Manufactura - BPM.  (Estándar 18).</t>
  </si>
  <si>
    <t>Guía operativa del servicio centro de educación inicial.  GO3.MT1.PP.  Versión 2 del 26/12/2025.  
Estándar 18.  Pág.  44-45.</t>
  </si>
  <si>
    <t>3.12.1</t>
  </si>
  <si>
    <t xml:space="preserve">Cuenta con el documento de BPM donde se incluyan medidas para el control de riesgos que afecten la inocuidad de los alimentos durante los procesos de compra, transporte, recibo, almacenamiento, preparación, servido y distribución según las particularidades del servicio, de la UDS o de los procesos que apliquen. </t>
  </si>
  <si>
    <t>3.13</t>
  </si>
  <si>
    <t>Cumple con el perfil de manipulador de alimentos y aplica Buenas Prácticas de Manufactura para el almacenamiento, preparación, servido y distribución, de alimentos .  (Estándares 19, 20, 21 y 22).</t>
  </si>
  <si>
    <t xml:space="preserve">Guía operativa del servicio centro de educación inicial.  GO3.MT1.PP.  Versión 2 del 26/12/2025.  
Estándar 19.  Pág. 46.
Estándar 20.  Pág. 46.
Estándar 21.  Pág. 46.
Estándar 22.  Pág.  46.
Guía para el impulso a la soberanía alimentaria por el derecho humano a la alimentación adecuada en las modalidades y servicios del ICBF. G36.PP. G36.PP. Versión 2 del 30/12/2025.  Págs. 81-83.
Guía orientadora para la estrategia del abastecimiento alimentario. G38.PP.  Versión 1 del 16/01/2025. Págs. 19 - 24. 
</t>
  </si>
  <si>
    <t>En observación de la atención se evidencia que:</t>
  </si>
  <si>
    <t>3.13.1</t>
  </si>
  <si>
    <t>Cuenta con un área de recepción de alimentos en adecuadas condiciones de organización, limpieza y desinfección, que:
1. Asegura que los alimentos no se encuentran en contacto directo con el suelo y se usan estibas plásticas o canastillas como base. 
2. Cumple con especificaciones de las fichas técnicas de los alimentos.
3. Dispone de los equipos, gramera, báscula; termómetro; canastillas y/o recipientes plásticos.
4. Registra en el formato el control de temperatura de los alimentos en recibo.
5. Registra en formato tipo kardex las primeras entradas y primeras salidas de las materias primas.
6. Registra en formato el control de los Alimentos de Alto Valor Nutricional - AAVN.</t>
  </si>
  <si>
    <t xml:space="preserve">
Guía orientadora para la estrategia del abastecimiento alimentario. G38.PP.  Versión 1 del 16/01/2025.
4.3.3. Recepción  Pág. 19 </t>
  </si>
  <si>
    <t>3.13.2</t>
  </si>
  <si>
    <r>
      <t xml:space="preserve">Cuenta con un área de </t>
    </r>
    <r>
      <rPr>
        <b/>
        <sz val="11"/>
        <color theme="1"/>
        <rFont val="Arial"/>
        <family val="2"/>
      </rPr>
      <t xml:space="preserve">almacenamiento de alimentos </t>
    </r>
    <r>
      <rPr>
        <sz val="11"/>
        <color theme="1"/>
        <rFont val="Arial"/>
        <family val="2"/>
      </rPr>
      <t>que</t>
    </r>
    <r>
      <rPr>
        <b/>
        <sz val="11"/>
        <color theme="1"/>
        <rFont val="Arial"/>
        <family val="2"/>
      </rPr>
      <t xml:space="preserve"> </t>
    </r>
    <r>
      <rPr>
        <sz val="11"/>
        <color theme="1"/>
        <rFont val="Arial"/>
        <family val="2"/>
      </rPr>
      <t>cumple con:
1. Asegurar que los alimentos están separados de las paredes, pisos y techos.
2. Garantizar una rotación adecuada de los alimentos cumpliendo el principio de primero en entrar en primero en salir; así tener un control de las existencias junto con el registro de entradas y salidas de las materias primas.
3. Asegurar que los plaguicidas, detergentes, desinfectantes y otras sustancias peligrosas se encuentran alejados de los alimentos y adecuadamente rotulados.
4. Asegurar los criterios mínimos para la conservación de los alimentos:
a. Almacenamiento seco
b. Almacenamiento en frio 
c. Almacenamiento de verduras y frutas.
d. Almacenamiento de leche y productos lácteos.
e. Cárnicos, pollo y pescado.</t>
    </r>
  </si>
  <si>
    <t>Guía operativa del servicio centro de educación inicial.  GO3.MT1.PP.  Versión 2 del 26/12/2025.  
Estándar 19.  Pág.  46
Guía orientadora para la estrategia del abastecimiento alimentario. G38.PP.  Versión 1 del 16/01/2025.
4.3.4. Almacenamiento.  Pág. 21-24.</t>
  </si>
  <si>
    <t>3.13.3</t>
  </si>
  <si>
    <r>
      <t>Cuenta con un área de</t>
    </r>
    <r>
      <rPr>
        <b/>
        <sz val="11"/>
        <color theme="1"/>
        <rFont val="Arial"/>
        <family val="2"/>
      </rPr>
      <t xml:space="preserve"> preparación de alimentos </t>
    </r>
    <r>
      <rPr>
        <sz val="11"/>
        <color theme="1"/>
        <rFont val="Arial"/>
        <family val="2"/>
      </rPr>
      <t>que cumple con:
1. Asegurar que las operaciones de preparación se realizan en forma secuencial y continua, protegiendo el alimento de la proliferación de microorganismos o contaminación cruzada.
2. Garantizar que se descongelan los alimentos como las carnes, frutas, entre otros, manteniendo la cadena de frío. 
3. Garantizar las temperaturas seguras, cuando se requiere esperar entre una etapa de elaboración y la siguiente. 
4. Evitar la contaminación cruzada, aislando los alimentos crudos de los cocidos.
5. Evitar las preparaciones en desmechado, deshilachado o en trozos después de cocido, ni la preparación de arroz con pollo.
6. Preparar cada día solamente los alimentos que se van a consumir. No se guardan preparaciones para ofrecerlas días después y se desechan las preparaciones y alimentos calientes, que no se consumen después de cuatro horas.   
7. No utilizar aditivos de conservación (sorbatos, benzoatos, nitritos o productos que los contengan como los ablandadores de carnes), ni colorantes, ni saborizantes artificiales.
8. Ofrecer el pescado en filete y es manipulado lo menos posible (si aplica). Otras formas de oferta, aparte del corte tipo filete, son aprobadas por el supervisor del contrato.</t>
    </r>
  </si>
  <si>
    <t xml:space="preserve">Guía operativa del servicio centro de educación inicial.  GO3.MT1.PP.  Versión 2 del 26/12/2025.  
Estándar 20.  Pág.  46
Guía para el impulso a la soberanía alimentaria por el derecho humano a la alimentación adecuada en las modalidades y servicios del ICBF. G36.PP. Versión 1 del 04/12/2024.
4.5.1.2. Tipos de Ración.  Pág.  53.
Procesos con alimentos, en los servicios de alimentación
Aspectos a tener en cuenta en la Preparación Pág. 80 y 81.
</t>
  </si>
  <si>
    <t>3.13.4</t>
  </si>
  <si>
    <r>
      <rPr>
        <sz val="11"/>
        <color theme="1"/>
        <rFont val="Arial"/>
        <family val="2"/>
      </rPr>
      <t>Cuenta con un área de</t>
    </r>
    <r>
      <rPr>
        <b/>
        <sz val="11"/>
        <color theme="1"/>
        <rFont val="Arial"/>
        <family val="2"/>
      </rPr>
      <t xml:space="preserve"> Servido y distribución de alimentos </t>
    </r>
    <r>
      <rPr>
        <sz val="11"/>
        <color theme="1"/>
        <rFont val="Arial"/>
        <family val="2"/>
      </rPr>
      <t>con las condiciones de espacio, limpieza y desinfección necesarias y se asegura</t>
    </r>
    <r>
      <rPr>
        <b/>
        <sz val="11"/>
        <color theme="1"/>
        <rFont val="Arial"/>
        <family val="2"/>
      </rPr>
      <t xml:space="preserve"> </t>
    </r>
    <r>
      <rPr>
        <sz val="11"/>
        <color theme="1"/>
        <rFont val="Arial"/>
        <family val="2"/>
      </rPr>
      <t>que:</t>
    </r>
    <r>
      <rPr>
        <b/>
        <sz val="11"/>
        <color theme="1"/>
        <rFont val="Arial"/>
        <family val="2"/>
      </rPr>
      <t xml:space="preserve">
</t>
    </r>
    <r>
      <rPr>
        <sz val="11"/>
        <color theme="1"/>
        <rFont val="Arial"/>
        <family val="2"/>
      </rPr>
      <t>1.</t>
    </r>
    <r>
      <rPr>
        <b/>
        <sz val="11"/>
        <color theme="1"/>
        <rFont val="Arial"/>
        <family val="2"/>
      </rPr>
      <t xml:space="preserve"> </t>
    </r>
    <r>
      <rPr>
        <sz val="11"/>
        <color theme="1"/>
        <rFont val="Arial"/>
        <family val="2"/>
      </rPr>
      <t>Se sirven y se distribuyen los alimentos a los usuarios en las áreas destinadas.
2. Los alimentos son servidos con utensilios adecuados en calidad y cantidad según el tipo de alimento, evitando el contacto directo con las manos. 
3. El servido de las diferentes preparaciones (sopa, seco y/o jugo) en recipientes individuales para cada usuario.
4. Las preparaciones se mantienen a temperaturas de servido adecuadas.
5. La presentación del plato servido es estéticamente adecuado y agradable.</t>
    </r>
  </si>
  <si>
    <t>Guía operativa del servicio centro de educación inicial.  GO3.MT1.PP.  Versión 2 del 26/12/2025.  
Estándar 21.  Pág.  46
Guía para el impulso a la soberanía alimentaria por el derecho humano a la alimentación adecuada en las modalidades y servicios del ICBF. G36.PP. Versión 1 del 04/12/2024.
Procesos con alimentos, en los servicios de alimentación
Procesos que debe ser desarrollado acorde a las directrices establecidas en la Guía Orientadora de Abastecimiento Alimentario. Pág. 81 y 82.</t>
  </si>
  <si>
    <t>3.13.5</t>
  </si>
  <si>
    <t>El gestor de alimentos cumple con las prácticas higiénicas y medidas de protección mientras trabaja en la manipulación o elaboración de alimentos.</t>
  </si>
  <si>
    <t>Guía operativa del servicio centro de educación inicial.  GO3.MT1.PP.  Versión 2 del 26/12/2025.  
Estándar 22.  Pág.  46
Guía para el impulso a la soberanía alimentaria por el derecho humano a la alimentación adecuada en las modalidades y servicios del ICBF. G36.PP. Versión 1 del 04/12/2024.
Prácticas higiénicas y medidas de protección.  Pág.  79.</t>
  </si>
  <si>
    <t>3.13.6</t>
  </si>
  <si>
    <r>
      <t xml:space="preserve">El personal gestor de alimentos, cuenta con certificado médico vigente que registre la aptitud para manipular alimentos.
</t>
    </r>
    <r>
      <rPr>
        <b/>
        <sz val="11"/>
        <color theme="1"/>
        <rFont val="Arial"/>
        <family val="2"/>
      </rPr>
      <t>Nota:</t>
    </r>
    <r>
      <rPr>
        <sz val="11"/>
        <color theme="1"/>
        <rFont val="Arial"/>
        <family val="2"/>
      </rPr>
      <t xml:space="preserve"> Certificado de reconocimiento médico, por lo menos una (1) vez al año o cada vez que se considere necesario por razones clínicas y epidemiológicas. </t>
    </r>
  </si>
  <si>
    <t>Guía para el impulso a la soberanía alimentaria por el derecho humano a la alimentación adecuada en las modalidades y servicios del ICBF. G36.PP. Versión 1 del 04/12/2024.
4.5.4.3. Talento Humano.
Estado de Salud.. Pág. 77.</t>
  </si>
  <si>
    <t>3.13.7</t>
  </si>
  <si>
    <t xml:space="preserve">El personal gestor de alimentos, cuenta con certificado de capacitación en Buenas Practicas de Manufactura y Prácticas Higiénicas en manipulación de Alimentos con vigencia no superior a un año. </t>
  </si>
  <si>
    <t>Guía operativa del servicio centro de educación inicial.  GO3.MT1.PP.  Versión 2 del 26/12/2025.  
Estándar 22.  Pág.  46.
Estándar 30. Pág. 67.
Guía para el impulso a la soberanía alimentaria por el derecho humano a la alimentación adecuada en las modalidades y servicios del ICBF. PP. Versión 2 del 30/12/2025.
Perfil del personal manipulador de alimentos .  Pág.  79</t>
  </si>
  <si>
    <t>3.14</t>
  </si>
  <si>
    <t>Cumple con los criterios de metrología para los equipos de prestación del servicio.</t>
  </si>
  <si>
    <t>Guía operativa del servicio centro de educación inicial.  GO3.MT1.PP.  Versión 2 del 26/12/2025.  
Estándar 15.  Pág.  34.
Estándar 46.  Pág.  94 y 95.
Guía técnica para la metrología aplicable a los programas de los procesos misionales del ICBF.  G8.PP.  Versión 8 del 05/03/2025. Págs. 13 - 14 , 16 - 17, 21 - 23, 25, 39 - 40, 45, 49.
Guía orientadora para la estrategia del abastecimiento alimentario.  G38.PP.  Versión 1 del 16/01/2025.
Tabla 2.  Criterios mínimos para el almacenamiento de alimentos
Almacenamiento en frío.  Pág.  23.</t>
  </si>
  <si>
    <t>3.14.1</t>
  </si>
  <si>
    <t xml:space="preserve">Cuenta con la documentación para los equipos de refrigeración y congelación: 
-Hoja de vida.
-Inspección de equipos.
-Registros de control de temperaturas. </t>
  </si>
  <si>
    <t>Guía operativa del servicio centro de educación inicial.  GO3.MT1.PP.  Versión 2 del 26/12/2025.  
Estándar 46.  Pág.  94 y 95.
Guía técnica para la metrología aplicable a los programas de los procesos misionales del ICBF.  G8.PP.  Versión 8 del 05/03/2025.  
4. DOCUMENTACIÓN. Pág. 13 y 14.
7.INSPECCIÓN DE OPERACIÓN DE LOS EQUIPOS.  Pág.  21 y 22. 
2.3.2.  Medición en el almacenamiento de refrigeradores y congeladores.
Pág. 39
Guía orientadora para la estrategia del abastecimiento alimentario.  G38.PP.  Versión 1 del 16/01/2025.
Tabla 2.  Criterios mínimos para el almacenamiento de alimentos
Almacenamiento en frío.  Pág.  23.</t>
  </si>
  <si>
    <t>3.14.2</t>
  </si>
  <si>
    <t xml:space="preserve">Cuenta con la documentación el termómetro de punzón para alimentos:  
-Hoja de vida.
-Certificado de calibración.
-Verificaciones intermedias.
-Inspección de equipos. </t>
  </si>
  <si>
    <t>Guía operativa del servicio centro de educación inicial.  GO3.MT1.PP.  Versión 2 del 26/12/2025.  
Estándar 46.  Pág.  94 y 95.
Guía técnica para la metrología aplicable a los programas de los procesos misionales del ICBF.  G8.PP.  Versión 8 del 05/03/2025.  
4. DOCUMENTACIÓN. Pág. 13 y 14.
6. verificación intermedia de termómetros y balanzas.  pág. 16 y 17.
7.INSPECCIÓN DE OPERACIÓN DE LOS EQUIPOS.  Pág.  21 y 22. 
2.3.2.  Medición en el almacenamiento de refrigeradores y congeladores.
Pág. 39 -40</t>
  </si>
  <si>
    <t>3.14.3</t>
  </si>
  <si>
    <t>Cuenta con la documentación para la balanza pesa alimentos o gramera:  
-Hoja de vida.
-Certificado de calibración.
-Inspección de equipos. 
- Verificación Intermedia.</t>
  </si>
  <si>
    <t>Guía operativa del servicio centro de educación inicial.  GO3.MT1.PP.  Versión 2 del 26/12/2025.  
Estándar 46.  Pág.  94 y 95.
Guía técnica para la metrología aplicable a los programas de los procesos misionales del ICBF.  G8.PP.  Versión 8 del 05/03/2025.  
4. DOCUMENTACIÓN. Pág. 13 y 14.
6. verificación intermedia de termómetros y balanzas.  pág. 16 y 17.
7.INSPECCIÓN DE OPERACIÓN DE LOS EQUIPOS.  Pág.  21 y 22. 
ii.  metrología aplicada al componente alimentario. pág.  25.
1. medición de peso y volumen de alimentos pág.  25.</t>
  </si>
  <si>
    <t>3.14.4</t>
  </si>
  <si>
    <t>Cuenta con la documentación para la báscula pesa personas: 
-Hoja de vida.
-Certificado de calibración.
-Verificaciones intermedias.</t>
  </si>
  <si>
    <t>Guía operativa del servicio centro de educación inicial.  GO3.MT1.PP.  Versión 2 del 26/12/2025.  
Estándar 15.  Pág.  34.
Estándar 46.  Pág.  94 y 95.
Guía técnica para la metrología aplicable a los programas de los procesos misionales del icbf.  g8.pp.  versión 8 del 05/03/2025. 
4. DOCUMENTACIÓN. Pág. 13 y 14.
6. verificación intermedia de termómetros y balanzas.  pág. 16 y 17.
7.inspección de operación de los equipos.  pág.  21.
1.MEDICIÓN Y PESO DE LOS USUARIOS.  Pág.  45.</t>
  </si>
  <si>
    <t>3.14.5</t>
  </si>
  <si>
    <t>Cuenta con la documentación para la báscula pesa bebés: 
-Hoja de vida.
-Certificado de calibración.
-Verificaciones intermedias.</t>
  </si>
  <si>
    <t>Guía operativa del servicio centro de educación inicial.  GO3.MT1.PP.  Versión 2 del 26/12/2025.  
Estándar 15.  Pág.  34.
Estándar 46.  Pág.  94 y 95.
Guía técnica para la metrología aplicable a los programas de los procesos misionales del icbf.  g8.pp.  versión 8 del 05/03/2025. 
4. DOCUMENTACIÓN. Pág. 13 y 14.
6. verificación intermedia de termómetros y balanzas.  pág. 16 y 17.
7.inspección de operación de los equipos.  pág.  21.
1.MEDICIÓN Y PESO DE LOS USUARIOS.  Pág.  46.</t>
  </si>
  <si>
    <t>3.14.6</t>
  </si>
  <si>
    <t>Cuenta con la documentación del tallímetro: 
-Hoja de vida (con la totalidad de criterios establecidos en la norma)
-Certificado de calibración.</t>
  </si>
  <si>
    <t>Guía operativa del servicio centro de educación inicial.  GO3.MT1.PP.  Versión 2 del 26/12/2025.  
Estándar 15.  Pág.  34.
Estándar 46.  Pág.  94 y 95.
Guía técnica para la metrología aplicable a los programas de los procesos misionales del icbf.  g8.pp.  versión 8 del 05/03/2025. 
4. documentación. pág. 13 y 14.
7.inspección de operación de los equipos.  pág.  21.
2.MEDICIÓN DE LA TALLA/LONGITUD DE LOS USUARIOS.  Pág.  49</t>
  </si>
  <si>
    <t>3.14.7</t>
  </si>
  <si>
    <t>Cuenta con la documentación del infantómetro: 
-Hoja de vida (con la totalidad de criterios establecidos en la norma)
-Certificado de calibración.</t>
  </si>
  <si>
    <t>Guía operativa del servicio centro de educación inicial.  GO3.MT1.PP.  Versión 2 del 26/12/2025.  
Estándar 15.  Pág.  34.
Estándar 46.  Pág.  94 y 95.
Guía técnica para la metrología aplicable a los programas de los procesos misionales del icbf.  g8.pp.  versión 8 del 05/03/2025. 
4. documentación. pág. 13 y 14.
7.inspección de operación de los equipos.  pág.  21.
2.MEDICIÓN DE LA TALLA/LONGITUD DE LOS USUARIOS.  Pág.  49.</t>
  </si>
  <si>
    <t>3.14.8</t>
  </si>
  <si>
    <t>Cuenta con la documentación de la cinta métrica antropométrica, en los casos en los que aplique (discapacidad): 
-Hoja de vida (con la totalidad de criterios establecidos en la norma)
-Certificado de calibración.</t>
  </si>
  <si>
    <t>Guía operativa del servicio centro de educación inicial.  GO3.MT1.PP.  Versión 2 del 26/12/2025.  
Estándar 15.  Pág.  34.
Estándar 46.  Pág.  94 y 95.
Guía técnica para la metrología aplicable a los programas de los procesos misionales del icbf.  g8.pp.  versión 8 del 05/03/2025. 
4. documentación. pág. 13 y 14.
7.inspección de operación de los equipos.  pág.  22.
2.MEDICIÓN DE LA TALLA/LONGITUD DE LOS USUARIOS.  Pág.  50</t>
  </si>
  <si>
    <t>3.14.9</t>
  </si>
  <si>
    <t>En observación de la atención se evidencia el uso de instrumentos estandarizados (especializados o caseros acondicionados) (Cucharas, cucharones, tazas etc.) para la entrega de porciones de alimentos.</t>
  </si>
  <si>
    <t>Guía técnica para la metrología aplicable a los programas de los procesos misionales del icbf.  g8.pp.  versión 8 del 05/03/2025. 
ii.  METROLOGIA APLICADA AL COMPONENTE ALIMENTARIO.  Pág.  25.
1. MEDICIÓN DE PESO Y VOLUMEN DE ALIMENTOS.  Pág.  25.
1.1.  instrumentos y equipos para la medición.
pág.  26.</t>
  </si>
  <si>
    <t>3.14.10</t>
  </si>
  <si>
    <t>En observación de la atención se evidencia que se cuenta con vasos medidores estandarizados para los alimentos en presentación líquida (ej.: sopa, lácteos líquidos, jugos, etc.) y son de material resistente al calor.</t>
  </si>
  <si>
    <t>3.14.11</t>
  </si>
  <si>
    <t>En observación de la atención se evidencia que los equipos de metrología se encuentran en buen estado.</t>
  </si>
  <si>
    <t>Guía técnica para la metrología aplicable a los programas de los procesos misionales del icbf.  g8.pp.  versión 8 del 05/03/2025. 
7.inspección de operación de los equipos.  pág.  21 - 22.</t>
  </si>
  <si>
    <t>3.15</t>
  </si>
  <si>
    <t>Cuenta e implementa el Programa de Selección y Evaluación de Proveedores.</t>
  </si>
  <si>
    <t>Guía orientadora para la estrategia del abastecimiento alimentario. G38.PP.  Versión 1 del 16/01/2025. Págs. 16 y 17.</t>
  </si>
  <si>
    <t>3.15.1</t>
  </si>
  <si>
    <t>Cuenta con Programa de Selección y Evaluación de Proveedores, que contenga:
1. Los alimentos que se requiere comprar.
2. Los criterios de selección de proveedores.
3. Lista o portafolio de proveedores, con los criterios de aceptabilidad y de calificación.
4. En caso de los alimentos industrializados: Conceptos sanitarios favorables y vigentes, registro, permiso o notificación sanitaria según aplique, soporte de seguimiento de la calidad de los productos suministrados por los proveedores, programa de asistencia técnica a proveedores y registro de asistencia técnica a proveedores y cronograma de auditorías de supervisión, seguimiento y control a proveedores.</t>
  </si>
  <si>
    <t xml:space="preserve">Guía orientadora para la estrategia del abastecimiento alimentario. G38.PP.  Versión 1 del 16/01/2025.
4.3.2 Evaluación y Selección de Proveedores - Compra de  Alimentos.
4.3.2.1 Programa de Selección y Evaluación de Proveedores.  Pág. 16, 17.
</t>
  </si>
  <si>
    <t>3.15.2</t>
  </si>
  <si>
    <t xml:space="preserve">En observación de la atención se evidencia el cumplimiento del programa de selección y evaluación de proveedores, asegurando los criterios de aceptabilidad y calificación de proveedores para la compra de alimentos. </t>
  </si>
  <si>
    <t>Guía orientadora para la estrategia del abastecimiento alimentario. G38.PP.  Versión 1 del 16/01/2025.
4.3.2 Evaluación y Selección de Proveedores - Compra de  Alimentos.
4.3.2.1 Programa de Selección y Evaluación de Proveedores.  Pág. 16, 17.</t>
  </si>
  <si>
    <t>3.16</t>
  </si>
  <si>
    <t xml:space="preserve">Implementa acciones de educación para la salud alimentaría. </t>
  </si>
  <si>
    <t>3.16.1</t>
  </si>
  <si>
    <t>Guía orientadora para la estrategia del abastecimiento alimentario. G38.PP.  Versión 1 del 16/01/2025.
Estándar 15.  Pág.  36.</t>
  </si>
  <si>
    <t>3.16.2</t>
  </si>
  <si>
    <t>En diálogo con los padres de familia y/o cuidadores se evidencia orientación sobre educación para la salud alimentaria. 
Nota: estas evidencias pueden ser fotografías, videos, actas firmadas, listados de asistencia,etc.</t>
  </si>
  <si>
    <t>Guía orientadora para la estrategia del abastecimiento alimentario. G38.PP.  Versión 1 del 16/01/2025.
Estándar 15.  Pág.  36.
Guía para el impulso a la soberanía alimentaria por el derecho humano a la alimentación adecuada en las modalidades y servicios del ICBF. G36.PP.  Versión 2 del 30/12/2025.
4.4. Ruta Metodológica de la Educación para la salud Alimentaria.
Página 35 - 42.</t>
  </si>
  <si>
    <t>3.17</t>
  </si>
  <si>
    <t xml:space="preserve">Cumple con los requisitos para el servicio de alimentos contratados con terceros o descentralizados (Si aplica). </t>
  </si>
  <si>
    <t>Guía orientadora para la estrategia del abastecimiento alimentario. G38.PP.  Versión 1 del 16/01/2025.
Estándar 16.  Pág. 42.
Guía para el impulso a la soberanía alimentaria por el derecho humano a la alimentación adecuada en las modalidades y servicios del ICBF. G36.PP.  Versión 2 del 30/12/2025. Págs.  71 y 72.</t>
  </si>
  <si>
    <t>3.17.1</t>
  </si>
  <si>
    <t xml:space="preserve">Soporte de aprobación de la solicitud formal de la entidad al supervisor del contrato para la aprobación de la instalación, así como la justificación de la necesidad y la descripción de la operación de tercerización o descentralización del servicio. </t>
  </si>
  <si>
    <t>Guía orientadora para la estrategia del abastecimiento alimentario. G38.PP.  Versión 1 del 16/01/2025.
Estándar 16.  Pág. 42.
Guía para el impulso a la soberanía alimentaria por el derecho humano a la alimentación adecuada en las modalidades y servicios del ICBF. G36.PP.  Versión 2 del 30/12/2025. Págs.  71y 72.</t>
  </si>
  <si>
    <t>3.17.2</t>
  </si>
  <si>
    <t>Cuenta con concepto higiénico sanitario Favorable, emitido por la autoridad sanitaria competente.</t>
  </si>
  <si>
    <t>Guía orientadora para la estrategia del abastecimiento alimentario. G38.PP.  Versión 1 del 16/01/2025.
Estándar 16.  Pág. 42.
Guía para el impulso a la soberanía alimentaria por el derecho humano a la alimentación adecuada en las modalidades y servicios del ICBF. G36.PP.  Versión 2 del 30/12/2025.
Organización del servicio de alimentos.  Pág.  71.</t>
  </si>
  <si>
    <t>3.17.3</t>
  </si>
  <si>
    <t xml:space="preserve">Cuenta con certificado médico vigente que registre la aptitud para manipular alimentos.
Nota: Certificado de reconocimiento médico, por lo menos una (1) vez al año o cada vez que se considere necesario por razones clínicas y epidemiológicas. </t>
  </si>
  <si>
    <t>Guía para el impulso a la soberanía alimentaria por el derecho humano a la alimentación adecuada en las modalidades y servicios del ICBF. G36.PP.  Versión 2 del 30/12/2025.
Organización del servicio de alimentos.  Pág.  71.</t>
  </si>
  <si>
    <t>3.17.4</t>
  </si>
  <si>
    <t xml:space="preserve">Cuenta con certificado de capacitación en Buenas Practicas de Manufactura y Prácticas Higiénicas en manipulación de Alimentos con vigencia no superior a un año. </t>
  </si>
  <si>
    <t>3.17.5</t>
  </si>
  <si>
    <t>Manual de Buenas Practicas de Manufactura y Prácticas Higiénico Sanitarias, donde se detallan los procedimientos y equipos para asegurar el cumplimiento de las normas higiénico-sanitarias.</t>
  </si>
  <si>
    <t>3.17.6</t>
  </si>
  <si>
    <t>Acta de visita de seguimiento mensual, por parte del profesional en nutrición y dietética, en la cual se verifique las condiciones de: 
1. Manipulación y preparación de alimentos, cumplimiento de ciclo de menús y estandarización de porciones.
2. Los vehículos, utensilios de almacenamiento y personas transportadoras, evidenciando el cumplimiento de los criterios necesarios para garantizar la calidad, inocuidad e integridad de las preparaciones durante el transporte de alimentos (producto terminado) en todas las fases del proceso, incluyendo la distribución de preparaciones a las unidades satelitales.
Nota: Asegurar que durante el transporte de los alimentos se evita la contaminación cruzada, la proliferación de microorganismos y su alteración, así como los daños en el envase o embalaje según sea el caso, manteniendo y controlando las variables inherentes a su conservación (especialmente la temperatura).
3. Los productos aseguran las características organolépticas, fisicoquímicas y microbiológicas aceptables para ser consumido por la población beneficiaria.</t>
  </si>
  <si>
    <t>Guía operativa del servicio centro de educación inicial.  GO3.MT1.PP.  Versión 1 del 25/11/2024.
Estándar 16.  Pág. 39.
Guía para el impulso a la soberanía alimentaria por el derecho humano a la alimentación adecuada en las modalidades y servicios del ICBF. G36.PP.  Versión 2 del 30/12/2025.
Organización del servicio de alimentos.  Pág.  71.</t>
  </si>
  <si>
    <t xml:space="preserve">4. FAMILIAS, COMUNIDADES Y REDES SOCIALES </t>
  </si>
  <si>
    <t xml:space="preserve">PSIC / TS / PEDAG / LIC </t>
  </si>
  <si>
    <t>4.1</t>
  </si>
  <si>
    <t xml:space="preserve">Cuenta con copia física o digital del registro civil de las niñas y los niños (y del documento de identidad de las mujeres gestantes). (Estándar 1.) </t>
  </si>
  <si>
    <t xml:space="preserve">Guía Operativa del Servicio Centro de Educación Inicial - CEI. GO3.MT1.PP. Versión 2, del 26/12/2025. Estándar 1. Páginas 12, 13 y 14. </t>
  </si>
  <si>
    <t>4.1.1</t>
  </si>
  <si>
    <r>
      <t xml:space="preserve">Cuenta con copia física o digital del registro civil de las niñas y los niños (y del documento de identidad de las mujeres gestantes). 
a. En los casos que no se cuente con el documento de identidad, se identifica: 
** Cuenta con evidencia de sensibilización y orientación a la familia o cuidador, para su adquisición ante la autoridad competente o tradicional (cuando aplique). 
** Genera compromiso por escrito para obtener el documento. 
** Plazo máximo de un (1) mes en zonas urbanas y dos (2) meses en zonas rurales  y rurales dispersas. 
** Cuenta con soporte de seguimiento en el registro de novedades cada quince (15) días.
b. Para el caso de las niñas y niños procedentes de otros países, se identifica: 
** Cuenta con  actas de nacimiento o pasaporte expedido por el país de origen vigente. 
** Para situación migratoria irregular cuenta con soporte de la activación de la ruta con la autoridad competente.
</t>
    </r>
    <r>
      <rPr>
        <b/>
        <sz val="11"/>
        <color theme="1"/>
        <rFont val="Arial"/>
        <family val="2"/>
      </rPr>
      <t xml:space="preserve">
Nota:</t>
    </r>
    <r>
      <rPr>
        <sz val="11"/>
        <color theme="1"/>
        <rFont val="Arial"/>
        <family val="2"/>
      </rPr>
      <t xml:space="preserve"> el documento de identificación debe ser legible, no tener enmendaduras, ni tachones que impidan visibilizar la información del participante.</t>
    </r>
  </si>
  <si>
    <t>4.2</t>
  </si>
  <si>
    <t xml:space="preserve">Cuenta con caracterización del grupo de familias o cuidadores y de las niñas, los niños y mujeres gestantes, en la que se tienen en cuenta las redes familiares y sociales, aspectos culturales, del contexto y étnicos. (Estándar 2.) </t>
  </si>
  <si>
    <t xml:space="preserve">Guía Operativa del Servicio Centro de Educación Inicial - CEI. GO3.MT1.PP. Versión 2, del 26/12/2025. Estándar 2. Páginas 14, 15 y 16. </t>
  </si>
  <si>
    <t>4.2.1</t>
  </si>
  <si>
    <t xml:space="preserve">Cuenta con la ficha de caracterización para los servicios de atención a la primera infancia, diligenciada en medio digital y/o físico.
a. Fue formulada en el primer (1er) mes de la atención.
b. Es actualizada en los momentos en que se requiera, como: cambio de domicilio, nacimiento de un nuevo integrante de la familia, muerte de alguno de sus integrantes, entre otros.
c. Incluye la totalidad de las niñas y niños del servicio. </t>
  </si>
  <si>
    <t>4.2.2</t>
  </si>
  <si>
    <t xml:space="preserve">Cuenta con el formato de la ficha de caracterización pedagógica para la inclusión de niñas y niños con discapacidad o alertas en el desarrollo en los servicios de educación inicial, el cual debe: 
a. Diligenciada en medio físico y adjunta en las carpetas de las niñas y los niños.
b. Se formula máximo al segundo (2°) mes de atención. </t>
  </si>
  <si>
    <t>4.2.3</t>
  </si>
  <si>
    <r>
      <t xml:space="preserve">Cuenta con la consolidación de la información recolectada de la caracterización del grupo de familias o cuidadores y de las niñas, los niños y mujeres gestantes realizada con el talento humano.
</t>
    </r>
    <r>
      <rPr>
        <b/>
        <sz val="11"/>
        <color theme="1"/>
        <rFont val="Arial"/>
        <family val="2"/>
      </rPr>
      <t>Nota:</t>
    </r>
    <r>
      <rPr>
        <sz val="11"/>
        <color theme="1"/>
        <rFont val="Arial"/>
        <family val="2"/>
      </rPr>
      <t xml:space="preserve"> los soportes podrían ser actas, listado de asistencia, entre otros.</t>
    </r>
  </si>
  <si>
    <t xml:space="preserve">En observación de la atención y diálogo con el talento humano y los padres de familia o cuidadores y en contraste con la caracterización, se evidencia que </t>
  </si>
  <si>
    <t>4.2.4</t>
  </si>
  <si>
    <t>Cumple con el horario flexible para usuarios con discapacidad y es acordado con las familias y cuidadores. (cuando aplique).</t>
  </si>
  <si>
    <t>4.2.5</t>
  </si>
  <si>
    <t>Realiza los procesos y ajustes necesarios en las unidades de servicios para la atención de usuarios con discapacidad, para articular acciones que aseguren el procesos de inclusión en el quehacer diario. (cuando aplique).</t>
  </si>
  <si>
    <t>4.3</t>
  </si>
  <si>
    <r>
      <t xml:space="preserve">Identifica posibles casos de amenaza y vulneración de los derechos de los niños, las niñas y las mujeres gestantes y activa la ruta de protección ante las autoridades competentes. (Estándar 3 y 42.) </t>
    </r>
    <r>
      <rPr>
        <b/>
        <sz val="11"/>
        <color theme="1"/>
        <rFont val="Arial"/>
        <family val="2"/>
      </rPr>
      <t xml:space="preserve">
Nota 1:</t>
    </r>
    <r>
      <rPr>
        <sz val="11"/>
        <color theme="1"/>
        <rFont val="Arial"/>
        <family val="2"/>
      </rPr>
      <t xml:space="preserve"> En los casos que aplique la jurisdicción especial o los mecanismos de gobierno propio, se seguirá la ruta de protección establecida.</t>
    </r>
  </si>
  <si>
    <t xml:space="preserve">Guía Operativa del Servicio Centro de Educación Inicial - CEI. GO3.MT1.PP. Versión 2, del 26/12/2025. Estandares 3 y 42. Páginas 16, 17, 18 y 90. </t>
  </si>
  <si>
    <t>4.3.1</t>
  </si>
  <si>
    <r>
      <t>Cuenta con la socialización al talento humano del "</t>
    </r>
    <r>
      <rPr>
        <i/>
        <sz val="11"/>
        <color theme="1"/>
        <rFont val="Arial"/>
        <family val="2"/>
      </rPr>
      <t>Protocolo de actuaciones ante alertas de amenazas, vulneración o inobservancia de derechos en los servicios de atención a la Primera Infancia del ICBF"</t>
    </r>
    <r>
      <rPr>
        <sz val="11"/>
        <color theme="1"/>
        <rFont val="Arial"/>
        <family val="2"/>
      </rPr>
      <t xml:space="preserve"> y el "</t>
    </r>
    <r>
      <rPr>
        <i/>
        <sz val="11"/>
        <color theme="1"/>
        <rFont val="Arial"/>
        <family val="2"/>
      </rPr>
      <t>Lineamiento técnico para la prevención de las violencias contra niñas, niños en primera infancia"</t>
    </r>
    <r>
      <rPr>
        <sz val="11"/>
        <color theme="1"/>
        <rFont val="Arial"/>
        <family val="2"/>
      </rPr>
      <t xml:space="preserve"> o documentos que los modifique o sustituya. 
</t>
    </r>
    <r>
      <rPr>
        <b/>
        <sz val="11"/>
        <color theme="1"/>
        <rFont val="Arial"/>
        <family val="2"/>
      </rPr>
      <t>Nota:</t>
    </r>
    <r>
      <rPr>
        <sz val="11"/>
        <color theme="1"/>
        <rFont val="Arial"/>
        <family val="2"/>
      </rPr>
      <t xml:space="preserve"> los soportes pueden ser actas, listados de asistencia, entre otros.</t>
    </r>
  </si>
  <si>
    <t>4.3.2</t>
  </si>
  <si>
    <r>
      <t>Se identifican presuntos hechos de violencia, lesiones y fallecimientos de los usuarios de los servicios de Primera Infancia, en el formato "</t>
    </r>
    <r>
      <rPr>
        <i/>
        <sz val="11"/>
        <rFont val="Arial"/>
        <family val="2"/>
      </rPr>
      <t>reporte de presuntos hechos de violencia, lesiones y fallecimientos de los usuarios de los servicios de Primera Infancia"</t>
    </r>
    <r>
      <rPr>
        <sz val="11"/>
        <rFont val="Arial"/>
        <family val="2"/>
      </rPr>
      <t xml:space="preserve"> o documento que lo modifique o sustituya cumpliendo con lo siguiente:
a. Registro de la hoja denominada presuntos hechos de violencia del formato de reportes, como evidencia de la activación de la ruta integral de atenciones para el restablecimiento y garantía de derechos.
b. Para la población de comunidades Negras, Afrocolombianas, Raizales, Palenqueras, pueblo Rrom, indigenas, contar con la evidencia de la comunicación a la autoridad correspondiente, para que se articule con la autoridad tradicional indigena, los consejos comunitarios o representantes.</t>
    </r>
  </si>
  <si>
    <t>4.3.3</t>
  </si>
  <si>
    <t>Cuenta con la descripción de las acciones adelantadas en el caso de identificarse una amenaza, vulneración o inobservancia de los derechos de una niña y/o niño en el registro de novedades.</t>
  </si>
  <si>
    <t>4.3.4</t>
  </si>
  <si>
    <r>
      <t xml:space="preserve">Notifica a la autoridad administrativa correspondiente, la inasistencia y retiros injustificados de las niñas o niños que se encuentran con Proceso Administrativo de Restablecimiento de Derechos - PARD atendidos. 
</t>
    </r>
    <r>
      <rPr>
        <b/>
        <sz val="11"/>
        <color theme="1"/>
        <rFont val="Arial"/>
        <family val="2"/>
      </rPr>
      <t>Nota:</t>
    </r>
    <r>
      <rPr>
        <sz val="11"/>
        <color theme="1"/>
        <rFont val="Arial"/>
        <family val="2"/>
      </rPr>
      <t xml:space="preserve"> los soportes pueden ser correos electrónicos, oficios, registro de novedades y otros medios de comunicación.</t>
    </r>
  </si>
  <si>
    <t>4.3.5</t>
  </si>
  <si>
    <t xml:space="preserve">En diálogo con el talento humano, identifique si conocen el "protocolo de actuaciones ante alertas de amenazas, vulneración o inobservancia de derechos en los servicios de atención a la Primera Infancia del ICBF" y el "Lineamiento técnico para la prevención de las violencias contra niñas, niños en primera infancia". </t>
  </si>
  <si>
    <t>4.4</t>
  </si>
  <si>
    <t>Implementa acciones de articulación con autoridades, instituciones, servicios sociales, comunidades y los diferentes actores de su territorio, para promover redes protectoras para niñas, niños y mujeres gestantes. (Estándar 4.)</t>
  </si>
  <si>
    <t xml:space="preserve">Guía Operativa del Servicio Centro de Educación Inicial - CEI. GO3.MT1.PP. Versión 2, del 26/12/2025. Estándar 4. Páginas 18 y 19. </t>
  </si>
  <si>
    <t>4.4.1</t>
  </si>
  <si>
    <r>
      <t xml:space="preserve">Cuenta con el plan de articulación interinstitucional y comunitaria que incluye:
a. Nombre del sector, actores, entidades con quienes se requiere la articulación o instancias.
b. Objetivo de la articulación.
c. Fechas para llevar a cabo la articulación, estas deben ser acordadas.
d. Lugares para llevar a cabo la articulación, estas deben ser acordadas.
e. Responsables de la articulación por parte de la EAS o PDS y de la UDS y de las distintas entidades o instancias.
f. Resultados esperados de la articulación.
g. Cronograma acordado con las entidades identificadas para establecer las fechas en que se va a implementar la acción con el talento humano y/o los participantes.
e. En un (1) documento anexo que incluya el directorio actualizado de las entidades y autoridades competentes presentes en el territorio.
</t>
    </r>
    <r>
      <rPr>
        <b/>
        <sz val="11"/>
        <color theme="1"/>
        <rFont val="Arial"/>
        <family val="2"/>
      </rPr>
      <t>Nota 1</t>
    </r>
    <r>
      <rPr>
        <sz val="11"/>
        <color theme="1"/>
        <rFont val="Arial"/>
        <family val="2"/>
      </rPr>
      <t xml:space="preserve">: De acuerdo con la caracterización, dentro de las entidades descritas se evidencia la identificación de autoridades tradicionales, organizaciones comunitarias con presencia en el territorio.
</t>
    </r>
    <r>
      <rPr>
        <b/>
        <sz val="11"/>
        <color theme="1"/>
        <rFont val="Arial"/>
        <family val="2"/>
      </rPr>
      <t>Nota 2:</t>
    </r>
    <r>
      <rPr>
        <sz val="11"/>
        <color theme="1"/>
        <rFont val="Arial"/>
        <family val="2"/>
      </rPr>
      <t xml:space="preserve"> Construido en los primeros dos 2 meses e implementado a partir del tercer (3er) mes.</t>
    </r>
  </si>
  <si>
    <t>4.4.2</t>
  </si>
  <si>
    <t>Realiza la articulación interinstitucional y comunitaria para la gestión de alertas y riesgos identificados en la valoración y seguimiento al desarrollo infantil. 
Nota: los soportes pueden ser actas, listados de asistencia, oficios, memorandos, entre otros.</t>
  </si>
  <si>
    <t>4.4.3</t>
  </si>
  <si>
    <t xml:space="preserve">Realiza seguimiento al plan de articulación interinstitucional y comunitaria cada tres (3) meses, teniendo en cuenta el avance y cumplimiento de las acciones. 
Nota 1: los soportes pueden ser actas, listados de asistencia, registro fotográfico, entre otros. </t>
  </si>
  <si>
    <t>4.5</t>
  </si>
  <si>
    <t>Cuenta con un pacto de convivencia construido con la participación de las niñas, los niños y mujeres gestantes, sus familias, o cuidadores, y el talento humano de la Unidad de Servicio. (Estándar 5.)</t>
  </si>
  <si>
    <t xml:space="preserve">Guía Operativa del Servicio Centro de Educación Inicial - CEI. GO3.MT1.PP. Versión 2, del 26/12/2025. Estándar 5. Páginas 19 y 20. </t>
  </si>
  <si>
    <t>4.5.1</t>
  </si>
  <si>
    <t>4.5.2</t>
  </si>
  <si>
    <r>
      <t xml:space="preserve">El pacto de convivencia fue socializado con participantes, familias, cuidadores y talento humano.
</t>
    </r>
    <r>
      <rPr>
        <b/>
        <sz val="11"/>
        <color theme="1"/>
        <rFont val="Arial"/>
        <family val="2"/>
      </rPr>
      <t>Nota:</t>
    </r>
    <r>
      <rPr>
        <sz val="11"/>
        <color theme="1"/>
        <rFont val="Arial"/>
        <family val="2"/>
      </rPr>
      <t xml:space="preserve"> De acuerdo con la muestra dialogue con participantes, familias, cuidadores y talento humano e identifique el conocimiento que se tiene sobre el pacto de convivencia con el fin de verificar su socialización.</t>
    </r>
  </si>
  <si>
    <t>4.5.3</t>
  </si>
  <si>
    <t xml:space="preserve">En observación y diálogo con el talento humano, padres de familia y/o cuidadores, se evidencia que los acuerdos del Pacto de Convivencia son cumplidos, tenidos en cuenta el desarrollo del quehacer diario. </t>
  </si>
  <si>
    <t>4.6</t>
  </si>
  <si>
    <t>Cuenta e implementa un plan de formación y acompañamiento a familias o cuidadores, mujeres gestantes que responda a sus necesidades, intereses y características, para fortalecer las prácticas de cuidado y crianza de niños y niñas, de manera que se promueva su desarrollo integral. (Estándar 6.)</t>
  </si>
  <si>
    <t xml:space="preserve">Guía Operativa del Servicio Centro de Educación Inicial - CEI. GO3.MT1.PP. Versión 2, del 26/12/2025. Estándar 6. Páginas 20, 21, 22 y 23. </t>
  </si>
  <si>
    <t>4.6.1</t>
  </si>
  <si>
    <r>
      <t xml:space="preserve">El plan de formación y acompañamiento a familias, contiene: 
a. Aspectos que se quieren fortalecer o resignificar priorizados.
b. Actividades y estrategias. 
c. Responsables.
d. Materiales y/o recursos a utilizar.
e. Cronograma para su implementación, que debe tener en cuenta los encuentros con las familias y cuidadores.
f. Apartado para el seguimiento. 
</t>
    </r>
    <r>
      <rPr>
        <b/>
        <sz val="11"/>
        <color theme="1"/>
        <rFont val="Arial"/>
        <family val="2"/>
      </rPr>
      <t>Nota:</t>
    </r>
    <r>
      <rPr>
        <sz val="11"/>
        <color theme="1"/>
        <rFont val="Arial"/>
        <family val="2"/>
      </rPr>
      <t xml:space="preserve"> En caso de población con discapacidad en las actividades, debe reflejar lo orientado con la</t>
    </r>
    <r>
      <rPr>
        <i/>
        <sz val="11"/>
        <color theme="1"/>
        <rFont val="Arial"/>
        <family val="2"/>
      </rPr>
      <t xml:space="preserve"> Guía para la inclusión de niñas, niños y mujeres gestantes con discapacidad en los servicios de atención de primera infancia del ICBF</t>
    </r>
    <r>
      <rPr>
        <sz val="11"/>
        <color theme="1"/>
        <rFont val="Arial"/>
        <family val="2"/>
      </rPr>
      <t xml:space="preserve"> o documento que lo modifique o sustituya. </t>
    </r>
  </si>
  <si>
    <t>4.6.2</t>
  </si>
  <si>
    <r>
      <t xml:space="preserve">Cuenta e Implementa el primer (1er) encuentro con las familias y cuidadores, en línea con las estrategias del servicio desarrollado mediante la metodología de identificación de sentidos. 
a. Este encuentro se debe desarrollar durante el primer trimestre de atención.
</t>
    </r>
    <r>
      <rPr>
        <b/>
        <sz val="11"/>
        <color theme="1"/>
        <rFont val="Arial"/>
        <family val="2"/>
      </rPr>
      <t xml:space="preserve">Nota 1: </t>
    </r>
    <r>
      <rPr>
        <sz val="11"/>
        <color theme="1"/>
        <rFont val="Arial"/>
        <family val="2"/>
      </rPr>
      <t xml:space="preserve"> los soportes pueden ser actas, listados de asistencia, registro fotográfico, entre otros.
</t>
    </r>
    <r>
      <rPr>
        <b/>
        <sz val="11"/>
        <color theme="1"/>
        <rFont val="Arial"/>
        <family val="2"/>
      </rPr>
      <t>Nota 2</t>
    </r>
    <r>
      <rPr>
        <sz val="11"/>
        <color theme="1"/>
        <rFont val="Arial"/>
        <family val="2"/>
      </rPr>
      <t>: Mediante el diálogo con las familias verifique si se ha realizado el encuentro teniendo en cuenta la metodologia  de identificación de sentidos, de acuerdo con el "Anexo Orientaciones para el proceso de caracterización en los servicios de educación inicial del ICBF" o documento que lo modifique o sustituya.</t>
    </r>
  </si>
  <si>
    <t>4.6.3</t>
  </si>
  <si>
    <r>
      <t xml:space="preserve">Cuenta e implementa  los encuentros grupales con las familias y cuidadores, como evidencia de la implementación del plan de formación y acompañamiento a familias.
a. Este encuentro se debe realizar una (1) vez al mes, con una duración de mínimo tres (3) horas, 
</t>
    </r>
    <r>
      <rPr>
        <b/>
        <sz val="11"/>
        <color theme="1"/>
        <rFont val="Arial"/>
        <family val="2"/>
      </rPr>
      <t xml:space="preserve">
Nota:</t>
    </r>
    <r>
      <rPr>
        <sz val="11"/>
        <color theme="1"/>
        <rFont val="Arial"/>
        <family val="2"/>
      </rPr>
      <t xml:space="preserve"> Los soportes pueden ser actas, listados de asistencia, registro fotográfico, entre otros.</t>
    </r>
  </si>
  <si>
    <t>4.6.4</t>
  </si>
  <si>
    <r>
      <t xml:space="preserve">Cuenta con la formación y acompañamiento psicosocial específicas para familias en situaciones emergentes o condiciones especiales que demanden acciones oportunas y pertinentes en las carpetas de los participantes.
</t>
    </r>
    <r>
      <rPr>
        <b/>
        <sz val="11"/>
        <color theme="1"/>
        <rFont val="Arial"/>
        <family val="2"/>
      </rPr>
      <t>Nota:</t>
    </r>
    <r>
      <rPr>
        <sz val="11"/>
        <color theme="1"/>
        <rFont val="Arial"/>
        <family val="2"/>
      </rPr>
      <t xml:space="preserve"> Los soportes pueden ser actas y listas de asistencia.</t>
    </r>
  </si>
  <si>
    <t>4.6.5</t>
  </si>
  <si>
    <r>
      <t xml:space="preserve">Cuentan con el seguimiento a las familias que requieren más de cuatro (4) sesiones de acompañamiento o intervención terapéutica y fueron remitidos a la entidad competente (comisaria de familia, Defensoría de Familia, entidad territorial de salud, instituciones prestadoras de salud, autoridades tradicionales, entre otros):
a. En el Registro de Novedades se consigna el seguimiento al caso de la familia.
</t>
    </r>
    <r>
      <rPr>
        <b/>
        <sz val="11"/>
        <color theme="1"/>
        <rFont val="Arial"/>
        <family val="2"/>
      </rPr>
      <t xml:space="preserve">Nota: </t>
    </r>
    <r>
      <rPr>
        <sz val="11"/>
        <color theme="1"/>
        <rFont val="Arial"/>
        <family val="2"/>
      </rPr>
      <t xml:space="preserve">Los soportes también pueden ser actas, listados de asistencia que permitan identificar la atención. </t>
    </r>
  </si>
  <si>
    <t>4.6.6</t>
  </si>
  <si>
    <r>
      <t xml:space="preserve">Realiza seguimiento a los resultados del trimestre del Plan de Formación y Acompañamiento a las Familias y Cuidadores verificando que:
</t>
    </r>
    <r>
      <rPr>
        <b/>
        <sz val="11"/>
        <color rgb="FF00B050"/>
        <rFont val="Arial"/>
        <family val="2"/>
      </rPr>
      <t xml:space="preserve">
</t>
    </r>
    <r>
      <rPr>
        <sz val="11"/>
        <color theme="1"/>
        <rFont val="Arial"/>
        <family val="2"/>
      </rPr>
      <t xml:space="preserve">a. El plan de acompañamiento y formación a familias esta implementando en los tiempos establecidos en el cronograma.
b. El seguimiento se realiza cada tres (3) meses, éste puede ser ajustado o actualizado, proponiendo acciones de mejora.
</t>
    </r>
    <r>
      <rPr>
        <b/>
        <sz val="11"/>
        <color theme="1"/>
        <rFont val="Arial"/>
        <family val="2"/>
      </rPr>
      <t>Nota:</t>
    </r>
    <r>
      <rPr>
        <sz val="11"/>
        <color theme="1"/>
        <rFont val="Arial"/>
        <family val="2"/>
      </rPr>
      <t xml:space="preserve"> Los soportes también pueden ser actas u otros medios.</t>
    </r>
  </si>
  <si>
    <t>4.6.7</t>
  </si>
  <si>
    <t xml:space="preserve">Implementa el Plan de Formación y Acompañamiento a Familias
a. En contraste con el plan de formación y acompañamiento a familias, los documentos de seguimiento y mediante diálogo con las familias y el talento humano se identifica que las familias han recibido formación y acompañamiento requerido. 
b.  Planea actividades y estrategias para las familias y cuidadores que vayan en línea con la identificación de necesidades en el proceso de caracterización.
c. Como parte de las estrategias, el talento humano de las UDS implementa recursos y sesiones del Programa Apapachar o documento que lo modifique o sustituya.
</t>
  </si>
  <si>
    <t>4.7</t>
  </si>
  <si>
    <t>Facilita a la comunidad y a los participantes el ejercicio de control social sobre la calidad de la atención. (Estándar 7 y 56.)</t>
  </si>
  <si>
    <t xml:space="preserve">Guía Operativa del Servicio Centro de Educación Inicial - CEI. GO3.MT1.PP. Versión 2, del 26/12/2025. Estandares 7 y 56. Páginas 23, 100 y 101. </t>
  </si>
  <si>
    <t>4.7.1</t>
  </si>
  <si>
    <r>
      <t xml:space="preserve">Cuenta y posibilita a la comunidad y a los participantes ejercer el control social sobre la calidad de la atención.
</t>
    </r>
    <r>
      <rPr>
        <b/>
        <sz val="11"/>
        <color theme="1"/>
        <rFont val="Arial"/>
        <family val="2"/>
      </rPr>
      <t>Nota:</t>
    </r>
    <r>
      <rPr>
        <sz val="11"/>
        <color theme="1"/>
        <rFont val="Arial"/>
        <family val="2"/>
      </rPr>
      <t xml:space="preserve"> los soportes pueden ser el resultado de las visitas desarrolladas por veedurías ciudadanas, o por las visitas del Comité del Control Social del Servicio. </t>
    </r>
  </si>
  <si>
    <t>4.7.2</t>
  </si>
  <si>
    <r>
      <t xml:space="preserve">Realiza socialización a la comunidad de los servicios contratados, así: 
a. Primera Jornada durante el segundo (2) mes de la atención.
b. Segunda jornada durante el mes anterior al que finaliza la atención (es decir en el penúltimo mes de dicha atención). (Cuando aplique). 
</t>
    </r>
    <r>
      <rPr>
        <b/>
        <sz val="11"/>
        <color theme="1"/>
        <rFont val="Arial"/>
        <family val="2"/>
      </rPr>
      <t>Nota 1:</t>
    </r>
    <r>
      <rPr>
        <sz val="11"/>
        <color theme="1"/>
        <rFont val="Arial"/>
        <family val="2"/>
      </rPr>
      <t xml:space="preserve"> En diálogo con el talento humano, padres y/o acudientes y con los soportes suministrados se identifica que se conocen los servicios contratados. 
</t>
    </r>
    <r>
      <rPr>
        <b/>
        <sz val="11"/>
        <color theme="1"/>
        <rFont val="Arial"/>
        <family val="2"/>
      </rPr>
      <t>Nota 2</t>
    </r>
    <r>
      <rPr>
        <sz val="11"/>
        <color theme="1"/>
        <rFont val="Arial"/>
        <family val="2"/>
      </rPr>
      <t>: Los soportes de socialización pueden ser folletos, infografías, cuñas radiales, entre otros</t>
    </r>
  </si>
  <si>
    <t>4.7.3</t>
  </si>
  <si>
    <r>
      <t xml:space="preserve">Implementa las acciones para atender los resultados del Control Social y los aspectos encontrados durante las visitas desarrolladas por las veedurias.
</t>
    </r>
    <r>
      <rPr>
        <b/>
        <sz val="11"/>
        <color theme="1"/>
        <rFont val="Arial"/>
        <family val="2"/>
      </rPr>
      <t>Nota 1:</t>
    </r>
    <r>
      <rPr>
        <sz val="11"/>
        <color theme="1"/>
        <rFont val="Arial"/>
        <family val="2"/>
      </rPr>
      <t xml:space="preserve"> Los soportes pueden ser actas.
</t>
    </r>
    <r>
      <rPr>
        <b/>
        <sz val="11"/>
        <color theme="1"/>
        <rFont val="Arial"/>
        <family val="2"/>
      </rPr>
      <t xml:space="preserve">Nota 2: </t>
    </r>
    <r>
      <rPr>
        <sz val="11"/>
        <color theme="1"/>
        <rFont val="Arial"/>
        <family val="2"/>
      </rPr>
      <t>Mediante</t>
    </r>
    <r>
      <rPr>
        <b/>
        <sz val="11"/>
        <color theme="1"/>
        <rFont val="Arial"/>
        <family val="2"/>
      </rPr>
      <t xml:space="preserve"> </t>
    </r>
    <r>
      <rPr>
        <sz val="11"/>
        <color theme="1"/>
        <rFont val="Arial"/>
        <family val="2"/>
      </rPr>
      <t>diálogo con el talento humano, padres y/o acudientes y en contraste con los soportes suministrados se identifica que se han implementado acciones a partir del control social o de los resultados de las visitas de las veedurias.</t>
    </r>
  </si>
  <si>
    <t>5. PROCESO PEDAGÓGICO</t>
  </si>
  <si>
    <t>5.1</t>
  </si>
  <si>
    <t>Cuenta con un proyecto pedagógico coherente con los fundamentos técnicos, políticos y de gestión de la estrategia de atención integral a la primera infancia y los referentes técnicos de educación inicial, que responda a la realidad sociocultural y a las particularidades de las niñas, los niños y sus familias o cuidadores. (mujeres gestantes). (Estándar 24).</t>
  </si>
  <si>
    <t>Guía Operativa del Servicio Centro de Educación Inicial - CEI. GO3.MT1.PP. Versión 2, del 26/12/2025. Estándar 24. Páginas 47, 48, 49 y 50.
Anexo orientaciones para la construcción o ajuste del proyecto pedagógico en los servicios de educación inicial en el marco de la atención integral del ICBF. A7.MO12.PP. Versión 2 del 09/11/2022</t>
  </si>
  <si>
    <t>5.1.1</t>
  </si>
  <si>
    <t>5.2</t>
  </si>
  <si>
    <t xml:space="preserve">Cuenta con la planeación, la implementa y hace seguimiento a las experiencias pedagógicas y de cuidado llevadas a cabo con las niñas y los niños desde la gestación, orientadas a la promoción del desarrollo infantil, en coherencia con su proyecto pedagógico, los fundamentos políticos, técnicos y de gestión de la atención integral y las orientaciones pedagógicas nacionales y territoriales de educación inicial. (Estándar 25). </t>
  </si>
  <si>
    <t>Guía Operativa del Servicio Centro de Educación Inicial - CEI. GO3.MT1.PP. Versión 2, del 26/12/2025. Estándar 25. Páginas 50, 51, 52, 53, 54 y 55.
Desenredando Ando I Estrategias Pedagógicas.
Anexo orientaciones para la construcción o ajuste  del proyecto pedagógico en los servicios de educación inicial en el marco de la atención integral del ICBF.
Bases curriculares para educación inicial y preescolar (MEN, 2017).</t>
  </si>
  <si>
    <t>5.2.1</t>
  </si>
  <si>
    <r>
      <t xml:space="preserve">Cuenta con la planeación pedagógica, que incluye:
a. Fecha de la experiencia pedagógica 
b. Intencionalidades de las experiencias pedagógica 
c. Descripción de las experiencias pedagógicas
d. Estrategias pedagógicas 
e. Recursos y materiales 
f. Valoración de las experiencias (Esta debe realizarse al finalizar la experiencia pedagógica), 
g. Una construcción colectiva o individual por grupo de atención. 
</t>
    </r>
    <r>
      <rPr>
        <b/>
        <sz val="11"/>
        <color theme="1"/>
        <rFont val="Arial"/>
        <family val="2"/>
      </rPr>
      <t>Nota 1</t>
    </r>
    <r>
      <rPr>
        <sz val="11"/>
        <color theme="1"/>
        <rFont val="Arial"/>
        <family val="2"/>
      </rPr>
      <t xml:space="preserve">: El formato de planeación pedagógica podrá ser digital o fisico.
</t>
    </r>
    <r>
      <rPr>
        <b/>
        <sz val="11"/>
        <color theme="1"/>
        <rFont val="Arial"/>
        <family val="2"/>
      </rPr>
      <t>Nota 2</t>
    </r>
    <r>
      <rPr>
        <sz val="11"/>
        <color theme="1"/>
        <rFont val="Arial"/>
        <family val="2"/>
      </rPr>
      <t xml:space="preserve">: La planeación pedagógica deberá estar desde el primer día de atención, ser actualizada y realizada de forma diaria, semanal o máximo quincenalmente. </t>
    </r>
  </si>
  <si>
    <t>Mediante la observación y diálogo con el talento humano, padres, cuidadores, niñas y niños, en referencia con lo descrito en el proyecto pedagógico y la planeación de las experiencias pedagógicas se identifica que:</t>
  </si>
  <si>
    <t>5.2.2</t>
  </si>
  <si>
    <t xml:space="preserve">Implementa la planeación pedagogica la cual cumple con las siguientes situaciones: 
a. Se encuentra acorde con el enfoque, modelo, concepciones, filosofias o corrientes, establecidas en el proyecto y el desarrollo de la intencionalidad pedagógica. 
b. La intencionalidad y acciones pedagógicas se encuentran desarrolladas en el marco de los intereses, particularidades y necesidades de los usuarios. 
c. Las estrategias relacionadas en la planeación pedagógica son flexibles y tienen en cuenta el material que aporta el entorno. 
d. Las estrategias permiten que las niñas y niños sean constructores de su propio conocimiento por medio de la exploración del medio. 
e.Los materiales se encuentran acorde a las experiencias propuestas en la planeación. </t>
  </si>
  <si>
    <t>5.3</t>
  </si>
  <si>
    <t>Implementa acciones de cuidado con las niñas y los niños desde la gestación que promueven el bienestar, la seguridad y el buen trato. (Estandares 3 y 26).</t>
  </si>
  <si>
    <t>Guía Operativa del Servicio Centro de Educación Inicial - CEI. GO3.MT1.PP. Versión 2, del 26/12/2025. Estandares 3 y 26. Páginas 16, 17, 18, 55 y 56.
Desenredando Ando I Estrategias Pedagógicas.
Anexo orientaciones para la construcción o ajuste  del proyecto pedagógico en los servicios de educación inicial en el marco de la atención integral del ICBF.
Bases curriculares para educación inicial y preescolar (MEN, 2017).</t>
  </si>
  <si>
    <t xml:space="preserve">Mediante la observación, se identifica que: </t>
  </si>
  <si>
    <t>5.3.1</t>
  </si>
  <si>
    <r>
      <t xml:space="preserve">Cuenta con acciones de cuidado que:
a. Promueven en el desarrollo del quehacer diario: Estilos de vida saludable, la alimentación, la siesta, las actividades de cuerpo y movimiento, la higiene (cambio de pañal, control de esfínteres, higiene oral, lavado de manos, entre otros).
b.Tienen un sentido claro y una intencionalidad, las cuales promueven interacciones sensibles, bienestar físico, bienestar emocional y buen trato.
c. Parten del reconocimiento de las particularidades de los participantes, respetando siempre sus ritmos y sus tiempos; permitiendo que las vivan de forma natural, propiciando la construcción de vínculos, relaciones de afecto y seguridad. 
</t>
    </r>
    <r>
      <rPr>
        <b/>
        <sz val="11"/>
        <color theme="1"/>
        <rFont val="Arial"/>
        <family val="2"/>
      </rPr>
      <t>Nota 1:</t>
    </r>
    <r>
      <rPr>
        <sz val="11"/>
        <color theme="1"/>
        <rFont val="Arial"/>
        <family val="2"/>
      </rPr>
      <t xml:space="preserve"> La sensibilidad, el cariño y el afecto cumplen un papel relevante en los momentos, prácticas y vivencias cotidianas. Verifique si el talento humano demuestra de forma consistente sensibilidad, cariño y afecto a través de: tono de voz calmado, contacto físico respetuoso y oportuno, escucha atenta, validación de emociones, consuelo ante el llanto o malestar, trato no violento (sin gritos, humillaciones ni burlas) y gestos de acercamiento y acompañamiento afectuoso.</t>
    </r>
  </si>
  <si>
    <t>5.3.2</t>
  </si>
  <si>
    <t xml:space="preserve">Cuenta con los ajustes razonables para el desarrollo de las acciones de cuidado para los participantes con discapacidad y étnicos,  partiendo de sus características, capacidades y habilidades. </t>
  </si>
  <si>
    <t>5.3.3</t>
  </si>
  <si>
    <r>
      <t xml:space="preserve">Utiliza el talento humano de la Institución, lenguaje respetuoso, tiene disposición a la escucha y demuestra empatía con los niños y niñas. 
</t>
    </r>
    <r>
      <rPr>
        <b/>
        <sz val="11"/>
        <color theme="1"/>
        <rFont val="Arial"/>
        <family val="2"/>
      </rPr>
      <t xml:space="preserve">Nota: </t>
    </r>
    <r>
      <rPr>
        <sz val="11"/>
        <color theme="1"/>
        <rFont val="Arial"/>
        <family val="2"/>
      </rPr>
      <t>En observación del personal se evidencia que utilizan lenguaje verbal respetuoso (sin sarcasmos, gritos o descalificaciones), mantienen un tono de voz adecuado, cordial y amable con los niños y niñas.</t>
    </r>
  </si>
  <si>
    <t>5.4</t>
  </si>
  <si>
    <t>Dispone de ambientes enriquecidos para el desarrollo de experiencias pedagógicas intencionadas. (Estandares 27 y 46).</t>
  </si>
  <si>
    <t xml:space="preserve">Guía Operativa del Servicio Centro de Educación Inicial - CEI. GO3.MT1.PP. Versión 2, del 26/12/2025. Estandares 27 y 46. Páginas 56, 57 y 94. </t>
  </si>
  <si>
    <t xml:space="preserve">Mediante la observación, se identifica, que: </t>
  </si>
  <si>
    <t>5.4.1</t>
  </si>
  <si>
    <t xml:space="preserve">Los ambientes pedagógicos implementados para la semana de la visita de inspección, se encuentra acordes con el Proyecto y la planeación pedagógica. </t>
  </si>
  <si>
    <t>5.4.2</t>
  </si>
  <si>
    <t>Se identifica que los ambientes pedagógicos se caracterizan por: 
a. La igualdad y participación de las niñas, los niños, sus familias y cuidadores basados en las particularidades, intereses, gustos y características de su cultura, la construcción de la identidad y contexto territorial. 
b. La vivencia de experiencias en las que las niñas y los niños disfruten, creen, transformen y doten de sentido su entorno a a través del juego, las expresiones artísticas y la literatura, exploren el medio para conocerlo, apropiarlo y preguntarse sobre él.  
c.Ser flexibles, funcionales, por lo que pueden cobrar distintos usos y sentidos de acuerdo con las intencionalidades pedagógicas.
d. Atender a niñas y niños de diferentes grupos poblacionales teniendo en cuenta sus intereses, particularidades y cultura propia de la comunidad. 
e.Proponer espacios pedagógicos inclusivos y sin estereotipos.
f.Incluir ajustes tales como señales visuales acondicionadas en colores y contrastes, uso de imágenes reales como fotografías, material texturizado, agendas visuales, entre otros.</t>
  </si>
  <si>
    <t>5.4.3</t>
  </si>
  <si>
    <t xml:space="preserve">Se identifica que los ambientes pedagógicos favorecen la participación de todas las personas, ajustados intencionalmente para promover la inclusión y participación de las niñas y los niños con discapacidad. </t>
  </si>
  <si>
    <t>5.4.4</t>
  </si>
  <si>
    <r>
      <t xml:space="preserve">Cuentan con material que:  
a. Permite la exploración corporal, instrumentos musicales, juego de construcción, juego simbólico y de roles, material audiovisual, exploración sensorial necesarios, entre otros, suficientes y en buen estado.
b. Apuntan a potenciar la construcción del conocimiento y son de fácil manejo de las niñas y los niños. 
c. Permite la exploración de las particularidades, en caso de atender a niñas y niños de diferentes grupos poblacionales, basadas en la propuesta pedagógica en el marco de sus particularidades, intereses y cultura propia de la comunidad. 
d. Incluye ajustes tales como señales visuales acondicionadas en colores y contrastes, uso de imágenes reales como fotografías, material texturizado, agendas visuales, entre otros, 
e. Se encuentran al alcance de las niñas y los niños, permitiendo el fortalecimieno de habilidades y potencialidades. 
</t>
    </r>
    <r>
      <rPr>
        <b/>
        <sz val="11"/>
        <color theme="1"/>
        <rFont val="Arial"/>
        <family val="2"/>
      </rPr>
      <t>Nota:</t>
    </r>
    <r>
      <rPr>
        <sz val="11"/>
        <color theme="1"/>
        <rFont val="Arial"/>
        <family val="2"/>
      </rPr>
      <t xml:space="preserve"> Los materiales pueden ser:
*Estructurados: Como plastilina, crayolas, marcadores, colores, juegos didácticos, entre otros.
* No estructurados: De origen natural (semillas, hojas secas, ramas de árbol, entre otros). De origen industrial o reutilizables (retazos de tela, tubos de cartón, botellas plásticas, entre otros). Objetos de la vida cotidiana (vasos de plástico, coladores, cucharas de palo, entre otros. Herramientas y utensilios: lupas, linternas, pinzas, embudos, entre otros).</t>
    </r>
  </si>
  <si>
    <t>5.5</t>
  </si>
  <si>
    <t>Cuenta con el seguimiento al desarrollo de cada niña y niño y lo socializa con las familias o cuidadores como mínimo tres veces al año (Estándar 28).</t>
  </si>
  <si>
    <t xml:space="preserve">Guía Operativa del Servicio Centro de Educación Inicial - CEI. GO3.MT1.PP. Versión 2, del 26/12/2025. Estandares 28. Páginas 57, 58, 59 y 60. </t>
  </si>
  <si>
    <t>5.5.1</t>
  </si>
  <si>
    <r>
      <t xml:space="preserve">Cuenta e implementa con un instrumento definido para el seguimiento al desarrollo de cada niño y niña el cual:
a. Contiene: 
*El nombre de la niña o niño
*La fecha del suceso o cambio identificado. 
*Las anotaciones, informaciones y recorridos de las situaciones que cotidianamente se vivieron, haciendo énfasis en el desarrollo y aprendizaje de la niña o el niño.
b. Se aplica mínimo una vez al mes.
c. Aprobado por la supervisión del contrato.
</t>
    </r>
    <r>
      <rPr>
        <b/>
        <sz val="11"/>
        <color theme="1"/>
        <rFont val="Arial"/>
        <family val="2"/>
      </rPr>
      <t>Nota 1:</t>
    </r>
    <r>
      <rPr>
        <sz val="11"/>
        <color theme="1"/>
        <rFont val="Arial"/>
        <family val="2"/>
      </rPr>
      <t xml:space="preserve"> los soportes que evidencian el seguimiento al desarrollo de cada niño y niña podrian ser: diarios de campo, anecdotario, transcripciones de las voces, álbumes o museos de fotografías comentadas, bitácoras, grabaciones de voz, cuadernos viajeros, producciones de las niñas y los niños, entre otros, permiten evidenciar lo que los niños y niñas viven, sienten, preguntan, interpretan, comunican y construyen en su cotidianidad.
</t>
    </r>
    <r>
      <rPr>
        <b/>
        <sz val="11"/>
        <color theme="1"/>
        <rFont val="Arial"/>
        <family val="2"/>
      </rPr>
      <t>Nota 2:</t>
    </r>
    <r>
      <rPr>
        <sz val="11"/>
        <color theme="1"/>
        <rFont val="Arial"/>
        <family val="2"/>
      </rPr>
      <t xml:space="preserve"> En contraste con la información encontrada en el instrumento diálogue con el talento humano y las familias y/o cuidador de acuerdo con la muestra para la verificación del seguimiento al desarrollo de cada niña y niño.</t>
    </r>
  </si>
  <si>
    <t>5.5.2</t>
  </si>
  <si>
    <r>
      <t xml:space="preserve">Cuenta con la Escala de Valoración Cualitativa del Desarrollo Infantil - Revisada - EVCDI-R, que:
a. Fue constuida a partir de las anotaciones, información y registros realizados máximo mensualmente de cada una de las niñas y niños. 
b. Es liderada por el agente educativo
c. Se aplica cada tres (3) meses a partir del ingreso de cada niña y niño al servicio.
</t>
    </r>
    <r>
      <rPr>
        <b/>
        <sz val="11"/>
        <color theme="1"/>
        <rFont val="Arial"/>
        <family val="2"/>
      </rPr>
      <t xml:space="preserve">Nota: </t>
    </r>
    <r>
      <rPr>
        <sz val="11"/>
        <color theme="1"/>
        <rFont val="Arial"/>
        <family val="2"/>
      </rPr>
      <t>Para este registro se utiliza la hoja de “Registro y respuestas escala de valoración”,  y  se contará con cinco días hábiles calendario, posteriores a la fecha correspondiente para el diligenciamiento de la ECVDI- R o documento que lo modifique o sustituya.</t>
    </r>
  </si>
  <si>
    <t>5.5.3</t>
  </si>
  <si>
    <r>
      <t xml:space="preserve">Cuenta con los resultados de la Escala de Valoración Cualitativa del Desarrollo Infantil - Revisada - EVCDI-R,  los cuales deben evidenciar que:
Se realizó un análisis de la información del equipo intersiciplinario y se toman decisiones como mínimo con respecto a:
• Fortalecimiento de su práctica pedagógica: planeación y ambientes
• Plan de formación y acompañamiento a familias.
• La gestión intersectorial e institucional.
• Los procesos de cualificación del talento humano.
• Diligenciamiento del Formato Ficha de caracterización pedagógica para la inclusión de niñas y niños con discapacidad o documento que lo modifique o sustituya, cuando se identifiquen dos o más alertas en el desarrollo de las niñas y los niños. 
</t>
    </r>
    <r>
      <rPr>
        <b/>
        <sz val="11"/>
        <color theme="1"/>
        <rFont val="Arial"/>
        <family val="2"/>
      </rPr>
      <t>Nota:</t>
    </r>
    <r>
      <rPr>
        <sz val="11"/>
        <color theme="1"/>
        <rFont val="Arial"/>
        <family val="2"/>
      </rPr>
      <t xml:space="preserve">  los soportes pueden ser, actas, listados de asistencia, registros, entre otros. </t>
    </r>
  </si>
  <si>
    <t>5.5.4</t>
  </si>
  <si>
    <r>
      <t xml:space="preserve">Cuenta con la socialización de los resultados de la Escala de Valoración Cualitativa del Desarrollo Infantil - Revisada - EVCDI-R así: 
a. De manera presencial a las familias y cuidadores.
b. Debe realizarse de manera presencial mínimo (3) tres veces al año.
</t>
    </r>
    <r>
      <rPr>
        <b/>
        <sz val="11"/>
        <color theme="1"/>
        <rFont val="Arial"/>
        <family val="2"/>
      </rPr>
      <t>Nota 1:</t>
    </r>
    <r>
      <rPr>
        <sz val="11"/>
        <color theme="1"/>
        <rFont val="Arial"/>
        <family val="2"/>
      </rPr>
      <t xml:space="preserve">  Las evidencias de socialización pueden ser: exposiciones, galería de imágenes, descripciones cualitativas, videos y/o registros fotográficos, entre otros. 
</t>
    </r>
    <r>
      <rPr>
        <b/>
        <sz val="11"/>
        <color theme="1"/>
        <rFont val="Arial"/>
        <family val="2"/>
      </rPr>
      <t>Nota 2:</t>
    </r>
    <r>
      <rPr>
        <sz val="11"/>
        <color theme="1"/>
        <rFont val="Arial"/>
        <family val="2"/>
      </rPr>
      <t xml:space="preserve"> La socialización de los resultados de la Escala de valoración cualitativa del Desarrollo Infantil - Revisada - EVCDI-R también se verifica mediante el diálogo con el talento humano y la familia o cuidador de acuerdo con la muestra. </t>
    </r>
  </si>
  <si>
    <t>5.6</t>
  </si>
  <si>
    <t xml:space="preserve">Desarrolla jornadas pedagógicas mínimo una vez al mes con el talento humano para fortalecer su trabajo. (Estándar 29). </t>
  </si>
  <si>
    <t xml:space="preserve">Guía Operativa del Servicio Centro de Educación Inicial - CEI. GO3.MT1.PP. Versión 2, del 26/12/2025. Estandar 29. Páginas 60, 61 y 62. </t>
  </si>
  <si>
    <t>5.6.1</t>
  </si>
  <si>
    <r>
      <t xml:space="preserve">Cuenta e implementa jornadas de reflexión pedagógica las cuales:
a. Desarrollan espacios participativos de diálogo entre el talento humano interdisciplinario del servicio
b. Incluyen los compromisos y aportes para fortalecer el trabajo con las niñas, los niños, las mujeres y personas en estado de gestación.
d.Son realizadas una (1) vez al mes, cuatro (4) horas por un (1) día. </t>
    </r>
    <r>
      <rPr>
        <b/>
        <sz val="11"/>
        <rFont val="Arial"/>
        <family val="2"/>
      </rPr>
      <t xml:space="preserve">
Nota:</t>
    </r>
    <r>
      <rPr>
        <sz val="11"/>
        <rFont val="Arial"/>
        <family val="2"/>
      </rPr>
      <t xml:space="preserve"> los soportes podrian ser cronograma, actas, listados de asistencia, registros fotográficos entre otros.
</t>
    </r>
    <r>
      <rPr>
        <b/>
        <sz val="11"/>
        <rFont val="Arial"/>
        <family val="2"/>
      </rPr>
      <t>Nota 2:</t>
    </r>
    <r>
      <rPr>
        <sz val="11"/>
        <rFont val="Arial"/>
        <family val="2"/>
      </rPr>
      <t xml:space="preserve"> Las jornadas de reflexión pedagógicas también deben ser verificadas en diálogo con el talento humano.</t>
    </r>
  </si>
  <si>
    <t>5.6.2</t>
  </si>
  <si>
    <r>
      <t xml:space="preserve">Cuenta con estrategias y acciones que permiten el reconocimiento, la pervivencia y el fortalecimiento de las prácticas culturales de los grupos étnicos presentes en el servicio.
</t>
    </r>
    <r>
      <rPr>
        <b/>
        <sz val="11"/>
        <color theme="1"/>
        <rFont val="Arial"/>
        <family val="2"/>
      </rPr>
      <t>Nota 1:</t>
    </r>
    <r>
      <rPr>
        <sz val="11"/>
        <color theme="1"/>
        <rFont val="Arial"/>
        <family val="2"/>
      </rPr>
      <t xml:space="preserve"> los soportes pueden ser cronogramas de implementación de acciones, actas, registros de asistencia, entre otros.
</t>
    </r>
    <r>
      <rPr>
        <b/>
        <sz val="11"/>
        <color theme="1"/>
        <rFont val="Arial"/>
        <family val="2"/>
      </rPr>
      <t>Nota 2:</t>
    </r>
    <r>
      <rPr>
        <sz val="11"/>
        <color theme="1"/>
        <rFont val="Arial"/>
        <family val="2"/>
      </rPr>
      <t xml:space="preserve"> Las jornadas de prácticas culturales deben ser verificadas en diálogo con el talento humano.</t>
    </r>
  </si>
  <si>
    <t>5.6.3</t>
  </si>
  <si>
    <r>
      <t xml:space="preserve">Cuenta con la participación del talento humano en los colectivos pedagógicos, quienes deberán: 
a. Movilizar y compartir los aprendizajes y construcciones pedagógicas, con sus compañeros durante las jornadas destinadas a la reflexión pedagógica.
b. Ser constantes con el fin de aportar a las apuestas territoriales que influyan en la garantía del derecho a la educación inicial de las niñas y los niños.
</t>
    </r>
    <r>
      <rPr>
        <b/>
        <sz val="11"/>
        <color theme="1"/>
        <rFont val="Arial"/>
        <family val="2"/>
      </rPr>
      <t xml:space="preserve">Nota 1: </t>
    </r>
    <r>
      <rPr>
        <sz val="11"/>
        <color theme="1"/>
        <rFont val="Arial"/>
        <family val="2"/>
      </rPr>
      <t xml:space="preserve">los soportes podrian ser cronogramas, actas, registros de asistencia, entre otros.
</t>
    </r>
    <r>
      <rPr>
        <b/>
        <sz val="11"/>
        <color theme="1"/>
        <rFont val="Arial"/>
        <family val="2"/>
      </rPr>
      <t>Nota 2:</t>
    </r>
    <r>
      <rPr>
        <sz val="11"/>
        <color theme="1"/>
        <rFont val="Arial"/>
        <family val="2"/>
      </rPr>
      <t xml:space="preserve"> Los colectivos pedagógicos deben ser verificados en diálogo con el talento humano.</t>
    </r>
  </si>
  <si>
    <t>6. ADMINISTRATIVO Y DE GESTIÓN</t>
  </si>
  <si>
    <t>6.1.</t>
  </si>
  <si>
    <t>Documenta las estrategias organizacionales que le dan identidad como organización que atiende a la primera infancia. (Estándar 51).</t>
  </si>
  <si>
    <t xml:space="preserve">Guía Operativa del Servicio Centro de Educación Inicial - CEI. GO3.MT1.PP. Versión 2, del 26/12/2025. Estándar 51. Páginas 96 y 97. </t>
  </si>
  <si>
    <t>CONT / ADM / ECON</t>
  </si>
  <si>
    <t>6.1.1</t>
  </si>
  <si>
    <t>Cuenta con Reglamento Interno de Trabajo</t>
  </si>
  <si>
    <t>PSIC / TS / PEDAG / LIC /ADMIN</t>
  </si>
  <si>
    <t>6.1.2</t>
  </si>
  <si>
    <t>En observación de la atención y dialogo con los padres de familia se identifica que se presta el servicio ocho (8) horas diarias, cinco (5) días a la semana.</t>
  </si>
  <si>
    <t>6.2</t>
  </si>
  <si>
    <t>Documenta e implementa, de acuerdo con las orientaciones vigentes, la gestión documental de la información sobre las niñas, los niños, mujeres gestantes, sus familias o cuidadores, el talento humano y la gestión administrativa y financiera.  (Estandar 53)</t>
  </si>
  <si>
    <t xml:space="preserve">Guía Operativa del Servicio Centro de Educación Inicial - CEI. GO3.MT1.PP. Versión 2, del 26/12/2025. Estándar 53. Páginas 98 y 99. </t>
  </si>
  <si>
    <t>6.2.1</t>
  </si>
  <si>
    <r>
      <rPr>
        <sz val="11"/>
        <color rgb="FF000000"/>
        <rFont val="Arial"/>
        <family val="2"/>
      </rPr>
      <t xml:space="preserve">Cuentan los niños y niñas con la totalidad de los documentos requeridos según la muestra seleccionada y están disponibles para consulta.
</t>
    </r>
    <r>
      <rPr>
        <b/>
        <sz val="11"/>
        <color rgb="FF000000"/>
        <rFont val="Arial"/>
        <family val="2"/>
      </rPr>
      <t>Nota 1</t>
    </r>
    <r>
      <rPr>
        <sz val="11"/>
        <color rgb="FF000000"/>
        <rFont val="Arial"/>
        <family val="2"/>
      </rPr>
      <t xml:space="preserve">: En caso de no contar con algun documento, se relacionan las acciones en el registro de novedades para la adquisición de los documentos de las niñas y niños atendidos.
</t>
    </r>
    <r>
      <rPr>
        <b/>
        <sz val="11"/>
        <color rgb="FF000000"/>
        <rFont val="Arial"/>
        <family val="2"/>
      </rPr>
      <t xml:space="preserve">Nota 2: </t>
    </r>
    <r>
      <rPr>
        <sz val="11"/>
        <color rgb="FF000000"/>
        <rFont val="Arial"/>
        <family val="2"/>
      </rPr>
      <t>Esta verificación se realizará a través de la muestra seleccionada.</t>
    </r>
  </si>
  <si>
    <t>6.2.2</t>
  </si>
  <si>
    <t xml:space="preserve">Cuentan con la documentación requerida para los niñas y niños en proceso migratorio.  </t>
  </si>
  <si>
    <t>6.2.3</t>
  </si>
  <si>
    <r>
      <t xml:space="preserve">Cuenta con las gestiones realizadas con las entidades territoriales y/o tradicionales para la adquisición de los documentos faltantes. 
</t>
    </r>
    <r>
      <rPr>
        <b/>
        <sz val="11"/>
        <rFont val="Arial"/>
        <family val="2"/>
      </rPr>
      <t>Nota:</t>
    </r>
    <r>
      <rPr>
        <sz val="11"/>
        <rFont val="Arial"/>
        <family val="2"/>
      </rPr>
      <t xml:space="preserve"> los soportes pueden ser actas, listados de asistencia, correos electrónicos, entre otros. </t>
    </r>
  </si>
  <si>
    <t>6.2.4</t>
  </si>
  <si>
    <r>
      <t xml:space="preserve">Aplican las jornadas de sensibilización y orientación a la familia, cuidador y autoridades tradicionales para la adquisición de los documentos.
</t>
    </r>
    <r>
      <rPr>
        <b/>
        <sz val="11"/>
        <rFont val="Arial"/>
        <family val="2"/>
      </rPr>
      <t xml:space="preserve">Nota: </t>
    </r>
    <r>
      <rPr>
        <sz val="11"/>
        <rFont val="Arial"/>
        <family val="2"/>
      </rPr>
      <t>los soportes pueden ser</t>
    </r>
    <r>
      <rPr>
        <b/>
        <sz val="11"/>
        <rFont val="Arial"/>
        <family val="2"/>
      </rPr>
      <t xml:space="preserve"> </t>
    </r>
    <r>
      <rPr>
        <sz val="11"/>
        <rFont val="Arial"/>
        <family val="2"/>
      </rPr>
      <t xml:space="preserve">actas, listados de asistencia, correos electrónicos, entre otros. </t>
    </r>
  </si>
  <si>
    <t>6.2.5</t>
  </si>
  <si>
    <t>El archivo fisico y/o digital de cada colaborador contiene la totalidad de documentación requerida y organizada de acuerdo a las orientaciones de gestión documental de la guia opertiva de la modalidad y servicio.</t>
  </si>
  <si>
    <t>6.3</t>
  </si>
  <si>
    <t>Registra y actualiza la información de las niñas, los niños, sus familias, cuidadores y el talento humano a través de los mecanismos que definan las entidades competentes. (Estándar 54)</t>
  </si>
  <si>
    <t xml:space="preserve">Guía Operativa del Servicio Centro de Educación Inicial - CEI. GO3.MT1.PP. Versión 2, del 26/12/2025. Estándar 54. Páginas 99 y 100. </t>
  </si>
  <si>
    <t>6.3.1</t>
  </si>
  <si>
    <r>
      <t xml:space="preserve">Disponen del Registro de Asistencia Mensual RAM, que se aplica diariamente a niñas y niños, y cargan la información en el sistema o herramienta que defina el ICBF para tal fin, la cual debe guardar total relación con la asistencia efectiva de los participantes a la UDS.
</t>
    </r>
    <r>
      <rPr>
        <b/>
        <sz val="11"/>
        <rFont val="Arial"/>
        <family val="2"/>
      </rPr>
      <t>Nota 1</t>
    </r>
    <r>
      <rPr>
        <sz val="11"/>
        <rFont val="Arial"/>
        <family val="2"/>
      </rPr>
      <t xml:space="preserve">: Esta verificación se realiza de acuerdo con la muestra seleccionada. 
</t>
    </r>
    <r>
      <rPr>
        <b/>
        <sz val="11"/>
        <rFont val="Arial"/>
        <family val="2"/>
      </rPr>
      <t xml:space="preserve">Nota 2: </t>
    </r>
    <r>
      <rPr>
        <sz val="11"/>
        <rFont val="Arial"/>
        <family val="2"/>
      </rPr>
      <t>En caso que los participantes reportados en el RAM no sean los mismos, cuenta con los soportes de solicitud de actualización y ajuste de los datos de las niñas y niños no relacionados. Los soportes pueden ser actas, correos electrónicos, entre otros.</t>
    </r>
  </si>
  <si>
    <t>6.3.2</t>
  </si>
  <si>
    <t>6.4</t>
  </si>
  <si>
    <t xml:space="preserve">Cuenta con la información de los padres, las madres o los adultos responsables de las niñas, los niños y mujer gestante en un directorio completo y actualizado. (Estándar 55). </t>
  </si>
  <si>
    <t xml:space="preserve">Guía Operativa del Servicio Centro de Educación Inicial - CEI. GO3.MT1.PP. Versión 2, del 26/12/2025. Estándar 55. Página 100. </t>
  </si>
  <si>
    <t>6.4.1</t>
  </si>
  <si>
    <r>
      <rPr>
        <sz val="11"/>
        <color rgb="FF000000"/>
        <rFont val="Arial"/>
        <family val="2"/>
      </rPr>
      <t xml:space="preserve">Cuentan con el directorio de familias y cuidadores principales de los participantes, con la siguiente información:
* Nombre y apellido de la niña y/o niño.
* Nombre del padre, madre y/o adulto cuidador principal.
* Dirección o ubicación de la vivienda de la niña y/o niño.
* Teléfonos de contacto (fijo o celular).
* Datos de contacto alterno de un familiar o cuidador (Nombre, parentesco y número de contacto).
* Teléfono de líder o representante de autoridad tradicional para los casos de pertenencia a comunidades étnicas (cuando se cuente con esta información).
</t>
    </r>
    <r>
      <rPr>
        <b/>
        <sz val="11"/>
        <color rgb="FF000000"/>
        <rFont val="Arial"/>
        <family val="2"/>
      </rPr>
      <t xml:space="preserve">Nota 1: </t>
    </r>
    <r>
      <rPr>
        <sz val="11"/>
        <color rgb="FF000000"/>
        <rFont val="Arial"/>
        <family val="2"/>
      </rPr>
      <t xml:space="preserve">El directorio se encuentra disponible en la unidad de servicio y bajo custodia de una persona responsable del talento humano.
</t>
    </r>
    <r>
      <rPr>
        <b/>
        <sz val="11"/>
        <color rgb="FF000000"/>
        <rFont val="Arial"/>
        <family val="2"/>
      </rPr>
      <t xml:space="preserve">Nota 2: </t>
    </r>
    <r>
      <rPr>
        <sz val="11"/>
        <color rgb="FF000000"/>
        <rFont val="Arial"/>
        <family val="2"/>
      </rPr>
      <t>El directorio debe estar actualizado y con información veraz.</t>
    </r>
    <r>
      <rPr>
        <b/>
        <sz val="11"/>
        <color rgb="FF000000"/>
        <rFont val="Arial"/>
        <family val="2"/>
      </rPr>
      <t xml:space="preserve"> </t>
    </r>
    <r>
      <rPr>
        <sz val="11"/>
        <color rgb="FF000000"/>
        <rFont val="Arial"/>
        <family val="2"/>
      </rPr>
      <t>Esta verificación se realiza mediante el diálogo con los padres y/o cuidadores en la cual se debe contrastar la información del directorio, de acuerdo con la muestra.</t>
    </r>
  </si>
  <si>
    <t>6.5</t>
  </si>
  <si>
    <t>Cuentan con el mecanismo que permita registrar, analizar y tramitar las sugerencias, quejas y reclamos. (Estándar 56)</t>
  </si>
  <si>
    <t xml:space="preserve">Guía Operativa del Servicio Centro de Educación Inicial - CEI. GO3.MT1.PP. Versión 2, del 26/12/2025. Estándar 56. Páginas 100 y 101. </t>
  </si>
  <si>
    <t>6.5.1</t>
  </si>
  <si>
    <t xml:space="preserve">Cuentan un procedimiento para el trámite de las PQRFS que cuenta como mínimo con: 
a. Tiempos de respuesta.
b. Registro de la PQRFS.
c. Direccionamiento y seguimiento a la respuesta.
d. Asignación de los responsables para gestionar una respuesta oportuna y verás. </t>
  </si>
  <si>
    <t>6.5.2</t>
  </si>
  <si>
    <t>6.5.3</t>
  </si>
  <si>
    <t xml:space="preserve">Cuenta con evidencias de aplicación de las dos (2) evaluaciones de satisfacción a participantes, familias y cuidadores frente al servicio prestado al año y el informe de análisis de los resultados. </t>
  </si>
  <si>
    <t>7. FINANCIERO</t>
  </si>
  <si>
    <t>7.1</t>
  </si>
  <si>
    <t>Cuenta con un presupuesto de ingresos y gastos que permita mantener el equilibrio financiero para la prestación del servicio. (Estandar 57)</t>
  </si>
  <si>
    <t>ANEXO GESTIÓN DE RECURSOS FINANCIEROS CONTRATOS DE APORTE SERVICIOS DE PRIMERA INFANCIA V1 25/11/2024 Páginas 4, 5 y 11 Y GUÍA OPERATIVA DEL SERVICIO CENTRO DE DESARROLLO INFANTIL -CDI  Version 2 26/12/2025 Páginas 96 - 97</t>
  </si>
  <si>
    <t>CONT / ADM</t>
  </si>
  <si>
    <t>7.1.1</t>
  </si>
  <si>
    <t xml:space="preserve">Cuenta con un presupuesto de ingresos y gastos para la prestación del servicio </t>
  </si>
  <si>
    <t>7.2</t>
  </si>
  <si>
    <t>Cumple con los requisitos de ley establecidos para la contabilidad, según el tipo de sociedad o empresa. (Estandar 58)</t>
  </si>
  <si>
    <t>ANEXO GESTIÓN DE RECURSOS FINANCIEROS CONTRATOS DE APORTE SERVICIOS DE PRIMERA INFANCIA V1 25/11/2024  Páginas 4 - 5 Y GUÍA OPERATIVA DEL SERVICIO CENTRO DE DESARROLLO INFANTIL -CDI  Version 2 26/12/2025 Página 97</t>
  </si>
  <si>
    <t>7.2.1</t>
  </si>
  <si>
    <t>7.2.2</t>
  </si>
  <si>
    <t xml:space="preserve">Cuenta con Estados financieros completos del último año fiscal aprobados por el órgano máximo de administración.
</t>
  </si>
  <si>
    <t>7.2.3</t>
  </si>
  <si>
    <t>Cuenta con un Manual de Políticas  Contables.</t>
  </si>
  <si>
    <t>7.2.4</t>
  </si>
  <si>
    <t>Lleva la contabilidad desagregada por centro de costos.</t>
  </si>
  <si>
    <t>7.3</t>
  </si>
  <si>
    <t>Cumple con la canasta para el servicio de CDI</t>
  </si>
  <si>
    <t xml:space="preserve"> GUÍA OPERATIVA DEL SERVICIO CENTRO DE DESARROLLO INFANTIL -CDI Versión 2 26/12/2025 Páginas 101- 102</t>
  </si>
  <si>
    <t>7.3.1</t>
  </si>
  <si>
    <r>
      <t xml:space="preserve">Cuenta con soportes de la compra de la canasta del servicio para el componente de Talento Humano.
</t>
    </r>
    <r>
      <rPr>
        <b/>
        <sz val="11"/>
        <color rgb="FF000000"/>
        <rFont val="Arial"/>
        <family val="2"/>
      </rPr>
      <t>Nota:</t>
    </r>
    <r>
      <rPr>
        <sz val="11"/>
        <color rgb="FF000000"/>
        <rFont val="Arial"/>
        <family val="2"/>
      </rPr>
      <t xml:space="preserve"> Se realiza la verificación de los pagos de Salarios, Honorarios y Seguridad Social.</t>
    </r>
  </si>
  <si>
    <t>7.3.2</t>
  </si>
  <si>
    <t>Cuenta con soportes de la compra de la canasta del servicio para el componente de Infraestructura</t>
  </si>
  <si>
    <t>7.3.3</t>
  </si>
  <si>
    <t>Cuenta con soportes de la compra de la canasta del servicio para el componente de Gastos Operativos</t>
  </si>
  <si>
    <t>7.3.4</t>
  </si>
  <si>
    <t>7.3.5</t>
  </si>
  <si>
    <t>Cuenta con soportes de la compra de la canasta del servicio para el componente  de Dotación de Consumo (Material didáctico de consumo)</t>
  </si>
  <si>
    <t>7.3.6</t>
  </si>
  <si>
    <t>Cuenta con soportes de la compra de la canasta del servicio para el componente  de Dotación Aseo personal</t>
  </si>
  <si>
    <t>7.3.7</t>
  </si>
  <si>
    <t>Cuenta con soportes de la compra de la canasta del servicio para el componente  de Alimentación (Ración Preparada)</t>
  </si>
  <si>
    <t>Cantidad de Condiciones que CUMPLE</t>
  </si>
  <si>
    <t>Cantidad de Condiciones que NO CUMPLE CONDICIÓN</t>
  </si>
  <si>
    <t>Cantidad de Condiciones que NO APLICA</t>
  </si>
  <si>
    <t>8. COMPONENTE TALENTO HUMANO</t>
  </si>
  <si>
    <t>8.1</t>
  </si>
  <si>
    <t>Vincula el talento humano bajo una modalidad de Contratación legal vigente, que cumpla con las formalidades plenas segun lo estipulado por la ley laboral y civil - Estandar 52</t>
  </si>
  <si>
    <t>GUÍA OPERATIVA DEL SERVICIO CENTRO DE DESARROLLO INFANTIL. Versión 2 del 26 de diciembre de 2025. Estándar 52 página 92</t>
  </si>
  <si>
    <t>8.1.1</t>
  </si>
  <si>
    <r>
      <rPr>
        <sz val="11"/>
        <color rgb="FF000000"/>
        <rFont val="Arial"/>
        <family val="2"/>
      </rPr>
      <t xml:space="preserve">El talento humano se vincula bajo una modalidad de contratación legal vigente.
</t>
    </r>
    <r>
      <rPr>
        <b/>
        <sz val="11"/>
        <color rgb="FF000000"/>
        <rFont val="Arial"/>
        <family val="2"/>
      </rPr>
      <t xml:space="preserve">Nota: </t>
    </r>
    <r>
      <rPr>
        <sz val="11"/>
        <color rgb="FF000000"/>
        <rFont val="Arial"/>
        <family val="2"/>
      </rPr>
      <t>Este verificable se revisará por muestreo a través de la observación de los contratos y el dialógo con el Talento Humano.</t>
    </r>
  </si>
  <si>
    <t>8.1.2</t>
  </si>
  <si>
    <r>
      <rPr>
        <sz val="11"/>
        <color rgb="FF000000"/>
        <rFont val="Arial"/>
        <family val="2"/>
      </rPr>
      <t xml:space="preserve">El talento humano cuenta con afiliación y pago oportuno de los aportes al Sistema General de Seguridad Social (salud, pensión y riesgos laborales) desde el primer día de vinculación.
</t>
    </r>
    <r>
      <rPr>
        <b/>
        <sz val="11"/>
        <color rgb="FF000000"/>
        <rFont val="Arial"/>
        <family val="2"/>
      </rPr>
      <t xml:space="preserve">Nota: </t>
    </r>
    <r>
      <rPr>
        <sz val="11"/>
        <color rgb="FF000000"/>
        <rFont val="Arial"/>
        <family val="2"/>
      </rPr>
      <t>Este verificable se revisará a través de la consulta de pago de la seguridad social de la muestra y el dialógo con el Talento Humano.</t>
    </r>
  </si>
  <si>
    <t>8.2</t>
  </si>
  <si>
    <t>Cumple con los perfiles del talento humano que se requieren para la atencion de las niñas los niños y mujeres gestantes con enfoque diferencial - Estandar 30</t>
  </si>
  <si>
    <t>GUÍA OPERATIVA DEL SERVICIO CENTRO DE DESARROLLO INFANTIL. Versión 2 del 26 de diciembre de 2025. Estándar 30 página 61</t>
  </si>
  <si>
    <t>8.2.1</t>
  </si>
  <si>
    <r>
      <t>El personal cumple con los requisitos de formación académica y experiencia profesional establecidos para ejercer los cargos defini</t>
    </r>
    <r>
      <rPr>
        <sz val="11"/>
        <rFont val="Arial"/>
        <family val="2"/>
      </rPr>
      <t>dos en el Tabla 5. Perfiles del Talento Humano.</t>
    </r>
    <r>
      <rPr>
        <sz val="11"/>
        <color rgb="FF000000"/>
        <rFont val="Arial"/>
        <family val="2"/>
      </rPr>
      <t xml:space="preserve">
</t>
    </r>
    <r>
      <rPr>
        <b/>
        <sz val="11"/>
        <color rgb="FF000000"/>
        <rFont val="Arial"/>
        <family val="2"/>
      </rPr>
      <t xml:space="preserve">Nota: </t>
    </r>
    <r>
      <rPr>
        <sz val="11"/>
        <color rgb="FF000000"/>
        <rFont val="Arial"/>
        <family val="2"/>
      </rPr>
      <t>En caso de no contar con perfiles 1 y 2, se ha llevado el caso al comité técnico operativo y se cuenta con la documentación respectiva.</t>
    </r>
  </si>
  <si>
    <t>GUÍA OPERATIVA DEL SERVICIO CENTRO DE DESARROLLO INFANTIL. Versión 2 del 26 de diciembre de 2025. Estándar 30 página 64 y 65</t>
  </si>
  <si>
    <t>8.2.2</t>
  </si>
  <si>
    <t>Cumple con el registro del talento humano vinculado en el sistema de información o herramienta que el ICBF determine</t>
  </si>
  <si>
    <t>GUÍA OPERATIVA DEL SERVICIO CENTRO DE DESARROLLO INFANTIL. Versión 2 del 26 de diciembre de 2025. Estándar 30 página 62</t>
  </si>
  <si>
    <t>8.2.3</t>
  </si>
  <si>
    <t>Se prioriza la contratación de personal que conozca la lengua materna y la cultura de la comunidad atendida.</t>
  </si>
  <si>
    <t>GUÍA OPERATIVA DEL SERVICIO CENTRO DE DESARROLLO INFANTIL. Versión 2 del 26 de diciembre de 2025. Estándar 30 página 63</t>
  </si>
  <si>
    <t>8.2.4</t>
  </si>
  <si>
    <t>Si la entidad cuenta con practicantes se evidencia que:
a. Cuenta con propuesta formal para la vinculación de practicantes, aprobada por el comité tecnico operativo.
b. Los practicantes cumplen con la documentación requeridad en la guia operativa y portan su identificación de manera visible.
c. Los practicantes no han sido asignados para suplir los perfiles del talento humano del servicio.</t>
  </si>
  <si>
    <t>8.2.5</t>
  </si>
  <si>
    <t>En entrevista con el talento humano de acuerdo con la muestra, verifique su formación experiencia y desempeño:
¿Qué formación tienes, en qué has trabajado?, ¿qué experiencia tienes? ¿Cuáles son sus responsabilidades específicas en la Unidad de Servicio?</t>
  </si>
  <si>
    <t>8.3</t>
  </si>
  <si>
    <t>Cumple con el número de personas requeridas para asegurar la atención según el número total de niñas y niños, de acuerdo con lo establecido en las tablas de proporción de talento humano para la modalidad por servicio. Estandar 31</t>
  </si>
  <si>
    <t>GUÍA OPERATIVA DEL SERVICIO CENTRO DE DESARROLLO INFANTIL. Versión 2 del 26 de diciembre de 2025. Estándar 31 página 67</t>
  </si>
  <si>
    <t>8.3.1</t>
  </si>
  <si>
    <r>
      <rPr>
        <sz val="11"/>
        <color rgb="FF000000"/>
        <rFont val="Arial"/>
        <family val="2"/>
      </rPr>
      <t xml:space="preserve">Cumple con el personal requerido de acuerdo con la Tabla de Talento Humano en la modalidad y servicio.
</t>
    </r>
    <r>
      <rPr>
        <b/>
        <sz val="11"/>
        <color rgb="FF000000"/>
        <rFont val="Arial"/>
        <family val="2"/>
      </rPr>
      <t xml:space="preserve">Nota 1: </t>
    </r>
    <r>
      <rPr>
        <sz val="11"/>
        <color rgb="FF000000"/>
        <rFont val="Arial"/>
        <family val="2"/>
      </rPr>
      <t xml:space="preserve">Verifique a través de observación la existencia del personal.
</t>
    </r>
    <r>
      <rPr>
        <b/>
        <sz val="11"/>
        <color rgb="FF000000"/>
        <rFont val="Arial"/>
        <family val="2"/>
      </rPr>
      <t>Nota 2:</t>
    </r>
    <r>
      <rPr>
        <sz val="11"/>
        <color rgb="FF000000"/>
        <rFont val="Arial"/>
        <family val="2"/>
      </rPr>
      <t xml:space="preserve"> Cuando la proporción de niñas y niños por adulto del equipo interdisciplinario, administrativo o de servicios es igual o superior al 50% por encima de la relación técnica, se debe asignar otra persona en el mismo cargo, con el salario establecido en los costos de referencia. Se exceptúa a las agentes educativas, quienes, de acuerdo con las condiciones territoriales, pueden atender hasta un 20% adicional.
</t>
    </r>
    <r>
      <rPr>
        <b/>
        <sz val="11"/>
        <color rgb="FF000000"/>
        <rFont val="Arial"/>
        <family val="2"/>
      </rPr>
      <t>Nota 3</t>
    </r>
    <r>
      <rPr>
        <sz val="11"/>
        <color rgb="FF000000"/>
        <rFont val="Arial"/>
        <family val="2"/>
      </rPr>
      <t>: Cuando se presenten variaciones las mismas deben ser aprobadas por el Comité Técnico.</t>
    </r>
  </si>
  <si>
    <t>8.4</t>
  </si>
  <si>
    <t>Implementa o gestiona y hace seguimiento al plan de cualificación del talento humano de acuerdo con la oferta territorial-sectorial - Estandar 32</t>
  </si>
  <si>
    <t>8.4.1</t>
  </si>
  <si>
    <t>Cuenta con un plan de cualificación del talento humano, el cual debe estar estructurado a más tardar en el tercer (3) mes del inicio de la atención.</t>
  </si>
  <si>
    <t>GUÍA OPERATIVA DEL SERVICIO CENTRO DE DESARROLLO INFANTIL. Versión 2 del 26 de diciembre de 2025. Estándar 31 página 67 y 68</t>
  </si>
  <si>
    <t>8.4.2</t>
  </si>
  <si>
    <t xml:space="preserve">Cuenta con los soportes de implementación del plan de cualificación tales como actas con el listado de asistencia, contemplando las tematicas minimas establecidas en el  el Anexo Temáticas para cualificación del talento humano vinculado a los servicios de educación inicial en el marco de la atención integral o documento que lo modifique o sustituya. </t>
  </si>
  <si>
    <t>GUÍA OPERATIVA DEL SERVICIO CENTRO DE DESARROLLO INFANTIL. Versión 2 del 26 de diciembre de 2025. Estándar 31 página 68
ANEXO TEMÁTICAS PARA LA CUALIFICACIÓN DEL TALENTO HUMANO VINCULADO A LOS SERVICIOS DE EDUCACIÓN INICIAL V1 del 25/11/2024</t>
  </si>
  <si>
    <t>8.5</t>
  </si>
  <si>
    <t>Documenta e implementa un proceso de selección, inducción, bienestar y evaluación del desempeño del talento humano, de acuerdo con el perfil, el cargo a desempeñar y las particularidades culturales y étnicas de la población - Estandar 33</t>
  </si>
  <si>
    <t>GUÍA OPERATIVA DEL SERVICIO CENTRO DE DESARROLLO INFANTIL. Versión 2 del 26 de diciembre de 2025. Estándar 33 página 69</t>
  </si>
  <si>
    <t>8.5.1</t>
  </si>
  <si>
    <r>
      <rPr>
        <sz val="11"/>
        <color rgb="FF000000"/>
        <rFont val="Arial"/>
        <family val="2"/>
      </rPr>
      <t xml:space="preserve">El personal cumple con las funciones para las cuales fue contratado.
</t>
    </r>
    <r>
      <rPr>
        <b/>
        <sz val="11"/>
        <color rgb="FF000000"/>
        <rFont val="Arial"/>
        <family val="2"/>
      </rPr>
      <t xml:space="preserve">Nota: </t>
    </r>
    <r>
      <rPr>
        <sz val="11"/>
        <color rgb="FF000000"/>
        <rFont val="Arial"/>
        <family val="2"/>
      </rPr>
      <t>Evalúe si el personal conoce sus funciones, aplicando las siguientes preguntas orientadoras, de acuerdo con la muestra:
¿Conoce sus funciones? 
¿Dónde las encuentra?
¿Cuáles son sus responsabilidades específicas?</t>
    </r>
  </si>
  <si>
    <t>8.5.2</t>
  </si>
  <si>
    <t>Cuenta con los soportes documentales de los resultados de la evaluación de selección del talento humano, en concordancia con el perfil del cargo</t>
  </si>
  <si>
    <t>GUÍA OPERATIVA DEL SERVICIO CENTRO DE DESARROLLO INFANTIL. Versión 2 del 26 de diciembre de 2025. Estándar 33 página 70</t>
  </si>
  <si>
    <t>8.5.3</t>
  </si>
  <si>
    <r>
      <t xml:space="preserve">Cuenta con los soportes de verificación de consulta en páginas oficiales de:
- Certificado de antecedentes disciplinarios – Procuraduría.
- Certificado de antecedentes de responsabilidad fiscal – Contraloría.
- Certificado de antecedentes judiciales – Policía Nacional.
- Certificado del Sistema Registro Nacional de Medidas Correctivas – RNMC.
- Certificado de inhabilidades por delitos sexuales contra menores de 18 años.
- Tarjeta profesional o registro profesional o tecnológico (cuando aplique).
- Registro Único Nacional del Talento Humano en Salud – RETHUS (cuando aplique).
- Otros documentos determinados por la normatividad vigente.
</t>
    </r>
    <r>
      <rPr>
        <b/>
        <sz val="11"/>
        <rFont val="Arial"/>
        <family val="2"/>
      </rPr>
      <t xml:space="preserve">Nota 1: </t>
    </r>
    <r>
      <rPr>
        <sz val="11"/>
        <rFont val="Arial"/>
        <family val="2"/>
      </rPr>
      <t xml:space="preserve">No se podrá vincular talento humano que tenga antecedentes: fiscales, disciplinarios, ni judiciales (en Justicia Ordinaria y en el ejercicio de Justicia Propia para el caso de Pueblos Indígeneas). Verificar cada 3 meses durante la vinculación de la modalidad.
</t>
    </r>
    <r>
      <rPr>
        <b/>
        <sz val="11"/>
        <rFont val="Arial"/>
        <family val="2"/>
      </rPr>
      <t>Nota 2:</t>
    </r>
    <r>
      <rPr>
        <sz val="11"/>
        <rFont val="Arial"/>
        <family val="2"/>
      </rPr>
      <t xml:space="preserve"> Verificar que la Unidad haya realizado la validación de antecedentes del talento humano, como requisito previo a su vinculación.
</t>
    </r>
    <r>
      <rPr>
        <b/>
        <sz val="11"/>
        <rFont val="Arial"/>
        <family val="2"/>
      </rPr>
      <t>Nota 3:</t>
    </r>
    <r>
      <rPr>
        <sz val="11"/>
        <rFont val="Arial"/>
        <family val="2"/>
      </rPr>
      <t xml:space="preserve"> solicitar la verificación de los antecedentes judiciales en las páginas oficiales de la muestra seleccionada.</t>
    </r>
  </si>
  <si>
    <t>8.5.4</t>
  </si>
  <si>
    <t>Cuenta con los soportes que evidencian la implementación del proceso de inducción, abarcando las tematicas minimas establecidas en la guia operativa</t>
  </si>
  <si>
    <t>8.5.5</t>
  </si>
  <si>
    <t>Cuenta con los soportes que evidencian la implementación del proceso de evaluacion y desempeño coherentes con los roles y acciones que desempeña el talento humano</t>
  </si>
  <si>
    <t>GUÍA OPERATIVA DEL SERVICIO CENTRO DE DESARROLLO INFANTIL. Versión 2 del 26 de diciembre de 2025. Estándar 33 página 71</t>
  </si>
  <si>
    <t>8.5.6</t>
  </si>
  <si>
    <t>Cuenta con los soportes que evidencian la implementación del proceso de bienestar y satisfaccion con una periodisidad minima de cada 3 meses</t>
  </si>
  <si>
    <t>GUÍA OPERATIVA DEL SERVICIO CENTRO DE DESARROLLO INFANTIL. Versión 2 del 26 de diciembre de 2025. Estándar 33 página 72</t>
  </si>
  <si>
    <t>8.6</t>
  </si>
  <si>
    <t>Cumple con la verificación del cumplimiento de lo establecido en la Ley 1918 de 2018, modificada por la Ley 2375 de 2024, referente a la consulta del registro de inhabilidades por delitos sexuales cometidos contra personas menores de edad.</t>
  </si>
  <si>
    <t>8.6.1</t>
  </si>
  <si>
    <r>
      <t>Cuenta con los soportes de verificación de consulta del registro de inhabilidades por delitos sexuales cometidos contra personas menores de edad en el proceso de selección del talento humano, en cumplimiento de lo establecido en la Ley 1918 de 2018, modificada por la Ley 2375 de 2024</t>
    </r>
    <r>
      <rPr>
        <b/>
        <sz val="11"/>
        <color theme="1"/>
        <rFont val="Arial"/>
        <family val="2"/>
      </rPr>
      <t xml:space="preserve">.
Nota 1: </t>
    </r>
    <r>
      <rPr>
        <b/>
        <u/>
        <sz val="11"/>
        <color theme="1"/>
        <rFont val="Arial"/>
        <family val="2"/>
      </rPr>
      <t xml:space="preserve">No se podrá vincular a quienes se encuentren inhabilitados por delitos contra la libertad, integridad y formación sexuales contra las niñas, los niños y los adolescentes, de acuerdo con lo establecido decreto 753 del 30 de abril de 2019. </t>
    </r>
    <r>
      <rPr>
        <sz val="11"/>
        <color theme="1"/>
        <rFont val="Arial"/>
        <family val="2"/>
      </rPr>
      <t xml:space="preserve">
</t>
    </r>
    <r>
      <rPr>
        <b/>
        <sz val="11"/>
        <color theme="1"/>
        <rFont val="Arial"/>
        <family val="2"/>
      </rPr>
      <t>Nota 2:</t>
    </r>
    <r>
      <rPr>
        <sz val="11"/>
        <color theme="1"/>
        <rFont val="Arial"/>
        <family val="2"/>
      </rPr>
      <t xml:space="preserve"> Verificar que la institución haya realizado la validación de antecedentes del talento humano, como requisito previo a su incorporación.</t>
    </r>
  </si>
  <si>
    <t>8.6.2</t>
  </si>
  <si>
    <r>
      <t xml:space="preserve">Cuenta con los soportes de verificación de consulta del registro de inhabilidades por delitos sexuales cometidos contra personas menores de edad, cada </t>
    </r>
    <r>
      <rPr>
        <b/>
        <u/>
        <sz val="11"/>
        <color theme="1"/>
        <rFont val="Arial"/>
        <family val="2"/>
      </rPr>
      <t>cuatro (4) meses</t>
    </r>
    <r>
      <rPr>
        <sz val="11"/>
        <color theme="1"/>
        <rFont val="Arial"/>
        <family val="2"/>
      </rPr>
      <t xml:space="preserve"> del talento humano, en cumplimiento de lo establecido en la Ley 1918 de 2018, modificada por la Ley 2375 de 2024.
</t>
    </r>
    <r>
      <rPr>
        <b/>
        <sz val="11"/>
        <color theme="1"/>
        <rFont val="Arial"/>
        <family val="2"/>
      </rPr>
      <t>Nota:</t>
    </r>
    <r>
      <rPr>
        <sz val="11"/>
        <color theme="1"/>
        <rFont val="Arial"/>
        <family val="2"/>
      </rPr>
      <t xml:space="preserve"> Solicitar la verificación de inhabilidades por delitos sexuales cometidos contra personas menores de edad de la muestra seleccionada, en la pág oficial.</t>
    </r>
  </si>
  <si>
    <t xml:space="preserve"> Ley 1918 de 2018, modificada por la Ley 2375 de 2024.</t>
  </si>
  <si>
    <t>Espacios pedagógicos</t>
  </si>
  <si>
    <t>Ubicación</t>
  </si>
  <si>
    <t>Denominación del espacio pedagógico</t>
  </si>
  <si>
    <t>Rango de edad 
(años)</t>
  </si>
  <si>
    <t>Área (m²)</t>
  </si>
  <si>
    <t>Índice (m²/niña-niño)</t>
  </si>
  <si>
    <t>Capacidad máxima 
(Área / Índice)</t>
  </si>
  <si>
    <t>No. niñas y niños (Cupos ubicados)</t>
  </si>
  <si>
    <t>Cumple - No cumple - No aplica</t>
  </si>
  <si>
    <t>observaciones</t>
  </si>
  <si>
    <t xml:space="preserve">Baños en línea infantil para atención de niñas y niños </t>
  </si>
  <si>
    <t>Digite el cupo total de niñas y niños:</t>
  </si>
  <si>
    <t>Sanitarios u orinales en línea infantil o con adaptador</t>
  </si>
  <si>
    <t>Cantidad de sanitarios u orinales infantiles requeridos</t>
  </si>
  <si>
    <t>Cantidad de sanitarios u orinales infantiles encontrados</t>
  </si>
  <si>
    <t>Cantidad de Sanitarios u Orinales infantiles faltantes</t>
  </si>
  <si>
    <t>Lavamanos en línea infantil instalado a una altura de entre 0.45m y 0.55m, medidos a partir del acabado de piso.</t>
  </si>
  <si>
    <t>Cantidad de lavamanos infantiles requeridos</t>
  </si>
  <si>
    <t>Cantidad de lavamanos infantiles encontrados</t>
  </si>
  <si>
    <t>Cantidad de lavamanos infantiles faltantes</t>
  </si>
  <si>
    <t>Ducha con grifería tipo teléfono</t>
  </si>
  <si>
    <t>Cantidad duchas tipo teléfono requeridas</t>
  </si>
  <si>
    <t>Cantidad de duchas tipo teléfono encontradas</t>
  </si>
  <si>
    <t>Cantidad de duchas tipo teléfono faltantes</t>
  </si>
  <si>
    <t>TABLA 2. EVIDENCIA NO CUMPLIMIENTO PRIMERA INFANCIA</t>
  </si>
  <si>
    <t>Nombre y Apellidos</t>
  </si>
  <si>
    <t>Fecha de Ingreso</t>
  </si>
  <si>
    <t>Fecha de Nacimiento</t>
  </si>
  <si>
    <t>Edad</t>
  </si>
  <si>
    <t>No. Registro Civil</t>
  </si>
  <si>
    <t>Fotocopia Documento Padre y/o Madre</t>
  </si>
  <si>
    <t>Fotografía del usuario</t>
  </si>
  <si>
    <t>Focalización (Sisbén o otro)</t>
  </si>
  <si>
    <t>Caracterización
(SI/NO)</t>
  </si>
  <si>
    <t>EVCDI-R
(SI/NO)</t>
  </si>
  <si>
    <t xml:space="preserve"> Seguimiento al desarrollo </t>
  </si>
  <si>
    <t xml:space="preserve"> Observaciones </t>
  </si>
  <si>
    <t>PSIC / TS / PEDAG / LIC /ADMIN:</t>
  </si>
  <si>
    <t>SEC</t>
  </si>
  <si>
    <t xml:space="preserve">OBSERVACIONES </t>
  </si>
  <si>
    <t>3.1</t>
  </si>
  <si>
    <t>4. Familias, Comunidades y Redes Sociales</t>
  </si>
  <si>
    <t>5. Proceso Pedagógico</t>
  </si>
  <si>
    <t>6.1</t>
  </si>
  <si>
    <t>6. Administrativo y de Gestión</t>
  </si>
  <si>
    <t>7. Componente Financiero</t>
  </si>
  <si>
    <t>8. Componente de Talento Humano</t>
  </si>
  <si>
    <t>CONSOLIDADO DE LAS CONDICIONES CON NO CUMPLIMIENTO</t>
  </si>
  <si>
    <t>Numeral</t>
  </si>
  <si>
    <t>CONDICIONES DE CALIDAD CON NO CUMPLIMIENTO</t>
  </si>
  <si>
    <t>COMPONENTE</t>
  </si>
  <si>
    <t>ACTA DE CIERRE</t>
  </si>
  <si>
    <t xml:space="preserve">Siendo las __________ del dia __________del mes ____________ del _______, </t>
  </si>
  <si>
    <t>el equipo de la Oficina de Inspección, Vigilancia y Control y Calidad de Servicios, realiza socialización de las situaciones encontradas durante la visita por cada uno de los componentes:  y se le informa que podrá pronunciarse frente al desarrollo de la misma.</t>
  </si>
  <si>
    <t>COMPONENTES</t>
  </si>
  <si>
    <t>CONDICIONES</t>
  </si>
  <si>
    <t>CUMPLE</t>
  </si>
  <si>
    <t>NO CUMPLE</t>
  </si>
  <si>
    <t xml:space="preserve">TOTAL </t>
  </si>
  <si>
    <t>FAMILIAS, COMUNIDADES Y REDES SOCIALES</t>
  </si>
  <si>
    <t>PROCESO PEDAGÓGICO</t>
  </si>
  <si>
    <t>ADMINISTRATIVO Y DE GESTIÓN</t>
  </si>
  <si>
    <t>COMPONENTE FINANCIERO</t>
  </si>
  <si>
    <t>COMPONETE DE TALENTO HUMANO</t>
  </si>
  <si>
    <t>TOTAL</t>
  </si>
  <si>
    <t>VER HOJAS POR COMPONENTE</t>
  </si>
  <si>
    <t>VER HOJA CONDICIONES NO CUMPLIDAS</t>
  </si>
  <si>
    <t xml:space="preserve">Para constancia firman el Representante Legal o delegado por la Institución y los profesionales que participaron en la visita. </t>
  </si>
  <si>
    <t xml:space="preserve">Se entrega copia física______o  digital______ enviada a través del correo electrónico: _____________________________________________________________________________ </t>
  </si>
  <si>
    <t xml:space="preserve"> PROFESIONALES QUE ATIENDEN LA VISITA POR PARTE DE LA INSTITUCIÓN O SEDE OPERATIVA</t>
  </si>
  <si>
    <t>Nombres y Apellidos</t>
  </si>
  <si>
    <t>ROL</t>
  </si>
  <si>
    <t>FIRMA</t>
  </si>
  <si>
    <t>PROFESIONALES ICBF QUE REALIZAN LA VISITA</t>
  </si>
  <si>
    <t>1. INFORMACIÓN DE LA INSTITUCIÓN</t>
  </si>
  <si>
    <t>2. SEDE / UNIDAD OPERATIVA 1</t>
  </si>
  <si>
    <t>Nombre de la Sede Operativa</t>
  </si>
  <si>
    <t>Departamento de la sede operativa</t>
  </si>
  <si>
    <t>Municipio o Ciudad de la sede operativa</t>
  </si>
  <si>
    <t>Dirección de la Sede / Unidad</t>
  </si>
  <si>
    <t>Capacidad Instalada</t>
  </si>
  <si>
    <t>Fecha de Finalización Visita</t>
  </si>
  <si>
    <r>
      <t xml:space="preserve">Desarrolla actividades de educación alimentaria y nutricional con las familias y cuidadores de los participantes en las cuales se movilizan prácticas de vida y alimentación saludables.
</t>
    </r>
    <r>
      <rPr>
        <b/>
        <sz val="11"/>
        <color theme="1"/>
        <rFont val="Arial"/>
        <family val="2"/>
      </rPr>
      <t>Nota</t>
    </r>
    <r>
      <rPr>
        <sz val="11"/>
        <color theme="1"/>
        <rFont val="Arial"/>
        <family val="2"/>
      </rPr>
      <t>: Verificar si en la planeación pedagógica, se diseñan y plasman experiencias de educación alimentaria y nutricion.</t>
    </r>
  </si>
  <si>
    <r>
      <t xml:space="preserve">Cuenta con pacto de convivencia que debe ser formulado máximo al mes de inicio de la prestación del servicio paralelo con el proceso de caracterización y de forma colectiva, que incluya: 
a.   Las particularidades de los territorios, necesidades, cosmovisión y ley de origen de los usuarios.
b. Los acuerdos a los que llegaron el agente educativo, el equipo interdisciplinario (Si aplica), con las niñas, niños, sus familias con el proposito de orientar a la convivencia, al bienestar y al desarrollo oportuno de la prestación del servicio.
c. La corresponsabilidad de las familias y cuidadores, participación ciudadana y control social.
d. Los acuerdos sobre horarios y fechas del cronograma de atención.
e. Los acuerdos que promuevan el buen trato, relaciones de respeto por la diversidad, prevención de estigmatización o exclusión de las niñas, los niños, las familias, los cuidadores o talento humano por razones de sexo, género, etnia, nacionalidad, discapacidad, enfermedad, o cualquier otra causa.
f. Los acuerdos para la atención de niñas y niños con discapacidad, contempla un horario flexible de asistencia. (En caso en que aplique).
g. Los consensos de las implicaciones frente al incumplimiento de los acuerdos.
</t>
    </r>
    <r>
      <rPr>
        <b/>
        <sz val="10.5"/>
        <color theme="1"/>
        <rFont val="Arial"/>
        <family val="2"/>
      </rPr>
      <t xml:space="preserve">Nota 1: </t>
    </r>
    <r>
      <rPr>
        <sz val="10.5"/>
        <color theme="1"/>
        <rFont val="Arial"/>
        <family val="2"/>
      </rPr>
      <t>El pacto de convivencia</t>
    </r>
    <r>
      <rPr>
        <b/>
        <sz val="10.5"/>
        <color theme="1"/>
        <rFont val="Arial"/>
        <family val="2"/>
      </rPr>
      <t xml:space="preserve"> </t>
    </r>
    <r>
      <rPr>
        <sz val="10.5"/>
        <color theme="1"/>
        <rFont val="Arial"/>
        <family val="2"/>
      </rPr>
      <t xml:space="preserve">puede ser un decálogo, una manifestación artística o cualquier otra técnica, dispositivo, representación auditiva o visual, entre otros.
</t>
    </r>
    <r>
      <rPr>
        <b/>
        <sz val="10.5"/>
        <color theme="1"/>
        <rFont val="Arial"/>
        <family val="2"/>
      </rPr>
      <t>Nota 2</t>
    </r>
    <r>
      <rPr>
        <sz val="10.5"/>
        <color theme="1"/>
        <rFont val="Arial"/>
        <family val="2"/>
      </rPr>
      <t xml:space="preserve">: En contraste con las actas y listados de asistencia dialogue con el talento humano y los padres de familia o cuidadores que se registran en ellas para verificar la construcción participativa del pacto de convivencia.  </t>
    </r>
  </si>
  <si>
    <r>
      <t xml:space="preserve">Cuenta con proyecto pedagógico construido en armonia con el Proyecto Educativo Institucional – PEI, el proyecto educativo comunitario PEC- de etnoeducación del establecimiento educativo al que se encuentra vinculado el Centro de Educación Inicial y que incluye:
a. Concepciones
b. Marco normativo y referentes técnicos 
c. Intencionalidades pedagógicas 
d. Estrategias pedagógica 
e. Planeación pedagógica 
f. Acciones de cuidado
g. Seguimiento al desarrollo infantil 
h. Seguimiento, evaluación y actualización (en el marco de la vigencia del documento)
i. Transiciones, armónicas en la primera infancia
j. El enfoque pedagógico, modelo, concepciones, filosofias o corrientes, son los mismos que se aplican en el desarrollo de las estrategias y/o acciones pedagógicas. 
k. La construcción de la identidad individual y colectiva de los participantes aporta a las relaciones personales y culturales al desarrollo de sus acciones pedagógicas. 
l. Fue construido y actualizado de manera participativa en cada vigencia al finalizar el primer trimestre del año. Los soportes pueden ser actas, listados de asistencia, entre otros.
</t>
    </r>
    <r>
      <rPr>
        <b/>
        <sz val="10"/>
        <rFont val="Arial"/>
        <family val="2"/>
      </rPr>
      <t>Nota 1:</t>
    </r>
    <r>
      <rPr>
        <sz val="10"/>
        <rFont val="Arial"/>
        <family val="2"/>
      </rPr>
      <t xml:space="preserve"> Esta verificación se realizará en contraste con el proyecto pedagógico y mediante diálogo con las familias y el talento humano se identifica que se ha construido de manera participativa.
</t>
    </r>
    <r>
      <rPr>
        <b/>
        <sz val="10"/>
        <rFont val="Arial"/>
        <family val="2"/>
      </rPr>
      <t>Nota 2:</t>
    </r>
    <r>
      <rPr>
        <sz val="10"/>
        <rFont val="Arial"/>
        <family val="2"/>
      </rPr>
      <t xml:space="preserve"> El Proyecto pedagógico responde a la articulación y progresión del desarrollo y aprendizaje de las niñas y los niños del ciclo 1 y ciclo 2 en clave de trayectoria educativa</t>
    </r>
  </si>
  <si>
    <r>
      <t xml:space="preserve">Atiende población relacionada como excepción, para lo cual deberá: 
a. Registrarla en el aplicativo Cuéntame o sistema de información del ICBF: 
b. Tener el soporte de la visita domiciliaria del equipo interdisciplinario de la Institución, que relaciona el motivo para la atención excepcional de niñas y niños de tres (3) a seis (6) meses.
c. Tener el acta de Comité Técnico que contemple la aprobación para esas poblaciones
</t>
    </r>
    <r>
      <rPr>
        <b/>
        <sz val="11"/>
        <rFont val="Arial"/>
        <family val="2"/>
      </rPr>
      <t>Nota:</t>
    </r>
    <r>
      <rPr>
        <sz val="11"/>
        <rFont val="Arial"/>
        <family val="2"/>
      </rPr>
      <t xml:space="preserve"> La verificación en Cuéntame o sistema de información del ICBF, se realizará de acuerdo con la muestra seleccionada.</t>
    </r>
  </si>
  <si>
    <r>
      <t xml:space="preserve">El procedimiento para el trámite de las PQRFS es implementado de acuerdo con lo documentado.
</t>
    </r>
    <r>
      <rPr>
        <b/>
        <sz val="11"/>
        <color rgb="FF000000"/>
        <rFont val="Arial"/>
        <family val="2"/>
      </rPr>
      <t>Nota:</t>
    </r>
    <r>
      <rPr>
        <sz val="11"/>
        <color rgb="FF000000"/>
        <rFont val="Arial"/>
        <family val="2"/>
      </rPr>
      <t xml:space="preserve"> Esta verificación se realiza mediante el diálogo con los padres y/o cuidadores y el talento humano, identificando si se conoce y se da respuesta a las PQRFS.</t>
    </r>
  </si>
  <si>
    <t>Cuenta con RUT que esta:
a.Completo.
b.Activo.
c.La razón social corresponda con la que se está revisando.
d.Los datos del Represente legal y miembros de la Junta coinciden
e. Los datos de Contador y Revisor Fiscal coinciden (cuando aplique).</t>
  </si>
  <si>
    <t>Cuenta con soportes de la compra de la canasta del servicio para el componente  de Seguro (poliza participante)</t>
  </si>
  <si>
    <t>AMBIENTES EDUCATIVOS Y PROTECTORES</t>
  </si>
  <si>
    <t>ALIMENTACIÓN Y NUTRICIÓN</t>
  </si>
  <si>
    <t>2. Ambientes Educativos y Protectores</t>
  </si>
  <si>
    <t>3. Alimentación y Nutrición</t>
  </si>
  <si>
    <t>Zona Urbana o Rural</t>
  </si>
  <si>
    <t>4. FAMILIAS, COMUNIDADES Y REDES SOCIALES</t>
  </si>
  <si>
    <t>7. COMPONENTE FINANCIERO</t>
  </si>
  <si>
    <t>8. TALENTO HUMANO</t>
  </si>
  <si>
    <r>
      <rPr>
        <b/>
        <i/>
        <sz val="12"/>
        <color theme="1"/>
        <rFont val="Tempus Sans ITC"/>
      </rPr>
      <t xml:space="preserve">¡Antes de imprimir este documento… piense en el medio ambiente!  </t>
    </r>
    <r>
      <rPr>
        <b/>
        <sz val="12"/>
        <color theme="1"/>
        <rFont val="Tempus Sans ITC"/>
      </rPr>
      <t xml:space="preserve">
     Cualquier copia impresa de este documento se considera como COPIA NO CONTROLADA.
</t>
    </r>
    <r>
      <rPr>
        <b/>
        <sz val="6"/>
        <color theme="1"/>
        <rFont val="Arial"/>
        <family val="2"/>
      </rPr>
      <t>LOS DATOS PROPORCIONADOS SERAN TRATADOS DE ACUERDO A LA POLITICA DE TRATAMIENTO DE DATOS PERSONALES DEL ICBF Y A LA L</t>
    </r>
    <r>
      <rPr>
        <sz val="6"/>
        <color theme="1"/>
        <rFont val="Arial"/>
        <family val="2"/>
      </rPr>
      <t>EY 1581 DE 2012</t>
    </r>
  </si>
  <si>
    <t>IN92.IVC
Versión 1
07/07/2026
Clasificación de la Información
CLASIFICADA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</si>
</sst>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000000"/>
  </numFmts>
  <fonts count="72" x14ac:knownFonts="1">
    <font>
      <sz val="11"/>
      <color theme="1"/>
      <name val="Aptos Narrow"/>
      <family val="2"/>
      <scheme val="minor"/>
    </font>
    <font>
      <sz val="8"/>
      <color theme="1"/>
      <name val="Arial"/>
      <family val="2"/>
    </font>
    <font>
      <b/>
      <sz val="8"/>
      <color theme="1"/>
      <name val="Arial"/>
      <family val="2"/>
    </font>
    <font>
      <b/>
      <sz val="11"/>
      <color theme="1"/>
      <name val="Arial"/>
      <family val="2"/>
    </font>
    <font>
      <sz val="11"/>
      <color theme="1"/>
      <name val="Arial"/>
      <family val="2"/>
    </font>
    <font>
      <b/>
      <sz val="11"/>
      <name val="Arial"/>
      <family val="2"/>
    </font>
    <font>
      <sz val="11"/>
      <color rgb="FF000000"/>
      <name val="Calibri"/>
      <family val="2"/>
    </font>
    <font>
      <sz val="11"/>
      <color rgb="FF000000"/>
      <name val="Calibri"/>
      <family val="2"/>
      <charset val="1"/>
    </font>
    <font>
      <sz val="9"/>
      <color rgb="FF000000"/>
      <name val="Arial"/>
      <family val="2"/>
    </font>
    <font>
      <b/>
      <sz val="12"/>
      <color theme="1"/>
      <name val="Arial"/>
      <family val="2"/>
    </font>
    <font>
      <b/>
      <sz val="11"/>
      <color theme="1"/>
      <name val="Aptos Narrow"/>
      <family val="2"/>
      <scheme val="minor"/>
    </font>
    <font>
      <sz val="5"/>
      <color theme="1"/>
      <name val="Aptos Narrow"/>
      <family val="2"/>
      <scheme val="minor"/>
    </font>
    <font>
      <sz val="11"/>
      <color rgb="FF000000"/>
      <name val="Aptos Narrow"/>
      <family val="2"/>
      <scheme val="minor"/>
    </font>
    <font>
      <b/>
      <sz val="11"/>
      <name val="Aptos Narrow"/>
      <family val="2"/>
      <scheme val="minor"/>
    </font>
    <font>
      <sz val="8"/>
      <color theme="1"/>
      <name val="Aptos Display"/>
      <family val="2"/>
      <scheme val="major"/>
    </font>
    <font>
      <sz val="5"/>
      <color theme="1"/>
      <name val="Aptos Display"/>
      <family val="2"/>
      <scheme val="major"/>
    </font>
    <font>
      <sz val="10"/>
      <color theme="1"/>
      <name val="Aptos Display"/>
      <family val="2"/>
      <scheme val="major"/>
    </font>
    <font>
      <b/>
      <sz val="10"/>
      <color theme="1"/>
      <name val="Aptos Narrow"/>
      <family val="2"/>
      <scheme val="minor"/>
    </font>
    <font>
      <sz val="11"/>
      <color theme="1"/>
      <name val="Aptos Display"/>
      <family val="2"/>
      <scheme val="major"/>
    </font>
    <font>
      <b/>
      <sz val="16"/>
      <color theme="1"/>
      <name val="Aptos Narrow"/>
      <family val="2"/>
      <scheme val="minor"/>
    </font>
    <font>
      <b/>
      <sz val="11"/>
      <color rgb="FF000000"/>
      <name val="Arial Narrow"/>
      <family val="2"/>
    </font>
    <font>
      <sz val="10"/>
      <name val="Arial"/>
      <family val="2"/>
    </font>
    <font>
      <b/>
      <sz val="10"/>
      <name val="Arial"/>
      <family val="2"/>
    </font>
    <font>
      <b/>
      <sz val="11"/>
      <color theme="1"/>
      <name val="Aptos Display"/>
      <family val="2"/>
      <scheme val="major"/>
    </font>
    <font>
      <b/>
      <sz val="11"/>
      <color rgb="FF000000"/>
      <name val="Arial"/>
      <family val="2"/>
    </font>
    <font>
      <sz val="12"/>
      <color theme="1"/>
      <name val="Aptos Narrow"/>
      <family val="2"/>
      <scheme val="minor"/>
    </font>
    <font>
      <sz val="11"/>
      <color rgb="FF000000"/>
      <name val="Arial"/>
      <family val="2"/>
    </font>
    <font>
      <sz val="12"/>
      <color theme="1"/>
      <name val="Arial"/>
      <family val="2"/>
    </font>
    <font>
      <sz val="11"/>
      <name val="Arial"/>
      <family val="2"/>
    </font>
    <font>
      <b/>
      <u/>
      <sz val="11"/>
      <color theme="1"/>
      <name val="Arial"/>
      <family val="2"/>
    </font>
    <font>
      <sz val="8"/>
      <name val="Aptos Narrow"/>
      <family val="2"/>
      <scheme val="minor"/>
    </font>
    <font>
      <sz val="5"/>
      <color theme="1"/>
      <name val="Arial"/>
      <family val="2"/>
    </font>
    <font>
      <sz val="9"/>
      <color theme="1"/>
      <name val="Arial"/>
      <family val="2"/>
    </font>
    <font>
      <sz val="11"/>
      <name val="Aptos Narrow"/>
      <family val="2"/>
      <scheme val="minor"/>
    </font>
    <font>
      <b/>
      <sz val="5"/>
      <color theme="1"/>
      <name val="Aptos Narrow"/>
      <family val="2"/>
      <scheme val="minor"/>
    </font>
    <font>
      <sz val="10"/>
      <color theme="1"/>
      <name val="Aptos Narrow"/>
      <family val="2"/>
      <scheme val="minor"/>
    </font>
    <font>
      <u/>
      <sz val="11"/>
      <color theme="10"/>
      <name val="Aptos Narrow"/>
      <family val="2"/>
      <scheme val="minor"/>
    </font>
    <font>
      <sz val="11"/>
      <color rgb="FFFF0000"/>
      <name val="Arial"/>
      <family val="2"/>
    </font>
    <font>
      <sz val="22"/>
      <color theme="1"/>
      <name val="Arial"/>
      <family val="2"/>
    </font>
    <font>
      <sz val="10"/>
      <color theme="1"/>
      <name val="Arial"/>
      <family val="2"/>
    </font>
    <font>
      <b/>
      <sz val="12"/>
      <color theme="1"/>
      <name val="Aptos Narrow"/>
      <family val="2"/>
      <scheme val="minor"/>
    </font>
    <font>
      <b/>
      <sz val="8"/>
      <color theme="0"/>
      <name val="Arial"/>
      <family val="2"/>
    </font>
    <font>
      <b/>
      <sz val="11"/>
      <color rgb="FF000000"/>
      <name val="Aptos Narrow"/>
      <family val="2"/>
    </font>
    <font>
      <u/>
      <sz val="11"/>
      <color theme="1"/>
      <name val="Arial"/>
      <family val="2"/>
    </font>
    <font>
      <b/>
      <sz val="9"/>
      <name val="Arial"/>
      <family val="2"/>
    </font>
    <font>
      <b/>
      <u/>
      <sz val="11"/>
      <color theme="0"/>
      <name val="Arial"/>
      <family val="2"/>
    </font>
    <font>
      <sz val="5"/>
      <color rgb="FF000000"/>
      <name val="Aptos Display"/>
      <family val="2"/>
    </font>
    <font>
      <b/>
      <u/>
      <sz val="11"/>
      <name val="Arial"/>
      <family val="2"/>
    </font>
    <font>
      <sz val="11"/>
      <color theme="0" tint="-4.9989318521683403E-2"/>
      <name val="Arial"/>
      <family val="2"/>
    </font>
    <font>
      <b/>
      <u/>
      <sz val="10"/>
      <name val="Arial"/>
      <family val="2"/>
    </font>
    <font>
      <sz val="11"/>
      <color rgb="FFFF0000"/>
      <name val="Aptos Narrow"/>
      <family val="2"/>
      <scheme val="minor"/>
    </font>
    <font>
      <sz val="11"/>
      <color rgb="FF000000"/>
      <name val="Arial Narrow"/>
      <family val="2"/>
    </font>
    <font>
      <b/>
      <sz val="11"/>
      <color theme="1"/>
      <name val="Arial Narrow"/>
      <family val="2"/>
    </font>
    <font>
      <i/>
      <sz val="11"/>
      <color theme="1"/>
      <name val="Arial"/>
      <family val="2"/>
    </font>
    <font>
      <b/>
      <sz val="11"/>
      <color rgb="FF00B050"/>
      <name val="Arial"/>
      <family val="2"/>
    </font>
    <font>
      <b/>
      <u/>
      <sz val="11"/>
      <color theme="0"/>
      <name val="Aptos Narrow"/>
      <family val="2"/>
      <scheme val="minor"/>
    </font>
    <font>
      <sz val="7"/>
      <name val="Arial"/>
      <family val="2"/>
    </font>
    <font>
      <sz val="12"/>
      <color rgb="FF000000"/>
      <name val="Arial"/>
      <family val="2"/>
    </font>
    <font>
      <sz val="9"/>
      <name val="Aptos Narrow"/>
      <family val="2"/>
      <scheme val="minor"/>
    </font>
    <font>
      <sz val="10"/>
      <color rgb="FF000000"/>
      <name val="Aptos Narrow"/>
      <family val="2"/>
    </font>
    <font>
      <sz val="10"/>
      <color rgb="FF000000"/>
      <name val="Aptos Narrow"/>
      <family val="2"/>
      <scheme val="minor"/>
    </font>
    <font>
      <sz val="7"/>
      <color theme="1"/>
      <name val="Arial"/>
      <family val="2"/>
    </font>
    <font>
      <i/>
      <sz val="11"/>
      <name val="Arial"/>
      <family val="2"/>
    </font>
    <font>
      <sz val="11"/>
      <color rgb="FF000000"/>
      <name val="Arial"/>
      <family val="2"/>
    </font>
    <font>
      <sz val="10.5"/>
      <color theme="1"/>
      <name val="Arial"/>
      <family val="2"/>
    </font>
    <font>
      <b/>
      <sz val="10.5"/>
      <color theme="1"/>
      <name val="Arial"/>
      <family val="2"/>
    </font>
    <font>
      <sz val="11"/>
      <color theme="1"/>
      <name val="Aptos Narrow"/>
      <family val="2"/>
    </font>
    <font>
      <b/>
      <sz val="10"/>
      <color theme="1"/>
      <name val="Arial"/>
      <family val="2"/>
    </font>
    <font>
      <b/>
      <i/>
      <sz val="12"/>
      <color theme="1"/>
      <name val="Tempus Sans ITC"/>
    </font>
    <font>
      <b/>
      <sz val="12"/>
      <color theme="1"/>
      <name val="Tempus Sans ITC"/>
    </font>
    <font>
      <b/>
      <sz val="6"/>
      <color theme="1"/>
      <name val="Arial"/>
      <family val="2"/>
    </font>
    <font>
      <sz val="6"/>
      <color theme="1"/>
      <name val="Arial"/>
      <family val="2"/>
    </font>
  </fonts>
  <fills count="41">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
      <patternFill patternType="solid">
        <fgColor theme="3" tint="0.89999084444715716"/>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4" tint="0.79998168889431442"/>
        <bgColor rgb="FF000000"/>
      </patternFill>
    </fill>
    <fill>
      <patternFill patternType="solid">
        <fgColor theme="0"/>
        <bgColor indexed="64"/>
      </patternFill>
    </fill>
    <fill>
      <patternFill patternType="solid">
        <fgColor rgb="FFDAE9F8"/>
        <bgColor rgb="FF000000"/>
      </patternFill>
    </fill>
    <fill>
      <patternFill patternType="solid">
        <fgColor rgb="FFB5E6A2"/>
        <bgColor rgb="FF000000"/>
      </patternFill>
    </fill>
    <fill>
      <patternFill patternType="solid">
        <fgColor rgb="FFFFFFCC"/>
        <bgColor indexed="64"/>
      </patternFill>
    </fill>
    <fill>
      <patternFill patternType="solid">
        <fgColor rgb="FFFFCCFF"/>
        <bgColor indexed="64"/>
      </patternFill>
    </fill>
    <fill>
      <patternFill patternType="solid">
        <fgColor rgb="FF99FFCC"/>
        <bgColor indexed="64"/>
      </patternFill>
    </fill>
    <fill>
      <patternFill patternType="solid">
        <fgColor rgb="FFFFCCCC"/>
        <bgColor indexed="64"/>
      </patternFill>
    </fill>
    <fill>
      <patternFill patternType="solid">
        <fgColor theme="0" tint="-0.249977111117893"/>
        <bgColor indexed="64"/>
      </patternFill>
    </fill>
    <fill>
      <patternFill patternType="solid">
        <fgColor rgb="FFFCE4D6"/>
        <bgColor indexed="64"/>
      </patternFill>
    </fill>
    <fill>
      <patternFill patternType="solid">
        <fgColor theme="3" tint="0.749992370372631"/>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5"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1" tint="0.499984740745262"/>
        <bgColor indexed="64"/>
      </patternFill>
    </fill>
    <fill>
      <patternFill patternType="solid">
        <fgColor rgb="FF0000FF"/>
        <bgColor indexed="64"/>
      </patternFill>
    </fill>
    <fill>
      <patternFill patternType="solid">
        <fgColor rgb="FFFFCCCC"/>
        <bgColor rgb="FF000000"/>
      </patternFill>
    </fill>
    <fill>
      <patternFill patternType="solid">
        <fgColor theme="7" tint="0.39997558519241921"/>
        <bgColor rgb="FF000000"/>
      </patternFill>
    </fill>
    <fill>
      <patternFill patternType="solid">
        <fgColor theme="7" tint="0.59999389629810485"/>
        <bgColor rgb="FF000000"/>
      </patternFill>
    </fill>
    <fill>
      <patternFill patternType="solid">
        <fgColor theme="8" tint="0.59999389629810485"/>
        <bgColor rgb="FF000000"/>
      </patternFill>
    </fill>
    <fill>
      <patternFill patternType="solid">
        <fgColor rgb="FFFFFF00"/>
        <bgColor rgb="FF000000"/>
      </patternFill>
    </fill>
    <fill>
      <patternFill patternType="solid">
        <fgColor theme="5" tint="0.79998168889431442"/>
        <bgColor rgb="FF000000"/>
      </patternFill>
    </fill>
    <fill>
      <patternFill patternType="solid">
        <fgColor theme="0"/>
        <bgColor rgb="FF000000"/>
      </patternFill>
    </fill>
    <fill>
      <patternFill patternType="solid">
        <fgColor theme="6" tint="0.59999389629810485"/>
        <bgColor indexed="64"/>
      </patternFill>
    </fill>
    <fill>
      <patternFill patternType="solid">
        <fgColor theme="4" tint="0.59999389629810485"/>
        <bgColor rgb="FF000000"/>
      </patternFill>
    </fill>
    <fill>
      <patternFill patternType="solid">
        <fgColor rgb="FFC0E6F5"/>
        <bgColor rgb="FF000000"/>
      </patternFill>
    </fill>
    <fill>
      <patternFill patternType="solid">
        <fgColor rgb="FFFF99FF"/>
        <bgColor indexed="64"/>
      </patternFill>
    </fill>
    <fill>
      <patternFill patternType="solid">
        <fgColor rgb="FFFFC000"/>
        <bgColor indexed="64"/>
      </patternFill>
    </fill>
    <fill>
      <patternFill patternType="solid">
        <fgColor rgb="FFFFCC99"/>
        <bgColor indexed="64"/>
      </patternFill>
    </fill>
    <fill>
      <patternFill patternType="solid">
        <fgColor theme="9" tint="0.39997558519241921"/>
        <bgColor indexed="64"/>
      </patternFill>
    </fill>
  </fills>
  <borders count="68">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right/>
      <top/>
      <bottom style="thin">
        <color indexed="64"/>
      </bottom>
      <diagonal/>
    </border>
    <border>
      <left/>
      <right style="medium">
        <color indexed="64"/>
      </right>
      <top/>
      <bottom style="thin">
        <color indexed="64"/>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right style="thin">
        <color indexed="64"/>
      </right>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thin">
        <color indexed="64"/>
      </top>
      <bottom style="medium">
        <color indexed="64"/>
      </bottom>
      <diagonal/>
    </border>
  </borders>
  <cellStyleXfs count="4">
    <xf numFmtId="0" fontId="0" fillId="0" borderId="0"/>
    <xf numFmtId="0" fontId="21" fillId="0" borderId="0"/>
    <xf numFmtId="0" fontId="21" fillId="0" borderId="0"/>
    <xf numFmtId="0" fontId="36" fillId="0" borderId="0" applyNumberFormat="0" applyFill="0" applyBorder="0" applyAlignment="0" applyProtection="0"/>
  </cellStyleXfs>
  <cellXfs count="507">
    <xf numFmtId="0" fontId="0" fillId="0" borderId="0" xfId="0"/>
    <xf numFmtId="0" fontId="0" fillId="0" borderId="0" xfId="0" applyAlignment="1">
      <alignment vertical="center"/>
    </xf>
    <xf numFmtId="0" fontId="1" fillId="0" borderId="0" xfId="0" applyFont="1"/>
    <xf numFmtId="0" fontId="2" fillId="0" borderId="0" xfId="0" applyFont="1" applyAlignment="1">
      <alignment horizontal="center" vertical="center"/>
    </xf>
    <xf numFmtId="0" fontId="1" fillId="0" borderId="0" xfId="0" applyFont="1" applyAlignment="1">
      <alignment vertical="center"/>
    </xf>
    <xf numFmtId="0" fontId="1" fillId="0" borderId="0" xfId="0" applyFont="1" applyAlignment="1">
      <alignment vertical="center" wrapText="1"/>
    </xf>
    <xf numFmtId="0" fontId="1" fillId="3" borderId="0" xfId="0" applyFont="1" applyFill="1" applyAlignment="1">
      <alignment vertical="center"/>
    </xf>
    <xf numFmtId="0" fontId="1" fillId="3" borderId="0" xfId="0" applyFont="1" applyFill="1" applyAlignment="1">
      <alignment vertical="center" wrapText="1"/>
    </xf>
    <xf numFmtId="0" fontId="2" fillId="3" borderId="0" xfId="0" applyFont="1" applyFill="1" applyAlignment="1">
      <alignment horizontal="center" vertical="center"/>
    </xf>
    <xf numFmtId="0" fontId="1" fillId="3" borderId="0" xfId="0" applyFont="1" applyFill="1"/>
    <xf numFmtId="0" fontId="1" fillId="0" borderId="0" xfId="0" applyFont="1" applyAlignment="1">
      <alignment horizontal="left" vertical="center" wrapText="1"/>
    </xf>
    <xf numFmtId="0" fontId="1" fillId="0" borderId="0" xfId="0" applyFont="1" applyAlignment="1">
      <alignment horizontal="left" vertical="center"/>
    </xf>
    <xf numFmtId="0" fontId="0" fillId="0" borderId="0" xfId="0" applyAlignment="1">
      <alignment horizontal="center" vertical="center"/>
    </xf>
    <xf numFmtId="0" fontId="6" fillId="0" borderId="8" xfId="0" applyFont="1" applyBorder="1" applyAlignment="1">
      <alignment vertical="center" wrapText="1"/>
    </xf>
    <xf numFmtId="0" fontId="6" fillId="0" borderId="9" xfId="0" applyFont="1" applyBorder="1" applyAlignment="1">
      <alignment vertical="center" wrapText="1"/>
    </xf>
    <xf numFmtId="0" fontId="8" fillId="0" borderId="8" xfId="0" applyFont="1" applyBorder="1" applyAlignment="1">
      <alignment vertical="center" wrapText="1"/>
    </xf>
    <xf numFmtId="0" fontId="6" fillId="0" borderId="8" xfId="0" applyFont="1" applyBorder="1" applyAlignment="1">
      <alignment vertical="center"/>
    </xf>
    <xf numFmtId="0" fontId="6" fillId="0" borderId="9" xfId="0" applyFont="1" applyBorder="1" applyAlignment="1">
      <alignment vertical="center"/>
    </xf>
    <xf numFmtId="0" fontId="7" fillId="0" borderId="8" xfId="0" applyFont="1" applyBorder="1" applyAlignment="1">
      <alignment vertical="center"/>
    </xf>
    <xf numFmtId="0" fontId="6" fillId="0" borderId="16" xfId="0" applyFont="1" applyBorder="1" applyAlignment="1">
      <alignment vertical="center" wrapText="1"/>
    </xf>
    <xf numFmtId="0" fontId="7" fillId="0" borderId="17" xfId="0" applyFont="1" applyBorder="1" applyAlignment="1">
      <alignment vertical="center"/>
    </xf>
    <xf numFmtId="0" fontId="6" fillId="0" borderId="16" xfId="0" applyFont="1" applyBorder="1" applyAlignment="1">
      <alignment vertical="center"/>
    </xf>
    <xf numFmtId="0" fontId="6" fillId="0" borderId="17" xfId="0" applyFont="1" applyBorder="1" applyAlignment="1">
      <alignment vertical="center" wrapText="1"/>
    </xf>
    <xf numFmtId="0" fontId="8" fillId="0" borderId="17" xfId="0" applyFont="1" applyBorder="1" applyAlignment="1">
      <alignment vertical="center" wrapText="1"/>
    </xf>
    <xf numFmtId="0" fontId="6" fillId="0" borderId="17" xfId="0" applyFont="1" applyBorder="1" applyAlignment="1">
      <alignment vertical="center"/>
    </xf>
    <xf numFmtId="0" fontId="0" fillId="0" borderId="0" xfId="0" applyAlignment="1">
      <alignment horizontal="center"/>
    </xf>
    <xf numFmtId="0" fontId="0" fillId="0" borderId="0" xfId="0" applyAlignment="1">
      <alignment horizontal="justify" vertical="center" wrapText="1"/>
    </xf>
    <xf numFmtId="0" fontId="14" fillId="0" borderId="0" xfId="0" applyFont="1"/>
    <xf numFmtId="0" fontId="15" fillId="0" borderId="0" xfId="0" applyFont="1"/>
    <xf numFmtId="0" fontId="16" fillId="0" borderId="0" xfId="0" applyFont="1"/>
    <xf numFmtId="0" fontId="17" fillId="7" borderId="2" xfId="0" applyFont="1" applyFill="1" applyBorder="1" applyAlignment="1" applyProtection="1">
      <alignment horizontal="center" vertical="center" wrapText="1"/>
      <protection locked="0"/>
    </xf>
    <xf numFmtId="0" fontId="18" fillId="0" borderId="0" xfId="0" applyFont="1"/>
    <xf numFmtId="0" fontId="0" fillId="9" borderId="0" xfId="0" applyFill="1"/>
    <xf numFmtId="0" fontId="10" fillId="7" borderId="2" xfId="0" applyFont="1" applyFill="1" applyBorder="1" applyAlignment="1" applyProtection="1">
      <alignment horizontal="center" vertical="center" wrapText="1"/>
      <protection locked="0"/>
    </xf>
    <xf numFmtId="0" fontId="18" fillId="0" borderId="0" xfId="0" applyFont="1" applyAlignment="1">
      <alignment horizontal="center" vertical="center"/>
    </xf>
    <xf numFmtId="0" fontId="0" fillId="0" borderId="8" xfId="0" applyBorder="1" applyAlignment="1">
      <alignment horizontal="center" vertical="center" wrapText="1"/>
    </xf>
    <xf numFmtId="0" fontId="9" fillId="0" borderId="0" xfId="0" applyFont="1" applyAlignment="1">
      <alignment wrapText="1"/>
    </xf>
    <xf numFmtId="0" fontId="12" fillId="0" borderId="0" xfId="0" applyFont="1" applyAlignment="1">
      <alignment vertical="center"/>
    </xf>
    <xf numFmtId="0" fontId="24" fillId="11" borderId="12" xfId="0" applyFont="1" applyFill="1" applyBorder="1" applyAlignment="1">
      <alignment horizontal="center" vertical="center" wrapText="1"/>
    </xf>
    <xf numFmtId="0" fontId="26" fillId="0" borderId="0" xfId="0" applyFont="1" applyAlignment="1">
      <alignment vertical="center"/>
    </xf>
    <xf numFmtId="0" fontId="16" fillId="0" borderId="0" xfId="0" applyFont="1" applyAlignment="1">
      <alignment horizontal="center" vertical="center"/>
    </xf>
    <xf numFmtId="0" fontId="4" fillId="5" borderId="22" xfId="0" applyFont="1" applyFill="1" applyBorder="1" applyAlignment="1">
      <alignment horizontal="center" vertical="center"/>
    </xf>
    <xf numFmtId="0" fontId="4" fillId="0" borderId="11" xfId="0" applyFont="1" applyBorder="1" applyAlignment="1">
      <alignment horizontal="center" vertical="center"/>
    </xf>
    <xf numFmtId="0" fontId="4" fillId="0" borderId="8" xfId="0" applyFont="1" applyBorder="1" applyAlignment="1">
      <alignment horizontal="justify" vertical="center" wrapText="1"/>
    </xf>
    <xf numFmtId="0" fontId="4" fillId="5" borderId="11" xfId="0" applyFont="1" applyFill="1" applyBorder="1" applyAlignment="1">
      <alignment horizontal="center" vertical="center"/>
    </xf>
    <xf numFmtId="0" fontId="28" fillId="0" borderId="8" xfId="0" applyFont="1" applyBorder="1" applyAlignment="1">
      <alignment horizontal="justify" vertical="center" wrapText="1"/>
    </xf>
    <xf numFmtId="0" fontId="4" fillId="0" borderId="13" xfId="0" applyFont="1" applyBorder="1" applyAlignment="1">
      <alignment horizontal="center" vertical="center"/>
    </xf>
    <xf numFmtId="0" fontId="3" fillId="7" borderId="21" xfId="0" applyFont="1" applyFill="1" applyBorder="1" applyAlignment="1">
      <alignment horizontal="center" vertical="center"/>
    </xf>
    <xf numFmtId="0" fontId="3" fillId="7" borderId="21" xfId="0" applyFont="1" applyFill="1" applyBorder="1" applyAlignment="1" applyProtection="1">
      <alignment horizontal="center" vertical="center" wrapText="1"/>
      <protection locked="0"/>
    </xf>
    <xf numFmtId="0" fontId="3" fillId="7" borderId="10" xfId="0" applyFont="1" applyFill="1" applyBorder="1" applyAlignment="1">
      <alignment horizontal="center" vertical="center"/>
    </xf>
    <xf numFmtId="0" fontId="4" fillId="0" borderId="14" xfId="0" applyFont="1" applyBorder="1" applyAlignment="1">
      <alignment horizontal="justify" vertical="center" wrapText="1"/>
    </xf>
    <xf numFmtId="0" fontId="4" fillId="0" borderId="8" xfId="0" applyFont="1" applyBorder="1" applyAlignment="1">
      <alignment vertical="center" wrapText="1"/>
    </xf>
    <xf numFmtId="0" fontId="4" fillId="9" borderId="11" xfId="0" applyFont="1" applyFill="1" applyBorder="1" applyAlignment="1">
      <alignment horizontal="center" vertical="center"/>
    </xf>
    <xf numFmtId="0" fontId="28" fillId="5" borderId="8" xfId="0" applyFont="1" applyFill="1" applyBorder="1" applyAlignment="1">
      <alignment vertical="center" wrapText="1"/>
    </xf>
    <xf numFmtId="0" fontId="28" fillId="0" borderId="8" xfId="0" applyFont="1" applyBorder="1" applyAlignment="1">
      <alignment vertical="center" wrapText="1"/>
    </xf>
    <xf numFmtId="0" fontId="28" fillId="9" borderId="8" xfId="0" applyFont="1" applyFill="1" applyBorder="1" applyAlignment="1">
      <alignment horizontal="justify" vertical="center" wrapText="1"/>
    </xf>
    <xf numFmtId="0" fontId="4" fillId="5" borderId="27" xfId="0" applyFont="1" applyFill="1" applyBorder="1" applyAlignment="1">
      <alignment horizontal="center" vertical="center"/>
    </xf>
    <xf numFmtId="0" fontId="14" fillId="0" borderId="0" xfId="0" applyFont="1" applyAlignment="1">
      <alignment horizontal="center" vertical="center"/>
    </xf>
    <xf numFmtId="0" fontId="4" fillId="5" borderId="12" xfId="0" applyFont="1" applyFill="1" applyBorder="1" applyAlignment="1">
      <alignment horizontal="left" vertical="center" wrapText="1"/>
    </xf>
    <xf numFmtId="0" fontId="3" fillId="5" borderId="23"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7" borderId="45" xfId="0" applyFont="1" applyFill="1" applyBorder="1" applyAlignment="1">
      <alignment horizontal="center" vertical="center"/>
    </xf>
    <xf numFmtId="0" fontId="3" fillId="7" borderId="1" xfId="0" applyFont="1" applyFill="1" applyBorder="1" applyAlignment="1">
      <alignment horizontal="center" vertical="center"/>
    </xf>
    <xf numFmtId="0" fontId="3" fillId="7" borderId="45" xfId="0" applyFont="1" applyFill="1" applyBorder="1" applyAlignment="1" applyProtection="1">
      <alignment horizontal="center" vertical="center" wrapText="1"/>
      <protection locked="0"/>
    </xf>
    <xf numFmtId="0" fontId="3" fillId="7" borderId="2" xfId="0" applyFont="1" applyFill="1" applyBorder="1" applyAlignment="1" applyProtection="1">
      <alignment horizontal="center" vertical="center" wrapText="1"/>
      <protection locked="0"/>
    </xf>
    <xf numFmtId="0" fontId="3" fillId="7" borderId="1" xfId="0" applyFont="1" applyFill="1" applyBorder="1" applyAlignment="1">
      <alignment horizontal="center" vertical="center" wrapText="1"/>
    </xf>
    <xf numFmtId="0" fontId="10" fillId="0" borderId="0" xfId="0" applyFont="1" applyAlignment="1">
      <alignment horizontal="center" vertical="center"/>
    </xf>
    <xf numFmtId="0" fontId="5" fillId="5" borderId="32" xfId="2" applyFont="1" applyFill="1" applyBorder="1" applyAlignment="1" applyProtection="1">
      <alignment horizontal="center" vertical="center" wrapText="1"/>
      <protection locked="0"/>
    </xf>
    <xf numFmtId="0" fontId="32" fillId="0" borderId="0" xfId="0" applyFont="1"/>
    <xf numFmtId="0" fontId="32"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10" fillId="16" borderId="14" xfId="0" applyFont="1" applyFill="1" applyBorder="1" applyAlignment="1">
      <alignment horizontal="center" vertical="center" wrapText="1"/>
    </xf>
    <xf numFmtId="0" fontId="10" fillId="16" borderId="15" xfId="0" applyFont="1" applyFill="1" applyBorder="1" applyAlignment="1">
      <alignment horizontal="center" vertical="center" wrapText="1"/>
    </xf>
    <xf numFmtId="0" fontId="28" fillId="0" borderId="14" xfId="0" applyFont="1" applyBorder="1" applyAlignment="1">
      <alignment horizontal="justify" vertical="center" wrapText="1"/>
    </xf>
    <xf numFmtId="0" fontId="28" fillId="9" borderId="8" xfId="0" applyFont="1" applyFill="1" applyBorder="1" applyAlignment="1">
      <alignment vertical="center" wrapText="1"/>
    </xf>
    <xf numFmtId="0" fontId="28" fillId="5" borderId="28" xfId="0" applyFont="1" applyFill="1" applyBorder="1" applyAlignment="1">
      <alignment horizontal="justify" vertical="center" wrapText="1"/>
    </xf>
    <xf numFmtId="0" fontId="28" fillId="5" borderId="8" xfId="0" applyFont="1" applyFill="1" applyBorder="1" applyAlignment="1">
      <alignment horizontal="justify" vertical="center" wrapText="1"/>
    </xf>
    <xf numFmtId="0" fontId="28" fillId="0" borderId="0" xfId="0" applyFont="1" applyAlignment="1">
      <alignment horizontal="right" vertical="center" wrapText="1"/>
    </xf>
    <xf numFmtId="0" fontId="0" fillId="0" borderId="8" xfId="0" applyBorder="1" applyAlignment="1">
      <alignment horizontal="center" vertical="center"/>
    </xf>
    <xf numFmtId="0" fontId="34" fillId="7" borderId="2" xfId="0" applyFont="1" applyFill="1" applyBorder="1" applyAlignment="1" applyProtection="1">
      <alignment horizontal="center" vertical="center" wrapText="1"/>
      <protection locked="0"/>
    </xf>
    <xf numFmtId="0" fontId="11" fillId="0" borderId="0" xfId="0" applyFont="1" applyAlignment="1">
      <alignment horizontal="center" vertical="center"/>
    </xf>
    <xf numFmtId="0" fontId="11" fillId="12" borderId="0" xfId="0" applyFont="1" applyFill="1" applyAlignment="1">
      <alignment horizontal="center" vertical="center"/>
    </xf>
    <xf numFmtId="0" fontId="11" fillId="0" borderId="0" xfId="0" applyFont="1"/>
    <xf numFmtId="0" fontId="34" fillId="7" borderId="43" xfId="0" applyFont="1" applyFill="1" applyBorder="1" applyAlignment="1" applyProtection="1">
      <alignment horizontal="center" vertical="center" wrapText="1"/>
      <protection locked="0"/>
    </xf>
    <xf numFmtId="0" fontId="19" fillId="0" borderId="7" xfId="0" applyFont="1" applyBorder="1" applyAlignment="1" applyProtection="1">
      <alignment horizontal="justify" vertical="center" wrapText="1"/>
      <protection locked="0"/>
    </xf>
    <xf numFmtId="0" fontId="18" fillId="0" borderId="0" xfId="0" applyFont="1" applyAlignment="1">
      <alignment horizontal="justify" vertical="center" wrapText="1"/>
    </xf>
    <xf numFmtId="0" fontId="18" fillId="0" borderId="0" xfId="0" applyFont="1" applyAlignment="1">
      <alignment wrapText="1"/>
    </xf>
    <xf numFmtId="0" fontId="4" fillId="0" borderId="0" xfId="0" applyFont="1"/>
    <xf numFmtId="0" fontId="4" fillId="0" borderId="12" xfId="0" applyFont="1" applyBorder="1" applyAlignment="1" applyProtection="1">
      <alignment horizontal="left" vertical="center" wrapText="1"/>
      <protection locked="0"/>
    </xf>
    <xf numFmtId="0" fontId="4" fillId="9" borderId="12" xfId="0" applyFont="1" applyFill="1" applyBorder="1" applyAlignment="1" applyProtection="1">
      <alignment horizontal="left" vertical="center" wrapText="1"/>
      <protection locked="0"/>
    </xf>
    <xf numFmtId="0" fontId="4" fillId="0" borderId="15" xfId="0" applyFont="1" applyBorder="1" applyAlignment="1" applyProtection="1">
      <alignment horizontal="left" vertical="center" wrapText="1"/>
      <protection locked="0"/>
    </xf>
    <xf numFmtId="0" fontId="4" fillId="0" borderId="8" xfId="0" applyFont="1" applyBorder="1" applyAlignment="1" applyProtection="1">
      <alignment horizontal="center" vertical="center"/>
      <protection locked="0"/>
    </xf>
    <xf numFmtId="0" fontId="4" fillId="0" borderId="14" xfId="0" applyFont="1" applyBorder="1" applyAlignment="1" applyProtection="1">
      <alignment horizontal="center" vertical="center"/>
      <protection locked="0"/>
    </xf>
    <xf numFmtId="0" fontId="4" fillId="0" borderId="12" xfId="0" applyFont="1" applyBorder="1" applyAlignment="1" applyProtection="1">
      <alignment vertical="center"/>
      <protection locked="0"/>
    </xf>
    <xf numFmtId="0" fontId="28" fillId="0" borderId="8" xfId="0" applyFont="1" applyBorder="1" applyAlignment="1" applyProtection="1">
      <alignment horizontal="center" vertical="center"/>
      <protection locked="0"/>
    </xf>
    <xf numFmtId="0" fontId="28" fillId="9" borderId="8" xfId="0" applyFont="1" applyFill="1" applyBorder="1" applyAlignment="1" applyProtection="1">
      <alignment horizontal="center" vertical="center" wrapText="1"/>
      <protection locked="0"/>
    </xf>
    <xf numFmtId="0" fontId="28" fillId="0" borderId="8" xfId="0" applyFont="1" applyBorder="1" applyAlignment="1" applyProtection="1">
      <alignment horizontal="center" vertical="center" wrapText="1"/>
      <protection locked="0"/>
    </xf>
    <xf numFmtId="0" fontId="22" fillId="4" borderId="8" xfId="2" applyFont="1" applyFill="1" applyBorder="1" applyAlignment="1">
      <alignment horizontal="center" vertical="center" wrapText="1"/>
    </xf>
    <xf numFmtId="0" fontId="22" fillId="4" borderId="12" xfId="2" applyFont="1" applyFill="1" applyBorder="1" applyAlignment="1">
      <alignment horizontal="center" vertical="center" wrapText="1"/>
    </xf>
    <xf numFmtId="0" fontId="0" fillId="0" borderId="12" xfId="0" applyBorder="1" applyAlignment="1">
      <alignment horizontal="center" vertical="center" wrapText="1"/>
    </xf>
    <xf numFmtId="0" fontId="13" fillId="0" borderId="8" xfId="0" applyFont="1" applyBorder="1" applyAlignment="1">
      <alignment horizontal="center"/>
    </xf>
    <xf numFmtId="0" fontId="13" fillId="0" borderId="12" xfId="0" applyFont="1" applyBorder="1" applyAlignment="1">
      <alignment horizontal="center"/>
    </xf>
    <xf numFmtId="0" fontId="0" fillId="0" borderId="48" xfId="0" applyBorder="1" applyAlignment="1">
      <alignment horizontal="left" vertical="center" wrapText="1"/>
    </xf>
    <xf numFmtId="0" fontId="0" fillId="0" borderId="38" xfId="0" applyBorder="1" applyAlignment="1">
      <alignment horizontal="left" vertical="center" wrapText="1"/>
    </xf>
    <xf numFmtId="0" fontId="13" fillId="0" borderId="14" xfId="0" applyFont="1" applyBorder="1" applyAlignment="1">
      <alignment horizontal="center" vertical="center"/>
    </xf>
    <xf numFmtId="0" fontId="13" fillId="0" borderId="14" xfId="0" applyFont="1" applyBorder="1" applyAlignment="1">
      <alignment horizontal="center" vertical="center" wrapText="1"/>
    </xf>
    <xf numFmtId="0" fontId="13" fillId="0" borderId="15" xfId="0" applyFont="1" applyBorder="1" applyAlignment="1">
      <alignment horizontal="center" vertical="center"/>
    </xf>
    <xf numFmtId="0" fontId="26" fillId="0" borderId="12" xfId="0" applyFont="1" applyBorder="1" applyAlignment="1" applyProtection="1">
      <alignment vertical="center"/>
      <protection locked="0"/>
    </xf>
    <xf numFmtId="0" fontId="26" fillId="0" borderId="15" xfId="0" applyFont="1" applyBorder="1" applyAlignment="1" applyProtection="1">
      <alignment vertical="center"/>
      <protection locked="0"/>
    </xf>
    <xf numFmtId="0" fontId="28" fillId="0" borderId="16" xfId="0" applyFont="1" applyBorder="1" applyAlignment="1" applyProtection="1">
      <alignment horizontal="justify" vertical="center" wrapText="1"/>
      <protection locked="0"/>
    </xf>
    <xf numFmtId="0" fontId="28" fillId="0" borderId="17" xfId="0" applyFont="1" applyBorder="1" applyAlignment="1" applyProtection="1">
      <alignment horizontal="center" vertical="center" wrapText="1"/>
      <protection locked="0"/>
    </xf>
    <xf numFmtId="0" fontId="28" fillId="0" borderId="9" xfId="0" applyFont="1" applyBorder="1" applyAlignment="1" applyProtection="1">
      <alignment horizontal="justify" vertical="center" wrapText="1"/>
      <protection locked="0"/>
    </xf>
    <xf numFmtId="2" fontId="28" fillId="0" borderId="8" xfId="0" applyNumberFormat="1" applyFont="1" applyBorder="1" applyAlignment="1" applyProtection="1">
      <alignment horizontal="center" vertical="center" wrapText="1"/>
      <protection locked="0"/>
    </xf>
    <xf numFmtId="0" fontId="28" fillId="9" borderId="17" xfId="0" applyFont="1" applyFill="1" applyBorder="1" applyAlignment="1" applyProtection="1">
      <alignment horizontal="center" vertical="center" wrapText="1"/>
      <protection locked="0"/>
    </xf>
    <xf numFmtId="0" fontId="28" fillId="0" borderId="19" xfId="0" applyFont="1" applyBorder="1" applyAlignment="1" applyProtection="1">
      <alignment horizontal="center" vertical="center" wrapText="1"/>
      <protection locked="0"/>
    </xf>
    <xf numFmtId="0" fontId="1" fillId="0" borderId="0" xfId="0" applyFont="1" applyAlignment="1">
      <alignment horizontal="left"/>
    </xf>
    <xf numFmtId="0" fontId="0" fillId="0" borderId="8" xfId="0" applyBorder="1" applyAlignment="1" applyProtection="1">
      <alignment vertical="center" wrapText="1"/>
      <protection locked="0"/>
    </xf>
    <xf numFmtId="0" fontId="38" fillId="0" borderId="28" xfId="0" applyFont="1" applyBorder="1" applyAlignment="1">
      <alignment horizontal="left" vertical="center" wrapText="1"/>
    </xf>
    <xf numFmtId="0" fontId="38" fillId="0" borderId="28" xfId="0" applyFont="1" applyBorder="1" applyAlignment="1">
      <alignment horizontal="center" vertical="center" wrapText="1"/>
    </xf>
    <xf numFmtId="0" fontId="38" fillId="0" borderId="8" xfId="0" applyFont="1" applyBorder="1" applyAlignment="1">
      <alignment horizontal="left" vertical="center" wrapText="1"/>
    </xf>
    <xf numFmtId="0" fontId="38" fillId="0" borderId="8" xfId="0" applyFont="1" applyBorder="1" applyAlignment="1">
      <alignment horizontal="center" vertical="center" wrapText="1"/>
    </xf>
    <xf numFmtId="0" fontId="39" fillId="0" borderId="28" xfId="0" applyFont="1" applyBorder="1" applyAlignment="1">
      <alignment horizontal="left" vertical="center" wrapText="1"/>
    </xf>
    <xf numFmtId="0" fontId="39" fillId="0" borderId="28" xfId="0" applyFont="1" applyBorder="1" applyAlignment="1">
      <alignment vertical="center" wrapText="1"/>
    </xf>
    <xf numFmtId="0" fontId="39" fillId="0" borderId="29" xfId="0" applyFont="1" applyBorder="1" applyAlignment="1">
      <alignment vertical="center" wrapText="1"/>
    </xf>
    <xf numFmtId="0" fontId="39" fillId="0" borderId="8" xfId="0" applyFont="1" applyBorder="1" applyAlignment="1">
      <alignment horizontal="left" vertical="center" wrapText="1"/>
    </xf>
    <xf numFmtId="0" fontId="39" fillId="0" borderId="8" xfId="0" applyFont="1" applyBorder="1" applyAlignment="1">
      <alignment vertical="center" wrapText="1"/>
    </xf>
    <xf numFmtId="0" fontId="39" fillId="0" borderId="12" xfId="0" applyFont="1" applyBorder="1" applyAlignment="1">
      <alignment vertical="center" wrapText="1"/>
    </xf>
    <xf numFmtId="0" fontId="40" fillId="16" borderId="13" xfId="0" applyFont="1" applyFill="1" applyBorder="1" applyAlignment="1">
      <alignment horizontal="center" vertical="center" wrapText="1"/>
    </xf>
    <xf numFmtId="0" fontId="27" fillId="0" borderId="27" xfId="0" applyFont="1" applyBorder="1" applyAlignment="1">
      <alignment horizontal="center" vertical="center" wrapText="1"/>
    </xf>
    <xf numFmtId="0" fontId="27" fillId="0" borderId="11" xfId="0" applyFont="1" applyBorder="1" applyAlignment="1">
      <alignment horizontal="center" vertical="center" wrapText="1"/>
    </xf>
    <xf numFmtId="0" fontId="25" fillId="0" borderId="0" xfId="0" applyFont="1"/>
    <xf numFmtId="0" fontId="1" fillId="0" borderId="28" xfId="0" applyFont="1" applyBorder="1" applyAlignment="1">
      <alignment horizontal="left" vertical="center" wrapText="1"/>
    </xf>
    <xf numFmtId="0" fontId="1" fillId="0" borderId="8" xfId="0" applyFont="1" applyBorder="1" applyAlignment="1">
      <alignment horizontal="left" vertical="center" wrapText="1"/>
    </xf>
    <xf numFmtId="0" fontId="41" fillId="19" borderId="55" xfId="0" applyFont="1" applyFill="1" applyBorder="1" applyAlignment="1">
      <alignment horizontal="center" vertical="center"/>
    </xf>
    <xf numFmtId="0" fontId="1" fillId="20" borderId="55" xfId="0" applyFont="1" applyFill="1" applyBorder="1" applyAlignment="1">
      <alignment vertical="center"/>
    </xf>
    <xf numFmtId="0" fontId="1" fillId="0" borderId="55" xfId="0" applyFont="1" applyBorder="1" applyAlignment="1">
      <alignment vertical="center"/>
    </xf>
    <xf numFmtId="0" fontId="3" fillId="7" borderId="56" xfId="0" applyFont="1" applyFill="1" applyBorder="1" applyAlignment="1">
      <alignment horizontal="center" vertical="center"/>
    </xf>
    <xf numFmtId="0" fontId="4" fillId="5" borderId="23" xfId="0" applyFont="1" applyFill="1" applyBorder="1" applyAlignment="1">
      <alignment horizontal="justify"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42" fillId="11" borderId="8" xfId="0" applyFont="1" applyFill="1" applyBorder="1" applyAlignment="1">
      <alignment horizontal="center" vertical="center" wrapText="1"/>
    </xf>
    <xf numFmtId="0" fontId="42" fillId="11" borderId="9"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4" fillId="0" borderId="8" xfId="0" applyFont="1" applyBorder="1" applyAlignment="1" applyProtection="1">
      <alignment vertical="center" wrapText="1"/>
      <protection locked="0"/>
    </xf>
    <xf numFmtId="0" fontId="43" fillId="0" borderId="8" xfId="0" applyFont="1" applyBorder="1" applyAlignment="1">
      <alignment horizontal="justify" vertical="center" wrapText="1"/>
    </xf>
    <xf numFmtId="0" fontId="28" fillId="0" borderId="0" xfId="0" applyFont="1" applyProtection="1">
      <protection locked="0"/>
    </xf>
    <xf numFmtId="0" fontId="5" fillId="0" borderId="0" xfId="0" applyFont="1" applyAlignment="1" applyProtection="1">
      <alignment horizontal="center"/>
      <protection locked="0"/>
    </xf>
    <xf numFmtId="0" fontId="28" fillId="0" borderId="0" xfId="0" applyFont="1" applyAlignment="1" applyProtection="1">
      <alignment horizontal="center"/>
      <protection locked="0"/>
    </xf>
    <xf numFmtId="1" fontId="28" fillId="9" borderId="8" xfId="0" applyNumberFormat="1" applyFont="1" applyFill="1" applyBorder="1" applyAlignment="1">
      <alignment horizontal="center" vertical="center" wrapText="1"/>
    </xf>
    <xf numFmtId="0" fontId="28" fillId="9" borderId="8" xfId="0" applyFont="1" applyFill="1" applyBorder="1" applyAlignment="1">
      <alignment horizontal="center" vertical="center" wrapText="1"/>
    </xf>
    <xf numFmtId="0" fontId="28" fillId="9" borderId="17" xfId="0" applyFont="1" applyFill="1" applyBorder="1" applyAlignment="1">
      <alignment horizontal="center" vertical="center" wrapText="1"/>
    </xf>
    <xf numFmtId="0" fontId="45" fillId="26" borderId="0" xfId="3" applyFont="1" applyFill="1" applyAlignment="1" applyProtection="1">
      <alignment horizontal="center" vertical="center" wrapText="1"/>
      <protection locked="0"/>
    </xf>
    <xf numFmtId="0" fontId="45" fillId="25" borderId="0" xfId="3" applyFont="1" applyFill="1" applyAlignment="1" applyProtection="1">
      <alignment horizontal="center" vertical="center"/>
      <protection locked="0"/>
    </xf>
    <xf numFmtId="0" fontId="28" fillId="0" borderId="8" xfId="0" applyFont="1" applyBorder="1" applyAlignment="1" applyProtection="1">
      <alignment horizontal="justify" vertical="center"/>
      <protection locked="0"/>
    </xf>
    <xf numFmtId="0" fontId="11" fillId="0" borderId="59" xfId="0" applyFont="1" applyBorder="1" applyAlignment="1">
      <alignment horizontal="justify" vertical="center" wrapText="1"/>
    </xf>
    <xf numFmtId="0" fontId="4" fillId="5" borderId="8" xfId="0" applyFont="1" applyFill="1" applyBorder="1" applyAlignment="1">
      <alignment horizontal="justify" vertical="center" wrapText="1"/>
    </xf>
    <xf numFmtId="0" fontId="31" fillId="5" borderId="59" xfId="0" applyFont="1" applyFill="1" applyBorder="1" applyAlignment="1">
      <alignment horizontal="justify" vertical="center" wrapText="1"/>
    </xf>
    <xf numFmtId="0" fontId="5" fillId="18" borderId="33" xfId="0" applyFont="1" applyFill="1" applyBorder="1" applyAlignment="1">
      <alignment horizontal="center" vertical="center" wrapText="1"/>
    </xf>
    <xf numFmtId="0" fontId="5" fillId="18" borderId="28" xfId="0" applyFont="1" applyFill="1" applyBorder="1" applyAlignment="1">
      <alignment horizontal="center" vertical="center" wrapText="1"/>
    </xf>
    <xf numFmtId="0" fontId="5" fillId="18" borderId="51" xfId="0" applyFont="1" applyFill="1" applyBorder="1" applyAlignment="1">
      <alignment horizontal="center" vertical="center" wrapText="1"/>
    </xf>
    <xf numFmtId="0" fontId="5" fillId="18" borderId="8" xfId="0" applyFont="1" applyFill="1" applyBorder="1" applyAlignment="1">
      <alignment horizontal="center" vertical="center" wrapText="1"/>
    </xf>
    <xf numFmtId="0" fontId="44" fillId="18" borderId="8" xfId="0" applyFont="1" applyFill="1" applyBorder="1" applyAlignment="1">
      <alignment horizontal="center" vertical="center" wrapText="1"/>
    </xf>
    <xf numFmtId="0" fontId="28" fillId="0" borderId="8" xfId="0" applyFont="1" applyBorder="1" applyAlignment="1">
      <alignment horizontal="center" vertical="center"/>
    </xf>
    <xf numFmtId="0" fontId="5" fillId="0" borderId="8" xfId="0" applyFont="1" applyBorder="1" applyAlignment="1" applyProtection="1">
      <alignment horizontal="center" vertical="center"/>
      <protection locked="0"/>
    </xf>
    <xf numFmtId="0" fontId="17" fillId="7" borderId="21" xfId="0" applyFont="1" applyFill="1" applyBorder="1" applyAlignment="1" applyProtection="1">
      <alignment horizontal="center" vertical="center" wrapText="1"/>
      <protection locked="0"/>
    </xf>
    <xf numFmtId="0" fontId="28" fillId="5" borderId="8" xfId="0" applyFont="1" applyFill="1" applyBorder="1" applyAlignment="1">
      <alignment horizontal="left" vertical="center" wrapText="1"/>
    </xf>
    <xf numFmtId="0" fontId="3" fillId="7" borderId="6" xfId="0" applyFont="1" applyFill="1" applyBorder="1" applyAlignment="1" applyProtection="1">
      <alignment horizontal="center" vertical="center" wrapText="1"/>
      <protection locked="0"/>
    </xf>
    <xf numFmtId="0" fontId="31" fillId="5" borderId="60" xfId="0" applyFont="1" applyFill="1" applyBorder="1" applyAlignment="1">
      <alignment horizontal="justify" vertical="center" wrapText="1"/>
    </xf>
    <xf numFmtId="0" fontId="31" fillId="5" borderId="59" xfId="0" applyFont="1" applyFill="1" applyBorder="1" applyAlignment="1">
      <alignment horizontal="left" vertical="center" wrapText="1"/>
    </xf>
    <xf numFmtId="0" fontId="11" fillId="0" borderId="61" xfId="0" applyFont="1" applyBorder="1" applyAlignment="1">
      <alignment horizontal="justify" vertical="center" wrapText="1"/>
    </xf>
    <xf numFmtId="0" fontId="28" fillId="0" borderId="0" xfId="0" applyFont="1" applyAlignment="1" applyProtection="1">
      <alignment horizontal="center" vertical="center"/>
      <protection locked="0"/>
    </xf>
    <xf numFmtId="0" fontId="46" fillId="27" borderId="0" xfId="0" applyFont="1" applyFill="1" applyAlignment="1">
      <alignment horizontal="center" vertical="center"/>
    </xf>
    <xf numFmtId="164" fontId="48" fillId="0" borderId="0" xfId="0" applyNumberFormat="1" applyFont="1" applyAlignment="1" applyProtection="1">
      <alignment horizontal="center" vertical="center"/>
      <protection locked="0"/>
    </xf>
    <xf numFmtId="0" fontId="20" fillId="8" borderId="8" xfId="0" applyFont="1" applyFill="1" applyBorder="1" applyAlignment="1">
      <alignment horizontal="center" vertical="center" wrapText="1"/>
    </xf>
    <xf numFmtId="0" fontId="10" fillId="0" borderId="0" xfId="0" applyFont="1" applyAlignment="1">
      <alignment horizontal="justify" vertical="center" wrapText="1"/>
    </xf>
    <xf numFmtId="0" fontId="0" fillId="9" borderId="0" xfId="0" applyFill="1" applyAlignment="1">
      <alignment horizontal="justify" vertical="center" wrapText="1"/>
    </xf>
    <xf numFmtId="0" fontId="20" fillId="0" borderId="0" xfId="0" applyFont="1" applyAlignment="1">
      <alignment horizontal="left" vertical="justify" wrapText="1"/>
    </xf>
    <xf numFmtId="0" fontId="10" fillId="9" borderId="0" xfId="0" applyFont="1" applyFill="1" applyAlignment="1">
      <alignment horizontal="justify" vertical="center" wrapText="1"/>
    </xf>
    <xf numFmtId="0" fontId="0" fillId="0" borderId="8" xfId="0" applyBorder="1" applyAlignment="1">
      <alignment horizontal="justify" vertical="center" wrapText="1"/>
    </xf>
    <xf numFmtId="0" fontId="0" fillId="12" borderId="8" xfId="0" applyFill="1" applyBorder="1" applyAlignment="1">
      <alignment horizontal="left" vertical="center"/>
    </xf>
    <xf numFmtId="0" fontId="0" fillId="13" borderId="8" xfId="0" applyFill="1" applyBorder="1" applyAlignment="1">
      <alignment horizontal="left" vertical="center"/>
    </xf>
    <xf numFmtId="0" fontId="18" fillId="15" borderId="8" xfId="0" applyFont="1" applyFill="1" applyBorder="1" applyAlignment="1">
      <alignment horizontal="left" vertical="center"/>
    </xf>
    <xf numFmtId="0" fontId="18" fillId="14" borderId="8" xfId="0" applyFont="1" applyFill="1" applyBorder="1" applyAlignment="1">
      <alignment horizontal="left" vertical="center"/>
    </xf>
    <xf numFmtId="0" fontId="10" fillId="0" borderId="8" xfId="0" applyFont="1" applyBorder="1" applyAlignment="1">
      <alignment horizontal="justify" vertical="center" wrapText="1"/>
    </xf>
    <xf numFmtId="0" fontId="51" fillId="33" borderId="8" xfId="0" applyFont="1" applyFill="1" applyBorder="1" applyAlignment="1">
      <alignment horizontal="left" vertical="top" wrapText="1"/>
    </xf>
    <xf numFmtId="0" fontId="33" fillId="9" borderId="8" xfId="0" applyFont="1" applyFill="1" applyBorder="1" applyAlignment="1">
      <alignment horizontal="justify" vertical="center" wrapText="1"/>
    </xf>
    <xf numFmtId="0" fontId="0" fillId="9" borderId="17" xfId="0" applyFill="1" applyBorder="1" applyAlignment="1">
      <alignment horizontal="justify" vertical="center" wrapText="1"/>
    </xf>
    <xf numFmtId="0" fontId="0" fillId="9" borderId="17" xfId="0" applyFill="1" applyBorder="1" applyAlignment="1">
      <alignment horizontal="justify" vertical="top" wrapText="1"/>
    </xf>
    <xf numFmtId="0" fontId="17" fillId="0" borderId="7" xfId="0" applyFont="1" applyBorder="1" applyAlignment="1" applyProtection="1">
      <alignment vertical="center" wrapText="1"/>
      <protection locked="0"/>
    </xf>
    <xf numFmtId="0" fontId="11" fillId="0" borderId="10" xfId="0" applyFont="1" applyBorder="1"/>
    <xf numFmtId="0" fontId="4" fillId="5" borderId="24" xfId="0" applyFont="1" applyFill="1" applyBorder="1" applyAlignment="1">
      <alignment horizontal="left" vertical="center" wrapText="1"/>
    </xf>
    <xf numFmtId="0" fontId="11" fillId="13" borderId="42" xfId="0" applyFont="1" applyFill="1" applyBorder="1" applyAlignment="1">
      <alignment horizontal="center" vertical="center"/>
    </xf>
    <xf numFmtId="0" fontId="4" fillId="9" borderId="8" xfId="0" applyFont="1" applyFill="1" applyBorder="1" applyAlignment="1">
      <alignment horizontal="justify" vertical="center" wrapText="1"/>
    </xf>
    <xf numFmtId="0" fontId="0" fillId="9" borderId="0" xfId="0" applyFill="1" applyAlignment="1">
      <alignment horizontal="center" vertical="center"/>
    </xf>
    <xf numFmtId="0" fontId="11" fillId="9" borderId="42" xfId="0" applyFont="1" applyFill="1" applyBorder="1"/>
    <xf numFmtId="0" fontId="4" fillId="9" borderId="8" xfId="0" applyFont="1" applyFill="1" applyBorder="1" applyAlignment="1" applyProtection="1">
      <alignment horizontal="center" vertical="center"/>
      <protection locked="0"/>
    </xf>
    <xf numFmtId="0" fontId="11" fillId="9" borderId="42" xfId="0" applyFont="1" applyFill="1" applyBorder="1" applyAlignment="1">
      <alignment horizontal="center" vertical="center"/>
    </xf>
    <xf numFmtId="0" fontId="4" fillId="17" borderId="11" xfId="0" applyFont="1" applyFill="1" applyBorder="1" applyAlignment="1">
      <alignment horizontal="center" vertical="center"/>
    </xf>
    <xf numFmtId="0" fontId="4" fillId="17" borderId="8" xfId="0" applyFont="1" applyFill="1" applyBorder="1" applyAlignment="1">
      <alignment horizontal="justify" vertical="center" wrapText="1"/>
    </xf>
    <xf numFmtId="0" fontId="4" fillId="17" borderId="12" xfId="0" applyFont="1" applyFill="1" applyBorder="1" applyAlignment="1">
      <alignment horizontal="left" vertical="center" wrapText="1"/>
    </xf>
    <xf numFmtId="0" fontId="11" fillId="0" borderId="42" xfId="0" applyFont="1" applyBorder="1"/>
    <xf numFmtId="0" fontId="4" fillId="9" borderId="8" xfId="0" applyFont="1" applyFill="1" applyBorder="1" applyAlignment="1">
      <alignment horizontal="justify" vertical="top" wrapText="1"/>
    </xf>
    <xf numFmtId="0" fontId="3" fillId="9" borderId="8" xfId="0" applyFont="1" applyFill="1" applyBorder="1" applyAlignment="1">
      <alignment horizontal="justify" vertical="center" wrapText="1"/>
    </xf>
    <xf numFmtId="0" fontId="4" fillId="0" borderId="8" xfId="0" applyFont="1" applyBorder="1" applyAlignment="1" applyProtection="1">
      <alignment horizontal="center" vertical="center" wrapText="1"/>
      <protection locked="0"/>
    </xf>
    <xf numFmtId="0" fontId="11" fillId="13" borderId="48" xfId="0" applyFont="1" applyFill="1" applyBorder="1" applyAlignment="1">
      <alignment horizontal="center" vertical="center"/>
    </xf>
    <xf numFmtId="0" fontId="4" fillId="9" borderId="14" xfId="0" applyFont="1" applyFill="1" applyBorder="1" applyAlignment="1">
      <alignment horizontal="justify" vertical="center" wrapText="1"/>
    </xf>
    <xf numFmtId="0" fontId="35" fillId="0" borderId="0" xfId="0" applyFont="1" applyAlignment="1">
      <alignment vertical="center" wrapText="1"/>
    </xf>
    <xf numFmtId="0" fontId="15" fillId="15" borderId="0" xfId="0" applyFont="1" applyFill="1" applyAlignment="1">
      <alignment horizontal="center" vertical="center" wrapText="1"/>
    </xf>
    <xf numFmtId="0" fontId="4" fillId="21" borderId="11" xfId="0" applyFont="1" applyFill="1" applyBorder="1" applyAlignment="1">
      <alignment horizontal="center" vertical="center"/>
    </xf>
    <xf numFmtId="0" fontId="26" fillId="9" borderId="8" xfId="0" applyFont="1" applyFill="1" applyBorder="1" applyAlignment="1">
      <alignment horizontal="justify" vertical="center" wrapText="1"/>
    </xf>
    <xf numFmtId="0" fontId="28" fillId="5" borderId="17" xfId="0" applyFont="1" applyFill="1" applyBorder="1" applyAlignment="1">
      <alignment vertical="center" wrapText="1"/>
    </xf>
    <xf numFmtId="0" fontId="4" fillId="0" borderId="19" xfId="0" applyFont="1" applyBorder="1" applyAlignment="1" applyProtection="1">
      <alignment horizontal="center" vertical="center"/>
      <protection locked="0"/>
    </xf>
    <xf numFmtId="0" fontId="26" fillId="9" borderId="8" xfId="0" applyFont="1" applyFill="1" applyBorder="1" applyAlignment="1">
      <alignment horizontal="justify" vertical="top" wrapText="1"/>
    </xf>
    <xf numFmtId="0" fontId="4" fillId="21" borderId="8" xfId="0" applyFont="1" applyFill="1" applyBorder="1" applyAlignment="1">
      <alignment horizontal="justify" vertical="center" wrapText="1"/>
    </xf>
    <xf numFmtId="0" fontId="10" fillId="7" borderId="7" xfId="0" applyFont="1" applyFill="1" applyBorder="1" applyAlignment="1" applyProtection="1">
      <alignment horizontal="center" vertical="center" wrapText="1"/>
      <protection locked="0"/>
    </xf>
    <xf numFmtId="0" fontId="28" fillId="5" borderId="23" xfId="0" applyFont="1" applyFill="1" applyBorder="1" applyAlignment="1">
      <alignment vertical="center" wrapText="1"/>
    </xf>
    <xf numFmtId="0" fontId="28" fillId="0" borderId="8" xfId="0" applyFont="1" applyBorder="1" applyAlignment="1">
      <alignment horizontal="left" vertical="center" wrapText="1"/>
    </xf>
    <xf numFmtId="0" fontId="28" fillId="5" borderId="28" xfId="0" applyFont="1" applyFill="1" applyBorder="1" applyAlignment="1">
      <alignment vertical="center" wrapText="1"/>
    </xf>
    <xf numFmtId="0" fontId="28" fillId="0" borderId="19" xfId="0" applyFont="1" applyBorder="1" applyAlignment="1" applyProtection="1">
      <alignment horizontal="center" vertical="center"/>
      <protection locked="0"/>
    </xf>
    <xf numFmtId="0" fontId="28" fillId="5" borderId="31" xfId="0" applyFont="1" applyFill="1" applyBorder="1" applyAlignment="1">
      <alignment horizontal="justify" vertical="center" wrapText="1"/>
    </xf>
    <xf numFmtId="0" fontId="10" fillId="9" borderId="6" xfId="0" applyFont="1" applyFill="1" applyBorder="1" applyAlignment="1">
      <alignment vertical="center"/>
    </xf>
    <xf numFmtId="0" fontId="10" fillId="9" borderId="7" xfId="0" applyFont="1" applyFill="1" applyBorder="1" applyAlignment="1">
      <alignment vertical="center"/>
    </xf>
    <xf numFmtId="0" fontId="55" fillId="26" borderId="0" xfId="3" applyFont="1" applyFill="1" applyAlignment="1">
      <alignment horizontal="center" vertical="center"/>
    </xf>
    <xf numFmtId="0" fontId="34" fillId="7" borderId="9" xfId="0" applyFont="1" applyFill="1" applyBorder="1" applyAlignment="1">
      <alignment horizontal="center" vertical="center" wrapText="1"/>
    </xf>
    <xf numFmtId="0" fontId="24" fillId="2" borderId="25" xfId="0" applyFont="1" applyFill="1" applyBorder="1" applyAlignment="1">
      <alignment horizontal="center" vertical="center" wrapText="1"/>
    </xf>
    <xf numFmtId="0" fontId="24" fillId="2" borderId="26" xfId="0" applyFont="1" applyFill="1" applyBorder="1" applyAlignment="1">
      <alignment horizontal="center" vertical="center" wrapText="1"/>
    </xf>
    <xf numFmtId="0" fontId="24" fillId="2" borderId="58" xfId="0" applyFont="1" applyFill="1" applyBorder="1" applyAlignment="1">
      <alignment horizontal="center" vertical="center" wrapText="1"/>
    </xf>
    <xf numFmtId="0" fontId="46" fillId="27" borderId="9" xfId="0" applyFont="1" applyFill="1" applyBorder="1" applyAlignment="1">
      <alignment horizontal="center" vertical="center" wrapText="1"/>
    </xf>
    <xf numFmtId="0" fontId="4" fillId="0" borderId="27" xfId="0" applyFont="1" applyBorder="1" applyAlignment="1" applyProtection="1">
      <alignment horizontal="center" vertical="center" wrapText="1"/>
      <protection locked="0"/>
    </xf>
    <xf numFmtId="0" fontId="4" fillId="0" borderId="28" xfId="0" applyFont="1" applyBorder="1" applyAlignment="1" applyProtection="1">
      <alignment horizontal="justify" vertical="center" wrapText="1"/>
      <protection locked="0"/>
    </xf>
    <xf numFmtId="14" fontId="4" fillId="0" borderId="28" xfId="0" applyNumberFormat="1" applyFont="1" applyBorder="1" applyAlignment="1" applyProtection="1">
      <alignment horizontal="justify" vertical="center" wrapText="1"/>
      <protection locked="0"/>
    </xf>
    <xf numFmtId="1" fontId="4" fillId="0" borderId="28" xfId="0" applyNumberFormat="1" applyFont="1" applyBorder="1" applyAlignment="1" applyProtection="1">
      <alignment horizontal="justify" vertical="center" wrapText="1"/>
      <protection locked="0"/>
    </xf>
    <xf numFmtId="0" fontId="4" fillId="0" borderId="28" xfId="0" applyFont="1" applyBorder="1" applyAlignment="1" applyProtection="1">
      <alignment horizontal="center" vertical="center" wrapText="1"/>
      <protection locked="0"/>
    </xf>
    <xf numFmtId="0" fontId="0" fillId="0" borderId="28" xfId="0" applyBorder="1" applyAlignment="1" applyProtection="1">
      <alignment vertical="center" wrapText="1"/>
      <protection locked="0"/>
    </xf>
    <xf numFmtId="0" fontId="0" fillId="0" borderId="29" xfId="0" applyBorder="1" applyAlignment="1" applyProtection="1">
      <alignment vertical="center" wrapText="1"/>
      <protection locked="0"/>
    </xf>
    <xf numFmtId="0" fontId="4" fillId="0" borderId="11" xfId="0" applyFont="1" applyBorder="1" applyAlignment="1" applyProtection="1">
      <alignment horizontal="center" vertical="center" wrapText="1"/>
      <protection locked="0"/>
    </xf>
    <xf numFmtId="0" fontId="4" fillId="0" borderId="8" xfId="0" applyFont="1" applyBorder="1" applyAlignment="1" applyProtection="1">
      <alignment horizontal="justify" vertical="center" wrapText="1"/>
      <protection locked="0"/>
    </xf>
    <xf numFmtId="14" fontId="4" fillId="0" borderId="8" xfId="0" applyNumberFormat="1" applyFont="1" applyBorder="1" applyAlignment="1" applyProtection="1">
      <alignment horizontal="justify" vertical="center" wrapText="1"/>
      <protection locked="0"/>
    </xf>
    <xf numFmtId="1" fontId="4" fillId="0" borderId="8" xfId="0" applyNumberFormat="1" applyFont="1" applyBorder="1" applyAlignment="1" applyProtection="1">
      <alignment horizontal="justify" vertical="center" wrapText="1"/>
      <protection locked="0"/>
    </xf>
    <xf numFmtId="0" fontId="0" fillId="0" borderId="12" xfId="0" applyBorder="1" applyAlignment="1" applyProtection="1">
      <alignment vertical="center" wrapText="1"/>
      <protection locked="0"/>
    </xf>
    <xf numFmtId="0" fontId="4" fillId="0" borderId="13" xfId="0" applyFont="1" applyBorder="1" applyAlignment="1" applyProtection="1">
      <alignment horizontal="center" vertical="center" wrapText="1"/>
      <protection locked="0"/>
    </xf>
    <xf numFmtId="0" fontId="4" fillId="0" borderId="14" xfId="0" applyFont="1" applyBorder="1" applyAlignment="1" applyProtection="1">
      <alignment horizontal="justify" vertical="center" wrapText="1"/>
      <protection locked="0"/>
    </xf>
    <xf numFmtId="14" fontId="4" fillId="0" borderId="14" xfId="0" applyNumberFormat="1" applyFont="1" applyBorder="1" applyAlignment="1" applyProtection="1">
      <alignment horizontal="justify" vertical="center" wrapText="1"/>
      <protection locked="0"/>
    </xf>
    <xf numFmtId="1" fontId="4" fillId="0" borderId="14" xfId="0" applyNumberFormat="1" applyFont="1" applyBorder="1" applyAlignment="1" applyProtection="1">
      <alignment horizontal="justify" vertical="center" wrapText="1"/>
      <protection locked="0"/>
    </xf>
    <xf numFmtId="0" fontId="4" fillId="0" borderId="62" xfId="0" applyFont="1" applyBorder="1" applyAlignment="1" applyProtection="1">
      <alignment horizontal="center" vertical="center" wrapText="1"/>
      <protection locked="0"/>
    </xf>
    <xf numFmtId="0" fontId="0" fillId="0" borderId="14" xfId="0" applyBorder="1" applyAlignment="1" applyProtection="1">
      <alignment vertical="center" wrapText="1"/>
      <protection locked="0"/>
    </xf>
    <xf numFmtId="0" fontId="0" fillId="0" borderId="15" xfId="0" applyBorder="1" applyAlignment="1" applyProtection="1">
      <alignment vertical="center" wrapText="1"/>
      <protection locked="0"/>
    </xf>
    <xf numFmtId="0" fontId="33" fillId="9" borderId="0" xfId="0" applyFont="1" applyFill="1" applyAlignment="1">
      <alignment horizontal="justify" vertical="center" wrapText="1"/>
    </xf>
    <xf numFmtId="0" fontId="0" fillId="0" borderId="0" xfId="0" applyAlignment="1">
      <alignment vertical="top"/>
    </xf>
    <xf numFmtId="0" fontId="4" fillId="0" borderId="14" xfId="0" applyFont="1" applyBorder="1" applyAlignment="1" applyProtection="1">
      <alignment horizontal="center" vertical="center" wrapText="1"/>
      <protection locked="0"/>
    </xf>
    <xf numFmtId="0" fontId="4" fillId="0" borderId="13" xfId="0" applyFont="1" applyBorder="1" applyAlignment="1">
      <alignment horizontal="center" vertical="center" wrapText="1"/>
    </xf>
    <xf numFmtId="0" fontId="4" fillId="0" borderId="11" xfId="0" applyFont="1" applyBorder="1" applyAlignment="1">
      <alignment horizontal="center" vertical="center" wrapText="1"/>
    </xf>
    <xf numFmtId="0" fontId="26" fillId="0" borderId="12" xfId="0" applyFont="1" applyBorder="1" applyAlignment="1" applyProtection="1">
      <alignment vertical="center" wrapText="1"/>
      <protection locked="0"/>
    </xf>
    <xf numFmtId="0" fontId="56" fillId="8" borderId="19" xfId="0" applyFont="1" applyFill="1" applyBorder="1" applyAlignment="1">
      <alignment vertical="top" wrapText="1"/>
    </xf>
    <xf numFmtId="0" fontId="4" fillId="5" borderId="11" xfId="0" applyFont="1" applyFill="1" applyBorder="1" applyAlignment="1">
      <alignment horizontal="center" vertical="center" wrapText="1"/>
    </xf>
    <xf numFmtId="0" fontId="15" fillId="9" borderId="0" xfId="0" applyFont="1" applyFill="1" applyAlignment="1">
      <alignment horizontal="center" vertical="top"/>
    </xf>
    <xf numFmtId="0" fontId="56" fillId="0" borderId="19" xfId="0" applyFont="1" applyBorder="1" applyAlignment="1">
      <alignment vertical="top" wrapText="1"/>
    </xf>
    <xf numFmtId="0" fontId="15" fillId="14" borderId="0" xfId="0" applyFont="1" applyFill="1" applyAlignment="1">
      <alignment horizontal="center" vertical="center"/>
    </xf>
    <xf numFmtId="0" fontId="56" fillId="36" borderId="19" xfId="0" applyFont="1" applyFill="1" applyBorder="1" applyAlignment="1">
      <alignment vertical="top" wrapText="1"/>
    </xf>
    <xf numFmtId="0" fontId="26" fillId="36" borderId="12" xfId="0" applyFont="1" applyFill="1" applyBorder="1" applyAlignment="1">
      <alignment vertical="center" wrapText="1"/>
    </xf>
    <xf numFmtId="0" fontId="57" fillId="33" borderId="12" xfId="0" applyFont="1" applyFill="1" applyBorder="1" applyAlignment="1" applyProtection="1">
      <alignment vertical="center" wrapText="1"/>
      <protection locked="0"/>
    </xf>
    <xf numFmtId="0" fontId="4" fillId="0" borderId="8" xfId="0" applyFont="1" applyBorder="1" applyAlignment="1">
      <alignment horizontal="justify" vertical="top" wrapText="1"/>
    </xf>
    <xf numFmtId="0" fontId="17" fillId="7" borderId="7" xfId="0" applyFont="1" applyFill="1" applyBorder="1" applyAlignment="1" applyProtection="1">
      <alignment horizontal="center" vertical="top" wrapText="1"/>
      <protection locked="0"/>
    </xf>
    <xf numFmtId="0" fontId="3" fillId="7" borderId="57" xfId="0" applyFont="1" applyFill="1" applyBorder="1" applyAlignment="1" applyProtection="1">
      <alignment horizontal="center" vertical="top" wrapText="1"/>
      <protection locked="0"/>
    </xf>
    <xf numFmtId="0" fontId="3" fillId="7" borderId="52" xfId="0" applyFont="1" applyFill="1" applyBorder="1" applyAlignment="1" applyProtection="1">
      <alignment horizontal="center" vertical="top" wrapText="1"/>
      <protection locked="0"/>
    </xf>
    <xf numFmtId="0" fontId="3" fillId="7" borderId="52" xfId="0" applyFont="1" applyFill="1" applyBorder="1" applyAlignment="1">
      <alignment horizontal="center" vertical="top" wrapText="1"/>
    </xf>
    <xf numFmtId="0" fontId="34" fillId="7" borderId="3" xfId="0" applyFont="1" applyFill="1" applyBorder="1" applyAlignment="1" applyProtection="1">
      <alignment horizontal="center" vertical="top" wrapText="1"/>
      <protection locked="0"/>
    </xf>
    <xf numFmtId="0" fontId="19" fillId="0" borderId="7" xfId="0" applyFont="1" applyBorder="1" applyAlignment="1" applyProtection="1">
      <alignment vertical="center" wrapText="1"/>
      <protection locked="0"/>
    </xf>
    <xf numFmtId="0" fontId="15" fillId="9" borderId="9" xfId="0" applyFont="1" applyFill="1" applyBorder="1" applyAlignment="1">
      <alignment horizontal="center" vertical="center"/>
    </xf>
    <xf numFmtId="0" fontId="15" fillId="14" borderId="9" xfId="0" applyFont="1" applyFill="1" applyBorder="1" applyAlignment="1">
      <alignment horizontal="center" vertical="center" wrapText="1"/>
    </xf>
    <xf numFmtId="0" fontId="4" fillId="5" borderId="9" xfId="0" applyFont="1" applyFill="1" applyBorder="1" applyAlignment="1">
      <alignment horizontal="justify" vertical="center" wrapText="1"/>
    </xf>
    <xf numFmtId="0" fontId="26" fillId="9" borderId="9" xfId="0" applyFont="1" applyFill="1" applyBorder="1" applyAlignment="1">
      <alignment horizontal="justify" vertical="top" wrapText="1"/>
    </xf>
    <xf numFmtId="0" fontId="4" fillId="9" borderId="9" xfId="0" applyFont="1" applyFill="1" applyBorder="1" applyAlignment="1">
      <alignment horizontal="justify" vertical="center" wrapText="1"/>
    </xf>
    <xf numFmtId="0" fontId="15" fillId="9" borderId="0" xfId="0" applyFont="1" applyFill="1" applyAlignment="1">
      <alignment horizontal="center" vertical="center"/>
    </xf>
    <xf numFmtId="0" fontId="26" fillId="9" borderId="9" xfId="0" applyFont="1" applyFill="1" applyBorder="1" applyAlignment="1">
      <alignment horizontal="justify" vertical="center" wrapText="1"/>
    </xf>
    <xf numFmtId="0" fontId="4" fillId="0" borderId="17" xfId="0" applyFont="1" applyBorder="1" applyAlignment="1" applyProtection="1">
      <alignment horizontal="center" vertical="center"/>
      <protection locked="0"/>
    </xf>
    <xf numFmtId="0" fontId="28" fillId="9" borderId="9" xfId="0" applyFont="1" applyFill="1" applyBorder="1" applyAlignment="1">
      <alignment horizontal="justify" vertical="center" wrapText="1"/>
    </xf>
    <xf numFmtId="0" fontId="28" fillId="9" borderId="9" xfId="0" applyFont="1" applyFill="1" applyBorder="1" applyAlignment="1">
      <alignment horizontal="left" vertical="center" wrapText="1"/>
    </xf>
    <xf numFmtId="0" fontId="28" fillId="0" borderId="9" xfId="0" applyFont="1" applyBorder="1" applyAlignment="1">
      <alignment horizontal="left" vertical="center" wrapText="1"/>
    </xf>
    <xf numFmtId="0" fontId="28" fillId="0" borderId="16" xfId="0" applyFont="1" applyBorder="1" applyAlignment="1">
      <alignment horizontal="left" vertical="center" wrapText="1"/>
    </xf>
    <xf numFmtId="0" fontId="4" fillId="9" borderId="13" xfId="0" applyFont="1" applyFill="1" applyBorder="1" applyAlignment="1">
      <alignment horizontal="center" vertical="center"/>
    </xf>
    <xf numFmtId="0" fontId="0" fillId="9" borderId="0" xfId="0" applyFill="1" applyAlignment="1">
      <alignment wrapText="1"/>
    </xf>
    <xf numFmtId="0" fontId="11" fillId="9" borderId="59" xfId="0" applyFont="1" applyFill="1" applyBorder="1" applyAlignment="1">
      <alignment horizontal="justify" vertical="center" wrapText="1"/>
    </xf>
    <xf numFmtId="0" fontId="59" fillId="0" borderId="43" xfId="0" applyFont="1" applyBorder="1" applyAlignment="1">
      <alignment vertical="top" wrapText="1"/>
    </xf>
    <xf numFmtId="0" fontId="35" fillId="0" borderId="0" xfId="0" applyFont="1" applyAlignment="1">
      <alignment vertical="top" wrapText="1"/>
    </xf>
    <xf numFmtId="0" fontId="61" fillId="33" borderId="19" xfId="0" applyFont="1" applyFill="1" applyBorder="1" applyAlignment="1">
      <alignment vertical="top" wrapText="1"/>
    </xf>
    <xf numFmtId="0" fontId="4" fillId="9" borderId="14" xfId="0" applyFont="1" applyFill="1" applyBorder="1" applyAlignment="1">
      <alignment horizontal="justify" vertical="top" wrapText="1"/>
    </xf>
    <xf numFmtId="0" fontId="4" fillId="9" borderId="28" xfId="0" applyFont="1" applyFill="1" applyBorder="1" applyAlignment="1">
      <alignment horizontal="justify" vertical="center" wrapText="1"/>
    </xf>
    <xf numFmtId="0" fontId="4" fillId="21" borderId="11" xfId="0" applyFont="1" applyFill="1" applyBorder="1" applyAlignment="1">
      <alignment horizontal="justify" vertical="center" wrapText="1"/>
    </xf>
    <xf numFmtId="0" fontId="28" fillId="9" borderId="8" xfId="0" applyFont="1" applyFill="1" applyBorder="1" applyAlignment="1">
      <alignment horizontal="left" vertical="center" wrapText="1"/>
    </xf>
    <xf numFmtId="0" fontId="15" fillId="15" borderId="9" xfId="0" applyFont="1" applyFill="1" applyBorder="1" applyAlignment="1">
      <alignment horizontal="center" vertical="center" wrapText="1"/>
    </xf>
    <xf numFmtId="0" fontId="28" fillId="0" borderId="17" xfId="0" applyFont="1" applyBorder="1" applyAlignment="1">
      <alignment horizontal="justify" vertical="center" wrapText="1"/>
    </xf>
    <xf numFmtId="0" fontId="26" fillId="0" borderId="8" xfId="0" applyFont="1" applyBorder="1" applyAlignment="1">
      <alignment vertical="center" wrapText="1"/>
    </xf>
    <xf numFmtId="0" fontId="15" fillId="9" borderId="0" xfId="0" applyFont="1" applyFill="1" applyAlignment="1">
      <alignment horizontal="center" vertical="center" wrapText="1"/>
    </xf>
    <xf numFmtId="0" fontId="32" fillId="5" borderId="18" xfId="0" applyFont="1" applyFill="1" applyBorder="1" applyAlignment="1">
      <alignment horizontal="justify" vertical="center" wrapText="1"/>
    </xf>
    <xf numFmtId="0" fontId="32" fillId="9" borderId="18" xfId="0" applyFont="1" applyFill="1" applyBorder="1" applyAlignment="1">
      <alignment horizontal="justify" vertical="center" wrapText="1"/>
    </xf>
    <xf numFmtId="0" fontId="32" fillId="0" borderId="35" xfId="0" applyFont="1" applyBorder="1" applyAlignment="1">
      <alignment vertical="center" wrapText="1"/>
    </xf>
    <xf numFmtId="0" fontId="58" fillId="0" borderId="19" xfId="0" applyFont="1" applyBorder="1" applyAlignment="1">
      <alignment horizontal="left" vertical="center"/>
    </xf>
    <xf numFmtId="0" fontId="4" fillId="0" borderId="2" xfId="0" applyFont="1" applyBorder="1" applyAlignment="1" applyProtection="1">
      <alignment horizontal="center" vertical="center"/>
      <protection locked="0"/>
    </xf>
    <xf numFmtId="0" fontId="3" fillId="2" borderId="1" xfId="0" applyFont="1" applyFill="1" applyBorder="1" applyAlignment="1">
      <alignment vertical="center" wrapText="1"/>
    </xf>
    <xf numFmtId="0" fontId="4" fillId="0" borderId="3" xfId="0" applyFont="1" applyBorder="1" applyAlignment="1" applyProtection="1">
      <alignment horizontal="center" vertical="center"/>
      <protection locked="0"/>
    </xf>
    <xf numFmtId="14" fontId="4" fillId="0" borderId="2" xfId="0" applyNumberFormat="1" applyFont="1" applyBorder="1" applyAlignment="1" applyProtection="1">
      <alignment horizontal="center" vertical="center" wrapText="1"/>
      <protection locked="0"/>
    </xf>
    <xf numFmtId="0" fontId="3" fillId="0" borderId="2" xfId="0" applyFont="1" applyBorder="1" applyAlignment="1" applyProtection="1">
      <alignment horizontal="center" vertical="center"/>
      <protection locked="0"/>
    </xf>
    <xf numFmtId="0" fontId="4" fillId="0" borderId="2" xfId="0" applyFont="1" applyBorder="1" applyAlignment="1" applyProtection="1">
      <alignment vertical="center"/>
      <protection locked="0"/>
    </xf>
    <xf numFmtId="0" fontId="3" fillId="2" borderId="48" xfId="0" applyFont="1" applyFill="1" applyBorder="1" applyAlignment="1">
      <alignment vertical="center" wrapText="1"/>
    </xf>
    <xf numFmtId="0" fontId="4" fillId="0" borderId="8" xfId="0" applyFont="1" applyBorder="1" applyAlignment="1" applyProtection="1">
      <alignment vertical="center" wrapText="1"/>
      <protection locked="0"/>
      <extLst>
        <ext xmlns:xfpb="http://schemas.microsoft.com/office/spreadsheetml/2022/featurepropertybag" uri="{C7286773-470A-42A8-94C5-96B5CB345126}">
          <xfpb:xfComplement i="0"/>
        </ext>
      </extLst>
    </xf>
    <xf numFmtId="0" fontId="5" fillId="2"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5" fillId="2" borderId="1" xfId="0" applyFont="1" applyFill="1" applyBorder="1" applyAlignment="1">
      <alignment vertical="center" wrapText="1"/>
    </xf>
    <xf numFmtId="0" fontId="3" fillId="0" borderId="2" xfId="0" applyFont="1" applyBorder="1" applyAlignment="1" applyProtection="1">
      <alignment horizontal="center" vertical="center" wrapText="1"/>
      <protection locked="0"/>
    </xf>
    <xf numFmtId="0" fontId="3" fillId="2" borderId="3" xfId="0" applyFont="1" applyFill="1" applyBorder="1" applyAlignment="1">
      <alignment vertical="center" wrapText="1"/>
    </xf>
    <xf numFmtId="14" fontId="3" fillId="0" borderId="2" xfId="0" applyNumberFormat="1" applyFont="1" applyBorder="1" applyAlignment="1" applyProtection="1">
      <alignment horizontal="center" vertical="center" wrapText="1"/>
      <protection locked="0"/>
    </xf>
    <xf numFmtId="0" fontId="4" fillId="0" borderId="0" xfId="0" applyFont="1" applyAlignment="1">
      <alignment vertical="center"/>
    </xf>
    <xf numFmtId="165" fontId="0" fillId="3" borderId="26" xfId="0" applyNumberFormat="1" applyFill="1" applyBorder="1" applyAlignment="1">
      <alignment horizontal="center" vertical="center"/>
    </xf>
    <xf numFmtId="0" fontId="42" fillId="11" borderId="26" xfId="0" applyFont="1" applyFill="1" applyBorder="1" applyAlignment="1">
      <alignment horizontal="left" vertical="center" wrapText="1"/>
    </xf>
    <xf numFmtId="0" fontId="42" fillId="11" borderId="25" xfId="0" applyFont="1" applyFill="1" applyBorder="1" applyAlignment="1">
      <alignment horizontal="left" vertical="center" wrapText="1"/>
    </xf>
    <xf numFmtId="0" fontId="0" fillId="0" borderId="2" xfId="0" applyBorder="1" applyAlignment="1" applyProtection="1">
      <alignment horizontal="center" vertical="center"/>
      <protection locked="0"/>
    </xf>
    <xf numFmtId="1" fontId="4" fillId="0" borderId="2" xfId="0" applyNumberFormat="1" applyFont="1" applyBorder="1" applyAlignment="1" applyProtection="1">
      <alignment vertical="center"/>
      <protection locked="0"/>
    </xf>
    <xf numFmtId="0" fontId="10" fillId="9" borderId="17" xfId="0" applyFont="1" applyFill="1" applyBorder="1" applyAlignment="1">
      <alignment horizontal="justify" vertical="center" wrapText="1"/>
    </xf>
    <xf numFmtId="0" fontId="33" fillId="9" borderId="8" xfId="0" applyFont="1" applyFill="1" applyBorder="1" applyAlignment="1">
      <alignment horizontal="justify" vertical="top" wrapText="1"/>
    </xf>
    <xf numFmtId="0" fontId="10" fillId="9" borderId="8" xfId="0" applyFont="1" applyFill="1" applyBorder="1" applyAlignment="1">
      <alignment horizontal="justify" vertical="center" wrapText="1"/>
    </xf>
    <xf numFmtId="0" fontId="0" fillId="9" borderId="8" xfId="0" applyFill="1" applyBorder="1" applyAlignment="1">
      <alignment horizontal="justify" vertical="center" wrapText="1"/>
    </xf>
    <xf numFmtId="0" fontId="55" fillId="26" borderId="0" xfId="3" applyFont="1" applyFill="1" applyAlignment="1" applyProtection="1">
      <alignment horizontal="center" vertical="center" wrapText="1"/>
      <protection locked="0"/>
    </xf>
    <xf numFmtId="0" fontId="4" fillId="5" borderId="22" xfId="0" applyFont="1" applyFill="1" applyBorder="1" applyAlignment="1">
      <alignment horizontal="center" vertical="center" wrapText="1"/>
    </xf>
    <xf numFmtId="0" fontId="4" fillId="0" borderId="14" xfId="0" applyFont="1" applyBorder="1" applyAlignment="1">
      <alignment vertical="center" wrapText="1"/>
    </xf>
    <xf numFmtId="0" fontId="28" fillId="5" borderId="23" xfId="0" applyFont="1" applyFill="1" applyBorder="1" applyAlignment="1">
      <alignment horizontal="justify" vertical="center" wrapText="1"/>
    </xf>
    <xf numFmtId="1" fontId="0" fillId="0" borderId="0" xfId="0" applyNumberFormat="1"/>
    <xf numFmtId="14" fontId="0" fillId="0" borderId="0" xfId="0" applyNumberFormat="1"/>
    <xf numFmtId="0" fontId="4" fillId="0" borderId="9" xfId="0" applyFont="1" applyBorder="1" applyAlignment="1" applyProtection="1">
      <alignment horizontal="left" vertical="center" wrapText="1"/>
      <protection locked="0"/>
    </xf>
    <xf numFmtId="0" fontId="5" fillId="5" borderId="23" xfId="0" applyFont="1" applyFill="1" applyBorder="1" applyAlignment="1">
      <alignment horizontal="center" vertical="center" wrapText="1"/>
    </xf>
    <xf numFmtId="0" fontId="5" fillId="5" borderId="8" xfId="0" applyFont="1" applyFill="1" applyBorder="1" applyAlignment="1">
      <alignment horizontal="center" vertical="center" wrapText="1"/>
    </xf>
    <xf numFmtId="0" fontId="63" fillId="0" borderId="8" xfId="0" applyFont="1" applyBorder="1" applyAlignment="1">
      <alignment horizontal="justify" vertical="center" wrapText="1"/>
    </xf>
    <xf numFmtId="0" fontId="34" fillId="7" borderId="46" xfId="0" applyFont="1" applyFill="1" applyBorder="1" applyAlignment="1" applyProtection="1">
      <alignment horizontal="center" vertical="center" wrapText="1"/>
      <protection locked="0"/>
    </xf>
    <xf numFmtId="0" fontId="17" fillId="7" borderId="44" xfId="0" applyFont="1" applyFill="1" applyBorder="1" applyAlignment="1" applyProtection="1">
      <alignment horizontal="center" vertical="center" wrapText="1"/>
      <protection locked="0"/>
    </xf>
    <xf numFmtId="0" fontId="35" fillId="0" borderId="43" xfId="0" applyFont="1" applyBorder="1" applyAlignment="1">
      <alignment horizontal="justify" vertical="top" wrapText="1"/>
    </xf>
    <xf numFmtId="0" fontId="35" fillId="9" borderId="43" xfId="0" applyFont="1" applyFill="1" applyBorder="1" applyAlignment="1">
      <alignment horizontal="justify" vertical="top" wrapText="1"/>
    </xf>
    <xf numFmtId="0" fontId="39" fillId="9" borderId="43" xfId="0" applyFont="1" applyFill="1" applyBorder="1" applyAlignment="1">
      <alignment horizontal="justify" vertical="top" wrapText="1"/>
    </xf>
    <xf numFmtId="0" fontId="60" fillId="9" borderId="43" xfId="0" applyFont="1" applyFill="1" applyBorder="1" applyAlignment="1">
      <alignment horizontal="justify" vertical="top" wrapText="1"/>
    </xf>
    <xf numFmtId="0" fontId="35" fillId="0" borderId="5" xfId="0" applyFont="1" applyBorder="1" applyAlignment="1">
      <alignment horizontal="justify" vertical="top" wrapText="1"/>
    </xf>
    <xf numFmtId="0" fontId="35" fillId="0" borderId="67" xfId="0" applyFont="1" applyBorder="1" applyAlignment="1">
      <alignment horizontal="justify" vertical="top" wrapText="1"/>
    </xf>
    <xf numFmtId="0" fontId="4" fillId="5" borderId="8" xfId="0" applyFont="1" applyFill="1" applyBorder="1" applyAlignment="1">
      <alignment horizontal="left" vertical="center" wrapText="1"/>
    </xf>
    <xf numFmtId="0" fontId="4" fillId="17" borderId="8" xfId="0" applyFont="1" applyFill="1" applyBorder="1" applyAlignment="1">
      <alignment horizontal="center" vertical="center"/>
    </xf>
    <xf numFmtId="0" fontId="3" fillId="7" borderId="22" xfId="0" applyFont="1" applyFill="1" applyBorder="1" applyAlignment="1">
      <alignment horizontal="center" vertical="center"/>
    </xf>
    <xf numFmtId="0" fontId="3" fillId="7" borderId="23" xfId="0" applyFont="1" applyFill="1" applyBorder="1" applyAlignment="1">
      <alignment horizontal="center" vertical="center"/>
    </xf>
    <xf numFmtId="0" fontId="3" fillId="7" borderId="23" xfId="0" applyFont="1" applyFill="1" applyBorder="1" applyAlignment="1" applyProtection="1">
      <alignment horizontal="center" vertical="center" wrapText="1"/>
      <protection locked="0"/>
    </xf>
    <xf numFmtId="0" fontId="3" fillId="7" borderId="24" xfId="0" applyFont="1" applyFill="1" applyBorder="1" applyAlignment="1" applyProtection="1">
      <alignment horizontal="center" vertical="center" wrapText="1"/>
      <protection locked="0"/>
    </xf>
    <xf numFmtId="0" fontId="3" fillId="9" borderId="8" xfId="0" applyFont="1" applyFill="1" applyBorder="1" applyAlignment="1" applyProtection="1">
      <alignment horizontal="center" vertical="center" wrapText="1"/>
      <protection locked="0"/>
    </xf>
    <xf numFmtId="0" fontId="4" fillId="9" borderId="8" xfId="0" applyFont="1" applyFill="1" applyBorder="1" applyAlignment="1" applyProtection="1">
      <alignment horizontal="center" vertical="center" wrapText="1"/>
      <protection locked="0"/>
    </xf>
    <xf numFmtId="0" fontId="26" fillId="0" borderId="12" xfId="0" applyFont="1" applyBorder="1" applyAlignment="1" applyProtection="1">
      <alignment horizontal="left" vertical="center" wrapText="1"/>
      <protection locked="0"/>
    </xf>
    <xf numFmtId="0" fontId="26" fillId="9" borderId="12" xfId="0" applyFont="1" applyFill="1" applyBorder="1" applyAlignment="1" applyProtection="1">
      <alignment horizontal="left" vertical="center" wrapText="1"/>
      <protection locked="0"/>
    </xf>
    <xf numFmtId="0" fontId="34" fillId="7" borderId="18" xfId="0" applyFont="1" applyFill="1" applyBorder="1" applyAlignment="1" applyProtection="1">
      <alignment horizontal="center" vertical="center" wrapText="1"/>
      <protection locked="0"/>
    </xf>
    <xf numFmtId="0" fontId="15" fillId="0" borderId="19" xfId="0" applyFont="1" applyBorder="1" applyAlignment="1">
      <alignment horizontal="justify" vertical="center" wrapText="1"/>
    </xf>
    <xf numFmtId="0" fontId="4" fillId="0" borderId="15" xfId="0" applyFont="1" applyBorder="1" applyAlignment="1" applyProtection="1">
      <alignment vertical="center"/>
      <protection locked="0"/>
    </xf>
    <xf numFmtId="0" fontId="4" fillId="21" borderId="8" xfId="0" applyFont="1" applyFill="1" applyBorder="1" applyAlignment="1">
      <alignment horizontal="center" vertical="center" wrapText="1"/>
    </xf>
    <xf numFmtId="0" fontId="4" fillId="21" borderId="12" xfId="0" applyFont="1" applyFill="1" applyBorder="1" applyAlignment="1">
      <alignment horizontal="left" vertical="center" wrapText="1"/>
    </xf>
    <xf numFmtId="0" fontId="64" fillId="9" borderId="8" xfId="0" applyFont="1" applyFill="1" applyBorder="1" applyAlignment="1">
      <alignment horizontal="justify" vertical="center" wrapText="1"/>
    </xf>
    <xf numFmtId="0" fontId="21" fillId="0" borderId="8" xfId="0" applyFont="1" applyBorder="1" applyAlignment="1">
      <alignment horizontal="left" vertical="center" wrapText="1"/>
    </xf>
    <xf numFmtId="0" fontId="3" fillId="21" borderId="19" xfId="0" applyFont="1" applyFill="1" applyBorder="1" applyAlignment="1">
      <alignment horizontal="center" vertical="center" wrapText="1"/>
    </xf>
    <xf numFmtId="0" fontId="4" fillId="21" borderId="8" xfId="0" applyFont="1" applyFill="1" applyBorder="1" applyAlignment="1" applyProtection="1">
      <alignment horizontal="center" vertical="center"/>
      <protection locked="0"/>
    </xf>
    <xf numFmtId="0" fontId="3" fillId="0" borderId="19" xfId="0" applyFont="1" applyBorder="1" applyAlignment="1" applyProtection="1">
      <alignment horizontal="center" vertical="center" wrapText="1"/>
      <protection locked="0"/>
    </xf>
    <xf numFmtId="0" fontId="15" fillId="21" borderId="19" xfId="0" applyFont="1" applyFill="1" applyBorder="1" applyAlignment="1">
      <alignment horizontal="justify" vertical="center" wrapText="1"/>
    </xf>
    <xf numFmtId="0" fontId="4" fillId="0" borderId="43" xfId="0" applyFont="1" applyBorder="1" applyAlignment="1" applyProtection="1">
      <alignment horizontal="left" vertical="center" wrapText="1"/>
      <protection locked="0"/>
    </xf>
    <xf numFmtId="0" fontId="28" fillId="0" borderId="43" xfId="0" applyFont="1" applyBorder="1" applyAlignment="1" applyProtection="1">
      <alignment horizontal="left" vertical="center" wrapText="1"/>
      <protection locked="0"/>
    </xf>
    <xf numFmtId="0" fontId="4" fillId="21" borderId="12" xfId="0" applyFont="1" applyFill="1" applyBorder="1" applyAlignment="1" applyProtection="1">
      <alignment horizontal="left" vertical="center" wrapText="1"/>
      <protection locked="0"/>
    </xf>
    <xf numFmtId="0" fontId="4" fillId="9" borderId="14" xfId="0" applyFont="1" applyFill="1" applyBorder="1" applyAlignment="1" applyProtection="1">
      <alignment horizontal="center" vertical="center"/>
      <protection locked="0"/>
    </xf>
    <xf numFmtId="0" fontId="15" fillId="5" borderId="19" xfId="0" applyFont="1" applyFill="1" applyBorder="1" applyAlignment="1">
      <alignment horizontal="justify" vertical="center" wrapText="1"/>
    </xf>
    <xf numFmtId="0" fontId="28" fillId="0" borderId="12" xfId="0" applyFont="1" applyBorder="1" applyAlignment="1" applyProtection="1">
      <alignment horizontal="left" vertical="center" wrapText="1"/>
      <protection locked="0"/>
    </xf>
    <xf numFmtId="0" fontId="4" fillId="0" borderId="63" xfId="0" applyFont="1" applyBorder="1" applyAlignment="1" applyProtection="1">
      <alignment horizontal="left" vertical="center" wrapText="1"/>
      <protection locked="0"/>
    </xf>
    <xf numFmtId="0" fontId="4" fillId="9" borderId="15" xfId="0" applyFont="1" applyFill="1" applyBorder="1" applyAlignment="1" applyProtection="1">
      <alignment horizontal="left" vertical="center" wrapText="1"/>
      <protection locked="0"/>
    </xf>
    <xf numFmtId="0" fontId="55" fillId="25" borderId="0" xfId="3" applyFont="1" applyFill="1" applyAlignment="1">
      <alignment horizontal="center" vertical="center"/>
    </xf>
    <xf numFmtId="0" fontId="4" fillId="0" borderId="40" xfId="0" applyFont="1" applyBorder="1" applyAlignment="1" applyProtection="1">
      <alignment horizontal="left" vertical="center" wrapText="1"/>
      <protection locked="0"/>
    </xf>
    <xf numFmtId="0" fontId="39" fillId="0" borderId="0" xfId="0" applyFont="1" applyAlignment="1">
      <alignment horizontal="right" vertical="center" wrapText="1"/>
    </xf>
    <xf numFmtId="0" fontId="39" fillId="0" borderId="0" xfId="0" applyFont="1" applyAlignment="1">
      <alignment horizontal="right" vertical="center"/>
    </xf>
    <xf numFmtId="0" fontId="67"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66" fillId="0" borderId="0" xfId="0" applyFont="1" applyAlignment="1">
      <alignment horizontal="center" vertical="center" wrapText="1"/>
    </xf>
    <xf numFmtId="0" fontId="10" fillId="34" borderId="9" xfId="0" applyFont="1" applyFill="1" applyBorder="1" applyAlignment="1">
      <alignment horizontal="center" vertical="center"/>
    </xf>
    <xf numFmtId="0" fontId="10" fillId="34" borderId="19" xfId="0" applyFont="1" applyFill="1" applyBorder="1" applyAlignment="1">
      <alignment horizontal="center" vertical="center"/>
    </xf>
    <xf numFmtId="0" fontId="20" fillId="31" borderId="8" xfId="0" applyFont="1" applyFill="1" applyBorder="1" applyAlignment="1">
      <alignment horizontal="center" vertical="justify" wrapText="1"/>
    </xf>
    <xf numFmtId="0" fontId="20" fillId="35" borderId="8" xfId="0" applyFont="1" applyFill="1" applyBorder="1" applyAlignment="1">
      <alignment horizontal="center" vertical="justify" wrapText="1"/>
    </xf>
    <xf numFmtId="0" fontId="20" fillId="30" borderId="42" xfId="0" applyFont="1" applyFill="1" applyBorder="1" applyAlignment="1">
      <alignment horizontal="center" vertical="justify" wrapText="1"/>
    </xf>
    <xf numFmtId="0" fontId="20" fillId="30" borderId="0" xfId="0" applyFont="1" applyFill="1" applyAlignment="1">
      <alignment horizontal="center" vertical="justify" wrapText="1"/>
    </xf>
    <xf numFmtId="0" fontId="10" fillId="0" borderId="8" xfId="0" applyFont="1" applyBorder="1" applyAlignment="1">
      <alignment horizontal="left" vertical="center" wrapText="1"/>
    </xf>
    <xf numFmtId="0" fontId="20" fillId="31" borderId="19" xfId="0" applyFont="1" applyFill="1" applyBorder="1" applyAlignment="1">
      <alignment horizontal="center" vertical="justify" wrapText="1"/>
    </xf>
    <xf numFmtId="0" fontId="10" fillId="13" borderId="9" xfId="0" applyFont="1" applyFill="1" applyBorder="1" applyAlignment="1">
      <alignment horizontal="center" vertical="center"/>
    </xf>
    <xf numFmtId="0" fontId="10" fillId="13" borderId="19" xfId="0" applyFont="1" applyFill="1" applyBorder="1" applyAlignment="1">
      <alignment horizontal="center" vertical="center"/>
    </xf>
    <xf numFmtId="0" fontId="20" fillId="32" borderId="8" xfId="0" applyFont="1" applyFill="1" applyBorder="1" applyAlignment="1">
      <alignment horizontal="center" vertical="justify" wrapText="1"/>
    </xf>
    <xf numFmtId="0" fontId="52" fillId="21" borderId="9" xfId="0" applyFont="1" applyFill="1" applyBorder="1" applyAlignment="1">
      <alignment horizontal="center" vertical="center"/>
    </xf>
    <xf numFmtId="0" fontId="52" fillId="21" borderId="19" xfId="0" applyFont="1" applyFill="1" applyBorder="1" applyAlignment="1">
      <alignment horizontal="center" vertical="center"/>
    </xf>
    <xf numFmtId="0" fontId="20" fillId="29" borderId="6" xfId="0" applyFont="1" applyFill="1" applyBorder="1" applyAlignment="1">
      <alignment horizontal="center" vertical="justify" wrapText="1"/>
    </xf>
    <xf numFmtId="0" fontId="20" fillId="28" borderId="48" xfId="0" applyFont="1" applyFill="1" applyBorder="1" applyAlignment="1">
      <alignment horizontal="center" vertical="justify" wrapText="1"/>
    </xf>
    <xf numFmtId="0" fontId="20" fillId="28" borderId="4" xfId="0" applyFont="1" applyFill="1" applyBorder="1" applyAlignment="1">
      <alignment horizontal="center" vertical="justify" wrapText="1"/>
    </xf>
    <xf numFmtId="0" fontId="3" fillId="4" borderId="1"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2" xfId="0" applyFont="1" applyFill="1" applyBorder="1" applyAlignment="1">
      <alignment horizontal="center" vertical="center"/>
    </xf>
    <xf numFmtId="0" fontId="4" fillId="0" borderId="3"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3" fillId="0" borderId="3" xfId="0" applyFont="1" applyBorder="1" applyAlignment="1" applyProtection="1">
      <alignment horizontal="center" vertical="center" wrapText="1"/>
      <protection locked="0"/>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2" borderId="10" xfId="0" applyFont="1" applyFill="1" applyBorder="1" applyAlignment="1">
      <alignment horizontal="center" vertical="center" wrapText="1"/>
    </xf>
    <xf numFmtId="0" fontId="3" fillId="2" borderId="42" xfId="0" applyFont="1" applyFill="1" applyBorder="1" applyAlignment="1">
      <alignment horizontal="center" vertical="center" wrapText="1"/>
    </xf>
    <xf numFmtId="0" fontId="3" fillId="2" borderId="48"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4" fillId="0" borderId="66" xfId="0" applyFont="1" applyBorder="1" applyAlignment="1">
      <alignment horizontal="left" vertical="center" wrapText="1"/>
    </xf>
    <xf numFmtId="0" fontId="4" fillId="0" borderId="6" xfId="0" applyFont="1" applyBorder="1" applyAlignment="1">
      <alignment horizontal="left" vertical="center" wrapText="1"/>
    </xf>
    <xf numFmtId="0" fontId="4" fillId="0" borderId="65" xfId="0" applyFont="1" applyBorder="1" applyAlignment="1">
      <alignment horizontal="left" vertical="center" wrapText="1"/>
    </xf>
    <xf numFmtId="0" fontId="4" fillId="0" borderId="32" xfId="0" applyFont="1" applyBorder="1" applyAlignment="1" applyProtection="1">
      <alignment horizontal="left" vertical="top" wrapText="1"/>
      <protection locked="0"/>
    </xf>
    <xf numFmtId="0" fontId="4" fillId="0" borderId="0" xfId="0" applyFont="1" applyAlignment="1" applyProtection="1">
      <alignment horizontal="left" vertical="top" wrapText="1"/>
      <protection locked="0"/>
    </xf>
    <xf numFmtId="0" fontId="4" fillId="0" borderId="64" xfId="0" applyFont="1" applyBorder="1" applyAlignment="1" applyProtection="1">
      <alignment horizontal="left" vertical="top" wrapText="1"/>
      <protection locked="0"/>
    </xf>
    <xf numFmtId="0" fontId="4" fillId="0" borderId="51" xfId="0" applyFont="1" applyBorder="1" applyAlignment="1" applyProtection="1">
      <alignment horizontal="left" vertical="top" wrapText="1"/>
      <protection locked="0"/>
    </xf>
    <xf numFmtId="0" fontId="4" fillId="0" borderId="53" xfId="0" applyFont="1" applyBorder="1" applyAlignment="1" applyProtection="1">
      <alignment horizontal="left" vertical="top" wrapText="1"/>
      <protection locked="0"/>
    </xf>
    <xf numFmtId="0" fontId="4" fillId="0" borderId="33" xfId="0" applyFont="1" applyBorder="1" applyAlignment="1" applyProtection="1">
      <alignment horizontal="left" vertical="top" wrapText="1"/>
      <protection locked="0"/>
    </xf>
    <xf numFmtId="0" fontId="3" fillId="4" borderId="1" xfId="0" applyFont="1" applyFill="1" applyBorder="1" applyAlignment="1" applyProtection="1">
      <alignment horizontal="center" vertical="center"/>
      <protection locked="0"/>
    </xf>
    <xf numFmtId="0" fontId="3" fillId="4" borderId="3" xfId="0" applyFont="1" applyFill="1" applyBorder="1" applyAlignment="1" applyProtection="1">
      <alignment horizontal="center" vertical="center"/>
      <protection locked="0"/>
    </xf>
    <xf numFmtId="0" fontId="3" fillId="4" borderId="2" xfId="0" applyFont="1" applyFill="1" applyBorder="1" applyAlignment="1" applyProtection="1">
      <alignment horizontal="center" vertical="center"/>
      <protection locked="0"/>
    </xf>
    <xf numFmtId="0" fontId="3" fillId="0" borderId="4" xfId="0" applyFont="1" applyBorder="1" applyAlignment="1">
      <alignment horizontal="center" vertical="center" wrapText="1"/>
    </xf>
    <xf numFmtId="0" fontId="3" fillId="0" borderId="49" xfId="0" applyFont="1" applyBorder="1" applyAlignment="1">
      <alignment horizontal="center" vertical="center" wrapText="1"/>
    </xf>
    <xf numFmtId="0" fontId="19" fillId="7" borderId="36" xfId="0" applyFont="1" applyFill="1" applyBorder="1" applyAlignment="1" applyProtection="1">
      <alignment horizontal="center" vertical="center" wrapText="1"/>
      <protection locked="0"/>
    </xf>
    <xf numFmtId="0" fontId="19" fillId="7" borderId="37" xfId="0" applyFont="1" applyFill="1" applyBorder="1" applyAlignment="1" applyProtection="1">
      <alignment horizontal="center" vertical="center" wrapText="1"/>
      <protection locked="0"/>
    </xf>
    <xf numFmtId="0" fontId="19" fillId="7" borderId="44" xfId="0" applyFont="1" applyFill="1" applyBorder="1" applyAlignment="1" applyProtection="1">
      <alignment horizontal="center" vertical="center" wrapText="1"/>
      <protection locked="0"/>
    </xf>
    <xf numFmtId="0" fontId="19" fillId="7" borderId="10" xfId="0" applyFont="1" applyFill="1" applyBorder="1" applyAlignment="1" applyProtection="1">
      <alignment horizontal="center" vertical="center" wrapText="1"/>
      <protection locked="0"/>
    </xf>
    <xf numFmtId="0" fontId="19" fillId="7" borderId="6" xfId="0" applyFont="1" applyFill="1" applyBorder="1" applyAlignment="1" applyProtection="1">
      <alignment horizontal="center" vertical="center" wrapText="1"/>
      <protection locked="0"/>
    </xf>
    <xf numFmtId="0" fontId="19" fillId="7" borderId="7" xfId="0" applyFont="1" applyFill="1" applyBorder="1" applyAlignment="1" applyProtection="1">
      <alignment horizontal="center" vertical="center" wrapText="1"/>
      <protection locked="0"/>
    </xf>
    <xf numFmtId="0" fontId="19" fillId="7" borderId="1" xfId="0" applyFont="1" applyFill="1" applyBorder="1" applyAlignment="1" applyProtection="1">
      <alignment horizontal="center" vertical="center" wrapText="1"/>
      <protection locked="0"/>
    </xf>
    <xf numFmtId="0" fontId="19" fillId="7" borderId="3" xfId="0" applyFont="1" applyFill="1" applyBorder="1" applyAlignment="1" applyProtection="1">
      <alignment horizontal="center" vertical="center" wrapText="1"/>
      <protection locked="0"/>
    </xf>
    <xf numFmtId="0" fontId="19" fillId="7" borderId="2" xfId="0" applyFont="1" applyFill="1" applyBorder="1" applyAlignment="1" applyProtection="1">
      <alignment horizontal="center" vertical="center" wrapText="1"/>
      <protection locked="0"/>
    </xf>
    <xf numFmtId="0" fontId="0" fillId="39" borderId="0" xfId="0" applyFill="1" applyAlignment="1">
      <alignment horizontal="center" vertical="center"/>
    </xf>
    <xf numFmtId="0" fontId="0" fillId="15" borderId="53" xfId="0" applyFill="1" applyBorder="1" applyAlignment="1">
      <alignment horizontal="center" vertical="center"/>
    </xf>
    <xf numFmtId="0" fontId="0" fillId="24" borderId="53" xfId="0" applyFill="1" applyBorder="1" applyAlignment="1">
      <alignment horizontal="center" vertical="center"/>
    </xf>
    <xf numFmtId="0" fontId="0" fillId="40" borderId="0" xfId="0" applyFill="1" applyAlignment="1">
      <alignment horizontal="center" vertical="center"/>
    </xf>
    <xf numFmtId="0" fontId="10" fillId="4" borderId="8" xfId="0" applyFont="1" applyFill="1" applyBorder="1" applyAlignment="1">
      <alignment horizontal="center"/>
    </xf>
    <xf numFmtId="0" fontId="10" fillId="4" borderId="9" xfId="0" applyFont="1" applyFill="1" applyBorder="1" applyAlignment="1">
      <alignment horizontal="center"/>
    </xf>
    <xf numFmtId="0" fontId="3" fillId="21" borderId="8" xfId="0" applyFont="1" applyFill="1" applyBorder="1" applyAlignment="1" applyProtection="1">
      <alignment horizontal="center" vertical="center"/>
      <protection locked="0"/>
    </xf>
    <xf numFmtId="0" fontId="3" fillId="21" borderId="9" xfId="0" applyFont="1" applyFill="1" applyBorder="1" applyAlignment="1" applyProtection="1">
      <alignment horizontal="center" vertical="center"/>
      <protection locked="0"/>
    </xf>
    <xf numFmtId="0" fontId="3" fillId="22" borderId="8" xfId="0" applyFont="1" applyFill="1" applyBorder="1" applyAlignment="1">
      <alignment horizontal="center" vertical="center"/>
    </xf>
    <xf numFmtId="0" fontId="3" fillId="23" borderId="42" xfId="0" applyFont="1" applyFill="1" applyBorder="1" applyAlignment="1">
      <alignment horizontal="center" vertical="center"/>
    </xf>
    <xf numFmtId="0" fontId="3" fillId="23" borderId="0" xfId="0" applyFont="1" applyFill="1" applyAlignment="1">
      <alignment horizontal="center" vertical="center"/>
    </xf>
    <xf numFmtId="0" fontId="10" fillId="9" borderId="8" xfId="0" applyFont="1" applyFill="1" applyBorder="1" applyAlignment="1">
      <alignment horizontal="center"/>
    </xf>
    <xf numFmtId="0" fontId="10" fillId="9" borderId="9" xfId="0" applyFont="1" applyFill="1" applyBorder="1" applyAlignment="1">
      <alignment horizontal="center"/>
    </xf>
    <xf numFmtId="0" fontId="3" fillId="9" borderId="42" xfId="0" applyFont="1" applyFill="1" applyBorder="1" applyAlignment="1">
      <alignment horizontal="center" vertical="center"/>
    </xf>
    <xf numFmtId="0" fontId="3" fillId="9" borderId="0" xfId="0" applyFont="1" applyFill="1" applyAlignment="1">
      <alignment horizontal="center" vertical="center"/>
    </xf>
    <xf numFmtId="0" fontId="0" fillId="3" borderId="0" xfId="0" applyFill="1" applyAlignment="1">
      <alignment horizontal="center" vertical="center"/>
    </xf>
    <xf numFmtId="0" fontId="0" fillId="37" borderId="53" xfId="0" applyFill="1" applyBorder="1" applyAlignment="1">
      <alignment horizontal="center" vertical="center"/>
    </xf>
    <xf numFmtId="0" fontId="0" fillId="38" borderId="53" xfId="0" applyFill="1" applyBorder="1" applyAlignment="1">
      <alignment horizontal="center" vertical="center"/>
    </xf>
    <xf numFmtId="0" fontId="5" fillId="18" borderId="8" xfId="0" applyFont="1" applyFill="1" applyBorder="1" applyAlignment="1">
      <alignment horizontal="center" vertical="center" wrapText="1"/>
    </xf>
    <xf numFmtId="0" fontId="5" fillId="18" borderId="25" xfId="0" applyFont="1" applyFill="1" applyBorder="1" applyAlignment="1">
      <alignment horizontal="center" vertical="center" wrapText="1"/>
    </xf>
    <xf numFmtId="0" fontId="5" fillId="18" borderId="26" xfId="0" applyFont="1" applyFill="1" applyBorder="1" applyAlignment="1">
      <alignment horizontal="center" vertical="center" wrapText="1"/>
    </xf>
    <xf numFmtId="0" fontId="5" fillId="18" borderId="58" xfId="0" applyFont="1" applyFill="1" applyBorder="1" applyAlignment="1">
      <alignment horizontal="center" vertical="center" wrapText="1"/>
    </xf>
    <xf numFmtId="0" fontId="22" fillId="18" borderId="8" xfId="0" applyFont="1" applyFill="1" applyBorder="1" applyAlignment="1">
      <alignment horizontal="center" vertical="center" wrapText="1"/>
    </xf>
    <xf numFmtId="0" fontId="10" fillId="9" borderId="0" xfId="0" applyFont="1" applyFill="1" applyAlignment="1">
      <alignment horizontal="center" vertical="center"/>
    </xf>
    <xf numFmtId="0" fontId="0" fillId="0" borderId="20" xfId="0" applyBorder="1" applyAlignment="1">
      <alignment horizontal="left" vertical="center" wrapText="1"/>
    </xf>
    <xf numFmtId="0" fontId="0" fillId="0" borderId="19" xfId="0" applyBorder="1" applyAlignment="1">
      <alignment horizontal="left" vertical="center" wrapText="1"/>
    </xf>
    <xf numFmtId="0" fontId="19" fillId="7" borderId="1" xfId="0" applyFont="1" applyFill="1" applyBorder="1" applyAlignment="1">
      <alignment horizontal="center" vertical="center" wrapText="1"/>
    </xf>
    <xf numFmtId="0" fontId="19" fillId="7" borderId="3" xfId="0" applyFont="1" applyFill="1" applyBorder="1" applyAlignment="1">
      <alignment horizontal="center" vertical="center" wrapText="1"/>
    </xf>
    <xf numFmtId="0" fontId="19" fillId="7" borderId="2" xfId="0" applyFont="1" applyFill="1" applyBorder="1" applyAlignment="1">
      <alignment horizontal="center" vertical="center" wrapText="1"/>
    </xf>
    <xf numFmtId="0" fontId="0" fillId="0" borderId="1" xfId="0" applyBorder="1" applyAlignment="1" applyProtection="1">
      <alignment horizontal="left" vertical="center" wrapText="1"/>
      <protection locked="0"/>
    </xf>
    <xf numFmtId="0" fontId="0" fillId="0" borderId="3" xfId="0" applyBorder="1" applyAlignment="1" applyProtection="1">
      <alignment horizontal="left" vertical="center" wrapText="1"/>
      <protection locked="0"/>
    </xf>
    <xf numFmtId="0" fontId="0" fillId="0" borderId="3" xfId="0" applyBorder="1" applyAlignment="1">
      <alignment horizontal="justify" vertical="center" wrapText="1"/>
    </xf>
    <xf numFmtId="0" fontId="0" fillId="0" borderId="2" xfId="0" applyBorder="1" applyAlignment="1">
      <alignment horizontal="justify" vertical="center" wrapText="1"/>
    </xf>
    <xf numFmtId="0" fontId="22" fillId="4" borderId="11" xfId="2" applyFont="1" applyFill="1" applyBorder="1" applyAlignment="1">
      <alignment horizontal="center" vertical="center" wrapText="1"/>
    </xf>
    <xf numFmtId="0" fontId="22" fillId="4" borderId="8" xfId="2" applyFont="1" applyFill="1" applyBorder="1" applyAlignment="1">
      <alignment horizontal="center" vertical="center" wrapText="1"/>
    </xf>
    <xf numFmtId="0" fontId="19" fillId="4" borderId="8" xfId="0" applyFont="1" applyFill="1" applyBorder="1" applyAlignment="1">
      <alignment horizontal="center" vertical="center" wrapText="1"/>
    </xf>
    <xf numFmtId="0" fontId="19" fillId="4" borderId="12" xfId="0" applyFont="1" applyFill="1" applyBorder="1" applyAlignment="1">
      <alignment horizontal="center" vertical="center" wrapText="1"/>
    </xf>
    <xf numFmtId="0" fontId="26" fillId="0" borderId="20" xfId="0" applyFont="1" applyBorder="1" applyAlignment="1" applyProtection="1">
      <alignment horizontal="center" vertical="center"/>
      <protection locked="0"/>
    </xf>
    <xf numFmtId="0" fontId="26" fillId="0" borderId="19" xfId="0" applyFont="1" applyBorder="1" applyAlignment="1" applyProtection="1">
      <alignment horizontal="center" vertical="center"/>
      <protection locked="0"/>
    </xf>
    <xf numFmtId="0" fontId="26" fillId="0" borderId="9" xfId="0" applyFont="1" applyBorder="1" applyAlignment="1" applyProtection="1">
      <alignment horizontal="center" vertical="center"/>
      <protection locked="0"/>
    </xf>
    <xf numFmtId="0" fontId="26" fillId="0" borderId="18" xfId="0" applyFont="1" applyBorder="1" applyAlignment="1" applyProtection="1">
      <alignment horizontal="center" vertical="center"/>
      <protection locked="0"/>
    </xf>
    <xf numFmtId="0" fontId="0" fillId="0" borderId="47" xfId="0" applyBorder="1" applyAlignment="1">
      <alignment horizontal="left" vertical="center" wrapText="1"/>
    </xf>
    <xf numFmtId="0" fontId="0" fillId="0" borderId="33" xfId="0" applyBorder="1" applyAlignment="1">
      <alignment horizontal="left" vertical="center" wrapText="1"/>
    </xf>
    <xf numFmtId="0" fontId="23" fillId="6" borderId="22" xfId="0" applyFont="1" applyFill="1" applyBorder="1" applyAlignment="1">
      <alignment horizontal="center" vertical="center" wrapText="1"/>
    </xf>
    <xf numFmtId="0" fontId="23" fillId="6" borderId="23" xfId="0" applyFont="1" applyFill="1" applyBorder="1" applyAlignment="1">
      <alignment horizontal="center" vertical="center" wrapText="1"/>
    </xf>
    <xf numFmtId="0" fontId="23" fillId="6" borderId="24" xfId="0" applyFont="1" applyFill="1" applyBorder="1" applyAlignment="1">
      <alignment horizontal="center" vertical="center" wrapText="1"/>
    </xf>
    <xf numFmtId="0" fontId="23" fillId="0" borderId="46" xfId="0" applyFont="1" applyBorder="1" applyAlignment="1" applyProtection="1">
      <alignment horizontal="left" vertical="center" wrapText="1"/>
      <protection locked="0"/>
    </xf>
    <xf numFmtId="0" fontId="23" fillId="0" borderId="34" xfId="0" applyFont="1" applyBorder="1" applyAlignment="1" applyProtection="1">
      <alignment horizontal="left" vertical="center" wrapText="1"/>
      <protection locked="0"/>
    </xf>
    <xf numFmtId="0" fontId="23" fillId="0" borderId="50" xfId="0" applyFont="1" applyBorder="1" applyAlignment="1" applyProtection="1">
      <alignment horizontal="left" vertical="center" wrapText="1"/>
      <protection locked="0"/>
    </xf>
    <xf numFmtId="0" fontId="23" fillId="0" borderId="48" xfId="0" applyFont="1" applyBorder="1" applyAlignment="1" applyProtection="1">
      <alignment horizontal="left" vertical="center" wrapText="1"/>
      <protection locked="0"/>
    </xf>
    <xf numFmtId="0" fontId="23" fillId="0" borderId="4" xfId="0" applyFont="1" applyBorder="1" applyAlignment="1" applyProtection="1">
      <alignment horizontal="left" vertical="center" wrapText="1"/>
      <protection locked="0"/>
    </xf>
    <xf numFmtId="0" fontId="23" fillId="0" borderId="49" xfId="0" applyFont="1" applyBorder="1" applyAlignment="1" applyProtection="1">
      <alignment horizontal="left" vertical="center" wrapText="1"/>
      <protection locked="0"/>
    </xf>
    <xf numFmtId="0" fontId="0" fillId="0" borderId="42" xfId="0" applyBorder="1" applyAlignment="1" applyProtection="1">
      <alignment horizontal="center"/>
      <protection locked="0"/>
    </xf>
    <xf numFmtId="0" fontId="0" fillId="0" borderId="0" xfId="0" applyAlignment="1" applyProtection="1">
      <alignment horizontal="center"/>
      <protection locked="0"/>
    </xf>
    <xf numFmtId="0" fontId="0" fillId="0" borderId="5" xfId="0" applyBorder="1" applyAlignment="1" applyProtection="1">
      <alignment horizontal="center"/>
      <protection locked="0"/>
    </xf>
    <xf numFmtId="0" fontId="25" fillId="0" borderId="8" xfId="0" applyFont="1" applyBorder="1" applyAlignment="1">
      <alignment horizontal="left" vertical="center" wrapText="1"/>
    </xf>
    <xf numFmtId="0" fontId="25" fillId="0" borderId="8" xfId="0" applyFont="1" applyBorder="1" applyAlignment="1" applyProtection="1">
      <alignment horizontal="left" vertical="center" wrapText="1"/>
      <protection locked="0"/>
    </xf>
    <xf numFmtId="0" fontId="24" fillId="10" borderId="47" xfId="0" applyFont="1" applyFill="1" applyBorder="1" applyAlignment="1">
      <alignment horizontal="center" vertical="center"/>
    </xf>
    <xf numFmtId="0" fontId="24" fillId="10" borderId="53" xfId="0" applyFont="1" applyFill="1" applyBorder="1" applyAlignment="1">
      <alignment horizontal="center" vertical="center"/>
    </xf>
    <xf numFmtId="0" fontId="24" fillId="10" borderId="54" xfId="0" applyFont="1" applyFill="1" applyBorder="1" applyAlignment="1">
      <alignment horizontal="center" vertical="center"/>
    </xf>
    <xf numFmtId="0" fontId="24" fillId="11" borderId="20" xfId="0" applyFont="1" applyFill="1" applyBorder="1" applyAlignment="1">
      <alignment horizontal="center" vertical="center"/>
    </xf>
    <xf numFmtId="0" fontId="24" fillId="11" borderId="19" xfId="0" applyFont="1" applyFill="1" applyBorder="1" applyAlignment="1">
      <alignment horizontal="center" vertical="center"/>
    </xf>
    <xf numFmtId="0" fontId="24" fillId="11" borderId="9" xfId="0" applyFont="1" applyFill="1" applyBorder="1" applyAlignment="1">
      <alignment horizontal="center" vertical="center"/>
    </xf>
    <xf numFmtId="0" fontId="24" fillId="11" borderId="18" xfId="0" applyFont="1" applyFill="1" applyBorder="1" applyAlignment="1">
      <alignment horizontal="center" vertical="center"/>
    </xf>
    <xf numFmtId="0" fontId="26" fillId="0" borderId="39" xfId="0" applyFont="1" applyBorder="1" applyAlignment="1" applyProtection="1">
      <alignment horizontal="center" vertical="center"/>
      <protection locked="0"/>
    </xf>
    <xf numFmtId="0" fontId="26" fillId="0" borderId="30" xfId="0" applyFont="1" applyBorder="1" applyAlignment="1" applyProtection="1">
      <alignment horizontal="center" vertical="center"/>
      <protection locked="0"/>
    </xf>
    <xf numFmtId="0" fontId="26" fillId="0" borderId="40" xfId="0" applyFont="1" applyBorder="1" applyAlignment="1" applyProtection="1">
      <alignment horizontal="center" vertical="center"/>
      <protection locked="0"/>
    </xf>
    <xf numFmtId="0" fontId="26" fillId="0" borderId="41" xfId="0" applyFont="1" applyBorder="1" applyAlignment="1" applyProtection="1">
      <alignment horizontal="center" vertical="center"/>
      <protection locked="0"/>
    </xf>
    <xf numFmtId="0" fontId="26" fillId="0" borderId="3" xfId="0" applyFont="1" applyBorder="1" applyAlignment="1">
      <alignment horizontal="center" vertical="center"/>
    </xf>
    <xf numFmtId="0" fontId="24" fillId="10" borderId="36" xfId="0" applyFont="1" applyFill="1" applyBorder="1" applyAlignment="1">
      <alignment horizontal="center" vertical="center"/>
    </xf>
    <xf numFmtId="0" fontId="24" fillId="10" borderId="37" xfId="0" applyFont="1" applyFill="1" applyBorder="1" applyAlignment="1">
      <alignment horizontal="center" vertical="center"/>
    </xf>
    <xf numFmtId="0" fontId="24" fillId="10" borderId="44" xfId="0" applyFont="1" applyFill="1" applyBorder="1" applyAlignment="1">
      <alignment horizontal="center" vertical="center"/>
    </xf>
  </cellXfs>
  <cellStyles count="4">
    <cellStyle name="Hipervínculo" xfId="3" builtinId="8"/>
    <cellStyle name="Normal" xfId="0" builtinId="0"/>
    <cellStyle name="Normal 2" xfId="2" xr:uid="{00000000-0005-0000-0000-000002000000}"/>
    <cellStyle name="Normal 5" xfId="1" xr:uid="{00000000-0005-0000-0000-000003000000}"/>
  </cellStyles>
  <dxfs count="465">
    <dxf>
      <font>
        <b/>
        <i val="0"/>
        <color theme="9"/>
      </font>
      <fill>
        <patternFill>
          <bgColor theme="9" tint="0.79998168889431442"/>
        </patternFill>
      </fill>
    </dxf>
    <dxf>
      <font>
        <b/>
        <i val="0"/>
        <color rgb="FFC00000"/>
      </font>
      <fill>
        <patternFill>
          <bgColor theme="5" tint="0.79998168889431442"/>
        </patternFill>
      </fill>
    </dxf>
    <dxf>
      <font>
        <b/>
        <i val="0"/>
        <color theme="9"/>
      </font>
      <fill>
        <patternFill>
          <bgColor theme="9" tint="0.79998168889431442"/>
        </patternFill>
      </fill>
    </dxf>
    <dxf>
      <font>
        <b/>
        <i val="0"/>
        <color rgb="FFC00000"/>
      </font>
      <fill>
        <patternFill>
          <bgColor theme="5" tint="0.79998168889431442"/>
        </patternFill>
      </fill>
    </dxf>
    <dxf>
      <font>
        <b/>
        <i val="0"/>
        <color theme="9"/>
      </font>
      <fill>
        <patternFill>
          <bgColor theme="9" tint="0.79998168889431442"/>
        </patternFill>
      </fill>
    </dxf>
    <dxf>
      <font>
        <b/>
        <i val="0"/>
        <color rgb="FFC00000"/>
      </font>
      <fill>
        <patternFill>
          <bgColor theme="5" tint="0.79998168889431442"/>
        </patternFill>
      </fill>
    </dxf>
    <dxf>
      <font>
        <b/>
        <i val="0"/>
        <color theme="9"/>
      </font>
      <fill>
        <patternFill>
          <bgColor theme="9" tint="0.79998168889431442"/>
        </patternFill>
      </fill>
    </dxf>
    <dxf>
      <font>
        <b/>
        <i val="0"/>
        <color rgb="FFC00000"/>
      </font>
      <fill>
        <patternFill>
          <bgColor theme="5" tint="0.79998168889431442"/>
        </patternFill>
      </fill>
    </dxf>
    <dxf>
      <font>
        <b/>
        <i val="0"/>
        <color theme="9"/>
      </font>
      <fill>
        <patternFill>
          <bgColor theme="9" tint="0.79998168889431442"/>
        </patternFill>
      </fill>
    </dxf>
    <dxf>
      <font>
        <b/>
        <i val="0"/>
        <color rgb="FFC00000"/>
      </font>
      <fill>
        <patternFill>
          <bgColor theme="5" tint="0.79998168889431442"/>
        </patternFill>
      </fill>
    </dxf>
    <dxf>
      <fill>
        <patternFill>
          <bgColor rgb="FFFFFF00"/>
        </patternFill>
      </fill>
    </dxf>
    <dxf>
      <fill>
        <patternFill>
          <bgColor rgb="FFFFFF00"/>
        </patternFill>
      </fill>
    </dxf>
    <dxf>
      <fill>
        <patternFill>
          <bgColor rgb="FFFFFF00"/>
        </patternFill>
      </fill>
    </dxf>
    <dxf>
      <fill>
        <patternFill>
          <bgColor theme="9" tint="0.79998168889431442"/>
        </patternFill>
      </fill>
    </dxf>
    <dxf>
      <fill>
        <patternFill>
          <bgColor rgb="FFFFFF00"/>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alignment horizontal="justify" vertical="center" textRotation="0" wrapText="0" indent="0" justifyLastLine="0" shrinkToFit="0" readingOrder="0"/>
      <protection locked="0" hidden="0"/>
    </dxf>
    <dxf>
      <font>
        <color auto="1"/>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outline="0">
        <left style="thin">
          <color indexed="64"/>
        </left>
      </border>
      <protection locked="1" hidden="0"/>
    </dxf>
    <dxf>
      <font>
        <color auto="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indexed="64"/>
        </right>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protection locked="0" hidden="0"/>
    </dxf>
    <dxf>
      <border>
        <bottom style="thin">
          <color indexed="64"/>
        </bottom>
      </border>
    </dxf>
    <dxf>
      <font>
        <b/>
        <i val="0"/>
        <strike val="0"/>
        <condense val="0"/>
        <extend val="0"/>
        <outline val="0"/>
        <shadow val="0"/>
        <u val="none"/>
        <vertAlign val="baseline"/>
        <sz val="9"/>
        <color auto="1"/>
        <name val="Arial"/>
        <family val="2"/>
        <scheme val="none"/>
      </font>
      <fill>
        <patternFill>
          <fgColor indexed="64"/>
          <bgColor theme="3" tint="0.749992370372631"/>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alignment horizontal="justify" vertical="center" textRotation="0" wrapText="0" indent="0" justifyLastLine="0" shrinkToFit="0" readingOrder="0"/>
      <protection locked="0" hidden="0"/>
    </dxf>
    <dxf>
      <font>
        <color auto="1"/>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outline="0">
        <left style="thin">
          <color indexed="64"/>
        </left>
      </border>
      <protection locked="1" hidden="0"/>
    </dxf>
    <dxf>
      <alignment horizontal="center" vertical="center" textRotation="0" wrapText="0" indent="0" justifyLastLine="0" shrinkToFit="0" readingOrder="0"/>
      <protection locked="0" hidden="0"/>
    </dxf>
    <dxf>
      <border outline="0">
        <right style="thin">
          <color indexed="64"/>
        </right>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protection locked="0" hidden="0"/>
    </dxf>
    <dxf>
      <border>
        <bottom style="thin">
          <color indexed="64"/>
        </bottom>
      </border>
    </dxf>
    <dxf>
      <font>
        <b/>
        <i val="0"/>
        <strike val="0"/>
        <condense val="0"/>
        <extend val="0"/>
        <outline val="0"/>
        <shadow val="0"/>
        <u val="none"/>
        <vertAlign val="baseline"/>
        <sz val="9"/>
        <color auto="1"/>
        <name val="Arial"/>
        <family val="2"/>
        <scheme val="none"/>
      </font>
      <fill>
        <patternFill>
          <fgColor indexed="64"/>
          <bgColor theme="3" tint="0.749992370372631"/>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alignment horizontal="justify"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color auto="1"/>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color auto="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diagonalUp="0" diagonalDown="0" outline="0">
        <left/>
        <right style="thin">
          <color indexed="64"/>
        </right>
        <top style="thin">
          <color indexed="64"/>
        </top>
        <bottom style="thin">
          <color indexed="64"/>
        </bottom>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protection locked="0" hidden="0"/>
    </dxf>
    <dxf>
      <border>
        <bottom style="thin">
          <color indexed="64"/>
        </bottom>
      </border>
    </dxf>
    <dxf>
      <font>
        <b/>
        <i val="0"/>
        <strike val="0"/>
        <condense val="0"/>
        <extend val="0"/>
        <outline val="0"/>
        <shadow val="0"/>
        <u val="none"/>
        <vertAlign val="baseline"/>
        <sz val="9"/>
        <color auto="1"/>
        <name val="Arial"/>
        <family val="2"/>
        <scheme val="none"/>
      </font>
      <fill>
        <patternFill>
          <fgColor indexed="64"/>
          <bgColor theme="3" tint="0.749992370372631"/>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1" hidden="0"/>
    </dxf>
    <dxf>
      <font>
        <b val="0"/>
        <i val="0"/>
        <strike val="0"/>
        <condense val="0"/>
        <extend val="0"/>
        <outline val="0"/>
        <shadow val="0"/>
        <u val="none"/>
        <vertAlign val="baseline"/>
        <sz val="11"/>
        <color auto="1"/>
        <name val="Arial"/>
        <family val="2"/>
        <scheme val="none"/>
      </font>
      <alignment horizontal="justify"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auto="1"/>
        <name val="Arial"/>
        <family val="2"/>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family val="2"/>
        <scheme val="none"/>
      </font>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protection locked="0" hidden="0"/>
    </dxf>
    <dxf>
      <border>
        <bottom style="thin">
          <color indexed="64"/>
        </bottom>
      </border>
    </dxf>
    <dxf>
      <font>
        <b/>
        <i val="0"/>
        <strike val="0"/>
        <condense val="0"/>
        <extend val="0"/>
        <outline val="0"/>
        <shadow val="0"/>
        <u val="none"/>
        <vertAlign val="baseline"/>
        <sz val="11"/>
        <color auto="1"/>
        <name val="Arial"/>
        <family val="2"/>
        <scheme val="none"/>
      </font>
      <fill>
        <patternFill patternType="solid">
          <fgColor indexed="64"/>
          <bgColor theme="3" tint="0.749992370372631"/>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1" hidden="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9"/>
        <color rgb="FF000000"/>
        <name val="Arial"/>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9"/>
        <color rgb="FF000000"/>
        <name val="Arial"/>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dxf>
    <dxf>
      <font>
        <strike val="0"/>
        <outline val="0"/>
        <shadow val="0"/>
        <u val="none"/>
        <vertAlign val="baseline"/>
        <sz val="8"/>
        <color theme="1"/>
        <name val="Arial"/>
        <scheme val="none"/>
      </font>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dxf>
    <dxf>
      <font>
        <strike val="0"/>
        <outline val="0"/>
        <shadow val="0"/>
        <u val="none"/>
        <vertAlign val="baseline"/>
        <sz val="8"/>
        <color theme="1"/>
        <name val="Arial"/>
        <scheme val="none"/>
      </font>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s>
  <tableStyles count="0" defaultTableStyle="TableStyleMedium2" defaultPivotStyle="PivotStyleLight16"/>
  <colors>
    <mruColors>
      <color rgb="FFFFCCCC"/>
      <color rgb="FFFFCC99"/>
      <color rgb="FFFF99FF"/>
      <color rgb="FF66FF33"/>
      <color rgb="FF0000FF"/>
      <color rgb="FF00FFFF"/>
      <color rgb="FFB2B2B2"/>
      <color rgb="FFF57C00"/>
      <color rgb="FFFF9800"/>
      <color rgb="FF6161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22/11/relationships/FeaturePropertyBag" Target="featurePropertyBag/featurePropertyBag.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eetMetadata" Target="metadata.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8" Type="http://schemas.openxmlformats.org/officeDocument/2006/relationships/hyperlink" Target="#'7. Financiero'!A1"/><Relationship Id="rId13" Type="http://schemas.openxmlformats.org/officeDocument/2006/relationships/hyperlink" Target="#'Acta_Cierre '!A1"/><Relationship Id="rId3" Type="http://schemas.openxmlformats.org/officeDocument/2006/relationships/hyperlink" Target="#'2.Ambientes Edu. y Protectores'!A1"/><Relationship Id="rId7" Type="http://schemas.openxmlformats.org/officeDocument/2006/relationships/hyperlink" Target="#'6. Administrativo y Gesti&#243;n'!A1"/><Relationship Id="rId12" Type="http://schemas.openxmlformats.org/officeDocument/2006/relationships/hyperlink" Target="#'Condiciones NO cumplimiento '!A1"/><Relationship Id="rId2" Type="http://schemas.openxmlformats.org/officeDocument/2006/relationships/hyperlink" Target="#'1. Informaci&#243;n General'!A1"/><Relationship Id="rId1" Type="http://schemas.openxmlformats.org/officeDocument/2006/relationships/hyperlink" Target="#INSTRUCTIVO!A1"/><Relationship Id="rId6" Type="http://schemas.openxmlformats.org/officeDocument/2006/relationships/hyperlink" Target="#'5. Proceso Pedag&#243;gico'!A1"/><Relationship Id="rId11" Type="http://schemas.openxmlformats.org/officeDocument/2006/relationships/hyperlink" Target="#'Tabla 2 Evid. no cumpl P.I.'!A1"/><Relationship Id="rId5" Type="http://schemas.openxmlformats.org/officeDocument/2006/relationships/hyperlink" Target="#'4. Familia, Comunidades y Redes'!A1"/><Relationship Id="rId10" Type="http://schemas.openxmlformats.org/officeDocument/2006/relationships/hyperlink" Target="#'Tabla 1. &#193;reas y Ba&#241;os'!A1"/><Relationship Id="rId4" Type="http://schemas.openxmlformats.org/officeDocument/2006/relationships/hyperlink" Target="#'3. Salud y Nutrici&#243;n '!A1"/><Relationship Id="rId9" Type="http://schemas.openxmlformats.org/officeDocument/2006/relationships/hyperlink" Target="#'8. Talento Humano'!A1"/><Relationship Id="rId14"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0</xdr:col>
      <xdr:colOff>485775</xdr:colOff>
      <xdr:row>6</xdr:row>
      <xdr:rowOff>180975</xdr:rowOff>
    </xdr:from>
    <xdr:to>
      <xdr:col>1</xdr:col>
      <xdr:colOff>2003425</xdr:colOff>
      <xdr:row>10</xdr:row>
      <xdr:rowOff>92075</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427C29A0-0AD1-4A9C-99CA-6BD2A6BEA925}"/>
            </a:ext>
          </a:extLst>
        </xdr:cNvPr>
        <xdr:cNvSpPr/>
      </xdr:nvSpPr>
      <xdr:spPr>
        <a:xfrm>
          <a:off x="485775" y="1771650"/>
          <a:ext cx="3908425" cy="673100"/>
        </a:xfrm>
        <a:prstGeom prst="roundRect">
          <a:avLst/>
        </a:prstGeom>
        <a:gradFill flip="none" rotWithShape="1">
          <a:gsLst>
            <a:gs pos="0">
              <a:schemeClr val="accent1">
                <a:lumMod val="67000"/>
              </a:schemeClr>
            </a:gs>
            <a:gs pos="48000">
              <a:schemeClr val="accent1">
                <a:lumMod val="97000"/>
                <a:lumOff val="3000"/>
              </a:schemeClr>
            </a:gs>
            <a:gs pos="100000">
              <a:schemeClr val="accent1">
                <a:lumMod val="60000"/>
                <a:lumOff val="40000"/>
              </a:schemeClr>
            </a:gs>
          </a:gsLst>
          <a:lin ang="16200000" scaled="1"/>
          <a:tileRect/>
        </a:gra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t>INSTRUCTIVO</a:t>
          </a:r>
        </a:p>
      </xdr:txBody>
    </xdr:sp>
    <xdr:clientData/>
  </xdr:twoCellAnchor>
  <xdr:twoCellAnchor>
    <xdr:from>
      <xdr:col>2</xdr:col>
      <xdr:colOff>464603</xdr:colOff>
      <xdr:row>6</xdr:row>
      <xdr:rowOff>182033</xdr:rowOff>
    </xdr:from>
    <xdr:to>
      <xdr:col>3</xdr:col>
      <xdr:colOff>1876419</xdr:colOff>
      <xdr:row>10</xdr:row>
      <xdr:rowOff>93133</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63D38D35-D00B-424C-B64C-CB674341655F}"/>
            </a:ext>
          </a:extLst>
        </xdr:cNvPr>
        <xdr:cNvSpPr/>
      </xdr:nvSpPr>
      <xdr:spPr>
        <a:xfrm>
          <a:off x="5449353" y="1780116"/>
          <a:ext cx="3909483" cy="673100"/>
        </a:xfrm>
        <a:prstGeom prst="roundRect">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800" b="1">
              <a:solidFill>
                <a:sysClr val="windowText" lastClr="000000"/>
              </a:solidFill>
            </a:rPr>
            <a:t>1. INFORMACIÓN</a:t>
          </a:r>
          <a:r>
            <a:rPr lang="en-US" sz="1800" b="1" baseline="0">
              <a:solidFill>
                <a:sysClr val="windowText" lastClr="000000"/>
              </a:solidFill>
            </a:rPr>
            <a:t> GENERAL</a:t>
          </a:r>
          <a:endParaRPr lang="en-US" sz="1800" b="1">
            <a:solidFill>
              <a:sysClr val="windowText" lastClr="000000"/>
            </a:solidFill>
          </a:endParaRPr>
        </a:p>
      </xdr:txBody>
    </xdr:sp>
    <xdr:clientData/>
  </xdr:twoCellAnchor>
  <xdr:twoCellAnchor>
    <xdr:from>
      <xdr:col>3</xdr:col>
      <xdr:colOff>2729414</xdr:colOff>
      <xdr:row>7</xdr:row>
      <xdr:rowOff>3177</xdr:rowOff>
    </xdr:from>
    <xdr:to>
      <xdr:col>4</xdr:col>
      <xdr:colOff>1696481</xdr:colOff>
      <xdr:row>10</xdr:row>
      <xdr:rowOff>104777</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08A1E38B-E993-46E6-BBDC-0C57665AD3FC}"/>
            </a:ext>
          </a:extLst>
        </xdr:cNvPr>
        <xdr:cNvSpPr/>
      </xdr:nvSpPr>
      <xdr:spPr>
        <a:xfrm>
          <a:off x="10211831" y="1791760"/>
          <a:ext cx="3909483" cy="673100"/>
        </a:xfrm>
        <a:prstGeom prst="roundRect">
          <a:avLst/>
        </a:prstGeom>
        <a:solidFill>
          <a:srgbClr val="FFFF00"/>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600" b="1">
              <a:solidFill>
                <a:sysClr val="windowText" lastClr="000000"/>
              </a:solidFill>
            </a:rPr>
            <a:t>2. AMBIENTES</a:t>
          </a:r>
          <a:r>
            <a:rPr lang="en-US" sz="1600" b="1" baseline="0">
              <a:solidFill>
                <a:sysClr val="windowText" lastClr="000000"/>
              </a:solidFill>
            </a:rPr>
            <a:t> EDUCATIVOS Y PROTECTORES</a:t>
          </a:r>
          <a:endParaRPr lang="en-US" sz="1600" b="1">
            <a:solidFill>
              <a:sysClr val="windowText" lastClr="000000"/>
            </a:solidFill>
          </a:endParaRPr>
        </a:p>
      </xdr:txBody>
    </xdr:sp>
    <xdr:clientData/>
  </xdr:twoCellAnchor>
  <xdr:twoCellAnchor>
    <xdr:from>
      <xdr:col>0</xdr:col>
      <xdr:colOff>485775</xdr:colOff>
      <xdr:row>12</xdr:row>
      <xdr:rowOff>141816</xdr:rowOff>
    </xdr:from>
    <xdr:to>
      <xdr:col>1</xdr:col>
      <xdr:colOff>2003425</xdr:colOff>
      <xdr:row>16</xdr:row>
      <xdr:rowOff>52916</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B05019D3-497D-499B-88BC-8798B6C4ACBD}"/>
            </a:ext>
          </a:extLst>
        </xdr:cNvPr>
        <xdr:cNvSpPr/>
      </xdr:nvSpPr>
      <xdr:spPr>
        <a:xfrm>
          <a:off x="485775" y="2882899"/>
          <a:ext cx="3909483" cy="673100"/>
        </a:xfrm>
        <a:prstGeom prst="roundRect">
          <a:avLst/>
        </a:prstGeom>
        <a:solidFill>
          <a:schemeClr val="accent5">
            <a:lumMod val="40000"/>
            <a:lumOff val="6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600" b="1">
              <a:solidFill>
                <a:sysClr val="windowText" lastClr="000000"/>
              </a:solidFill>
            </a:rPr>
            <a:t>3. SALUD Y NUTRICIÓN</a:t>
          </a:r>
        </a:p>
      </xdr:txBody>
    </xdr:sp>
    <xdr:clientData/>
  </xdr:twoCellAnchor>
  <xdr:twoCellAnchor>
    <xdr:from>
      <xdr:col>2</xdr:col>
      <xdr:colOff>454014</xdr:colOff>
      <xdr:row>12</xdr:row>
      <xdr:rowOff>132295</xdr:rowOff>
    </xdr:from>
    <xdr:to>
      <xdr:col>3</xdr:col>
      <xdr:colOff>1865830</xdr:colOff>
      <xdr:row>16</xdr:row>
      <xdr:rowOff>43395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9D2A759A-18D7-4B94-8AC2-FD0C61B89A4F}"/>
            </a:ext>
          </a:extLst>
        </xdr:cNvPr>
        <xdr:cNvSpPr/>
      </xdr:nvSpPr>
      <xdr:spPr>
        <a:xfrm>
          <a:off x="5438764" y="2873378"/>
          <a:ext cx="3909483" cy="67310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600" b="1">
              <a:solidFill>
                <a:sysClr val="windowText" lastClr="000000"/>
              </a:solidFill>
            </a:rPr>
            <a:t>4. FAMILIA, COMUNIDAD Y REDES</a:t>
          </a:r>
        </a:p>
      </xdr:txBody>
    </xdr:sp>
    <xdr:clientData/>
  </xdr:twoCellAnchor>
  <xdr:twoCellAnchor>
    <xdr:from>
      <xdr:col>3</xdr:col>
      <xdr:colOff>2778097</xdr:colOff>
      <xdr:row>12</xdr:row>
      <xdr:rowOff>129117</xdr:rowOff>
    </xdr:from>
    <xdr:to>
      <xdr:col>4</xdr:col>
      <xdr:colOff>1725057</xdr:colOff>
      <xdr:row>16</xdr:row>
      <xdr:rowOff>33867</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158470D0-2F36-440F-A4FB-F132A32B4BFA}"/>
            </a:ext>
          </a:extLst>
        </xdr:cNvPr>
        <xdr:cNvSpPr/>
      </xdr:nvSpPr>
      <xdr:spPr>
        <a:xfrm>
          <a:off x="10260514" y="2870200"/>
          <a:ext cx="3889376" cy="66675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5. </a:t>
          </a:r>
          <a:r>
            <a:rPr lang="en-US" sz="1800" b="1" baseline="0">
              <a:solidFill>
                <a:sysClr val="windowText" lastClr="000000"/>
              </a:solidFill>
            </a:rPr>
            <a:t>PROCESO PEDAGÓGICO</a:t>
          </a:r>
          <a:endParaRPr lang="en-US" sz="1800" b="1">
            <a:solidFill>
              <a:sysClr val="windowText" lastClr="000000"/>
            </a:solidFill>
          </a:endParaRPr>
        </a:p>
      </xdr:txBody>
    </xdr:sp>
    <xdr:clientData/>
  </xdr:twoCellAnchor>
  <xdr:twoCellAnchor>
    <xdr:from>
      <xdr:col>0</xdr:col>
      <xdr:colOff>481567</xdr:colOff>
      <xdr:row>18</xdr:row>
      <xdr:rowOff>10583</xdr:rowOff>
    </xdr:from>
    <xdr:to>
      <xdr:col>1</xdr:col>
      <xdr:colOff>2000250</xdr:colOff>
      <xdr:row>21</xdr:row>
      <xdr:rowOff>105833</xdr:rowOff>
    </xdr:to>
    <xdr:sp macro="" textlink="">
      <xdr:nvSpPr>
        <xdr:cNvPr id="8" name="Rectángulo: esquinas redondeadas 7">
          <a:hlinkClick xmlns:r="http://schemas.openxmlformats.org/officeDocument/2006/relationships" r:id="rId7"/>
          <a:extLst>
            <a:ext uri="{FF2B5EF4-FFF2-40B4-BE49-F238E27FC236}">
              <a16:creationId xmlns:a16="http://schemas.microsoft.com/office/drawing/2014/main" id="{AD574E24-FF21-4278-AD3C-5643E79965A3}"/>
            </a:ext>
          </a:extLst>
        </xdr:cNvPr>
        <xdr:cNvSpPr/>
      </xdr:nvSpPr>
      <xdr:spPr>
        <a:xfrm>
          <a:off x="481567" y="3894666"/>
          <a:ext cx="3910516" cy="66675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6.</a:t>
          </a:r>
          <a:r>
            <a:rPr lang="en-US" sz="1800" b="1" baseline="0">
              <a:solidFill>
                <a:sysClr val="windowText" lastClr="000000"/>
              </a:solidFill>
            </a:rPr>
            <a:t> ADMINISTRATIVO Y DE GESTIÓN</a:t>
          </a:r>
          <a:endParaRPr lang="en-US" sz="1800" b="1">
            <a:solidFill>
              <a:sysClr val="windowText" lastClr="000000"/>
            </a:solidFill>
          </a:endParaRPr>
        </a:p>
      </xdr:txBody>
    </xdr:sp>
    <xdr:clientData/>
  </xdr:twoCellAnchor>
  <xdr:twoCellAnchor>
    <xdr:from>
      <xdr:col>2</xdr:col>
      <xdr:colOff>460374</xdr:colOff>
      <xdr:row>18</xdr:row>
      <xdr:rowOff>44448</xdr:rowOff>
    </xdr:from>
    <xdr:to>
      <xdr:col>3</xdr:col>
      <xdr:colOff>1873250</xdr:colOff>
      <xdr:row>21</xdr:row>
      <xdr:rowOff>146048</xdr:rowOff>
    </xdr:to>
    <xdr:sp macro="" textlink="">
      <xdr:nvSpPr>
        <xdr:cNvPr id="9" name="Rectángulo: esquinas redondeadas 8">
          <a:hlinkClick xmlns:r="http://schemas.openxmlformats.org/officeDocument/2006/relationships" r:id="rId8"/>
          <a:extLst>
            <a:ext uri="{FF2B5EF4-FFF2-40B4-BE49-F238E27FC236}">
              <a16:creationId xmlns:a16="http://schemas.microsoft.com/office/drawing/2014/main" id="{CDCE9781-7629-4C5E-A829-B99920F4E3F5}"/>
            </a:ext>
          </a:extLst>
        </xdr:cNvPr>
        <xdr:cNvSpPr/>
      </xdr:nvSpPr>
      <xdr:spPr>
        <a:xfrm>
          <a:off x="5445124" y="3928531"/>
          <a:ext cx="3910543" cy="673100"/>
        </a:xfrm>
        <a:prstGeom prst="roundRect">
          <a:avLst/>
        </a:prstGeom>
        <a:solidFill>
          <a:schemeClr val="accent3">
            <a:lumMod val="60000"/>
            <a:lumOff val="4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7. FINANCIERO</a:t>
          </a:r>
        </a:p>
      </xdr:txBody>
    </xdr:sp>
    <xdr:clientData/>
  </xdr:twoCellAnchor>
  <xdr:twoCellAnchor>
    <xdr:from>
      <xdr:col>3</xdr:col>
      <xdr:colOff>2778124</xdr:colOff>
      <xdr:row>18</xdr:row>
      <xdr:rowOff>52916</xdr:rowOff>
    </xdr:from>
    <xdr:to>
      <xdr:col>4</xdr:col>
      <xdr:colOff>1735667</xdr:colOff>
      <xdr:row>21</xdr:row>
      <xdr:rowOff>154516</xdr:rowOff>
    </xdr:to>
    <xdr:sp macro="" textlink="">
      <xdr:nvSpPr>
        <xdr:cNvPr id="10" name="Rectángulo: esquinas redondeadas 9">
          <a:hlinkClick xmlns:r="http://schemas.openxmlformats.org/officeDocument/2006/relationships" r:id="rId9"/>
          <a:extLst>
            <a:ext uri="{FF2B5EF4-FFF2-40B4-BE49-F238E27FC236}">
              <a16:creationId xmlns:a16="http://schemas.microsoft.com/office/drawing/2014/main" id="{94E27CB6-E694-429E-81C8-02ADF1549A51}"/>
            </a:ext>
          </a:extLst>
        </xdr:cNvPr>
        <xdr:cNvSpPr/>
      </xdr:nvSpPr>
      <xdr:spPr>
        <a:xfrm>
          <a:off x="10260541" y="3936999"/>
          <a:ext cx="3899959" cy="673100"/>
        </a:xfrm>
        <a:prstGeom prst="roundRect">
          <a:avLst/>
        </a:prstGeom>
        <a:solidFill>
          <a:schemeClr val="accent3">
            <a:lumMod val="60000"/>
            <a:lumOff val="4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8.</a:t>
          </a:r>
          <a:r>
            <a:rPr lang="en-US" sz="1800" b="1" baseline="0">
              <a:solidFill>
                <a:sysClr val="windowText" lastClr="000000"/>
              </a:solidFill>
            </a:rPr>
            <a:t> TALENTO HUMANO</a:t>
          </a:r>
          <a:endParaRPr lang="en-US" sz="1800" b="1">
            <a:solidFill>
              <a:sysClr val="windowText" lastClr="000000"/>
            </a:solidFill>
          </a:endParaRPr>
        </a:p>
      </xdr:txBody>
    </xdr:sp>
    <xdr:clientData/>
  </xdr:twoCellAnchor>
  <xdr:twoCellAnchor>
    <xdr:from>
      <xdr:col>0</xdr:col>
      <xdr:colOff>492127</xdr:colOff>
      <xdr:row>23</xdr:row>
      <xdr:rowOff>50798</xdr:rowOff>
    </xdr:from>
    <xdr:to>
      <xdr:col>1</xdr:col>
      <xdr:colOff>1989667</xdr:colOff>
      <xdr:row>26</xdr:row>
      <xdr:rowOff>152398</xdr:rowOff>
    </xdr:to>
    <xdr:sp macro="" textlink="">
      <xdr:nvSpPr>
        <xdr:cNvPr id="11" name="Rectángulo: esquinas redondeadas 10">
          <a:hlinkClick xmlns:r="http://schemas.openxmlformats.org/officeDocument/2006/relationships" r:id="rId10"/>
          <a:extLst>
            <a:ext uri="{FF2B5EF4-FFF2-40B4-BE49-F238E27FC236}">
              <a16:creationId xmlns:a16="http://schemas.microsoft.com/office/drawing/2014/main" id="{80BF0A34-5725-4F23-B854-FD6B880BBAC9}"/>
            </a:ext>
          </a:extLst>
        </xdr:cNvPr>
        <xdr:cNvSpPr/>
      </xdr:nvSpPr>
      <xdr:spPr>
        <a:xfrm>
          <a:off x="492127" y="4887381"/>
          <a:ext cx="3889373" cy="673100"/>
        </a:xfrm>
        <a:prstGeom prst="roundRect">
          <a:avLst/>
        </a:prstGeom>
        <a:solidFill>
          <a:srgbClr val="FFFF00"/>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600" b="1">
              <a:solidFill>
                <a:sysClr val="windowText" lastClr="000000"/>
              </a:solidFill>
            </a:rPr>
            <a:t>TABLA 1. AREAS</a:t>
          </a:r>
        </a:p>
      </xdr:txBody>
    </xdr:sp>
    <xdr:clientData/>
  </xdr:twoCellAnchor>
  <xdr:twoCellAnchor>
    <xdr:from>
      <xdr:col>2</xdr:col>
      <xdr:colOff>451908</xdr:colOff>
      <xdr:row>23</xdr:row>
      <xdr:rowOff>19048</xdr:rowOff>
    </xdr:from>
    <xdr:to>
      <xdr:col>3</xdr:col>
      <xdr:colOff>1883832</xdr:colOff>
      <xdr:row>26</xdr:row>
      <xdr:rowOff>120648</xdr:rowOff>
    </xdr:to>
    <xdr:sp macro="" textlink="">
      <xdr:nvSpPr>
        <xdr:cNvPr id="12" name="Rectángulo: esquinas redondeadas 11">
          <a:hlinkClick xmlns:r="http://schemas.openxmlformats.org/officeDocument/2006/relationships" r:id="rId11"/>
          <a:extLst>
            <a:ext uri="{FF2B5EF4-FFF2-40B4-BE49-F238E27FC236}">
              <a16:creationId xmlns:a16="http://schemas.microsoft.com/office/drawing/2014/main" id="{A0E65681-4BF3-44AC-8F70-0B659CB10E65}"/>
            </a:ext>
          </a:extLst>
        </xdr:cNvPr>
        <xdr:cNvSpPr/>
      </xdr:nvSpPr>
      <xdr:spPr>
        <a:xfrm>
          <a:off x="5436658" y="4855631"/>
          <a:ext cx="3929591" cy="67310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400" b="1">
              <a:solidFill>
                <a:sysClr val="windowText" lastClr="000000"/>
              </a:solidFill>
            </a:rPr>
            <a:t>TABLA 2. EVIDENCIA NO CUMPLIMIENTO</a:t>
          </a:r>
        </a:p>
      </xdr:txBody>
    </xdr:sp>
    <xdr:clientData/>
  </xdr:twoCellAnchor>
  <xdr:twoCellAnchor>
    <xdr:from>
      <xdr:col>1</xdr:col>
      <xdr:colOff>696383</xdr:colOff>
      <xdr:row>27</xdr:row>
      <xdr:rowOff>186267</xdr:rowOff>
    </xdr:from>
    <xdr:to>
      <xdr:col>2</xdr:col>
      <xdr:colOff>1807633</xdr:colOff>
      <xdr:row>31</xdr:row>
      <xdr:rowOff>97367</xdr:rowOff>
    </xdr:to>
    <xdr:sp macro="" textlink="">
      <xdr:nvSpPr>
        <xdr:cNvPr id="16" name="Rectángulo: esquinas redondeadas 15">
          <a:hlinkClick xmlns:r="http://schemas.openxmlformats.org/officeDocument/2006/relationships" r:id="rId12"/>
          <a:extLst>
            <a:ext uri="{FF2B5EF4-FFF2-40B4-BE49-F238E27FC236}">
              <a16:creationId xmlns:a16="http://schemas.microsoft.com/office/drawing/2014/main" id="{AF73A91E-D0F4-4461-B21E-646AE0BB460B}"/>
            </a:ext>
          </a:extLst>
        </xdr:cNvPr>
        <xdr:cNvSpPr/>
      </xdr:nvSpPr>
      <xdr:spPr>
        <a:xfrm>
          <a:off x="3088216" y="5784850"/>
          <a:ext cx="3704167" cy="673100"/>
        </a:xfrm>
        <a:prstGeom prst="roundRect">
          <a:avLst/>
        </a:prstGeom>
        <a:solidFill>
          <a:srgbClr val="FF0000"/>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400" b="1">
              <a:solidFill>
                <a:sysClr val="windowText" lastClr="000000"/>
              </a:solidFill>
            </a:rPr>
            <a:t>CONSOLIDADO</a:t>
          </a:r>
          <a:r>
            <a:rPr lang="en-US" sz="1400" b="1" baseline="0">
              <a:solidFill>
                <a:sysClr val="windowText" lastClr="000000"/>
              </a:solidFill>
            </a:rPr>
            <a:t> CONDICIONES CON </a:t>
          </a:r>
        </a:p>
        <a:p>
          <a:pPr algn="ctr"/>
          <a:r>
            <a:rPr lang="en-US" sz="1400" b="1" baseline="0">
              <a:solidFill>
                <a:sysClr val="windowText" lastClr="000000"/>
              </a:solidFill>
            </a:rPr>
            <a:t>NO CUMPLIMIENTO</a:t>
          </a:r>
          <a:endParaRPr lang="en-US" sz="1400" b="1">
            <a:solidFill>
              <a:sysClr val="windowText" lastClr="000000"/>
            </a:solidFill>
          </a:endParaRPr>
        </a:p>
      </xdr:txBody>
    </xdr:sp>
    <xdr:clientData/>
  </xdr:twoCellAnchor>
  <xdr:twoCellAnchor>
    <xdr:from>
      <xdr:col>3</xdr:col>
      <xdr:colOff>524923</xdr:colOff>
      <xdr:row>27</xdr:row>
      <xdr:rowOff>190499</xdr:rowOff>
    </xdr:from>
    <xdr:to>
      <xdr:col>3</xdr:col>
      <xdr:colOff>4243905</xdr:colOff>
      <xdr:row>31</xdr:row>
      <xdr:rowOff>101599</xdr:rowOff>
    </xdr:to>
    <xdr:sp macro="" textlink="">
      <xdr:nvSpPr>
        <xdr:cNvPr id="17" name="Rectángulo: esquinas redondeadas 16">
          <a:hlinkClick xmlns:r="http://schemas.openxmlformats.org/officeDocument/2006/relationships" r:id="rId13"/>
          <a:extLst>
            <a:ext uri="{FF2B5EF4-FFF2-40B4-BE49-F238E27FC236}">
              <a16:creationId xmlns:a16="http://schemas.microsoft.com/office/drawing/2014/main" id="{C597FE4E-57DA-414C-B983-7F8FBDA8E165}"/>
            </a:ext>
          </a:extLst>
        </xdr:cNvPr>
        <xdr:cNvSpPr/>
      </xdr:nvSpPr>
      <xdr:spPr>
        <a:xfrm>
          <a:off x="8007340" y="5789082"/>
          <a:ext cx="3718982" cy="673100"/>
        </a:xfrm>
        <a:prstGeom prst="roundRect">
          <a:avLst/>
        </a:prstGeom>
        <a:solidFill>
          <a:schemeClr val="tx2">
            <a:lumMod val="75000"/>
            <a:lumOff val="25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ACTA DE CIERRE</a:t>
          </a:r>
        </a:p>
      </xdr:txBody>
    </xdr:sp>
    <xdr:clientData/>
  </xdr:twoCellAnchor>
  <xdr:twoCellAnchor editAs="oneCell">
    <xdr:from>
      <xdr:col>0</xdr:col>
      <xdr:colOff>582084</xdr:colOff>
      <xdr:row>0</xdr:row>
      <xdr:rowOff>148166</xdr:rowOff>
    </xdr:from>
    <xdr:to>
      <xdr:col>0</xdr:col>
      <xdr:colOff>1513417</xdr:colOff>
      <xdr:row>4</xdr:row>
      <xdr:rowOff>106441</xdr:rowOff>
    </xdr:to>
    <xdr:pic>
      <xdr:nvPicPr>
        <xdr:cNvPr id="18" name="Imagen 17">
          <a:extLst>
            <a:ext uri="{FF2B5EF4-FFF2-40B4-BE49-F238E27FC236}">
              <a16:creationId xmlns:a16="http://schemas.microsoft.com/office/drawing/2014/main" id="{216DAB37-8FEF-4388-B009-0EA0D7AE0459}"/>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582084" y="148166"/>
          <a:ext cx="931333" cy="977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DA8B7EFA/in21.ivc_instrumento_de_verificacion_rd_medio_dif._flia_internado_aplica_prog.esp_.gestantes_v6.xlsx" TargetMode="External"/><Relationship Id="rId1" Type="http://schemas.openxmlformats.org/officeDocument/2006/relationships/externalLinkPath" Target="/DA8B7EFA/in21.ivc_instrumento_de_verificacion_rd_medio_dif._flia_internado_aplica_prog.esp_.gestantes_v6.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carlos_cuervo_icbf_gov_co/Documents/2026/Instrumentos%20IV/INSTRUMENTOS%202026/IN.IVC/Para%20publicar/Instrumento%20IV%20HCB%20Familia,%20Mujer%20e%20Infancia%20-%20HCB%20FAMI.xlsx" TargetMode="External"/><Relationship Id="rId2" Type="http://schemas.openxmlformats.org/officeDocument/2006/relationships/externalLinkPath" Target="https://icbfgob-my.sharepoint.com/personal/carlos_cuervo_icbf_gov_co/Documents/2026/Instrumentos%20IV/INSTRUMENTOS%202026/IN.IVC/Para%20publicar/Instrumento%20IV%20HCB%20Familia,%20Mujer%20e%20Infancia%20-%20HCB%20FAMI.xlsx" TargetMode="External"/><Relationship Id="rId1" Type="http://schemas.openxmlformats.org/officeDocument/2006/relationships/externalLinkPath" Target="/personal/carlos_cuervo_icbf_gov_co/Documents/2026/Instrumentos%20IV/INSTRUMENTOS%202026/IN.IVC/Para%20publicar/Instrumento%20IV%20HCB%20Familia,%20Mujer%20e%20Infancia%20-%20HCB%20FAM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ista Información"/>
      <sheetName val="Verificables Comp. Legal"/>
      <sheetName val="Verificables Comp. Mod.Atención"/>
      <sheetName val="Verificables Comp.Salud-Nutrici"/>
      <sheetName val="Verificables Comp. Admtivo"/>
      <sheetName val="Verificables Comp. Financiero"/>
      <sheetName val="Anexo 2"/>
      <sheetName val="Anexo 3"/>
      <sheetName val="Anexo 4"/>
      <sheetName val="Anexo 5"/>
      <sheetName val="Anexo 6"/>
      <sheetName val="Anexo 7"/>
      <sheetName val="Anexo 8"/>
      <sheetName val="Anexo 9"/>
      <sheetName val="Anexo 10"/>
      <sheetName val="Anexo 11"/>
      <sheetName val="Anexo 13"/>
      <sheetName val="Anexo 15"/>
      <sheetName val="Anexo 16"/>
      <sheetName val="Anexo 17"/>
      <sheetName val="Anexo 18"/>
      <sheetName val="in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LISTAS"/>
      <sheetName val="PORTADA"/>
      <sheetName val="INSTRUCTIVO"/>
      <sheetName val="1. Información General"/>
      <sheetName val="2.Ambientes Edu. y Protectores"/>
      <sheetName val="3. Salud y Nutrición"/>
      <sheetName val="4. Familia,ComunidadyRedes "/>
      <sheetName val="5. Proceso pedagógico"/>
      <sheetName val="6. AdministrativoYdeGestion"/>
      <sheetName val="7. Financiero "/>
      <sheetName val="8. Talento Humano "/>
      <sheetName val="Tabla 1. Áreas"/>
      <sheetName val="Tabla 2 Evid. no cumpl P.I."/>
      <sheetName val="Tabla 3 Perfiles TH"/>
      <sheetName val="Tabla 4 Registro Muestra TH"/>
      <sheetName val="Anexo 1. Requisitos de Inscripc"/>
      <sheetName val="TEMP"/>
      <sheetName val="Condiciones NO cumplimiento"/>
      <sheetName val="Acta_Cierre"/>
      <sheetName val="Oculto"/>
    </sheetNames>
    <sheetDataSet>
      <sheetData sheetId="0" refreshError="1"/>
      <sheetData sheetId="1" refreshError="1"/>
      <sheetData sheetId="2" refreshError="1"/>
      <sheetData sheetId="3">
        <row r="18">
          <cell r="D18" t="str">
            <v xml:space="preserve"> </v>
          </cell>
        </row>
        <row r="26">
          <cell r="C26" t="str">
            <v>Gestantes</v>
          </cell>
        </row>
        <row r="27">
          <cell r="C27" t="str">
            <v>0 - 3 meses</v>
          </cell>
        </row>
        <row r="28">
          <cell r="C28" t="str">
            <v>3 - 6 meses</v>
          </cell>
        </row>
        <row r="29">
          <cell r="C29" t="str">
            <v>6 meses - 4 años, 11 meses y 29 días</v>
          </cell>
        </row>
        <row r="30">
          <cell r="C30" t="str">
            <v>5 años - 5 años, 11 meses y 29 días</v>
          </cell>
        </row>
        <row r="31">
          <cell r="C31" t="str">
            <v>Otro</v>
          </cell>
        </row>
      </sheetData>
      <sheetData sheetId="4">
        <row r="3">
          <cell r="D3" t="str">
            <v>NO APLICA</v>
          </cell>
        </row>
      </sheetData>
      <sheetData sheetId="5">
        <row r="3">
          <cell r="D3" t="str">
            <v>NO APLICA</v>
          </cell>
        </row>
      </sheetData>
      <sheetData sheetId="6">
        <row r="3">
          <cell r="D3" t="str">
            <v>NO APLICA</v>
          </cell>
        </row>
      </sheetData>
      <sheetData sheetId="7">
        <row r="3">
          <cell r="D3" t="str">
            <v>NO APLICA</v>
          </cell>
        </row>
      </sheetData>
      <sheetData sheetId="8">
        <row r="3">
          <cell r="D3" t="str">
            <v>NO APLICA</v>
          </cell>
        </row>
      </sheetData>
      <sheetData sheetId="9">
        <row r="3">
          <cell r="D3" t="str">
            <v>NO APLICA</v>
          </cell>
        </row>
      </sheetData>
      <sheetData sheetId="10">
        <row r="3">
          <cell r="D3" t="str">
            <v>NO APLICA</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SERVICIOS" displayName="SERVICIOS" ref="B89:B91" totalsRowShown="0" headerRowDxfId="464" dataDxfId="463">
  <autoFilter ref="B89:B91" xr:uid="{00000000-0009-0000-0100-000001000000}"/>
  <tableColumns count="1">
    <tableColumn id="1" xr3:uid="{00000000-0010-0000-0000-000001000000}" name="SERVICIOS" dataDxfId="462"/>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POB_RESTABLECIMIENTO_DE_DERECHOS" displayName="POB_RESTABLECIMIENTO_DE_DERECHOS" ref="F10:F13" totalsRowShown="0" headerRowDxfId="437" dataDxfId="436">
  <autoFilter ref="F10:F13" xr:uid="{00000000-0009-0000-0100-00000A000000}"/>
  <tableColumns count="1">
    <tableColumn id="1" xr3:uid="{00000000-0010-0000-0900-000001000000}" name="POB_RESTABLECIMIENTO_DE_DERECHOS" dataDxfId="435"/>
  </tableColumns>
  <tableStyleInfo name="TableStyleMedium2" showFirstColumn="0" showLastColumn="0" showRowStripes="1" showColumnStripes="0"/>
</table>
</file>

<file path=xl/tables/table1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0" xr:uid="{00000000-000C-0000-FFFF-FFFF63000000}" name="QUINDÍO" displayName="QUINDÍO" ref="AB204:AB216" totalsRowShown="0" headerRowDxfId="182">
  <autoFilter ref="AB204:AB216" xr:uid="{00000000-0009-0000-0100-000064000000}"/>
  <tableColumns count="1">
    <tableColumn id="1" xr3:uid="{00000000-0010-0000-6300-000001000000}" name="QUINDÍO"/>
  </tableColumns>
  <tableStyleInfo name="TableStyleMedium2" showFirstColumn="0" showLastColumn="0" showRowStripes="1" showColumnStripes="0"/>
</table>
</file>

<file path=xl/tables/table1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1" xr:uid="{00000000-000C-0000-FFFF-FFFF64000000}" name="RISARALDA" displayName="RISARALDA" ref="AC204:AC218" totalsRowShown="0" headerRowDxfId="181">
  <autoFilter ref="AC204:AC218" xr:uid="{00000000-0009-0000-0100-000065000000}"/>
  <tableColumns count="1">
    <tableColumn id="1" xr3:uid="{00000000-0010-0000-6400-000001000000}" name="RISARALDA"/>
  </tableColumns>
  <tableStyleInfo name="TableStyleMedium2" showFirstColumn="0" showLastColumn="0" showRowStripes="1" showColumnStripes="0"/>
</table>
</file>

<file path=xl/tables/table1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2" xr:uid="{00000000-000C-0000-FFFF-FFFF65000000}" name="SAN_ANDRÉS_Y_PROVIDENCIA" displayName="SAN_ANDRÉS_Y_PROVIDENCIA" ref="AD204:AD206" totalsRowShown="0" headerRowDxfId="180">
  <autoFilter ref="AD204:AD206" xr:uid="{00000000-0009-0000-0100-000066000000}"/>
  <tableColumns count="1">
    <tableColumn id="1" xr3:uid="{00000000-0010-0000-6500-000001000000}" name="SAN_ANDRÉS_Y_PROVIDENCIA"/>
  </tableColumns>
  <tableStyleInfo name="TableStyleMedium2" showFirstColumn="0" showLastColumn="0" showRowStripes="1" showColumnStripes="0"/>
</table>
</file>

<file path=xl/tables/table1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3" xr:uid="{00000000-000C-0000-FFFF-FFFF66000000}" name="SANTANDER" displayName="SANTANDER" ref="AE204:AE291" totalsRowShown="0" headerRowDxfId="179">
  <autoFilter ref="AE204:AE291" xr:uid="{00000000-0009-0000-0100-000067000000}"/>
  <tableColumns count="1">
    <tableColumn id="1" xr3:uid="{00000000-0010-0000-6600-000001000000}" name="SANTANDER"/>
  </tableColumns>
  <tableStyleInfo name="TableStyleMedium2" showFirstColumn="0" showLastColumn="0" showRowStripes="1" showColumnStripes="0"/>
</table>
</file>

<file path=xl/tables/table1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4" xr:uid="{00000000-000C-0000-FFFF-FFFF67000000}" name="SUCRE" displayName="SUCRE" ref="AF204:AF230" totalsRowShown="0" headerRowDxfId="178">
  <autoFilter ref="AF204:AF230" xr:uid="{00000000-0009-0000-0100-000068000000}"/>
  <tableColumns count="1">
    <tableColumn id="1" xr3:uid="{00000000-0010-0000-6700-000001000000}" name="SUCRE"/>
  </tableColumns>
  <tableStyleInfo name="TableStyleMedium2" showFirstColumn="0" showLastColumn="0" showRowStripes="1" showColumnStripes="0"/>
</table>
</file>

<file path=xl/tables/table1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5" xr:uid="{00000000-000C-0000-FFFF-FFFF68000000}" name="TOLIMA" displayName="TOLIMA" ref="AG204:AG251" totalsRowShown="0" headerRowDxfId="177">
  <autoFilter ref="AG204:AG251" xr:uid="{00000000-0009-0000-0100-000069000000}"/>
  <tableColumns count="1">
    <tableColumn id="1" xr3:uid="{00000000-0010-0000-6800-000001000000}" name="TOLIMA"/>
  </tableColumns>
  <tableStyleInfo name="TableStyleMedium2" showFirstColumn="0" showLastColumn="0" showRowStripes="1" showColumnStripes="0"/>
</table>
</file>

<file path=xl/tables/table1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6" xr:uid="{00000000-000C-0000-FFFF-FFFF69000000}" name="VALLE_DEL_CAUCA" displayName="VALLE_DEL_CAUCA" ref="AH204:AH246" totalsRowShown="0" headerRowDxfId="176">
  <autoFilter ref="AH204:AH246" xr:uid="{00000000-0009-0000-0100-00006A000000}"/>
  <tableColumns count="1">
    <tableColumn id="1" xr3:uid="{00000000-0010-0000-6900-000001000000}" name="VALLE_DEL_CAUCA"/>
  </tableColumns>
  <tableStyleInfo name="TableStyleMedium2" showFirstColumn="0" showLastColumn="0" showRowStripes="1" showColumnStripes="0"/>
</table>
</file>

<file path=xl/tables/table1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7" xr:uid="{00000000-000C-0000-FFFF-FFFF6A000000}" name="VAUPÉS" displayName="VAUPÉS" ref="AI204:AI210" totalsRowShown="0" headerRowDxfId="175">
  <autoFilter ref="AI204:AI210" xr:uid="{00000000-0009-0000-0100-00006B000000}"/>
  <tableColumns count="1">
    <tableColumn id="1" xr3:uid="{00000000-0010-0000-6A00-000001000000}" name="VAUPÉS"/>
  </tableColumns>
  <tableStyleInfo name="TableStyleMedium2" showFirstColumn="0" showLastColumn="0" showRowStripes="1" showColumnStripes="0"/>
</table>
</file>

<file path=xl/tables/table1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8" xr:uid="{00000000-000C-0000-FFFF-FFFF6B000000}" name="VICHADA" displayName="VICHADA" ref="AJ204:AJ208" totalsRowShown="0" headerRowDxfId="174">
  <autoFilter ref="AJ204:AJ208" xr:uid="{00000000-0009-0000-0100-00006C000000}"/>
  <tableColumns count="1">
    <tableColumn id="1" xr3:uid="{00000000-0010-0000-6B00-000001000000}" name="VICHADA"/>
  </tableColumns>
  <tableStyleInfo name="TableStyleMedium2" showFirstColumn="0" showLastColumn="0" showRowStripes="1" showColumnStripes="0"/>
</table>
</file>

<file path=xl/tables/table1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2" xr:uid="{00000000-000C-0000-FFFF-FFFF6C000000}" name="MOD_RESTABLECIMIENTO_DE_DERECHOS113" displayName="MOD_RESTABLECIMIENTO_DE_DERECHOS113" ref="H19:H23" totalsRowShown="0" headerRowDxfId="173" dataDxfId="172">
  <autoFilter ref="H19:H23" xr:uid="{00000000-0009-0000-0100-000070000000}"/>
  <tableColumns count="1">
    <tableColumn id="1" xr3:uid="{00000000-0010-0000-6C00-000001000000}" name="MOD_RESTABLECIMIENTO_DE_DERECHOS" dataDxfId="171"/>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POB_SISTEMA_DE_RESPONSABILIDAD_PENAL_ADOLESCENTES" displayName="POB_SISTEMA_DE_RESPONSABILIDAD_PENAL_ADOLESCENTES" ref="F34:F35" totalsRowShown="0" headerRowDxfId="434" dataDxfId="433">
  <autoFilter ref="F34:F35" xr:uid="{00000000-0009-0000-0100-00000B000000}"/>
  <tableColumns count="1">
    <tableColumn id="1" xr3:uid="{00000000-0010-0000-0A00-000001000000}" name="POB_SISTEMA_DE_RESPONSABILIDAD_PENAL_ADOLESCENTES" dataDxfId="432"/>
  </tableColumns>
  <tableStyleInfo name="TableStyleMedium2" showFirstColumn="0" showLastColumn="0" showRowStripes="1" showColumnStripes="0"/>
</table>
</file>

<file path=xl/tables/table1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3" xr:uid="{00000000-000C-0000-FFFF-FFFF6D000000}" name="SERV_ESTRATEGIA_UNIDADES_MOVILES114" displayName="SERV_ESTRATEGIA_UNIDADES_MOVILES114" ref="J64:J66" totalsRowShown="0" headerRowDxfId="170" dataDxfId="169">
  <autoFilter ref="J64:J66" xr:uid="{00000000-0009-0000-0100-000071000000}"/>
  <tableColumns count="1">
    <tableColumn id="1" xr3:uid="{00000000-0010-0000-6D00-000001000000}" name="SERV_UBICACION INICIAL" dataDxfId="168"/>
  </tableColumns>
  <tableStyleInfo name="TableStyleMedium2" showFirstColumn="0" showLastColumn="0" showRowStripes="1" showColumnStripes="0"/>
</table>
</file>

<file path=xl/tables/table1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4" xr:uid="{00000000-000C-0000-FFFF-FFFF6E000000}" name="SERV_ESTRATEGIA_UNIDADES_MOVILES114115" displayName="SERV_ESTRATEGIA_UNIDADES_MOVILES114115" ref="J68:J72" totalsRowShown="0" headerRowDxfId="167" dataDxfId="166">
  <autoFilter ref="J68:J72" xr:uid="{00000000-0009-0000-0100-000072000000}"/>
  <tableColumns count="1">
    <tableColumn id="1" xr3:uid="{00000000-0010-0000-6E00-000001000000}" name="SERV_APOYO Y FORTALECIMIENTO A LA FAMILIA Y/O RED VINCULAR" dataDxfId="165"/>
  </tableColumns>
  <tableStyleInfo name="TableStyleMedium2" showFirstColumn="0" showLastColumn="0" showRowStripes="1" showColumnStripes="0"/>
</table>
</file>

<file path=xl/tables/table1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5" xr:uid="{00000000-000C-0000-FFFF-FFFF6F000000}" name="SERV_ESTRATEGIA_UNIDADES_MOVILES116" displayName="SERV_ESTRATEGIA_UNIDADES_MOVILES116" ref="J74:J75" totalsRowShown="0" headerRowDxfId="164" dataDxfId="163">
  <autoFilter ref="J74:J75" xr:uid="{00000000-0009-0000-0100-000073000000}"/>
  <tableColumns count="1">
    <tableColumn id="1" xr3:uid="{00000000-0010-0000-6F00-000001000000}" name="SERV_ACOGIMIENTO FAMILIAR" dataDxfId="162"/>
  </tableColumns>
  <tableStyleInfo name="TableStyleMedium2" showFirstColumn="0" showLastColumn="0" showRowStripes="1" showColumnStripes="0"/>
</table>
</file>

<file path=xl/tables/table1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7" xr:uid="{00000000-000C-0000-FFFF-FFFF70000000}" name="SERV_ESTRATEGIA_UNIDADES_MOVILES114115118" displayName="SERV_ESTRATEGIA_UNIDADES_MOVILES114115118" ref="J77:J81" totalsRowShown="0" headerRowDxfId="161" dataDxfId="160">
  <autoFilter ref="J77:J81" xr:uid="{00000000-0009-0000-0100-000075000000}"/>
  <tableColumns count="1">
    <tableColumn id="1" xr3:uid="{00000000-0010-0000-7000-000001000000}" name="SERV_ACOGIMIENTO RESIDENCIAL" dataDxfId="159"/>
  </tableColumns>
  <tableStyleInfo name="TableStyleMedium2" showFirstColumn="0" showLastColumn="0" showRowStripes="1" showColumnStripes="0"/>
</table>
</file>

<file path=xl/tables/table1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9" xr:uid="{00000000-000C-0000-FFFF-FFFF71000000}" name="Tabla1" displayName="Tabla1" ref="A3:I33" totalsRowShown="0" headerRowDxfId="158" dataDxfId="156" headerRowBorderDxfId="157" tableBorderDxfId="155" totalsRowBorderDxfId="154">
  <tableColumns count="9">
    <tableColumn id="1" xr3:uid="{00000000-0010-0000-7100-000001000000}" name="Ubicación" dataDxfId="153"/>
    <tableColumn id="7" xr3:uid="{00000000-0010-0000-7100-000007000000}" name="Denominación del espacio pedagógico" dataDxfId="152"/>
    <tableColumn id="8" xr3:uid="{00000000-0010-0000-7100-000008000000}" name="Rango de edad _x000a_(años)" dataDxfId="151"/>
    <tableColumn id="2" xr3:uid="{00000000-0010-0000-7100-000002000000}" name="Área (m²)" dataDxfId="150"/>
    <tableColumn id="3" xr3:uid="{00000000-0010-0000-7100-000003000000}" name="Índice (m²/niña-niño)" dataDxfId="149"/>
    <tableColumn id="4" xr3:uid="{00000000-0010-0000-7100-000004000000}" name="Capacidad máxima _x000a_(Área / Índice)" dataDxfId="148">
      <calculatedColumnFormula>IFERROR(ROUNDDOWN((Tabla1[[#This Row],[Área (m²)]]/Tabla1[[#This Row],[Índice (m²/niña-niño)]]),0)," ")</calculatedColumnFormula>
    </tableColumn>
    <tableColumn id="5" xr3:uid="{00000000-0010-0000-7100-000005000000}" name="No. niñas y niños (Cupos ubicados)" dataDxfId="147"/>
    <tableColumn id="10" xr3:uid="{00000000-0010-0000-7100-00000A000000}" name="Cumple - No cumple - No aplica" dataDxfId="146">
      <calculatedColumnFormula>IF(OR(ISBLANK(Tabla1[[#This Row],[Capacidad máxima 
(Área / Índice)]]),ISBLANK(Tabla1[[#This Row],[No. niñas y niños (Cupos ubicados)]])),"No aplica",IF(Tabla1[[#This Row],[No. niñas y niños (Cupos ubicados)]]&lt;=Tabla1[[#This Row],[Capacidad máxima 
(Área / Índice)]],"Cumple","No cumple"))</calculatedColumnFormula>
    </tableColumn>
    <tableColumn id="6" xr3:uid="{00000000-0010-0000-7100-000006000000}" name="observaciones" dataDxfId="145"/>
  </tableColumns>
  <tableStyleInfo showFirstColumn="0" showLastColumn="0" showRowStripes="1" showColumnStripes="0"/>
</table>
</file>

<file path=xl/tables/table1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8" xr:uid="{B8172704-0D7E-42F3-904F-4EA45580A518}" name="Tabla_Sanitarios_u_Orinales119" displayName="Tabla_Sanitarios_u_Orinales119" ref="E42:I43" totalsRowShown="0" headerRowDxfId="144" dataDxfId="142" headerRowBorderDxfId="143" tableBorderDxfId="141" totalsRowBorderDxfId="140">
  <tableColumns count="5">
    <tableColumn id="1" xr3:uid="{D315E491-1419-4FE6-A609-75B6C4AE6D05}" name="Cantidad de sanitarios u orinales infantiles requeridos" dataDxfId="139">
      <calculatedColumnFormula>IFERROR(ROUNDUP($D$39/20,0)," ")</calculatedColumnFormula>
    </tableColumn>
    <tableColumn id="2" xr3:uid="{DA3D5FC0-F6B0-463F-BE23-F734F43427E0}" name="Cantidad de sanitarios u orinales infantiles encontrados" dataDxfId="138"/>
    <tableColumn id="3" xr3:uid="{A3C0D5D1-11AA-4B70-891B-025500A8BDF6}" name="Cantidad de Sanitarios u Orinales infantiles faltantes" dataDxfId="137">
      <calculatedColumnFormula>IFERROR(IF((Tabla_Sanitarios_u_Orinales119[[#This Row],[Cantidad de sanitarios u orinales infantiles requeridos]]-Tabla_Sanitarios_u_Orinales119[[#This Row],[Cantidad de sanitarios u orinales infantiles encontrados]])&lt;=0," ",Tabla_Sanitarios_u_Orinales119[[#This Row],[Cantidad de sanitarios u orinales infantiles requeridos]]-Tabla_Sanitarios_u_Orinales119[[#This Row],[Cantidad de sanitarios u orinales infantiles encontrados]])," ")</calculatedColumnFormula>
    </tableColumn>
    <tableColumn id="4" xr3:uid="{A80339E5-CFD1-43C3-B48F-42E2C3809F47}" name="Cumple - No cumple - No aplica" dataDxfId="136">
      <calculatedColumnFormula>IF(OR(ISBLANK(Tabla_Sanitarios_u_Orinales119[[#This Row],[Cantidad de sanitarios u orinales infantiles requeridos]]),ISBLANK(Tabla_Sanitarios_u_Orinales119[[#This Row],[Cantidad de sanitarios u orinales infantiles encontrados]])),"No aplica",IF(Tabla_Sanitarios_u_Orinales119[[#This Row],[Cantidad de sanitarios u orinales infantiles encontrados]]&gt;=Tabla_Sanitarios_u_Orinales119[[#This Row],[Cantidad de sanitarios u orinales infantiles requeridos]],"Cumple","No cumple"))</calculatedColumnFormula>
    </tableColumn>
    <tableColumn id="5" xr3:uid="{CC7D95A2-B626-41CC-BBE5-CA29598246F3}" name="observaciones" dataDxfId="135"/>
  </tableColumns>
  <tableStyleInfo showFirstColumn="0" showLastColumn="0" showRowStripes="1" showColumnStripes="0"/>
</table>
</file>

<file path=xl/tables/table1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9" xr:uid="{5A01CE0E-31BF-47A4-B520-36CE09923D10}" name="Tabla_Lavamanos120" displayName="Tabla_Lavamanos120" ref="E47:I48" totalsRowShown="0" headerRowDxfId="134" dataDxfId="132" headerRowBorderDxfId="133" tableBorderDxfId="131" totalsRowBorderDxfId="130">
  <tableColumns count="5">
    <tableColumn id="1" xr3:uid="{27666B82-6504-447F-944E-B3F4128F863E}" name="Cantidad de lavamanos infantiles requeridos" dataDxfId="129">
      <calculatedColumnFormula>IFERROR(ROUNDUP($D$39/20,0)," ")</calculatedColumnFormula>
    </tableColumn>
    <tableColumn id="2" xr3:uid="{E5CC6EB5-0FBC-43C0-AC6F-7ACB40280D0F}" name="Cantidad de lavamanos infantiles encontrados" dataDxfId="128"/>
    <tableColumn id="3" xr3:uid="{7398E24F-6FBA-44F8-9E8D-B4C4CFE1253C}" name="Cantidad de lavamanos infantiles faltantes" dataDxfId="127">
      <calculatedColumnFormula>IFERROR(IF((Tabla_Lavamanos120[[#This Row],[Cantidad de lavamanos infantiles requeridos]]-Tabla_Lavamanos120[[#This Row],[Cantidad de lavamanos infantiles encontrados]])&lt;=0," ",Tabla_Lavamanos120[[#This Row],[Cantidad de lavamanos infantiles requeridos]]-Tabla_Lavamanos120[[#This Row],[Cantidad de lavamanos infantiles encontrados]])," ")</calculatedColumnFormula>
    </tableColumn>
    <tableColumn id="4" xr3:uid="{D17BD890-7442-45D6-BAEB-228FC9D4D110}" name="Cumple - No cumple - No aplica" dataDxfId="126">
      <calculatedColumnFormula>IF(OR(ISBLANK(Tabla_Lavamanos120[[#This Row],[Cantidad de lavamanos infantiles requeridos]]),ISBLANK(Tabla_Lavamanos120[[#This Row],[Cantidad de lavamanos infantiles encontrados]])),"No aplica",IF(Tabla_Lavamanos120[[#This Row],[Cantidad de lavamanos infantiles encontrados]]&gt;=Tabla_Lavamanos120[[#This Row],[Cantidad de lavamanos infantiles requeridos]],"Cumple","No cumple"))</calculatedColumnFormula>
    </tableColumn>
    <tableColumn id="5" xr3:uid="{B3FDAB2E-8BAF-4945-BA76-5AAFD52249A7}" name="observaciones" dataDxfId="125"/>
  </tableColumns>
  <tableStyleInfo showFirstColumn="0" showLastColumn="0" showRowStripes="1" showColumnStripes="0"/>
</table>
</file>

<file path=xl/tables/table1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0" xr:uid="{3AB8EED6-9056-4F12-BC7C-AA33F7721022}" name="Tabla_Lavamanos117121" displayName="Tabla_Lavamanos117121" ref="E52:I53" totalsRowShown="0" headerRowDxfId="124" dataDxfId="122" headerRowBorderDxfId="123" tableBorderDxfId="121" totalsRowBorderDxfId="120">
  <tableColumns count="5">
    <tableColumn id="1" xr3:uid="{D3E50358-64C7-4B12-86C2-9DBBFF72A49F}" name="Cantidad duchas tipo teléfono requeridas" dataDxfId="119">
      <calculatedColumnFormula>IFERROR(ROUNDUP($D$39/$D$39,0)," ")</calculatedColumnFormula>
    </tableColumn>
    <tableColumn id="2" xr3:uid="{6B50AA32-5944-45F3-8B01-E008A8A9E07F}" name="Cantidad de duchas tipo teléfono encontradas" dataDxfId="118"/>
    <tableColumn id="3" xr3:uid="{B8D87E67-6BFA-46B3-B7C9-7E5E7B2A6FCB}" name="Cantidad de duchas tipo teléfono faltantes" dataDxfId="117">
      <calculatedColumnFormula>IFERROR(IF((Tabla_Lavamanos117121[[#This Row],[Cantidad duchas tipo teléfono requeridas]]-Tabla_Lavamanos117121[[#This Row],[Cantidad de duchas tipo teléfono encontradas]])&lt;=0," ",Tabla_Lavamanos117121[[#This Row],[Cantidad duchas tipo teléfono requeridas]]-Tabla_Lavamanos117121[[#This Row],[Cantidad de duchas tipo teléfono encontradas]])," ")</calculatedColumnFormula>
    </tableColumn>
    <tableColumn id="4" xr3:uid="{31A2F544-0E8A-48EE-BBCE-5F593ECD5E10}" name="Cumple - No cumple - No aplica" dataDxfId="116">
      <calculatedColumnFormula>IF(OR(ISBLANK(Tabla_Lavamanos117121[[#This Row],[Cantidad duchas tipo teléfono requeridas]]),ISBLANK(Tabla_Lavamanos117121[[#This Row],[Cantidad de duchas tipo teléfono encontradas]])),"No aplica",IF(Tabla_Lavamanos117121[[#This Row],[Cantidad de duchas tipo teléfono encontradas]]&gt;=Tabla_Lavamanos117121[[#This Row],[Cantidad duchas tipo teléfono requeridas]],"Cumple","No cumple"))</calculatedColumnFormula>
    </tableColumn>
    <tableColumn id="5" xr3:uid="{B8C948B3-53B5-4E23-A5D5-DCD266D8D95D}" name="observaciones" dataDxfId="115"/>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POB_ADOPCIONES" displayName="POB_ADOPCIONES" ref="F84:F85" totalsRowShown="0" headerRowDxfId="431" dataDxfId="430">
  <autoFilter ref="F84:F85" xr:uid="{00000000-0009-0000-0100-00000C000000}"/>
  <tableColumns count="1">
    <tableColumn id="1" xr3:uid="{00000000-0010-0000-0B00-000001000000}" name="POB_ADOPCIONES" dataDxfId="429"/>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MOD_PRIMERA_INFANCIA" displayName="MOD_PRIMERA_INFANCIA" ref="H102:H106" totalsRowShown="0" headerRowDxfId="428" dataDxfId="427">
  <autoFilter ref="H102:H106" xr:uid="{00000000-0009-0000-0100-00000D000000}"/>
  <tableColumns count="1">
    <tableColumn id="1" xr3:uid="{00000000-0010-0000-0C00-000001000000}" name="MOD_PRIMERA_INFANCIA" dataDxfId="426"/>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SERV_INSTITUCIONAL" displayName="SERV_INSTITUCIONAL" ref="J95:J101" totalsRowShown="0" headerRowDxfId="425" dataDxfId="424">
  <autoFilter ref="J95:J101" xr:uid="{00000000-0009-0000-0100-00000E000000}"/>
  <tableColumns count="1">
    <tableColumn id="1" xr3:uid="{00000000-0010-0000-0D00-000001000000}" name="SERV_INSTITUCIONAL" dataDxfId="423"/>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SERV_COMUNITARIA" displayName="SERV_COMUNITARIA" ref="J103:J106" totalsRowShown="0" headerRowDxfId="422" dataDxfId="421">
  <autoFilter ref="J103:J106" xr:uid="{00000000-0009-0000-0100-00000F000000}"/>
  <tableColumns count="1">
    <tableColumn id="1" xr3:uid="{00000000-0010-0000-0E00-000001000000}" name="SERV_COMUNITARIA" dataDxfId="420"/>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SERV_FAMILIAR" displayName="SERV_FAMILIAR" ref="J108:J111" totalsRowShown="0" headerRowDxfId="419" dataDxfId="418">
  <autoFilter ref="J108:J111" xr:uid="{00000000-0009-0000-0100-000010000000}"/>
  <tableColumns count="1">
    <tableColumn id="1" xr3:uid="{00000000-0010-0000-0F00-000001000000}" name="SERV_FAMILIAR" dataDxfId="417"/>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SERV_PROPIA_E_INTERCULTURAL" displayName="SERV_PROPIA_E_INTERCULTURAL" ref="J113:J114" totalsRowShown="0" headerRowDxfId="416" dataDxfId="415">
  <autoFilter ref="J113:J114" xr:uid="{00000000-0009-0000-0100-000011000000}"/>
  <tableColumns count="1">
    <tableColumn id="1" xr3:uid="{00000000-0010-0000-1000-000001000000}" name="SERV_PROPIA_E_INTERCULTURAL" dataDxfId="414"/>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MOD_INFANCIA" displayName="MOD_INFANCIA" ref="H116:H117" totalsRowShown="0" headerRowDxfId="413" dataDxfId="412">
  <autoFilter ref="H116:H117" xr:uid="{00000000-0009-0000-0100-000012000000}"/>
  <tableColumns count="1">
    <tableColumn id="1" xr3:uid="{00000000-0010-0000-1100-000001000000}" name="MOD_INFANCIA" dataDxfId="411"/>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SERV_ATRAPASUEÑOS" displayName="SERV_ATRAPASUEÑOS" ref="J117:J121" totalsRowShown="0" headerRowDxfId="410" dataDxfId="409">
  <autoFilter ref="J117:J121" xr:uid="{00000000-0009-0000-0100-000013000000}"/>
  <tableColumns count="1">
    <tableColumn id="1" xr3:uid="{00000000-0010-0000-1200-000001000000}" name="SERV_ATRAPASUEÑOS" dataDxfId="408"/>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DIR_PROMOCION_Y_PREVENCION" displayName="DIR_PROMOCION_Y_PREVENCION" ref="D117:D123" totalsRowShown="0" headerRowDxfId="461" dataDxfId="460">
  <autoFilter ref="D117:D123" xr:uid="{00000000-0009-0000-0100-000002000000}"/>
  <tableColumns count="1">
    <tableColumn id="1" xr3:uid="{00000000-0010-0000-0100-000001000000}" name="DIR_PROMOCIÓN_Y_PREVENCION" dataDxfId="459"/>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MOD_NUTRICION" displayName="MOD_NUTRICION" ref="H130:H133" totalsRowShown="0" headerRowDxfId="407" dataDxfId="406">
  <autoFilter ref="H130:H133" xr:uid="{00000000-0009-0000-0100-000014000000}"/>
  <tableColumns count="1">
    <tableColumn id="1" xr3:uid="{00000000-0010-0000-1300-000001000000}" name="MOD_NUTRICION" dataDxfId="405"/>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SERV_NUTRICION" displayName="SERV_NUTRICION" ref="J128:J129" totalsRowShown="0" headerRowDxfId="404" dataDxfId="403">
  <autoFilter ref="J128:J129" xr:uid="{00000000-0009-0000-0100-000015000000}"/>
  <tableColumns count="1">
    <tableColumn id="1" xr3:uid="{00000000-0010-0000-1400-000001000000}" name="SERV_CENTROS_DE_RECUPERACION_INSTITUCIONAL" dataDxfId="402"/>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5000000}" name="MOD_FAMILIAS_Y_COMUNIDADES" displayName="MOD_FAMILIAS_Y_COMUNIDADES" ref="H144:H147" totalsRowShown="0" headerRowDxfId="401" dataDxfId="400">
  <autoFilter ref="H144:H147" xr:uid="{00000000-0009-0000-0100-000016000000}"/>
  <tableColumns count="1">
    <tableColumn id="1" xr3:uid="{00000000-0010-0000-1500-000001000000}" name="MOD_FAMILIAS_Y_COMUNIDADES" dataDxfId="399"/>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6000000}" name="MOD_RESTABLECIMIENTO_DE_DERECHOS" displayName="MOD_RESTABLECIMIENTO_DE_DERECHOS" ref="H10:H14" totalsRowShown="0" headerRowDxfId="398" dataDxfId="397">
  <autoFilter ref="H10:H14" xr:uid="{00000000-0009-0000-0100-000017000000}"/>
  <tableColumns count="1">
    <tableColumn id="1" xr3:uid="{00000000-0010-0000-1600-000001000000}" name="MOD_RESTABLECIMIENTO_DE_DERECHOS" dataDxfId="396"/>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7000000}" name="SERV_PRIVATIVAS_DE_LA_LIBERTAD" displayName="SERV_PRIVATIVAS_DE_LA_LIBERTAD" ref="J2:J6" totalsRowShown="0" headerRowDxfId="395" dataDxfId="394">
  <autoFilter ref="J2:J6" xr:uid="{00000000-0009-0000-0100-000018000000}"/>
  <tableColumns count="1">
    <tableColumn id="1" xr3:uid="{00000000-0010-0000-1700-000001000000}" name="SERV_PRIVATIVAS_DE_LA_LIBERTAD" dataDxfId="393"/>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8000000}" name="SERV_NO_PRIVATIVAS_DE_LA_LIBERTAD" displayName="SERV_NO_PRIVATIVAS_DE_LA_LIBERTAD" ref="J8:J11" totalsRowShown="0" headerRowDxfId="392" dataDxfId="391">
  <autoFilter ref="J8:J11" xr:uid="{00000000-0009-0000-0100-000019000000}"/>
  <tableColumns count="1">
    <tableColumn id="1" xr3:uid="{00000000-0010-0000-1800-000001000000}" name="SERV_NO_PRIVATIVAS_DE_LA_LIBERTAD" dataDxfId="390"/>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9000000}" name="SERV_COMPLEMENTARIAS_Y_DE_RESTABLECIMIENTO_EN_ADMINISTRACION_DE_JUSTICIA" displayName="SERV_COMPLEMENTARIAS_Y_DE_RESTABLECIMIENTO_EN_ADMINISTRACION_DE_JUSTICIA" ref="J13:J18" totalsRowShown="0" headerRowDxfId="389" dataDxfId="388">
  <autoFilter ref="J13:J18" xr:uid="{00000000-0009-0000-0100-00001A000000}"/>
  <tableColumns count="1">
    <tableColumn id="1" xr3:uid="{00000000-0010-0000-1900-000001000000}" name="SERV_COMPLEMENTARIAS_Y_DE_RESTABLECIMIENTO_EN_ADMINISTRACION_DE_JUSTICIA" dataDxfId="387"/>
  </tableColumns>
  <tableStyleInfo name="TableStyleMedium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A000000}" name="SERV_PROGRAMA_DE_INCLUSION_SOCIAL" displayName="SERV_PROGRAMA_DE_INCLUSION_SOCIAL" ref="J20:J22" totalsRowShown="0" headerRowDxfId="386" dataDxfId="385">
  <autoFilter ref="J20:J22" xr:uid="{00000000-0009-0000-0100-00001B000000}"/>
  <tableColumns count="1">
    <tableColumn id="1" xr3:uid="{00000000-0010-0000-1A00-000001000000}" name="SERV_PROGRAMA_DE_INCLUSION_SOCIAL" dataDxfId="384"/>
  </tableColumns>
  <tableStyleInfo name="TableStyleMedium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B000000}" name="MOD_SISTEMA_DE_RESPONSABILIDAD_PENAL_ADOLESCENTES" displayName="MOD_SISTEMA_DE_RESPONSABILIDAD_PENAL_ADOLESCENTES" ref="H32:H37" totalsRowShown="0" headerRowDxfId="383" dataDxfId="382">
  <autoFilter ref="H32:H37" xr:uid="{00000000-0009-0000-0100-00001C000000}"/>
  <tableColumns count="1">
    <tableColumn id="1" xr3:uid="{00000000-0010-0000-1B00-000001000000}" name="MOD_SISTEMA_DE_RESPONSABILIDAD_PENAL_ADOLESCENTES" dataDxfId="381"/>
  </tableColumns>
  <tableStyleInfo name="TableStyleMedium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C000000}" name="SERV_CENTRO_DE_EMERGENCIA" displayName="SERV_CENTRO_DE_EMERGENCIA" ref="J25:J26" totalsRowShown="0" headerRowDxfId="380" dataDxfId="379">
  <autoFilter ref="J25:J26" xr:uid="{00000000-0009-0000-0100-00001D000000}"/>
  <tableColumns count="1">
    <tableColumn id="1" xr3:uid="{00000000-0010-0000-1C00-000001000000}" name="SERV_CENTRO_DE_EMERGENCIA" dataDxfId="378"/>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DIR_PROTECCION" displayName="DIR_PROTECCION" ref="D22:D25" totalsRowShown="0" headerRowDxfId="458" dataDxfId="457">
  <autoFilter ref="D22:D25" xr:uid="{00000000-0009-0000-0100-000003000000}"/>
  <tableColumns count="1">
    <tableColumn id="1" xr3:uid="{00000000-0010-0000-0200-000001000000}" name="DIR_PROTECCION" dataDxfId="456"/>
  </tableColumns>
  <tableStyleInfo name="TableStyleMedium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D000000}" name="SERV_SERVICIO_DE_APOYO_Y_FORTALECIMIENTO_A_LA_FAMILIA" displayName="SERV_SERVICIO_DE_APOYO_Y_FORTALECIMIENTO_A_LA_FAMILIA" ref="J28:J36" totalsRowShown="0" headerRowDxfId="377" dataDxfId="376">
  <autoFilter ref="J28:J36" xr:uid="{00000000-0009-0000-0100-00001E000000}"/>
  <tableColumns count="1">
    <tableColumn id="1" xr3:uid="{00000000-0010-0000-1D00-000001000000}" name="SERV_SERVICIO_DE_APOYO_Y_FORTALECIMIENTO_A_LA_FAMILIA" dataDxfId="375"/>
  </tableColumns>
  <tableStyleInfo name="TableStyleMedium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E000000}" name="SERV_ACOGIMIENTO_FAMILIAR" displayName="SERV_ACOGIMIENTO_FAMILIAR" ref="J38:J43" totalsRowShown="0" headerRowDxfId="374" dataDxfId="373">
  <autoFilter ref="J38:J43" xr:uid="{00000000-0009-0000-0100-00001F000000}"/>
  <tableColumns count="1">
    <tableColumn id="1" xr3:uid="{00000000-0010-0000-1E00-000001000000}" name="SERV_ACOGIMIENTO_FAMILIAR" dataDxfId="372"/>
  </tableColumns>
  <tableStyleInfo name="TableStyleMedium2"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F000000}" name="SERV_ACOGIMIENTO_RESIDENCIAL" displayName="SERV_ACOGIMIENTO_RESIDENCIAL" ref="J45:J58" totalsRowShown="0" headerRowDxfId="371" dataDxfId="370">
  <autoFilter ref="J45:J58" xr:uid="{00000000-0009-0000-0100-000020000000}"/>
  <tableColumns count="1">
    <tableColumn id="1" xr3:uid="{00000000-0010-0000-1F00-000001000000}" name="SERV_ACOGIMIENTO_RESIDENCIAL" dataDxfId="369"/>
  </tableColumns>
  <tableStyleInfo name="TableStyleMedium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0000000}" name="SERV_ESTRATEGIA_UNIDADES_MOVILES" displayName="SERV_ESTRATEGIA_UNIDADES_MOVILES" ref="J60:J61" totalsRowShown="0" headerRowDxfId="368" dataDxfId="367">
  <autoFilter ref="J60:J61" xr:uid="{00000000-0009-0000-0100-000021000000}"/>
  <tableColumns count="1">
    <tableColumn id="1" xr3:uid="{00000000-0010-0000-2000-000001000000}" name="SERV_ESTRATEGIA_UNIDADES_MOVILES" dataDxfId="366"/>
  </tableColumns>
  <tableStyleInfo name="TableStyleMedium2"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21000000}" name="MOD_ADOLESCENCIA" displayName="MOD_ADOLESCENCIA" ref="H119:H120" totalsRowShown="0" headerRowDxfId="365" dataDxfId="364">
  <autoFilter ref="H119:H120" xr:uid="{00000000-0009-0000-0100-00002B000000}"/>
  <tableColumns count="1">
    <tableColumn id="1" xr3:uid="{00000000-0010-0000-2100-000001000000}" name="MOD_ADOLESCENCIA" dataDxfId="363"/>
  </tableColumns>
  <tableStyleInfo name="TableStyleMedium2"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22000000}" name="MOD_JUVENTUD" displayName="MOD_JUVENTUD" ref="H122:H123" totalsRowShown="0" headerRowDxfId="362" dataDxfId="361">
  <autoFilter ref="H122:H123" xr:uid="{00000000-0009-0000-0100-00002C000000}"/>
  <tableColumns count="1">
    <tableColumn id="1" xr3:uid="{00000000-0010-0000-2200-000001000000}" name="MOD_JUVENTUD" dataDxfId="360"/>
  </tableColumns>
  <tableStyleInfo name="TableStyleMedium2"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23000000}" name="SERV_SOMOS_FAMILIA_SOMOS_COMUNIDAD" displayName="SERV_SOMOS_FAMILIA_SOMOS_COMUNIDAD" ref="J142:J143" totalsRowShown="0" headerRowDxfId="359" dataDxfId="358">
  <autoFilter ref="J142:J143" xr:uid="{00000000-0009-0000-0100-00002D000000}"/>
  <tableColumns count="1">
    <tableColumn id="1" xr3:uid="{00000000-0010-0000-2300-000001000000}" name="SERV_SOMOS_FAMILIA_SOMOS_COMUNIDAD" dataDxfId="357"/>
  </tableColumns>
  <tableStyleInfo name="TableStyleMedium2"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24000000}" name="MOD_ADOPCIONES" displayName="MOD_ADOPCIONES" ref="H84:H85" totalsRowShown="0" headerRowDxfId="356" dataDxfId="355">
  <autoFilter ref="H84:H85" xr:uid="{00000000-0009-0000-0100-00002E000000}"/>
  <tableColumns count="1">
    <tableColumn id="1" xr3:uid="{00000000-0010-0000-2400-000001000000}" name="MOD_ADOPCIONES" dataDxfId="354"/>
  </tableColumns>
  <tableStyleInfo name="TableStyleMedium2"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25000000}" name="SERV_ADOPCIONES" displayName="SERV_ADOPCIONES" ref="J84:J85" totalsRowShown="0" headerRowDxfId="353" dataDxfId="352">
  <autoFilter ref="J84:J85" xr:uid="{00000000-0009-0000-0100-00002F000000}"/>
  <tableColumns count="1">
    <tableColumn id="1" xr3:uid="{00000000-0010-0000-2500-000001000000}" name="SERV_ADOPCIONES" dataDxfId="351"/>
  </tableColumns>
  <tableStyleInfo name="TableStyleMedium2"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26000000}" name="SERV_1000_DÍAS_PARA_CAMBIAR_EL_MUNDO" displayName="SERV_1000_DÍAS_PARA_CAMBIAR_EL_MUNDO" ref="J131:J132" totalsRowShown="0" headerRowDxfId="350" dataDxfId="349">
  <autoFilter ref="J131:J132" xr:uid="{00000000-0009-0000-0100-000022000000}"/>
  <tableColumns count="1">
    <tableColumn id="1" xr3:uid="{00000000-0010-0000-2600-000001000000}" name="SERV_1000_DÍAS_PARA_CAMBIAR_EL_MUNDO" dataDxfId="348"/>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POB_PRIMERA_INFANCIA" displayName="POB_PRIMERA_INFANCIA" ref="F104:F105" totalsRowShown="0" headerRowDxfId="455" dataDxfId="454">
  <autoFilter ref="F104:F105" xr:uid="{00000000-0009-0000-0100-000004000000}"/>
  <tableColumns count="1">
    <tableColumn id="1" xr3:uid="{00000000-0010-0000-0300-000001000000}" name="POB_PRIMERA_INFANCIA" dataDxfId="453"/>
  </tableColumns>
  <tableStyleInfo name="TableStyleMedium2"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7000000}" name="SERV_SERVICIOS_DE_UNIDADES_DE_BUSQUEDA_ACTIVA" displayName="SERV_SERVICIOS_DE_UNIDADES_DE_BUSQUEDA_ACTIVA" ref="J134:J135" totalsRowShown="0" headerRowDxfId="347" dataDxfId="346">
  <autoFilter ref="J134:J135" xr:uid="{00000000-0009-0000-0100-000023000000}"/>
  <tableColumns count="1">
    <tableColumn id="1" xr3:uid="{00000000-0010-0000-2700-000001000000}" name="SERV_SERVICIOS_DE_UNIDADES_DE_BUSQUEDA_ACTIVA" dataDxfId="345"/>
  </tableColumns>
  <tableStyleInfo name="TableStyleMedium2"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8000000}" name="SERV_SOMOS_FAMILIA_CONECTADAS" displayName="SERV_SOMOS_FAMILIA_CONECTADAS" ref="J145:J146" totalsRowShown="0" headerRowDxfId="344" dataDxfId="343">
  <autoFilter ref="J145:J146" xr:uid="{00000000-0009-0000-0100-000024000000}"/>
  <tableColumns count="1">
    <tableColumn id="1" xr3:uid="{00000000-0010-0000-2800-000001000000}" name="SERV_SOMOS_FAMILIA_CONECTADAS" dataDxfId="342"/>
  </tableColumns>
  <tableStyleInfo name="TableStyleMedium2"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9000000}" name="SERV_ACOMPAÑAMIENTO_INTERCULTURAL_ETNICA_Y_CAMPESINA_TEJIENDO_INTERCULTURALIDAD" displayName="SERV_ACOMPAÑAMIENTO_INTERCULTURAL_ETNICA_Y_CAMPESINA_TEJIENDO_INTERCULTURALIDAD" ref="J148:J149" totalsRowShown="0" headerRowDxfId="341" dataDxfId="340">
  <autoFilter ref="J148:J149" xr:uid="{00000000-0009-0000-0100-000025000000}"/>
  <tableColumns count="1">
    <tableColumn id="1" xr3:uid="{00000000-0010-0000-2900-000001000000}" name="SERV_ACOMPAÑAMIENTO_INTERCULTURAL_ETNICA_Y_CAMPESINA_TEJIENDO_INTERCULTURALIDAD" dataDxfId="339"/>
  </tableColumns>
  <tableStyleInfo name="TableStyleMedium2"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A000000}" name="AMAZONAS." displayName="AMAZONAS." ref="D171:D172" totalsRowShown="0" headerRowDxfId="338" dataDxfId="337" tableBorderDxfId="336">
  <autoFilter ref="D171:D172" xr:uid="{00000000-0009-0000-0100-000026000000}"/>
  <tableColumns count="1">
    <tableColumn id="1" xr3:uid="{00000000-0010-0000-2A00-000001000000}" name="AMAZONAS." dataDxfId="335"/>
  </tableColumns>
  <tableStyleInfo name="TableStyleMedium2"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B000000}" name="ANTIOQUIA." displayName="ANTIOQUIA." ref="E171:E189" totalsRowShown="0" headerRowDxfId="334" dataDxfId="333" tableBorderDxfId="332">
  <autoFilter ref="E171:E189" xr:uid="{00000000-0009-0000-0100-000027000000}"/>
  <tableColumns count="1">
    <tableColumn id="1" xr3:uid="{00000000-0010-0000-2B00-000001000000}" name="ANTIOQUIA." dataDxfId="331"/>
  </tableColumns>
  <tableStyleInfo name="TableStyleMedium2"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C000000}" name="ARAUCA." displayName="ARAUCA." ref="F171:F174" totalsRowShown="0" headerRowDxfId="330" dataDxfId="329" tableBorderDxfId="328">
  <autoFilter ref="F171:F174" xr:uid="{00000000-0009-0000-0100-000028000000}"/>
  <tableColumns count="1">
    <tableColumn id="1" xr3:uid="{00000000-0010-0000-2C00-000001000000}" name="ARAUCA." dataDxfId="327"/>
  </tableColumns>
  <tableStyleInfo name="TableStyleMedium2"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2D000000}" name="ATLANTICO." displayName="ATLANTICO." ref="G171:G178" totalsRowShown="0" headerRowDxfId="326" dataDxfId="325" tableBorderDxfId="324">
  <autoFilter ref="G171:G178" xr:uid="{00000000-0009-0000-0100-000029000000}"/>
  <tableColumns count="1">
    <tableColumn id="1" xr3:uid="{00000000-0010-0000-2D00-000001000000}" name="ATLANTICO." dataDxfId="323"/>
  </tableColumns>
  <tableStyleInfo name="TableStyleMedium2"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E000000}" name="BOGOTA." displayName="BOGOTA." ref="H171:H189" totalsRowShown="0" headerRowDxfId="322" dataDxfId="321" tableBorderDxfId="320">
  <autoFilter ref="H171:H189" xr:uid="{00000000-0009-0000-0100-00002A000000}"/>
  <tableColumns count="1">
    <tableColumn id="1" xr3:uid="{00000000-0010-0000-2E00-000001000000}" name="BOGOTA." dataDxfId="319"/>
  </tableColumns>
  <tableStyleInfo name="TableStyleMedium2"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00000000-000C-0000-FFFF-FFFF2F000000}" name="BOLIVAR." displayName="BOLIVAR." ref="I171:I179" totalsRowShown="0" headerRowDxfId="318" dataDxfId="317" tableBorderDxfId="316">
  <autoFilter ref="I171:I179" xr:uid="{00000000-0009-0000-0100-000030000000}"/>
  <tableColumns count="1">
    <tableColumn id="1" xr3:uid="{00000000-0010-0000-2F00-000001000000}" name="BOLIVAR." dataDxfId="315"/>
  </tableColumns>
  <tableStyleInfo name="TableStyleMedium2"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00000000-000C-0000-FFFF-FFFF30000000}" name="BOYACA." displayName="BOYACA." ref="J171:J183" totalsRowShown="0" headerRowDxfId="314" dataDxfId="313" tableBorderDxfId="312">
  <autoFilter ref="J171:J183" xr:uid="{00000000-0009-0000-0100-000031000000}"/>
  <tableColumns count="1">
    <tableColumn id="1" xr3:uid="{00000000-0010-0000-3000-000001000000}" name="BOYACA." dataDxfId="311"/>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POB_INFANCIA" displayName="POB_INFANCIA" ref="F116:F117" totalsRowShown="0" headerRowDxfId="452" dataDxfId="451">
  <autoFilter ref="F116:F117" xr:uid="{00000000-0009-0000-0100-000005000000}"/>
  <tableColumns count="1">
    <tableColumn id="1" xr3:uid="{00000000-0010-0000-0400-000001000000}" name="POB_INFANCIA" dataDxfId="450"/>
  </tableColumns>
  <tableStyleInfo name="TableStyleMedium2"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00000000-000C-0000-FFFF-FFFF31000000}" name="CALDAS." displayName="CALDAS." ref="K171:K178" totalsRowShown="0" headerRowDxfId="310" dataDxfId="309" tableBorderDxfId="308">
  <autoFilter ref="K171:K178" xr:uid="{00000000-0009-0000-0100-000032000000}"/>
  <tableColumns count="1">
    <tableColumn id="1" xr3:uid="{00000000-0010-0000-3100-000001000000}" name="CALDAS." dataDxfId="307"/>
  </tableColumns>
  <tableStyleInfo name="TableStyleMedium2"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00000000-000C-0000-FFFF-FFFF32000000}" name="CAQUETA." displayName="CAQUETA." ref="L171:L175" totalsRowShown="0" headerRowDxfId="306" dataDxfId="305" tableBorderDxfId="304">
  <autoFilter ref="L171:L175" xr:uid="{00000000-0009-0000-0100-000033000000}"/>
  <tableColumns count="1">
    <tableColumn id="1" xr3:uid="{00000000-0010-0000-3200-000001000000}" name="CAQUETA." dataDxfId="303"/>
  </tableColumns>
  <tableStyleInfo name="TableStyleMedium2"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00000000-000C-0000-FFFF-FFFF33000000}" name="CASANARE." displayName="CASANARE." ref="M171:M174" totalsRowShown="0" headerRowDxfId="302" dataDxfId="301" tableBorderDxfId="300">
  <autoFilter ref="M171:M174" xr:uid="{00000000-0009-0000-0100-000034000000}"/>
  <tableColumns count="1">
    <tableColumn id="1" xr3:uid="{00000000-0010-0000-3300-000001000000}" name="CASANARE." dataDxfId="299"/>
  </tableColumns>
  <tableStyleInfo name="TableStyleMedium2"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00000000-000C-0000-FFFF-FFFF34000000}" name="CAUCA." displayName="CAUCA." ref="N171:N178" totalsRowShown="0" headerRowDxfId="298" dataDxfId="297" tableBorderDxfId="296">
  <autoFilter ref="N171:N178" xr:uid="{00000000-0009-0000-0100-000035000000}"/>
  <tableColumns count="1">
    <tableColumn id="1" xr3:uid="{00000000-0010-0000-3400-000001000000}" name="CAUCA." dataDxfId="295"/>
  </tableColumns>
  <tableStyleInfo name="TableStyleMedium2"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00000000-000C-0000-FFFF-FFFF35000000}" name="CESAR." displayName="CESAR." ref="O171:O176" totalsRowShown="0" headerRowDxfId="294" dataDxfId="293" tableBorderDxfId="292">
  <autoFilter ref="O171:O176" xr:uid="{00000000-0009-0000-0100-000036000000}"/>
  <tableColumns count="1">
    <tableColumn id="1" xr3:uid="{00000000-0010-0000-3500-000001000000}" name="CESAR." dataDxfId="291"/>
  </tableColumns>
  <tableStyleInfo name="TableStyleMedium2"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00000000-000C-0000-FFFF-FFFF36000000}" name="CHOCO." displayName="CHOCO." ref="P171:P177" totalsRowShown="0" headerRowDxfId="290" dataDxfId="289" tableBorderDxfId="288">
  <autoFilter ref="P171:P177" xr:uid="{00000000-0009-0000-0100-000037000000}"/>
  <tableColumns count="1">
    <tableColumn id="1" xr3:uid="{00000000-0010-0000-3600-000001000000}" name="CHOCO." dataDxfId="287"/>
  </tableColumns>
  <tableStyleInfo name="TableStyleMedium2"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00000000-000C-0000-FFFF-FFFF37000000}" name="CORDOBA." displayName="CORDOBA." ref="Q171:Q179" totalsRowShown="0" headerRowDxfId="286" dataDxfId="285" tableBorderDxfId="284">
  <autoFilter ref="Q171:Q179" xr:uid="{00000000-0009-0000-0100-000038000000}"/>
  <tableColumns count="1">
    <tableColumn id="1" xr3:uid="{00000000-0010-0000-3700-000001000000}" name="CORDOBA." dataDxfId="283"/>
  </tableColumns>
  <tableStyleInfo name="TableStyleMedium2"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00000000-000C-0000-FFFF-FFFF38000000}" name="CUNDINAMARCA." displayName="CUNDINAMARCA." ref="R171:R185" totalsRowShown="0" headerRowDxfId="282" dataDxfId="281" tableBorderDxfId="280">
  <autoFilter ref="R171:R185" xr:uid="{00000000-0009-0000-0100-000039000000}"/>
  <tableColumns count="1">
    <tableColumn id="1" xr3:uid="{00000000-0010-0000-3800-000001000000}" name="CUNDINAMARCA." dataDxfId="279"/>
  </tableColumns>
  <tableStyleInfo name="TableStyleMedium2"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00000000-000C-0000-FFFF-FFFF39000000}" name="GUAINIA." displayName="GUAINIA." ref="S171:S172" totalsRowShown="0" headerRowDxfId="278" dataDxfId="277" tableBorderDxfId="276">
  <autoFilter ref="S171:S172" xr:uid="{00000000-0009-0000-0100-00003A000000}"/>
  <tableColumns count="1">
    <tableColumn id="1" xr3:uid="{00000000-0010-0000-3900-000001000000}" name="GUAINIA." dataDxfId="275"/>
  </tableColumns>
  <tableStyleInfo name="TableStyleMedium2"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00000000-000C-0000-FFFF-FFFF3A000000}" name="LA_GUAJIRA." displayName="LA_GUAJIRA." ref="T171:T178" totalsRowShown="0" headerRowDxfId="274" dataDxfId="273" tableBorderDxfId="272">
  <autoFilter ref="T171:T178" xr:uid="{00000000-0009-0000-0100-00003B000000}"/>
  <tableColumns count="1">
    <tableColumn id="1" xr3:uid="{00000000-0010-0000-3A00-000001000000}" name="LA_GUAJIRA." dataDxfId="271"/>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POB_ADOLESCENCIA" displayName="POB_ADOLESCENCIA" ref="F119:F120" totalsRowShown="0" headerRowDxfId="449" dataDxfId="448">
  <autoFilter ref="F119:F120" xr:uid="{00000000-0009-0000-0100-000006000000}"/>
  <tableColumns count="1">
    <tableColumn id="1" xr3:uid="{00000000-0010-0000-0500-000001000000}" name="POB_ADOLESCENCIA" dataDxfId="447"/>
  </tableColumns>
  <tableStyleInfo name="TableStyleMedium2"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00000000-000C-0000-FFFF-FFFF3B000000}" name="GUAVIARE." displayName="GUAVIARE." ref="U171:U172" totalsRowShown="0" headerRowDxfId="270" dataDxfId="269" tableBorderDxfId="268">
  <autoFilter ref="U171:U172" xr:uid="{00000000-0009-0000-0100-00003C000000}"/>
  <tableColumns count="1">
    <tableColumn id="1" xr3:uid="{00000000-0010-0000-3B00-000001000000}" name="GUAVIARE." dataDxfId="267"/>
  </tableColumns>
  <tableStyleInfo name="TableStyleMedium2"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00000000-000C-0000-FFFF-FFFF3C000000}" name="HUILA." displayName="HUILA." ref="V171:V176" totalsRowShown="0" headerRowDxfId="266" dataDxfId="265" tableBorderDxfId="264">
  <autoFilter ref="V171:V176" xr:uid="{00000000-0009-0000-0100-00003D000000}"/>
  <tableColumns count="1">
    <tableColumn id="1" xr3:uid="{00000000-0010-0000-3C00-000001000000}" name="HUILA." dataDxfId="263"/>
  </tableColumns>
  <tableStyleInfo name="TableStyleMedium2"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00000000-000C-0000-FFFF-FFFF3D000000}" name="MAGDALENA." displayName="MAGDALENA." ref="W171:W179" totalsRowShown="0" headerRowDxfId="262" dataDxfId="261" tableBorderDxfId="260">
  <autoFilter ref="W171:W179" xr:uid="{00000000-0009-0000-0100-00003E000000}"/>
  <tableColumns count="1">
    <tableColumn id="1" xr3:uid="{00000000-0010-0000-3D00-000001000000}" name="MAGDALENA." dataDxfId="259"/>
  </tableColumns>
  <tableStyleInfo name="TableStyleMedium2"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00000000-000C-0000-FFFF-FFFF3E000000}" name="META." displayName="META." ref="X171:X176" totalsRowShown="0" headerRowDxfId="258" dataDxfId="257" tableBorderDxfId="256">
  <autoFilter ref="X171:X176" xr:uid="{00000000-0009-0000-0100-00003F000000}"/>
  <tableColumns count="1">
    <tableColumn id="1" xr3:uid="{00000000-0010-0000-3E00-000001000000}" name="META." dataDxfId="255"/>
  </tableColumns>
  <tableStyleInfo name="TableStyleMedium2"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00000000-000C-0000-FFFF-FFFF3F000000}" name="NARIÑO." displayName="NARIÑO." ref="Y171:Y179" totalsRowShown="0" headerRowDxfId="254" dataDxfId="253" tableBorderDxfId="252">
  <autoFilter ref="Y171:Y179" xr:uid="{00000000-0009-0000-0100-000040000000}"/>
  <tableColumns count="1">
    <tableColumn id="1" xr3:uid="{00000000-0010-0000-3F00-000001000000}" name="NARIÑO." dataDxfId="251"/>
  </tableColumns>
  <tableStyleInfo name="TableStyleMedium2"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00000000-000C-0000-FFFF-FFFF40000000}" name="NORTE_DE_SANTANDER." displayName="NORTE_DE_SANTANDER." ref="Z171:Z177" totalsRowShown="0" headerRowDxfId="250" dataDxfId="249" tableBorderDxfId="248">
  <autoFilter ref="Z171:Z177" xr:uid="{00000000-0009-0000-0100-000041000000}"/>
  <tableColumns count="1">
    <tableColumn id="1" xr3:uid="{00000000-0010-0000-4000-000001000000}" name="NORTE_DE_SANTANDER." dataDxfId="247"/>
  </tableColumns>
  <tableStyleInfo name="TableStyleMedium2"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00000000-000C-0000-FFFF-FFFF41000000}" name="PUTUMAYO." displayName="PUTUMAYO." ref="AA171:AA175" totalsRowShown="0" headerRowDxfId="246" dataDxfId="245" tableBorderDxfId="244">
  <autoFilter ref="AA171:AA175" xr:uid="{00000000-0009-0000-0100-000042000000}"/>
  <tableColumns count="1">
    <tableColumn id="1" xr3:uid="{00000000-0010-0000-4100-000001000000}" name="PUTUMAYO." dataDxfId="243"/>
  </tableColumns>
  <tableStyleInfo name="TableStyleMedium2"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00000000-000C-0000-FFFF-FFFF42000000}" name="QUINDIO." displayName="QUINDIO." ref="AB171:AB174" totalsRowShown="0" headerRowDxfId="242" dataDxfId="241" tableBorderDxfId="240">
  <autoFilter ref="AB171:AB174" xr:uid="{00000000-0009-0000-0100-000043000000}"/>
  <tableColumns count="1">
    <tableColumn id="1" xr3:uid="{00000000-0010-0000-4200-000001000000}" name="QUINDIO." dataDxfId="239"/>
  </tableColumns>
  <tableStyleInfo name="TableStyleMedium2"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00000000-000C-0000-FFFF-FFFF43000000}" name="RISARALDA." displayName="RISARALDA." ref="AC171:AC176" totalsRowShown="0" headerRowDxfId="238" dataDxfId="237" tableBorderDxfId="236">
  <autoFilter ref="AC171:AC176" xr:uid="{00000000-0009-0000-0100-000044000000}"/>
  <tableColumns count="1">
    <tableColumn id="1" xr3:uid="{00000000-0010-0000-4300-000001000000}" name="RISARALDA." dataDxfId="235"/>
  </tableColumns>
  <tableStyleInfo name="TableStyleMedium2"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00000000-000C-0000-FFFF-FFFF44000000}" name="SAN_ANDRES." displayName="SAN_ANDRES." ref="AD171:AD173" totalsRowShown="0" headerRowDxfId="234" dataDxfId="233" tableBorderDxfId="232">
  <autoFilter ref="AD171:AD173" xr:uid="{00000000-0009-0000-0100-000045000000}"/>
  <tableColumns count="1">
    <tableColumn id="1" xr3:uid="{00000000-0010-0000-4400-000001000000}" name="SAN_ANDRES." dataDxfId="231"/>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POB_JUVENTUD" displayName="POB_JUVENTUD" ref="F122:F123" totalsRowShown="0" headerRowDxfId="446" dataDxfId="445">
  <autoFilter ref="F122:F123" xr:uid="{00000000-0009-0000-0100-000007000000}"/>
  <tableColumns count="1">
    <tableColumn id="1" xr3:uid="{00000000-0010-0000-0600-000001000000}" name="POB_JUVENTUD" dataDxfId="444"/>
  </tableColumns>
  <tableStyleInfo name="TableStyleMedium2"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00000000-000C-0000-FFFF-FFFF45000000}" name="SANTANDER." displayName="SANTANDER." ref="AE171:AE182" totalsRowShown="0" headerRowDxfId="230" dataDxfId="229" tableBorderDxfId="228">
  <autoFilter ref="AE171:AE182" xr:uid="{00000000-0009-0000-0100-000046000000}"/>
  <tableColumns count="1">
    <tableColumn id="1" xr3:uid="{00000000-0010-0000-4500-000001000000}" name="SANTANDER." dataDxfId="227"/>
  </tableColumns>
  <tableStyleInfo name="TableStyleMedium2"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00000000-000C-0000-FFFF-FFFF46000000}" name="SUCRE." displayName="SUCRE." ref="AF171:AF175" totalsRowShown="0" headerRowDxfId="226" dataDxfId="225" tableBorderDxfId="224">
  <autoFilter ref="AF171:AF175" xr:uid="{00000000-0009-0000-0100-000047000000}"/>
  <tableColumns count="1">
    <tableColumn id="1" xr3:uid="{00000000-0010-0000-4600-000001000000}" name="SUCRE." dataDxfId="223"/>
  </tableColumns>
  <tableStyleInfo name="TableStyleMedium2"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00000000-000C-0000-FFFF-FFFF47000000}" name="TOLIMA." displayName="TOLIMA." ref="AG171:AG181" totalsRowShown="0" headerRowDxfId="222" dataDxfId="221" tableBorderDxfId="220">
  <autoFilter ref="AG171:AG181" xr:uid="{00000000-0009-0000-0100-000048000000}"/>
  <tableColumns count="1">
    <tableColumn id="1" xr3:uid="{00000000-0010-0000-4700-000001000000}" name="TOLIMA." dataDxfId="219"/>
  </tableColumns>
  <tableStyleInfo name="TableStyleMedium2"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00000000-000C-0000-FFFF-FFFF48000000}" name="VALLE_DEL_CAUCA." displayName="VALLE_DEL_CAUCA." ref="AH171:AH186" totalsRowShown="0" headerRowDxfId="218" dataDxfId="217" tableBorderDxfId="216">
  <autoFilter ref="AH171:AH186" xr:uid="{00000000-0009-0000-0100-000049000000}"/>
  <tableColumns count="1">
    <tableColumn id="1" xr3:uid="{00000000-0010-0000-4800-000001000000}" name="VALLE_DEL_CAUCA." dataDxfId="215"/>
  </tableColumns>
  <tableStyleInfo name="TableStyleMedium2"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00000000-000C-0000-FFFF-FFFF49000000}" name="VAUPES." displayName="VAUPES." ref="AI171:AI172" totalsRowShown="0" headerRowDxfId="214" dataDxfId="213" tableBorderDxfId="212">
  <autoFilter ref="AI171:AI172" xr:uid="{00000000-0009-0000-0100-00004A000000}"/>
  <tableColumns count="1">
    <tableColumn id="1" xr3:uid="{00000000-0010-0000-4900-000001000000}" name="VAUPES." dataDxfId="211"/>
  </tableColumns>
  <tableStyleInfo name="TableStyleMedium2"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00000000-000C-0000-FFFF-FFFF4A000000}" name="VICHADA." displayName="VICHADA." ref="AJ171:AJ172" totalsRowShown="0" headerRowDxfId="210" dataDxfId="209" tableBorderDxfId="208">
  <autoFilter ref="AJ171:AJ172" xr:uid="{00000000-0009-0000-0100-00004B000000}"/>
  <tableColumns count="1">
    <tableColumn id="1" xr3:uid="{00000000-0010-0000-4A00-000001000000}" name="VICHADA." dataDxfId="207"/>
  </tableColumns>
  <tableStyleInfo name="TableStyleMedium2"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00000000-000C-0000-FFFF-FFFF4B000000}" name="AMAZONAS" displayName="AMAZONAS" ref="D204:D215" totalsRowShown="0" headerRowDxfId="206">
  <autoFilter ref="D204:D215" xr:uid="{00000000-0009-0000-0100-00004C000000}"/>
  <tableColumns count="1">
    <tableColumn id="1" xr3:uid="{00000000-0010-0000-4B00-000001000000}" name="AMAZONAS"/>
  </tableColumns>
  <tableStyleInfo name="TableStyleMedium2"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00000000-000C-0000-FFFF-FFFF4C000000}" name="ANTIOQUIA" displayName="ANTIOQUIA" ref="E204:E329" totalsRowShown="0" headerRowDxfId="205">
  <autoFilter ref="E204:E329" xr:uid="{00000000-0009-0000-0100-00004D000000}"/>
  <tableColumns count="1">
    <tableColumn id="1" xr3:uid="{00000000-0010-0000-4C00-000001000000}" name="ANTIOQUIA"/>
  </tableColumns>
  <tableStyleInfo name="TableStyleMedium2"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00000000-000C-0000-FFFF-FFFF4D000000}" name="ARAUCA" displayName="ARAUCA" ref="F204:F211" totalsRowShown="0" headerRowDxfId="204">
  <autoFilter ref="F204:F211" xr:uid="{00000000-0009-0000-0100-00004E000000}"/>
  <tableColumns count="1">
    <tableColumn id="1" xr3:uid="{00000000-0010-0000-4D00-000001000000}" name="ARAUCA"/>
  </tableColumns>
  <tableStyleInfo name="TableStyleMedium2"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00000000-000C-0000-FFFF-FFFF4E000000}" name="ATLÁNTICO" displayName="ATLÁNTICO" ref="G204:G227" totalsRowShown="0" headerRowDxfId="203">
  <autoFilter ref="G204:G227" xr:uid="{00000000-0009-0000-0100-00004F000000}"/>
  <tableColumns count="1">
    <tableColumn id="1" xr3:uid="{00000000-0010-0000-4E00-000001000000}" name="ATLÁNTICO"/>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POB_NUTRICION" displayName="POB_NUTRICION" ref="F130:F131" totalsRowShown="0" headerRowDxfId="443" dataDxfId="442">
  <autoFilter ref="F130:F131" xr:uid="{00000000-0009-0000-0100-000008000000}"/>
  <tableColumns count="1">
    <tableColumn id="1" xr3:uid="{00000000-0010-0000-0700-000001000000}" name="POB_NUTRICION" dataDxfId="441"/>
  </tableColumns>
  <tableStyleInfo name="TableStyleMedium2"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00000000-000C-0000-FFFF-FFFF4F000000}" name="BOGOTÁ.D.C." displayName="BOGOTÁ.D.C." ref="H204:H205" totalsRowShown="0" headerRowDxfId="202">
  <autoFilter ref="H204:H205" xr:uid="{00000000-0009-0000-0100-000050000000}"/>
  <tableColumns count="1">
    <tableColumn id="1" xr3:uid="{00000000-0010-0000-4F00-000001000000}" name="BOGOTÁ.D.C."/>
  </tableColumns>
  <tableStyleInfo name="TableStyleMedium2"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00000000-000C-0000-FFFF-FFFF50000000}" name="BOLÍVAR" displayName="BOLÍVAR" ref="I204:I250" totalsRowShown="0" headerRowDxfId="201">
  <autoFilter ref="I204:I250" xr:uid="{00000000-0009-0000-0100-000051000000}"/>
  <tableColumns count="1">
    <tableColumn id="1" xr3:uid="{00000000-0010-0000-5000-000001000000}" name="BOLÍVAR"/>
  </tableColumns>
  <tableStyleInfo name="TableStyleMedium2"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00000000-000C-0000-FFFF-FFFF51000000}" name="BOYACÁ" displayName="BOYACÁ" ref="J204:J327" totalsRowShown="0" headerRowDxfId="200">
  <autoFilter ref="J204:J327" xr:uid="{00000000-0009-0000-0100-000052000000}"/>
  <tableColumns count="1">
    <tableColumn id="1" xr3:uid="{00000000-0010-0000-5100-000001000000}" name="BOYACÁ"/>
  </tableColumns>
  <tableStyleInfo name="TableStyleMedium2" showFirstColumn="0"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00000000-000C-0000-FFFF-FFFF52000000}" name="CALDAS" displayName="CALDAS" ref="K204:K231" totalsRowShown="0" headerRowDxfId="199">
  <autoFilter ref="K204:K231" xr:uid="{00000000-0009-0000-0100-000053000000}"/>
  <tableColumns count="1">
    <tableColumn id="1" xr3:uid="{00000000-0010-0000-5200-000001000000}" name="CALDAS"/>
  </tableColumns>
  <tableStyleInfo name="TableStyleMedium2" showFirstColumn="0"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00000000-000C-0000-FFFF-FFFF53000000}" name="CAQUETÁ" displayName="CAQUETÁ" ref="L204:L220" totalsRowShown="0" headerRowDxfId="198">
  <autoFilter ref="L204:L220" xr:uid="{00000000-0009-0000-0100-000054000000}"/>
  <tableColumns count="1">
    <tableColumn id="1" xr3:uid="{00000000-0010-0000-5300-000001000000}" name="CAQUETÁ"/>
  </tableColumns>
  <tableStyleInfo name="TableStyleMedium2" showFirstColumn="0"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00000000-000C-0000-FFFF-FFFF54000000}" name="CASANARE" displayName="CASANARE" ref="M204:M223" totalsRowShown="0" headerRowDxfId="197">
  <autoFilter ref="M204:M223" xr:uid="{00000000-0009-0000-0100-000055000000}"/>
  <tableColumns count="1">
    <tableColumn id="1" xr3:uid="{00000000-0010-0000-5400-000001000000}" name="CASANARE"/>
  </tableColumns>
  <tableStyleInfo name="TableStyleMedium2" showFirstColumn="0"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00000000-000C-0000-FFFF-FFFF55000000}" name="CAUCA" displayName="CAUCA" ref="N204:N246" totalsRowShown="0" headerRowDxfId="196">
  <autoFilter ref="N204:N246" xr:uid="{00000000-0009-0000-0100-000056000000}"/>
  <tableColumns count="1">
    <tableColumn id="1" xr3:uid="{00000000-0010-0000-5500-000001000000}" name="CAUCA"/>
  </tableColumns>
  <tableStyleInfo name="TableStyleMedium2" showFirstColumn="0" showLastColumn="0"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00000000-000C-0000-FFFF-FFFF56000000}" name="CHOCÓ" displayName="CHOCÓ" ref="P204:P234" totalsRowShown="0" headerRowDxfId="195">
  <autoFilter ref="P204:P234" xr:uid="{00000000-0009-0000-0100-000057000000}"/>
  <tableColumns count="1">
    <tableColumn id="1" xr3:uid="{00000000-0010-0000-5600-000001000000}" name="CHOCÓ"/>
  </tableColumns>
  <tableStyleInfo name="TableStyleMedium2" showFirstColumn="0" showLastColumn="0" showRowStripes="1"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00000000-000C-0000-FFFF-FFFF57000000}" name="CESAR" displayName="CESAR" ref="O204:O229" totalsRowShown="0" headerRowDxfId="194">
  <autoFilter ref="O204:O229" xr:uid="{00000000-0009-0000-0100-000058000000}"/>
  <tableColumns count="1">
    <tableColumn id="1" xr3:uid="{00000000-0010-0000-5700-000001000000}" name="CESAR"/>
  </tableColumns>
  <tableStyleInfo name="TableStyleMedium2" showFirstColumn="0" showLastColumn="0" showRowStripes="1"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00000000-000C-0000-FFFF-FFFF58000000}" name="CÓRDOBA" displayName="CÓRDOBA" ref="Q204:Q234" totalsRowShown="0" headerRowDxfId="193">
  <autoFilter ref="Q204:Q234" xr:uid="{00000000-0009-0000-0100-000059000000}"/>
  <tableColumns count="1">
    <tableColumn id="1" xr3:uid="{00000000-0010-0000-5800-000001000000}" name="CÓRDOBA"/>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OB_FAMILIAS_Y_COMUNIDADES" displayName="POB_FAMILIAS_Y_COMUNIDADES" ref="F145:F146" totalsRowShown="0" headerRowDxfId="440" dataDxfId="439">
  <autoFilter ref="F145:F146" xr:uid="{00000000-0009-0000-0100-000009000000}"/>
  <tableColumns count="1">
    <tableColumn id="1" xr3:uid="{00000000-0010-0000-0800-000001000000}" name="POB_FAMILIAS_Y_COMUNIDADES" dataDxfId="438"/>
  </tableColumns>
  <tableStyleInfo name="TableStyleMedium2" showFirstColumn="0" showLastColumn="0" showRowStripes="1"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00000000-000C-0000-FFFF-FFFF59000000}" name="CUNDINAMARCA" displayName="CUNDINAMARCA" ref="R204:R320" totalsRowShown="0" headerRowDxfId="192">
  <autoFilter ref="R204:R320" xr:uid="{00000000-0009-0000-0100-00005A000000}"/>
  <tableColumns count="1">
    <tableColumn id="1" xr3:uid="{00000000-0010-0000-5900-000001000000}" name="CUNDINAMARCA"/>
  </tableColumns>
  <tableStyleInfo name="TableStyleMedium2" showFirstColumn="0" showLastColumn="0" showRowStripes="1"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00000000-000C-0000-FFFF-FFFF5A000000}" name="GUAINÍA" displayName="GUAINÍA" ref="S204:S212" totalsRowShown="0" headerRowDxfId="191">
  <autoFilter ref="S204:S212" xr:uid="{00000000-0009-0000-0100-00005B000000}"/>
  <tableColumns count="1">
    <tableColumn id="1" xr3:uid="{00000000-0010-0000-5A00-000001000000}" name="GUAINÍA"/>
  </tableColumns>
  <tableStyleInfo name="TableStyleMedium2" showFirstColumn="0" showLastColumn="0" showRowStripes="1" showColumnStripes="0"/>
</table>
</file>

<file path=xl/tables/table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00000000-000C-0000-FFFF-FFFF5B000000}" name="GUAVIARE" displayName="GUAVIARE" ref="T204:T208" totalsRowShown="0" headerRowDxfId="190">
  <autoFilter ref="T204:T208" xr:uid="{00000000-0009-0000-0100-00005C000000}"/>
  <tableColumns count="1">
    <tableColumn id="1" xr3:uid="{00000000-0010-0000-5B00-000001000000}" name="GUAVIARE"/>
  </tableColumns>
  <tableStyleInfo name="TableStyleMedium2" showFirstColumn="0" showLastColumn="0" showRowStripes="1" showColumnStripes="0"/>
</table>
</file>

<file path=xl/tables/table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3" xr:uid="{00000000-000C-0000-FFFF-FFFF5C000000}" name="HUILA" displayName="HUILA" ref="U204:U241" totalsRowShown="0" headerRowDxfId="189">
  <autoFilter ref="U204:U241" xr:uid="{00000000-0009-0000-0100-00005D000000}"/>
  <tableColumns count="1">
    <tableColumn id="1" xr3:uid="{00000000-0010-0000-5C00-000001000000}" name="HUILA"/>
  </tableColumns>
  <tableStyleInfo name="TableStyleMedium2" showFirstColumn="0" showLastColumn="0" showRowStripes="1" showColumnStripes="0"/>
</table>
</file>

<file path=xl/tables/table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4" xr:uid="{00000000-000C-0000-FFFF-FFFF5D000000}" name="LA_GUAJIRA" displayName="LA_GUAJIRA" ref="V204:V219" totalsRowShown="0" headerRowDxfId="188">
  <autoFilter ref="V204:V219" xr:uid="{00000000-0009-0000-0100-00005E000000}"/>
  <tableColumns count="1">
    <tableColumn id="1" xr3:uid="{00000000-0010-0000-5D00-000001000000}" name="LA_GUAJIRA"/>
  </tableColumns>
  <tableStyleInfo name="TableStyleMedium2" showFirstColumn="0" showLastColumn="0" showRowStripes="1" showColumnStripes="0"/>
</table>
</file>

<file path=xl/tables/table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5" xr:uid="{00000000-000C-0000-FFFF-FFFF5E000000}" name="MAGDALENA" displayName="MAGDALENA" ref="W204:W234" totalsRowShown="0" headerRowDxfId="187">
  <autoFilter ref="W204:W234" xr:uid="{00000000-0009-0000-0100-00005F000000}"/>
  <tableColumns count="1">
    <tableColumn id="1" xr3:uid="{00000000-0010-0000-5E00-000001000000}" name="MAGDALENA"/>
  </tableColumns>
  <tableStyleInfo name="TableStyleMedium2" showFirstColumn="0" showLastColumn="0" showRowStripes="1" showColumnStripes="0"/>
</table>
</file>

<file path=xl/tables/table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6" xr:uid="{00000000-000C-0000-FFFF-FFFF5F000000}" name="META" displayName="META" ref="X204:X233" totalsRowShown="0" headerRowDxfId="186">
  <autoFilter ref="X204:X233" xr:uid="{00000000-0009-0000-0100-000060000000}"/>
  <tableColumns count="1">
    <tableColumn id="1" xr3:uid="{00000000-0010-0000-5F00-000001000000}" name="META"/>
  </tableColumns>
  <tableStyleInfo name="TableStyleMedium2" showFirstColumn="0" showLastColumn="0" showRowStripes="1" showColumnStripes="0"/>
</table>
</file>

<file path=xl/tables/table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7" xr:uid="{00000000-000C-0000-FFFF-FFFF60000000}" name="NARIÑO" displayName="NARIÑO" ref="Y204:Y268" totalsRowShown="0" headerRowDxfId="185">
  <autoFilter ref="Y204:Y268" xr:uid="{00000000-0009-0000-0100-000061000000}"/>
  <tableColumns count="1">
    <tableColumn id="1" xr3:uid="{00000000-0010-0000-6000-000001000000}" name="NARIÑO"/>
  </tableColumns>
  <tableStyleInfo name="TableStyleMedium2" showFirstColumn="0" showLastColumn="0" showRowStripes="1" showColumnStripes="0"/>
</table>
</file>

<file path=xl/tables/table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8" xr:uid="{00000000-000C-0000-FFFF-FFFF61000000}" name="NORTE_DE_SANTANDER" displayName="NORTE_DE_SANTANDER" ref="Z204:Z244" totalsRowShown="0" headerRowDxfId="184">
  <autoFilter ref="Z204:Z244" xr:uid="{00000000-0009-0000-0100-000062000000}"/>
  <tableColumns count="1">
    <tableColumn id="1" xr3:uid="{00000000-0010-0000-6100-000001000000}" name="NORTE_DE_SANTANDER"/>
  </tableColumns>
  <tableStyleInfo name="TableStyleMedium2" showFirstColumn="0" showLastColumn="0" showRowStripes="1" showColumnStripes="0"/>
</table>
</file>

<file path=xl/tables/table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9" xr:uid="{00000000-000C-0000-FFFF-FFFF62000000}" name="PUTUMAYO" displayName="PUTUMAYO" ref="AA204:AA217" totalsRowShown="0" headerRowDxfId="183">
  <autoFilter ref="AA204:AA217" xr:uid="{00000000-0009-0000-0100-000063000000}"/>
  <tableColumns count="1">
    <tableColumn id="1" xr3:uid="{00000000-0010-0000-6200-000001000000}" name="PUTUMAYO"/>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table" Target="../tables/table26.xml"/><Relationship Id="rId21" Type="http://schemas.openxmlformats.org/officeDocument/2006/relationships/table" Target="../tables/table21.xml"/><Relationship Id="rId42" Type="http://schemas.openxmlformats.org/officeDocument/2006/relationships/table" Target="../tables/table42.xml"/><Relationship Id="rId47" Type="http://schemas.openxmlformats.org/officeDocument/2006/relationships/table" Target="../tables/table47.xml"/><Relationship Id="rId63" Type="http://schemas.openxmlformats.org/officeDocument/2006/relationships/table" Target="../tables/table63.xml"/><Relationship Id="rId68" Type="http://schemas.openxmlformats.org/officeDocument/2006/relationships/table" Target="../tables/table68.xml"/><Relationship Id="rId84" Type="http://schemas.openxmlformats.org/officeDocument/2006/relationships/table" Target="../tables/table84.xml"/><Relationship Id="rId89" Type="http://schemas.openxmlformats.org/officeDocument/2006/relationships/table" Target="../tables/table89.xml"/><Relationship Id="rId112" Type="http://schemas.openxmlformats.org/officeDocument/2006/relationships/table" Target="../tables/table112.xml"/><Relationship Id="rId16" Type="http://schemas.openxmlformats.org/officeDocument/2006/relationships/table" Target="../tables/table16.xml"/><Relationship Id="rId107" Type="http://schemas.openxmlformats.org/officeDocument/2006/relationships/table" Target="../tables/table107.xml"/><Relationship Id="rId11" Type="http://schemas.openxmlformats.org/officeDocument/2006/relationships/table" Target="../tables/table11.xml"/><Relationship Id="rId32" Type="http://schemas.openxmlformats.org/officeDocument/2006/relationships/table" Target="../tables/table32.xml"/><Relationship Id="rId37" Type="http://schemas.openxmlformats.org/officeDocument/2006/relationships/table" Target="../tables/table37.xml"/><Relationship Id="rId53" Type="http://schemas.openxmlformats.org/officeDocument/2006/relationships/table" Target="../tables/table53.xml"/><Relationship Id="rId58" Type="http://schemas.openxmlformats.org/officeDocument/2006/relationships/table" Target="../tables/table58.xml"/><Relationship Id="rId74" Type="http://schemas.openxmlformats.org/officeDocument/2006/relationships/table" Target="../tables/table74.xml"/><Relationship Id="rId79" Type="http://schemas.openxmlformats.org/officeDocument/2006/relationships/table" Target="../tables/table79.xml"/><Relationship Id="rId102" Type="http://schemas.openxmlformats.org/officeDocument/2006/relationships/table" Target="../tables/table102.xml"/><Relationship Id="rId5" Type="http://schemas.openxmlformats.org/officeDocument/2006/relationships/table" Target="../tables/table5.xml"/><Relationship Id="rId90" Type="http://schemas.openxmlformats.org/officeDocument/2006/relationships/table" Target="../tables/table90.xml"/><Relationship Id="rId95" Type="http://schemas.openxmlformats.org/officeDocument/2006/relationships/table" Target="../tables/table95.xml"/><Relationship Id="rId22" Type="http://schemas.openxmlformats.org/officeDocument/2006/relationships/table" Target="../tables/table22.xml"/><Relationship Id="rId27" Type="http://schemas.openxmlformats.org/officeDocument/2006/relationships/table" Target="../tables/table27.xml"/><Relationship Id="rId43" Type="http://schemas.openxmlformats.org/officeDocument/2006/relationships/table" Target="../tables/table43.xml"/><Relationship Id="rId48" Type="http://schemas.openxmlformats.org/officeDocument/2006/relationships/table" Target="../tables/table48.xml"/><Relationship Id="rId64" Type="http://schemas.openxmlformats.org/officeDocument/2006/relationships/table" Target="../tables/table64.xml"/><Relationship Id="rId69" Type="http://schemas.openxmlformats.org/officeDocument/2006/relationships/table" Target="../tables/table69.xml"/><Relationship Id="rId113" Type="http://schemas.openxmlformats.org/officeDocument/2006/relationships/table" Target="../tables/table113.xml"/><Relationship Id="rId80" Type="http://schemas.openxmlformats.org/officeDocument/2006/relationships/table" Target="../tables/table80.xml"/><Relationship Id="rId85" Type="http://schemas.openxmlformats.org/officeDocument/2006/relationships/table" Target="../tables/table85.xml"/><Relationship Id="rId12" Type="http://schemas.openxmlformats.org/officeDocument/2006/relationships/table" Target="../tables/table12.xml"/><Relationship Id="rId17" Type="http://schemas.openxmlformats.org/officeDocument/2006/relationships/table" Target="../tables/table17.xml"/><Relationship Id="rId33" Type="http://schemas.openxmlformats.org/officeDocument/2006/relationships/table" Target="../tables/table33.xml"/><Relationship Id="rId38" Type="http://schemas.openxmlformats.org/officeDocument/2006/relationships/table" Target="../tables/table38.xml"/><Relationship Id="rId59" Type="http://schemas.openxmlformats.org/officeDocument/2006/relationships/table" Target="../tables/table59.xml"/><Relationship Id="rId103" Type="http://schemas.openxmlformats.org/officeDocument/2006/relationships/table" Target="../tables/table103.xml"/><Relationship Id="rId108" Type="http://schemas.openxmlformats.org/officeDocument/2006/relationships/table" Target="../tables/table108.xml"/><Relationship Id="rId54" Type="http://schemas.openxmlformats.org/officeDocument/2006/relationships/table" Target="../tables/table54.xml"/><Relationship Id="rId70" Type="http://schemas.openxmlformats.org/officeDocument/2006/relationships/table" Target="../tables/table70.xml"/><Relationship Id="rId75" Type="http://schemas.openxmlformats.org/officeDocument/2006/relationships/table" Target="../tables/table75.xml"/><Relationship Id="rId91" Type="http://schemas.openxmlformats.org/officeDocument/2006/relationships/table" Target="../tables/table91.xml"/><Relationship Id="rId96" Type="http://schemas.openxmlformats.org/officeDocument/2006/relationships/table" Target="../tables/table96.xml"/><Relationship Id="rId1" Type="http://schemas.openxmlformats.org/officeDocument/2006/relationships/table" Target="../tables/table1.xml"/><Relationship Id="rId6" Type="http://schemas.openxmlformats.org/officeDocument/2006/relationships/table" Target="../tables/table6.xml"/><Relationship Id="rId15" Type="http://schemas.openxmlformats.org/officeDocument/2006/relationships/table" Target="../tables/table15.xml"/><Relationship Id="rId23" Type="http://schemas.openxmlformats.org/officeDocument/2006/relationships/table" Target="../tables/table23.xml"/><Relationship Id="rId28" Type="http://schemas.openxmlformats.org/officeDocument/2006/relationships/table" Target="../tables/table28.xml"/><Relationship Id="rId36" Type="http://schemas.openxmlformats.org/officeDocument/2006/relationships/table" Target="../tables/table36.xml"/><Relationship Id="rId49" Type="http://schemas.openxmlformats.org/officeDocument/2006/relationships/table" Target="../tables/table49.xml"/><Relationship Id="rId57" Type="http://schemas.openxmlformats.org/officeDocument/2006/relationships/table" Target="../tables/table57.xml"/><Relationship Id="rId106" Type="http://schemas.openxmlformats.org/officeDocument/2006/relationships/table" Target="../tables/table106.xml"/><Relationship Id="rId10" Type="http://schemas.openxmlformats.org/officeDocument/2006/relationships/table" Target="../tables/table10.xml"/><Relationship Id="rId31" Type="http://schemas.openxmlformats.org/officeDocument/2006/relationships/table" Target="../tables/table31.xml"/><Relationship Id="rId44" Type="http://schemas.openxmlformats.org/officeDocument/2006/relationships/table" Target="../tables/table44.xml"/><Relationship Id="rId52" Type="http://schemas.openxmlformats.org/officeDocument/2006/relationships/table" Target="../tables/table52.xml"/><Relationship Id="rId60" Type="http://schemas.openxmlformats.org/officeDocument/2006/relationships/table" Target="../tables/table60.xml"/><Relationship Id="rId65" Type="http://schemas.openxmlformats.org/officeDocument/2006/relationships/table" Target="../tables/table65.xml"/><Relationship Id="rId73" Type="http://schemas.openxmlformats.org/officeDocument/2006/relationships/table" Target="../tables/table73.xml"/><Relationship Id="rId78" Type="http://schemas.openxmlformats.org/officeDocument/2006/relationships/table" Target="../tables/table78.xml"/><Relationship Id="rId81" Type="http://schemas.openxmlformats.org/officeDocument/2006/relationships/table" Target="../tables/table81.xml"/><Relationship Id="rId86" Type="http://schemas.openxmlformats.org/officeDocument/2006/relationships/table" Target="../tables/table86.xml"/><Relationship Id="rId94" Type="http://schemas.openxmlformats.org/officeDocument/2006/relationships/table" Target="../tables/table94.xml"/><Relationship Id="rId99" Type="http://schemas.openxmlformats.org/officeDocument/2006/relationships/table" Target="../tables/table99.xml"/><Relationship Id="rId101" Type="http://schemas.openxmlformats.org/officeDocument/2006/relationships/table" Target="../tables/table101.xml"/><Relationship Id="rId4" Type="http://schemas.openxmlformats.org/officeDocument/2006/relationships/table" Target="../tables/table4.xml"/><Relationship Id="rId9" Type="http://schemas.openxmlformats.org/officeDocument/2006/relationships/table" Target="../tables/table9.xml"/><Relationship Id="rId13" Type="http://schemas.openxmlformats.org/officeDocument/2006/relationships/table" Target="../tables/table13.xml"/><Relationship Id="rId18" Type="http://schemas.openxmlformats.org/officeDocument/2006/relationships/table" Target="../tables/table18.xml"/><Relationship Id="rId39" Type="http://schemas.openxmlformats.org/officeDocument/2006/relationships/table" Target="../tables/table39.xml"/><Relationship Id="rId109" Type="http://schemas.openxmlformats.org/officeDocument/2006/relationships/table" Target="../tables/table109.xml"/><Relationship Id="rId34" Type="http://schemas.openxmlformats.org/officeDocument/2006/relationships/table" Target="../tables/table34.xml"/><Relationship Id="rId50" Type="http://schemas.openxmlformats.org/officeDocument/2006/relationships/table" Target="../tables/table50.xml"/><Relationship Id="rId55" Type="http://schemas.openxmlformats.org/officeDocument/2006/relationships/table" Target="../tables/table55.xml"/><Relationship Id="rId76" Type="http://schemas.openxmlformats.org/officeDocument/2006/relationships/table" Target="../tables/table76.xml"/><Relationship Id="rId97" Type="http://schemas.openxmlformats.org/officeDocument/2006/relationships/table" Target="../tables/table97.xml"/><Relationship Id="rId104" Type="http://schemas.openxmlformats.org/officeDocument/2006/relationships/table" Target="../tables/table104.xml"/><Relationship Id="rId7" Type="http://schemas.openxmlformats.org/officeDocument/2006/relationships/table" Target="../tables/table7.xml"/><Relationship Id="rId71" Type="http://schemas.openxmlformats.org/officeDocument/2006/relationships/table" Target="../tables/table71.xml"/><Relationship Id="rId92" Type="http://schemas.openxmlformats.org/officeDocument/2006/relationships/table" Target="../tables/table92.xml"/><Relationship Id="rId2" Type="http://schemas.openxmlformats.org/officeDocument/2006/relationships/table" Target="../tables/table2.xml"/><Relationship Id="rId29" Type="http://schemas.openxmlformats.org/officeDocument/2006/relationships/table" Target="../tables/table29.xml"/><Relationship Id="rId24" Type="http://schemas.openxmlformats.org/officeDocument/2006/relationships/table" Target="../tables/table24.xml"/><Relationship Id="rId40" Type="http://schemas.openxmlformats.org/officeDocument/2006/relationships/table" Target="../tables/table40.xml"/><Relationship Id="rId45" Type="http://schemas.openxmlformats.org/officeDocument/2006/relationships/table" Target="../tables/table45.xml"/><Relationship Id="rId66" Type="http://schemas.openxmlformats.org/officeDocument/2006/relationships/table" Target="../tables/table66.xml"/><Relationship Id="rId87" Type="http://schemas.openxmlformats.org/officeDocument/2006/relationships/table" Target="../tables/table87.xml"/><Relationship Id="rId110" Type="http://schemas.openxmlformats.org/officeDocument/2006/relationships/table" Target="../tables/table110.xml"/><Relationship Id="rId61" Type="http://schemas.openxmlformats.org/officeDocument/2006/relationships/table" Target="../tables/table61.xml"/><Relationship Id="rId82" Type="http://schemas.openxmlformats.org/officeDocument/2006/relationships/table" Target="../tables/table82.xml"/><Relationship Id="rId19" Type="http://schemas.openxmlformats.org/officeDocument/2006/relationships/table" Target="../tables/table19.xml"/><Relationship Id="rId14" Type="http://schemas.openxmlformats.org/officeDocument/2006/relationships/table" Target="../tables/table14.xml"/><Relationship Id="rId30" Type="http://schemas.openxmlformats.org/officeDocument/2006/relationships/table" Target="../tables/table30.xml"/><Relationship Id="rId35" Type="http://schemas.openxmlformats.org/officeDocument/2006/relationships/table" Target="../tables/table35.xml"/><Relationship Id="rId56" Type="http://schemas.openxmlformats.org/officeDocument/2006/relationships/table" Target="../tables/table56.xml"/><Relationship Id="rId77" Type="http://schemas.openxmlformats.org/officeDocument/2006/relationships/table" Target="../tables/table77.xml"/><Relationship Id="rId100" Type="http://schemas.openxmlformats.org/officeDocument/2006/relationships/table" Target="../tables/table100.xml"/><Relationship Id="rId105" Type="http://schemas.openxmlformats.org/officeDocument/2006/relationships/table" Target="../tables/table105.xml"/><Relationship Id="rId8" Type="http://schemas.openxmlformats.org/officeDocument/2006/relationships/table" Target="../tables/table8.xml"/><Relationship Id="rId51" Type="http://schemas.openxmlformats.org/officeDocument/2006/relationships/table" Target="../tables/table51.xml"/><Relationship Id="rId72" Type="http://schemas.openxmlformats.org/officeDocument/2006/relationships/table" Target="../tables/table72.xml"/><Relationship Id="rId93" Type="http://schemas.openxmlformats.org/officeDocument/2006/relationships/table" Target="../tables/table93.xml"/><Relationship Id="rId98" Type="http://schemas.openxmlformats.org/officeDocument/2006/relationships/table" Target="../tables/table98.xml"/><Relationship Id="rId3" Type="http://schemas.openxmlformats.org/officeDocument/2006/relationships/table" Target="../tables/table3.xml"/><Relationship Id="rId25" Type="http://schemas.openxmlformats.org/officeDocument/2006/relationships/table" Target="../tables/table25.xml"/><Relationship Id="rId46" Type="http://schemas.openxmlformats.org/officeDocument/2006/relationships/table" Target="../tables/table46.xml"/><Relationship Id="rId67" Type="http://schemas.openxmlformats.org/officeDocument/2006/relationships/table" Target="../tables/table67.xml"/><Relationship Id="rId20" Type="http://schemas.openxmlformats.org/officeDocument/2006/relationships/table" Target="../tables/table20.xml"/><Relationship Id="rId41" Type="http://schemas.openxmlformats.org/officeDocument/2006/relationships/table" Target="../tables/table41.xml"/><Relationship Id="rId62" Type="http://schemas.openxmlformats.org/officeDocument/2006/relationships/table" Target="../tables/table62.xml"/><Relationship Id="rId83" Type="http://schemas.openxmlformats.org/officeDocument/2006/relationships/table" Target="../tables/table83.xml"/><Relationship Id="rId88" Type="http://schemas.openxmlformats.org/officeDocument/2006/relationships/table" Target="../tables/table88.xml"/><Relationship Id="rId111" Type="http://schemas.openxmlformats.org/officeDocument/2006/relationships/table" Target="../tables/table111.xm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14.xml"/><Relationship Id="rId2" Type="http://schemas.openxmlformats.org/officeDocument/2006/relationships/vmlDrawing" Target="../drawings/vmlDrawing10.vml"/><Relationship Id="rId1" Type="http://schemas.openxmlformats.org/officeDocument/2006/relationships/printerSettings" Target="../printerSettings/printerSettings11.bin"/><Relationship Id="rId6" Type="http://schemas.openxmlformats.org/officeDocument/2006/relationships/table" Target="../tables/table117.xml"/><Relationship Id="rId5" Type="http://schemas.openxmlformats.org/officeDocument/2006/relationships/table" Target="../tables/table116.xml"/><Relationship Id="rId4" Type="http://schemas.openxmlformats.org/officeDocument/2006/relationships/table" Target="../tables/table115.xm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J460"/>
  <sheetViews>
    <sheetView topLeftCell="A132" zoomScale="85" zoomScaleNormal="85" workbookViewId="0">
      <selection activeCell="D58" sqref="D58"/>
    </sheetView>
  </sheetViews>
  <sheetFormatPr baseColWidth="10" defaultColWidth="11.42578125" defaultRowHeight="11.25" x14ac:dyDescent="0.2"/>
  <cols>
    <col min="1" max="1" width="4.140625" style="2" customWidth="1"/>
    <col min="2" max="2" width="29.42578125" style="2" customWidth="1"/>
    <col min="3" max="3" width="4.140625" style="2" customWidth="1"/>
    <col min="4" max="4" width="60.85546875" style="2" bestFit="1" customWidth="1"/>
    <col min="5" max="5" width="22.85546875" style="2" bestFit="1" customWidth="1"/>
    <col min="6" max="6" width="78" style="2" bestFit="1" customWidth="1"/>
    <col min="7" max="7" width="28.85546875" style="2" bestFit="1" customWidth="1"/>
    <col min="8" max="8" width="78.140625" style="2" bestFit="1" customWidth="1"/>
    <col min="9" max="9" width="33.140625" style="2" bestFit="1" customWidth="1"/>
    <col min="10" max="10" width="81.140625" style="2" customWidth="1"/>
    <col min="11" max="11" width="53.140625" style="2" customWidth="1"/>
    <col min="12" max="12" width="16.85546875" style="2" bestFit="1" customWidth="1"/>
    <col min="13" max="13" width="62.85546875" style="2" customWidth="1"/>
    <col min="14" max="14" width="27.85546875" style="2" customWidth="1"/>
    <col min="15" max="15" width="57.42578125" style="2" customWidth="1"/>
    <col min="16" max="16" width="24.42578125" style="2" customWidth="1"/>
    <col min="17" max="17" width="58.85546875" style="2" customWidth="1"/>
    <col min="18" max="18" width="23.85546875" style="2" customWidth="1"/>
    <col min="19" max="19" width="58.85546875" style="2" customWidth="1"/>
    <col min="20" max="20" width="27" style="2" bestFit="1" customWidth="1"/>
    <col min="21" max="21" width="20" style="2" customWidth="1"/>
    <col min="22" max="22" width="15.42578125" style="2" bestFit="1" customWidth="1"/>
    <col min="23" max="23" width="24.140625" style="2" bestFit="1" customWidth="1"/>
    <col min="24" max="24" width="22.140625" style="2" customWidth="1"/>
    <col min="25" max="25" width="21.140625" style="2" customWidth="1"/>
    <col min="26" max="26" width="23.85546875" style="2" customWidth="1"/>
    <col min="27" max="27" width="35.140625" style="2" customWidth="1"/>
    <col min="28" max="28" width="34.85546875" style="2" customWidth="1"/>
    <col min="29" max="29" width="31.140625" style="2" customWidth="1"/>
    <col min="30" max="30" width="27.140625" style="2" customWidth="1"/>
    <col min="31" max="31" width="36.140625" style="2" customWidth="1"/>
    <col min="32" max="32" width="28.140625" style="2" customWidth="1"/>
    <col min="33" max="33" width="25.85546875" style="2" customWidth="1"/>
    <col min="34" max="34" width="31.42578125" style="2" customWidth="1"/>
    <col min="35" max="35" width="11.42578125" style="2"/>
    <col min="36" max="36" width="32.140625" style="2" customWidth="1"/>
    <col min="37" max="16384" width="11.42578125" style="2"/>
  </cols>
  <sheetData>
    <row r="2" spans="6:13" x14ac:dyDescent="0.2">
      <c r="J2" s="3" t="s">
        <v>0</v>
      </c>
    </row>
    <row r="3" spans="6:13" x14ac:dyDescent="0.2">
      <c r="J3" s="4" t="s">
        <v>1</v>
      </c>
    </row>
    <row r="4" spans="6:13" x14ac:dyDescent="0.2">
      <c r="J4" s="4" t="s">
        <v>2</v>
      </c>
    </row>
    <row r="5" spans="6:13" x14ac:dyDescent="0.2">
      <c r="J5" s="4" t="s">
        <v>3</v>
      </c>
    </row>
    <row r="6" spans="6:13" x14ac:dyDescent="0.2">
      <c r="J6" s="4" t="s">
        <v>4</v>
      </c>
    </row>
    <row r="7" spans="6:13" x14ac:dyDescent="0.2">
      <c r="J7" s="4"/>
    </row>
    <row r="8" spans="6:13" x14ac:dyDescent="0.2">
      <c r="J8" s="3" t="s">
        <v>5</v>
      </c>
      <c r="M8" s="4"/>
    </row>
    <row r="9" spans="6:13" x14ac:dyDescent="0.2">
      <c r="J9" s="4" t="s">
        <v>6</v>
      </c>
    </row>
    <row r="10" spans="6:13" x14ac:dyDescent="0.2">
      <c r="F10" s="3" t="s">
        <v>7</v>
      </c>
      <c r="H10" s="3" t="s">
        <v>8</v>
      </c>
      <c r="J10" s="4" t="s">
        <v>9</v>
      </c>
    </row>
    <row r="11" spans="6:13" x14ac:dyDescent="0.2">
      <c r="F11" s="5" t="s">
        <v>10</v>
      </c>
      <c r="H11" s="4" t="s">
        <v>11</v>
      </c>
      <c r="J11" s="4" t="s">
        <v>12</v>
      </c>
      <c r="M11" s="4"/>
    </row>
    <row r="12" spans="6:13" x14ac:dyDescent="0.2">
      <c r="F12" s="5" t="s">
        <v>13</v>
      </c>
      <c r="H12" s="4" t="s">
        <v>14</v>
      </c>
    </row>
    <row r="13" spans="6:13" x14ac:dyDescent="0.2">
      <c r="F13" s="5" t="s">
        <v>15</v>
      </c>
      <c r="H13" s="5" t="s">
        <v>16</v>
      </c>
      <c r="J13" s="3" t="s">
        <v>17</v>
      </c>
    </row>
    <row r="14" spans="6:13" x14ac:dyDescent="0.2">
      <c r="H14" s="4" t="s">
        <v>18</v>
      </c>
      <c r="J14" s="5" t="s">
        <v>19</v>
      </c>
    </row>
    <row r="15" spans="6:13" x14ac:dyDescent="0.2">
      <c r="J15" s="5" t="s">
        <v>20</v>
      </c>
    </row>
    <row r="16" spans="6:13" x14ac:dyDescent="0.2">
      <c r="J16" s="5" t="s">
        <v>21</v>
      </c>
    </row>
    <row r="17" spans="2:20" x14ac:dyDescent="0.2">
      <c r="J17" s="5" t="s">
        <v>22</v>
      </c>
    </row>
    <row r="18" spans="2:20" x14ac:dyDescent="0.2">
      <c r="C18" s="4"/>
      <c r="E18" s="4"/>
      <c r="G18" s="3"/>
      <c r="H18" s="4"/>
      <c r="J18" s="5" t="s">
        <v>23</v>
      </c>
      <c r="T18" s="4"/>
    </row>
    <row r="19" spans="2:20" x14ac:dyDescent="0.2">
      <c r="C19" s="4"/>
      <c r="E19" s="4"/>
      <c r="G19" s="4"/>
      <c r="H19" s="3" t="s">
        <v>8</v>
      </c>
      <c r="J19" s="4"/>
      <c r="T19" s="4"/>
    </row>
    <row r="20" spans="2:20" x14ac:dyDescent="0.2">
      <c r="C20" s="4"/>
      <c r="E20" s="4"/>
      <c r="G20" s="4"/>
      <c r="H20" s="4" t="s">
        <v>24</v>
      </c>
      <c r="J20" s="3" t="s">
        <v>25</v>
      </c>
      <c r="T20" s="4"/>
    </row>
    <row r="21" spans="2:20" x14ac:dyDescent="0.2">
      <c r="B21" s="4"/>
      <c r="C21" s="4"/>
      <c r="E21" s="4"/>
      <c r="G21" s="4"/>
      <c r="H21" s="4" t="s">
        <v>26</v>
      </c>
      <c r="J21" s="4" t="s">
        <v>27</v>
      </c>
      <c r="T21" s="4"/>
    </row>
    <row r="22" spans="2:20" x14ac:dyDescent="0.2">
      <c r="B22" s="4"/>
      <c r="C22" s="4"/>
      <c r="D22" s="3" t="s">
        <v>28</v>
      </c>
      <c r="E22" s="4"/>
      <c r="G22" s="4"/>
      <c r="H22" s="5" t="s">
        <v>29</v>
      </c>
      <c r="J22" s="4" t="s">
        <v>30</v>
      </c>
      <c r="T22" s="4"/>
    </row>
    <row r="23" spans="2:20" x14ac:dyDescent="0.2">
      <c r="B23" s="4"/>
      <c r="C23" s="4"/>
      <c r="D23" s="4" t="s">
        <v>31</v>
      </c>
      <c r="E23" s="4"/>
      <c r="G23" s="4"/>
      <c r="H23" s="4" t="s">
        <v>32</v>
      </c>
      <c r="T23" s="4"/>
    </row>
    <row r="24" spans="2:20" x14ac:dyDescent="0.2">
      <c r="B24" s="4"/>
      <c r="C24" s="4"/>
      <c r="D24" s="4" t="s">
        <v>33</v>
      </c>
      <c r="E24" s="4"/>
      <c r="G24" s="4"/>
      <c r="H24" s="4"/>
      <c r="T24" s="4"/>
    </row>
    <row r="25" spans="2:20" x14ac:dyDescent="0.2">
      <c r="B25" s="4"/>
      <c r="C25" s="4"/>
      <c r="D25" s="4" t="s">
        <v>34</v>
      </c>
      <c r="E25" s="4"/>
      <c r="G25" s="4"/>
      <c r="J25" s="3" t="s">
        <v>35</v>
      </c>
      <c r="T25" s="4"/>
    </row>
    <row r="26" spans="2:20" x14ac:dyDescent="0.2">
      <c r="B26" s="4"/>
      <c r="C26" s="4"/>
      <c r="D26" s="4"/>
      <c r="E26" s="4"/>
      <c r="G26" s="3"/>
      <c r="J26" s="4" t="s">
        <v>36</v>
      </c>
      <c r="T26" s="4"/>
    </row>
    <row r="27" spans="2:20" x14ac:dyDescent="0.2">
      <c r="B27" s="4"/>
      <c r="C27" s="4"/>
      <c r="D27" s="4"/>
      <c r="E27" s="4"/>
      <c r="G27" s="3"/>
      <c r="T27" s="4"/>
    </row>
    <row r="28" spans="2:20" x14ac:dyDescent="0.2">
      <c r="B28" s="4"/>
      <c r="C28" s="4"/>
      <c r="D28" s="4"/>
      <c r="E28" s="4"/>
      <c r="G28" s="3"/>
      <c r="J28" s="3" t="s">
        <v>37</v>
      </c>
      <c r="M28" s="4"/>
      <c r="T28" s="4"/>
    </row>
    <row r="29" spans="2:20" x14ac:dyDescent="0.2">
      <c r="B29" s="4"/>
      <c r="C29" s="4"/>
      <c r="D29" s="4"/>
      <c r="E29" s="4"/>
      <c r="G29" s="3"/>
      <c r="J29" s="4" t="s">
        <v>38</v>
      </c>
      <c r="M29" s="4"/>
      <c r="T29" s="4"/>
    </row>
    <row r="30" spans="2:20" x14ac:dyDescent="0.2">
      <c r="B30" s="4"/>
      <c r="C30" s="4"/>
      <c r="D30" s="4"/>
      <c r="E30" s="4"/>
      <c r="G30" s="3"/>
      <c r="J30" s="4" t="s">
        <v>39</v>
      </c>
      <c r="M30" s="4"/>
      <c r="T30" s="4"/>
    </row>
    <row r="31" spans="2:20" x14ac:dyDescent="0.2">
      <c r="B31" s="4"/>
      <c r="C31" s="4"/>
      <c r="D31" s="4"/>
      <c r="E31" s="4"/>
      <c r="G31" s="3"/>
      <c r="J31" s="4" t="s">
        <v>40</v>
      </c>
      <c r="M31" s="4"/>
      <c r="T31" s="4"/>
    </row>
    <row r="32" spans="2:20" x14ac:dyDescent="0.2">
      <c r="B32" s="4"/>
      <c r="C32" s="4"/>
      <c r="D32" s="4"/>
      <c r="E32" s="4"/>
      <c r="G32" s="3"/>
      <c r="H32" s="3" t="s">
        <v>41</v>
      </c>
      <c r="J32" s="4" t="s">
        <v>42</v>
      </c>
      <c r="M32" s="4"/>
      <c r="T32" s="4"/>
    </row>
    <row r="33" spans="2:20" x14ac:dyDescent="0.2">
      <c r="B33" s="4"/>
      <c r="C33" s="4"/>
      <c r="D33" s="4"/>
      <c r="E33" s="4"/>
      <c r="G33" s="3"/>
      <c r="H33" s="4" t="s">
        <v>43</v>
      </c>
      <c r="J33" s="4" t="s">
        <v>44</v>
      </c>
      <c r="M33" s="4"/>
      <c r="T33" s="4"/>
    </row>
    <row r="34" spans="2:20" ht="22.5" x14ac:dyDescent="0.2">
      <c r="B34" s="4"/>
      <c r="C34" s="4"/>
      <c r="D34" s="4"/>
      <c r="E34" s="4"/>
      <c r="F34" s="3" t="s">
        <v>45</v>
      </c>
      <c r="G34" s="3"/>
      <c r="H34" s="4" t="s">
        <v>46</v>
      </c>
      <c r="J34" s="5" t="s">
        <v>47</v>
      </c>
      <c r="M34" s="4"/>
      <c r="T34" s="4"/>
    </row>
    <row r="35" spans="2:20" ht="22.5" x14ac:dyDescent="0.2">
      <c r="B35" s="4"/>
      <c r="C35" s="4"/>
      <c r="D35" s="4"/>
      <c r="E35" s="4"/>
      <c r="F35" s="5" t="s">
        <v>48</v>
      </c>
      <c r="G35" s="3"/>
      <c r="H35" s="4" t="s">
        <v>49</v>
      </c>
      <c r="J35" s="5" t="s">
        <v>50</v>
      </c>
      <c r="M35" s="4"/>
      <c r="T35" s="4"/>
    </row>
    <row r="36" spans="2:20" ht="22.5" x14ac:dyDescent="0.2">
      <c r="B36" s="4"/>
      <c r="C36" s="4"/>
      <c r="D36" s="4"/>
      <c r="E36" s="4"/>
      <c r="G36" s="3"/>
      <c r="H36" s="4" t="s">
        <v>51</v>
      </c>
      <c r="J36" s="5" t="s">
        <v>52</v>
      </c>
      <c r="M36" s="4"/>
      <c r="T36" s="4"/>
    </row>
    <row r="37" spans="2:20" x14ac:dyDescent="0.2">
      <c r="B37" s="4"/>
      <c r="C37" s="4"/>
      <c r="D37" s="4"/>
      <c r="E37" s="4"/>
      <c r="G37" s="3"/>
      <c r="H37" s="4" t="s">
        <v>53</v>
      </c>
      <c r="M37" s="4"/>
      <c r="T37" s="4"/>
    </row>
    <row r="38" spans="2:20" x14ac:dyDescent="0.2">
      <c r="B38" s="4"/>
      <c r="C38" s="4"/>
      <c r="D38" s="4"/>
      <c r="E38" s="4"/>
      <c r="G38" s="3"/>
      <c r="J38" s="3" t="s">
        <v>54</v>
      </c>
      <c r="M38" s="4"/>
      <c r="T38" s="4"/>
    </row>
    <row r="39" spans="2:20" x14ac:dyDescent="0.2">
      <c r="B39" s="4"/>
      <c r="C39" s="4"/>
      <c r="D39" s="4"/>
      <c r="E39" s="4"/>
      <c r="G39" s="3"/>
      <c r="J39" s="4" t="s">
        <v>55</v>
      </c>
      <c r="M39" s="4"/>
      <c r="T39" s="4"/>
    </row>
    <row r="40" spans="2:20" x14ac:dyDescent="0.2">
      <c r="B40" s="4"/>
      <c r="C40" s="4"/>
      <c r="D40" s="4"/>
      <c r="E40" s="4"/>
      <c r="G40" s="3"/>
      <c r="J40" s="4" t="s">
        <v>56</v>
      </c>
      <c r="M40" s="4"/>
      <c r="T40" s="4"/>
    </row>
    <row r="41" spans="2:20" x14ac:dyDescent="0.2">
      <c r="B41" s="4"/>
      <c r="C41" s="4"/>
      <c r="D41" s="4"/>
      <c r="E41" s="4"/>
      <c r="G41" s="3"/>
      <c r="J41" s="4" t="s">
        <v>57</v>
      </c>
      <c r="M41" s="4"/>
      <c r="T41" s="4"/>
    </row>
    <row r="42" spans="2:20" x14ac:dyDescent="0.2">
      <c r="B42" s="4"/>
      <c r="C42" s="4"/>
      <c r="D42" s="4"/>
      <c r="E42" s="4"/>
      <c r="G42" s="3"/>
      <c r="J42" s="4" t="s">
        <v>58</v>
      </c>
      <c r="M42" s="4"/>
      <c r="T42" s="4"/>
    </row>
    <row r="43" spans="2:20" x14ac:dyDescent="0.2">
      <c r="B43" s="4"/>
      <c r="C43" s="4"/>
      <c r="D43" s="4"/>
      <c r="E43" s="4"/>
      <c r="G43" s="3"/>
      <c r="J43" s="4" t="s">
        <v>59</v>
      </c>
      <c r="M43" s="4"/>
      <c r="T43" s="4"/>
    </row>
    <row r="44" spans="2:20" x14ac:dyDescent="0.2">
      <c r="B44" s="4"/>
      <c r="C44" s="4"/>
      <c r="D44" s="4"/>
      <c r="E44" s="4"/>
      <c r="G44" s="3"/>
      <c r="M44" s="4"/>
      <c r="T44" s="4"/>
    </row>
    <row r="45" spans="2:20" x14ac:dyDescent="0.2">
      <c r="B45" s="4"/>
      <c r="C45" s="4"/>
      <c r="D45" s="4"/>
      <c r="E45" s="4"/>
      <c r="G45" s="3"/>
      <c r="J45" s="3" t="s">
        <v>60</v>
      </c>
      <c r="M45" s="4"/>
      <c r="T45" s="4"/>
    </row>
    <row r="46" spans="2:20" x14ac:dyDescent="0.2">
      <c r="B46" s="4"/>
      <c r="C46" s="4"/>
      <c r="D46" s="4"/>
      <c r="E46" s="4"/>
      <c r="G46" s="3"/>
      <c r="J46" s="4" t="s">
        <v>61</v>
      </c>
      <c r="M46" s="4"/>
      <c r="T46" s="4"/>
    </row>
    <row r="47" spans="2:20" x14ac:dyDescent="0.2">
      <c r="B47" s="4"/>
      <c r="C47" s="4"/>
      <c r="D47" s="4"/>
      <c r="E47" s="4"/>
      <c r="G47" s="3"/>
      <c r="J47" s="4" t="s">
        <v>62</v>
      </c>
      <c r="M47" s="4"/>
      <c r="T47" s="4"/>
    </row>
    <row r="48" spans="2:20" x14ac:dyDescent="0.2">
      <c r="B48" s="4"/>
      <c r="C48" s="4"/>
      <c r="D48" s="134" t="s">
        <v>63</v>
      </c>
      <c r="E48" s="4"/>
      <c r="G48" s="3"/>
      <c r="J48" s="4" t="s">
        <v>64</v>
      </c>
      <c r="T48" s="4"/>
    </row>
    <row r="49" spans="2:20" x14ac:dyDescent="0.2">
      <c r="B49" s="4"/>
      <c r="C49" s="4"/>
      <c r="D49" s="135" t="s">
        <v>65</v>
      </c>
      <c r="E49" s="4"/>
      <c r="F49" s="5"/>
      <c r="G49" s="3"/>
      <c r="J49" s="4" t="s">
        <v>66</v>
      </c>
      <c r="T49" s="4"/>
    </row>
    <row r="50" spans="2:20" x14ac:dyDescent="0.2">
      <c r="B50" s="4"/>
      <c r="C50" s="4"/>
      <c r="D50" s="136" t="s">
        <v>67</v>
      </c>
      <c r="E50" s="4"/>
      <c r="F50" s="5"/>
      <c r="G50" s="3"/>
      <c r="J50" s="4" t="s">
        <v>68</v>
      </c>
      <c r="T50" s="4"/>
    </row>
    <row r="51" spans="2:20" x14ac:dyDescent="0.2">
      <c r="B51" s="4"/>
      <c r="C51" s="4"/>
      <c r="D51" s="135" t="s">
        <v>69</v>
      </c>
      <c r="E51" s="4"/>
      <c r="F51" s="5"/>
      <c r="G51" s="3"/>
      <c r="J51" s="4" t="s">
        <v>70</v>
      </c>
      <c r="T51" s="4"/>
    </row>
    <row r="52" spans="2:20" x14ac:dyDescent="0.2">
      <c r="B52" s="4"/>
      <c r="C52" s="4"/>
      <c r="D52" s="4"/>
      <c r="E52" s="4"/>
      <c r="F52" s="5"/>
      <c r="G52" s="3"/>
      <c r="J52" s="4" t="s">
        <v>71</v>
      </c>
      <c r="T52" s="4"/>
    </row>
    <row r="53" spans="2:20" x14ac:dyDescent="0.2">
      <c r="B53" s="4"/>
      <c r="C53" s="4"/>
      <c r="D53" s="4"/>
      <c r="E53" s="4"/>
      <c r="F53" s="5"/>
      <c r="G53" s="3"/>
      <c r="J53" s="4" t="s">
        <v>72</v>
      </c>
      <c r="T53" s="4"/>
    </row>
    <row r="54" spans="2:20" x14ac:dyDescent="0.2">
      <c r="B54" s="4"/>
      <c r="C54" s="4"/>
      <c r="D54" s="4"/>
      <c r="E54" s="4"/>
      <c r="F54" s="5"/>
      <c r="G54" s="3"/>
      <c r="J54" s="4" t="s">
        <v>73</v>
      </c>
      <c r="T54" s="4"/>
    </row>
    <row r="55" spans="2:20" x14ac:dyDescent="0.2">
      <c r="B55" s="4"/>
      <c r="C55" s="4"/>
      <c r="D55" s="4"/>
      <c r="E55" s="4"/>
      <c r="F55" s="5"/>
      <c r="G55" s="3"/>
      <c r="H55" s="4"/>
      <c r="J55" s="4" t="s">
        <v>74</v>
      </c>
      <c r="T55" s="4"/>
    </row>
    <row r="56" spans="2:20" x14ac:dyDescent="0.2">
      <c r="B56" s="4"/>
      <c r="C56" s="4"/>
      <c r="D56" s="4"/>
      <c r="E56" s="4"/>
      <c r="F56" s="5"/>
      <c r="G56" s="3"/>
      <c r="H56" s="4"/>
      <c r="J56" s="4" t="s">
        <v>75</v>
      </c>
      <c r="T56" s="4"/>
    </row>
    <row r="57" spans="2:20" x14ac:dyDescent="0.2">
      <c r="B57" s="4"/>
      <c r="C57" s="4"/>
      <c r="D57" s="134" t="s">
        <v>76</v>
      </c>
      <c r="E57" s="4"/>
      <c r="F57" s="5"/>
      <c r="G57" s="3"/>
      <c r="H57" s="4"/>
      <c r="J57" s="4" t="s">
        <v>77</v>
      </c>
      <c r="T57" s="4"/>
    </row>
    <row r="58" spans="2:20" x14ac:dyDescent="0.2">
      <c r="B58" s="4"/>
      <c r="C58" s="4"/>
      <c r="E58" s="4"/>
      <c r="G58" s="3"/>
      <c r="H58" s="4"/>
      <c r="J58" s="4" t="s">
        <v>78</v>
      </c>
      <c r="T58" s="4"/>
    </row>
    <row r="59" spans="2:20" x14ac:dyDescent="0.2">
      <c r="B59" s="4"/>
      <c r="C59" s="4"/>
      <c r="D59" s="4" t="s">
        <v>79</v>
      </c>
      <c r="E59" s="4"/>
      <c r="G59" s="3"/>
      <c r="H59" s="4"/>
      <c r="J59" s="4"/>
      <c r="T59" s="4"/>
    </row>
    <row r="60" spans="2:20" x14ac:dyDescent="0.2">
      <c r="B60" s="4"/>
      <c r="C60" s="4"/>
      <c r="E60" s="4"/>
      <c r="F60" s="5"/>
      <c r="G60" s="3"/>
      <c r="H60" s="4"/>
      <c r="J60" s="3" t="s">
        <v>80</v>
      </c>
      <c r="T60" s="4"/>
    </row>
    <row r="61" spans="2:20" x14ac:dyDescent="0.2">
      <c r="B61" s="4"/>
      <c r="C61" s="4"/>
      <c r="E61" s="4"/>
      <c r="F61" s="5"/>
      <c r="G61" s="3"/>
      <c r="H61" s="4"/>
      <c r="J61" s="4" t="s">
        <v>81</v>
      </c>
      <c r="T61" s="4"/>
    </row>
    <row r="62" spans="2:20" x14ac:dyDescent="0.2">
      <c r="B62" s="4"/>
      <c r="C62" s="4"/>
      <c r="D62" s="4"/>
      <c r="E62" s="4"/>
      <c r="F62" s="5"/>
      <c r="G62" s="3"/>
      <c r="H62" s="4"/>
      <c r="J62" s="4"/>
      <c r="T62" s="4"/>
    </row>
    <row r="63" spans="2:20" x14ac:dyDescent="0.2">
      <c r="B63" s="4"/>
      <c r="C63" s="4"/>
      <c r="D63" s="4"/>
      <c r="E63" s="4"/>
      <c r="F63" s="5"/>
      <c r="G63" s="3"/>
      <c r="H63" s="4"/>
      <c r="J63" s="4"/>
      <c r="T63" s="4"/>
    </row>
    <row r="64" spans="2:20" x14ac:dyDescent="0.2">
      <c r="B64" s="4"/>
      <c r="C64" s="4"/>
      <c r="D64" s="4"/>
      <c r="E64" s="4"/>
      <c r="F64" s="5"/>
      <c r="G64" s="3"/>
      <c r="H64" s="4"/>
      <c r="J64" s="3" t="s">
        <v>82</v>
      </c>
      <c r="T64" s="4"/>
    </row>
    <row r="65" spans="2:20" x14ac:dyDescent="0.2">
      <c r="B65" s="4"/>
      <c r="C65" s="4"/>
      <c r="D65" s="4"/>
      <c r="E65" s="4"/>
      <c r="F65" s="5"/>
      <c r="G65" s="3"/>
      <c r="H65" s="4"/>
      <c r="J65" s="4" t="s">
        <v>36</v>
      </c>
      <c r="T65" s="4"/>
    </row>
    <row r="66" spans="2:20" x14ac:dyDescent="0.2">
      <c r="B66" s="4"/>
      <c r="C66" s="4"/>
      <c r="D66" s="4"/>
      <c r="E66" s="4"/>
      <c r="F66" s="5"/>
      <c r="G66" s="3"/>
      <c r="H66" s="4"/>
      <c r="J66" s="4" t="s">
        <v>83</v>
      </c>
      <c r="T66" s="4"/>
    </row>
    <row r="67" spans="2:20" x14ac:dyDescent="0.2">
      <c r="B67" s="4"/>
      <c r="C67" s="4"/>
      <c r="D67" s="4"/>
      <c r="E67" s="4"/>
      <c r="F67" s="5"/>
      <c r="G67" s="3"/>
      <c r="H67" s="4"/>
      <c r="J67" s="4"/>
      <c r="T67" s="4"/>
    </row>
    <row r="68" spans="2:20" x14ac:dyDescent="0.2">
      <c r="B68" s="4"/>
      <c r="C68" s="4"/>
      <c r="D68" s="4"/>
      <c r="E68" s="4"/>
      <c r="F68" s="5"/>
      <c r="G68" s="3"/>
      <c r="H68" s="4"/>
      <c r="J68" s="3" t="s">
        <v>84</v>
      </c>
      <c r="T68" s="4"/>
    </row>
    <row r="69" spans="2:20" x14ac:dyDescent="0.2">
      <c r="B69" s="4"/>
      <c r="C69" s="4"/>
      <c r="D69" s="4"/>
      <c r="E69" s="4"/>
      <c r="F69" s="5"/>
      <c r="G69" s="3"/>
      <c r="H69" s="4"/>
      <c r="J69" s="4" t="s">
        <v>85</v>
      </c>
      <c r="T69" s="4"/>
    </row>
    <row r="70" spans="2:20" x14ac:dyDescent="0.2">
      <c r="B70" s="4"/>
      <c r="C70" s="4"/>
      <c r="D70" s="4"/>
      <c r="E70" s="4"/>
      <c r="F70" s="5"/>
      <c r="G70" s="3"/>
      <c r="H70" s="4"/>
      <c r="J70" s="4" t="s">
        <v>86</v>
      </c>
      <c r="T70" s="4"/>
    </row>
    <row r="71" spans="2:20" x14ac:dyDescent="0.2">
      <c r="B71" s="4"/>
      <c r="C71" s="4"/>
      <c r="D71" s="4"/>
      <c r="E71" s="4"/>
      <c r="F71" s="5"/>
      <c r="G71" s="3"/>
      <c r="H71" s="4"/>
      <c r="J71" s="4" t="s">
        <v>42</v>
      </c>
      <c r="T71" s="4"/>
    </row>
    <row r="72" spans="2:20" x14ac:dyDescent="0.2">
      <c r="B72" s="4"/>
      <c r="C72" s="4"/>
      <c r="D72" s="4"/>
      <c r="E72" s="4"/>
      <c r="F72" s="5"/>
      <c r="G72" s="3"/>
      <c r="H72" s="4"/>
      <c r="J72" s="4" t="s">
        <v>44</v>
      </c>
      <c r="T72" s="4"/>
    </row>
    <row r="73" spans="2:20" x14ac:dyDescent="0.2">
      <c r="B73" s="4"/>
      <c r="C73" s="4"/>
      <c r="D73" s="4"/>
      <c r="E73" s="4"/>
      <c r="F73" s="5"/>
      <c r="G73" s="3"/>
      <c r="H73" s="4"/>
      <c r="J73" s="4"/>
      <c r="T73" s="4"/>
    </row>
    <row r="74" spans="2:20" x14ac:dyDescent="0.2">
      <c r="B74" s="4"/>
      <c r="C74" s="4"/>
      <c r="D74" s="4"/>
      <c r="E74" s="4"/>
      <c r="F74" s="5"/>
      <c r="G74" s="3"/>
      <c r="H74" s="4"/>
      <c r="J74" s="3" t="s">
        <v>87</v>
      </c>
      <c r="T74" s="4"/>
    </row>
    <row r="75" spans="2:20" x14ac:dyDescent="0.2">
      <c r="B75" s="4"/>
      <c r="C75" s="4"/>
      <c r="D75" s="4"/>
      <c r="E75" s="4"/>
      <c r="F75" s="5"/>
      <c r="G75" s="3"/>
      <c r="H75" s="4"/>
      <c r="J75" s="4" t="s">
        <v>88</v>
      </c>
      <c r="T75" s="4"/>
    </row>
    <row r="76" spans="2:20" x14ac:dyDescent="0.2">
      <c r="B76" s="4"/>
      <c r="C76" s="4"/>
      <c r="D76" s="4"/>
      <c r="E76" s="4"/>
      <c r="F76" s="5"/>
      <c r="G76" s="3"/>
      <c r="H76" s="4"/>
      <c r="J76" s="4"/>
      <c r="T76" s="4"/>
    </row>
    <row r="77" spans="2:20" x14ac:dyDescent="0.2">
      <c r="B77" s="4"/>
      <c r="C77" s="4"/>
      <c r="D77" s="4"/>
      <c r="E77" s="4"/>
      <c r="F77" s="5"/>
      <c r="G77" s="3"/>
      <c r="H77" s="4"/>
      <c r="J77" s="3" t="s">
        <v>89</v>
      </c>
      <c r="T77" s="4"/>
    </row>
    <row r="78" spans="2:20" x14ac:dyDescent="0.2">
      <c r="B78" s="4"/>
      <c r="C78" s="4"/>
      <c r="D78" s="4"/>
      <c r="E78" s="4"/>
      <c r="F78" s="5"/>
      <c r="G78" s="3"/>
      <c r="H78" s="4"/>
      <c r="J78" s="4" t="s">
        <v>61</v>
      </c>
      <c r="T78" s="4"/>
    </row>
    <row r="79" spans="2:20" x14ac:dyDescent="0.2">
      <c r="B79" s="4"/>
      <c r="C79" s="4"/>
      <c r="D79" s="4"/>
      <c r="E79" s="4"/>
      <c r="F79" s="5"/>
      <c r="G79" s="3"/>
      <c r="H79" s="4"/>
      <c r="J79" s="4" t="s">
        <v>90</v>
      </c>
      <c r="T79" s="4"/>
    </row>
    <row r="80" spans="2:20" x14ac:dyDescent="0.2">
      <c r="B80" s="4"/>
      <c r="C80" s="4"/>
      <c r="D80" s="4"/>
      <c r="E80" s="4"/>
      <c r="F80" s="5"/>
      <c r="G80" s="3"/>
      <c r="H80" s="4"/>
      <c r="J80" s="4" t="s">
        <v>91</v>
      </c>
      <c r="T80" s="4"/>
    </row>
    <row r="81" spans="2:20" x14ac:dyDescent="0.2">
      <c r="B81" s="4"/>
      <c r="C81" s="4"/>
      <c r="D81" s="4"/>
      <c r="E81" s="4"/>
      <c r="F81" s="5"/>
      <c r="G81" s="3"/>
      <c r="H81" s="4"/>
      <c r="J81" s="4" t="s">
        <v>92</v>
      </c>
      <c r="T81" s="4"/>
    </row>
    <row r="82" spans="2:20" x14ac:dyDescent="0.2">
      <c r="B82" s="4"/>
      <c r="C82" s="4"/>
      <c r="D82" s="4"/>
      <c r="E82" s="4"/>
      <c r="F82" s="5"/>
      <c r="G82" s="3"/>
      <c r="H82" s="4"/>
      <c r="J82" s="4"/>
      <c r="T82" s="4"/>
    </row>
    <row r="83" spans="2:20" x14ac:dyDescent="0.2">
      <c r="B83" s="4"/>
      <c r="C83" s="4"/>
      <c r="D83" s="4"/>
      <c r="E83" s="4"/>
      <c r="F83" s="5"/>
      <c r="G83" s="3"/>
      <c r="H83" s="4"/>
      <c r="T83" s="4"/>
    </row>
    <row r="84" spans="2:20" x14ac:dyDescent="0.2">
      <c r="B84" s="4"/>
      <c r="C84" s="4"/>
      <c r="D84" s="4"/>
      <c r="E84" s="4"/>
      <c r="F84" s="3" t="s">
        <v>93</v>
      </c>
      <c r="G84" s="3"/>
      <c r="H84" s="3" t="s">
        <v>94</v>
      </c>
      <c r="J84" s="3" t="s">
        <v>95</v>
      </c>
      <c r="T84" s="4"/>
    </row>
    <row r="85" spans="2:20" ht="33.75" x14ac:dyDescent="0.2">
      <c r="B85" s="4"/>
      <c r="C85" s="4"/>
      <c r="D85" s="4"/>
      <c r="E85" s="4"/>
      <c r="F85" s="5" t="s">
        <v>96</v>
      </c>
      <c r="G85" s="3"/>
      <c r="H85" s="4" t="s">
        <v>34</v>
      </c>
      <c r="J85" s="4" t="s">
        <v>34</v>
      </c>
      <c r="T85" s="4"/>
    </row>
    <row r="86" spans="2:20" x14ac:dyDescent="0.2">
      <c r="B86" s="4"/>
      <c r="C86" s="4"/>
      <c r="D86" s="4"/>
      <c r="E86" s="4"/>
      <c r="F86" s="5"/>
      <c r="G86" s="3"/>
      <c r="H86" s="4"/>
      <c r="T86" s="4"/>
    </row>
    <row r="87" spans="2:20" x14ac:dyDescent="0.2">
      <c r="B87" s="4"/>
      <c r="C87" s="4"/>
      <c r="D87" s="4"/>
      <c r="E87" s="4"/>
      <c r="F87" s="5"/>
      <c r="G87" s="3"/>
      <c r="H87" s="4"/>
      <c r="T87" s="4"/>
    </row>
    <row r="88" spans="2:20" x14ac:dyDescent="0.2">
      <c r="B88" s="4"/>
      <c r="C88" s="4"/>
      <c r="D88" s="4"/>
      <c r="E88" s="4"/>
      <c r="F88" s="5"/>
      <c r="G88" s="3"/>
      <c r="H88" s="4"/>
      <c r="T88" s="4"/>
    </row>
    <row r="89" spans="2:20" s="9" customFormat="1" x14ac:dyDescent="0.2">
      <c r="B89" s="3" t="s">
        <v>97</v>
      </c>
      <c r="C89" s="6"/>
      <c r="D89" s="6"/>
      <c r="E89" s="6"/>
      <c r="F89" s="7"/>
      <c r="G89" s="8"/>
      <c r="H89" s="6"/>
      <c r="T89" s="6"/>
    </row>
    <row r="90" spans="2:20" s="9" customFormat="1" x14ac:dyDescent="0.2">
      <c r="B90" s="4" t="s">
        <v>98</v>
      </c>
      <c r="C90" s="6"/>
      <c r="D90" s="6"/>
      <c r="E90" s="6"/>
      <c r="F90" s="7"/>
      <c r="G90" s="8"/>
      <c r="H90" s="6"/>
      <c r="T90" s="6"/>
    </row>
    <row r="91" spans="2:20" s="9" customFormat="1" x14ac:dyDescent="0.2">
      <c r="B91" s="4" t="s">
        <v>99</v>
      </c>
      <c r="C91" s="6"/>
      <c r="D91" s="6"/>
      <c r="E91" s="6"/>
      <c r="F91" s="7"/>
      <c r="G91" s="8"/>
      <c r="H91" s="6"/>
      <c r="T91" s="6"/>
    </row>
    <row r="92" spans="2:20" x14ac:dyDescent="0.2">
      <c r="B92" s="4"/>
      <c r="C92" s="4"/>
      <c r="D92" s="4"/>
      <c r="E92" s="4"/>
      <c r="F92" s="5"/>
      <c r="G92" s="3"/>
      <c r="H92" s="4"/>
      <c r="T92" s="4"/>
    </row>
    <row r="93" spans="2:20" x14ac:dyDescent="0.2">
      <c r="B93" s="4"/>
      <c r="C93" s="4"/>
      <c r="D93" s="4"/>
      <c r="E93" s="4"/>
      <c r="F93" s="5"/>
      <c r="G93" s="3"/>
      <c r="H93" s="4"/>
      <c r="T93" s="4"/>
    </row>
    <row r="94" spans="2:20" x14ac:dyDescent="0.2">
      <c r="B94" s="4"/>
      <c r="C94" s="4"/>
      <c r="D94" s="4"/>
      <c r="E94" s="4"/>
      <c r="F94" s="5"/>
      <c r="G94" s="3"/>
      <c r="H94" s="4"/>
      <c r="T94" s="4"/>
    </row>
    <row r="95" spans="2:20" x14ac:dyDescent="0.2">
      <c r="B95" s="4"/>
      <c r="C95" s="4"/>
      <c r="D95" s="4"/>
      <c r="E95" s="4"/>
      <c r="F95" s="5"/>
      <c r="G95" s="3"/>
      <c r="H95" s="4"/>
      <c r="J95" s="3" t="s">
        <v>100</v>
      </c>
      <c r="T95" s="4"/>
    </row>
    <row r="96" spans="2:20" x14ac:dyDescent="0.2">
      <c r="B96" s="4"/>
      <c r="C96" s="4"/>
      <c r="D96" s="4"/>
      <c r="E96" s="4"/>
      <c r="G96" s="3"/>
      <c r="H96" s="4"/>
      <c r="J96" s="4" t="s">
        <v>101</v>
      </c>
      <c r="T96" s="4"/>
    </row>
    <row r="97" spans="2:20" x14ac:dyDescent="0.2">
      <c r="B97" s="4"/>
      <c r="C97" s="4"/>
      <c r="D97" s="4"/>
      <c r="E97" s="4"/>
      <c r="G97" s="3"/>
      <c r="H97" s="4"/>
      <c r="J97" s="4" t="s">
        <v>102</v>
      </c>
      <c r="T97" s="4"/>
    </row>
    <row r="98" spans="2:20" x14ac:dyDescent="0.2">
      <c r="B98" s="4"/>
      <c r="C98" s="4"/>
      <c r="D98" s="4"/>
      <c r="E98" s="4"/>
      <c r="G98" s="3"/>
      <c r="H98" s="4"/>
      <c r="J98" s="4" t="s">
        <v>103</v>
      </c>
      <c r="T98" s="4"/>
    </row>
    <row r="99" spans="2:20" x14ac:dyDescent="0.2">
      <c r="B99" s="4"/>
      <c r="C99" s="4"/>
      <c r="D99" s="4"/>
      <c r="E99" s="4"/>
      <c r="G99" s="3"/>
      <c r="H99" s="4"/>
      <c r="J99" s="4" t="s">
        <v>104</v>
      </c>
      <c r="T99" s="4"/>
    </row>
    <row r="100" spans="2:20" x14ac:dyDescent="0.2">
      <c r="B100" s="4"/>
      <c r="C100" s="4"/>
      <c r="D100" s="4"/>
      <c r="E100" s="4"/>
      <c r="G100" s="10"/>
      <c r="H100" s="4"/>
      <c r="J100" s="4" t="s">
        <v>105</v>
      </c>
      <c r="T100" s="4"/>
    </row>
    <row r="101" spans="2:20" x14ac:dyDescent="0.2">
      <c r="B101" s="4"/>
      <c r="C101" s="4"/>
      <c r="D101" s="4"/>
      <c r="E101" s="4"/>
      <c r="G101" s="4"/>
      <c r="H101" s="4"/>
      <c r="J101" s="4" t="s">
        <v>106</v>
      </c>
      <c r="T101" s="4"/>
    </row>
    <row r="102" spans="2:20" x14ac:dyDescent="0.2">
      <c r="B102" s="4"/>
      <c r="C102" s="4"/>
      <c r="D102" s="4"/>
      <c r="E102" s="4"/>
      <c r="G102" s="3"/>
      <c r="H102" s="3" t="s">
        <v>107</v>
      </c>
      <c r="T102" s="4"/>
    </row>
    <row r="103" spans="2:20" x14ac:dyDescent="0.2">
      <c r="B103" s="4"/>
      <c r="C103" s="4"/>
      <c r="D103" s="4"/>
      <c r="E103" s="4"/>
      <c r="G103" s="10"/>
      <c r="H103" s="2" t="s">
        <v>108</v>
      </c>
      <c r="J103" s="3" t="s">
        <v>109</v>
      </c>
      <c r="T103" s="4"/>
    </row>
    <row r="104" spans="2:20" x14ac:dyDescent="0.2">
      <c r="B104" s="4"/>
      <c r="C104" s="4"/>
      <c r="D104" s="4"/>
      <c r="E104" s="4"/>
      <c r="F104" s="3" t="s">
        <v>110</v>
      </c>
      <c r="G104" s="4"/>
      <c r="H104" s="2" t="s">
        <v>111</v>
      </c>
      <c r="J104" s="4" t="s">
        <v>112</v>
      </c>
      <c r="T104" s="4"/>
    </row>
    <row r="105" spans="2:20" x14ac:dyDescent="0.2">
      <c r="F105" s="10" t="s">
        <v>113</v>
      </c>
      <c r="G105" s="3"/>
      <c r="H105" s="11" t="s">
        <v>114</v>
      </c>
      <c r="J105" s="4" t="s">
        <v>115</v>
      </c>
      <c r="T105" s="4"/>
    </row>
    <row r="106" spans="2:20" x14ac:dyDescent="0.2">
      <c r="G106" s="10"/>
      <c r="H106" s="2" t="s">
        <v>116</v>
      </c>
      <c r="J106" s="4" t="s">
        <v>117</v>
      </c>
      <c r="T106" s="4"/>
    </row>
    <row r="107" spans="2:20" x14ac:dyDescent="0.2">
      <c r="T107" s="4"/>
    </row>
    <row r="108" spans="2:20" x14ac:dyDescent="0.2">
      <c r="G108" s="3"/>
      <c r="J108" s="3" t="s">
        <v>118</v>
      </c>
      <c r="T108" s="4"/>
    </row>
    <row r="109" spans="2:20" x14ac:dyDescent="0.2">
      <c r="G109" s="3"/>
      <c r="J109" s="4" t="s">
        <v>119</v>
      </c>
      <c r="T109" s="4"/>
    </row>
    <row r="110" spans="2:20" x14ac:dyDescent="0.2">
      <c r="B110" s="4"/>
      <c r="G110" s="3"/>
      <c r="J110" s="4" t="s">
        <v>120</v>
      </c>
      <c r="T110" s="4"/>
    </row>
    <row r="111" spans="2:20" x14ac:dyDescent="0.2">
      <c r="B111" s="4"/>
      <c r="G111" s="3"/>
      <c r="J111" s="4" t="s">
        <v>121</v>
      </c>
      <c r="T111" s="4"/>
    </row>
    <row r="112" spans="2:20" x14ac:dyDescent="0.2">
      <c r="B112" s="4"/>
      <c r="G112" s="3"/>
      <c r="T112" s="4"/>
    </row>
    <row r="113" spans="2:20" x14ac:dyDescent="0.2">
      <c r="B113" s="4"/>
      <c r="G113" s="10"/>
      <c r="J113" s="3" t="s">
        <v>122</v>
      </c>
      <c r="T113" s="4"/>
    </row>
    <row r="114" spans="2:20" x14ac:dyDescent="0.2">
      <c r="B114" s="4"/>
      <c r="G114" s="10"/>
      <c r="J114" s="4" t="s">
        <v>123</v>
      </c>
      <c r="T114" s="4"/>
    </row>
    <row r="115" spans="2:20" x14ac:dyDescent="0.2">
      <c r="G115" s="10"/>
      <c r="T115" s="4"/>
    </row>
    <row r="116" spans="2:20" x14ac:dyDescent="0.2">
      <c r="F116" s="3" t="s">
        <v>124</v>
      </c>
      <c r="G116" s="10"/>
      <c r="H116" s="3" t="s">
        <v>125</v>
      </c>
      <c r="T116" s="4"/>
    </row>
    <row r="117" spans="2:20" x14ac:dyDescent="0.2">
      <c r="D117" s="3" t="s">
        <v>126</v>
      </c>
      <c r="F117" s="10" t="s">
        <v>127</v>
      </c>
      <c r="H117" s="4" t="s">
        <v>128</v>
      </c>
      <c r="J117" s="3" t="s">
        <v>129</v>
      </c>
      <c r="T117" s="4"/>
    </row>
    <row r="118" spans="2:20" x14ac:dyDescent="0.2">
      <c r="D118" s="4" t="s">
        <v>130</v>
      </c>
      <c r="F118" s="4"/>
      <c r="G118" s="3"/>
      <c r="J118" s="4" t="s">
        <v>131</v>
      </c>
      <c r="T118" s="4"/>
    </row>
    <row r="119" spans="2:20" x14ac:dyDescent="0.2">
      <c r="D119" s="4" t="s">
        <v>132</v>
      </c>
      <c r="F119" s="3" t="s">
        <v>133</v>
      </c>
      <c r="G119" s="5"/>
      <c r="H119" s="3" t="s">
        <v>134</v>
      </c>
      <c r="J119" s="4" t="s">
        <v>135</v>
      </c>
      <c r="T119" s="4"/>
    </row>
    <row r="120" spans="2:20" ht="22.5" x14ac:dyDescent="0.2">
      <c r="D120" s="4" t="s">
        <v>136</v>
      </c>
      <c r="F120" s="10" t="s">
        <v>137</v>
      </c>
      <c r="G120" s="5"/>
      <c r="H120" s="4" t="s">
        <v>128</v>
      </c>
      <c r="J120" s="4" t="s">
        <v>138</v>
      </c>
      <c r="T120" s="4"/>
    </row>
    <row r="121" spans="2:20" x14ac:dyDescent="0.2">
      <c r="D121" s="4" t="s">
        <v>139</v>
      </c>
      <c r="G121" s="5"/>
      <c r="J121" s="4" t="s">
        <v>140</v>
      </c>
      <c r="T121" s="4"/>
    </row>
    <row r="122" spans="2:20" x14ac:dyDescent="0.2">
      <c r="D122" s="4" t="s">
        <v>141</v>
      </c>
      <c r="F122" s="3" t="s">
        <v>142</v>
      </c>
      <c r="H122" s="3" t="s">
        <v>143</v>
      </c>
      <c r="T122" s="4"/>
    </row>
    <row r="123" spans="2:20" x14ac:dyDescent="0.2">
      <c r="D123" s="4" t="s">
        <v>144</v>
      </c>
      <c r="F123" s="10" t="s">
        <v>145</v>
      </c>
      <c r="G123" s="3"/>
      <c r="H123" s="4" t="s">
        <v>128</v>
      </c>
      <c r="T123" s="4"/>
    </row>
    <row r="124" spans="2:20" x14ac:dyDescent="0.2">
      <c r="D124" s="4"/>
      <c r="F124" s="10"/>
      <c r="G124" s="3"/>
      <c r="H124" s="4"/>
      <c r="T124" s="4"/>
    </row>
    <row r="125" spans="2:20" x14ac:dyDescent="0.2">
      <c r="G125" s="5"/>
      <c r="T125" s="4"/>
    </row>
    <row r="126" spans="2:20" x14ac:dyDescent="0.2">
      <c r="T126" s="4"/>
    </row>
    <row r="127" spans="2:20" x14ac:dyDescent="0.2">
      <c r="G127" s="3"/>
      <c r="T127" s="4"/>
    </row>
    <row r="128" spans="2:20" x14ac:dyDescent="0.2">
      <c r="F128" s="10"/>
      <c r="G128" s="3"/>
      <c r="J128" s="3" t="s">
        <v>146</v>
      </c>
      <c r="T128" s="4"/>
    </row>
    <row r="129" spans="6:20" x14ac:dyDescent="0.2">
      <c r="F129" s="10"/>
      <c r="G129" s="3"/>
      <c r="J129" s="4" t="s">
        <v>147</v>
      </c>
      <c r="T129" s="4"/>
    </row>
    <row r="130" spans="6:20" x14ac:dyDescent="0.2">
      <c r="F130" s="3" t="s">
        <v>148</v>
      </c>
      <c r="G130" s="3"/>
      <c r="H130" s="3" t="s">
        <v>149</v>
      </c>
      <c r="T130" s="4"/>
    </row>
    <row r="131" spans="6:20" ht="22.5" x14ac:dyDescent="0.2">
      <c r="F131" s="10" t="s">
        <v>150</v>
      </c>
      <c r="G131" s="3"/>
      <c r="H131" s="4" t="s">
        <v>147</v>
      </c>
      <c r="J131" s="3" t="s">
        <v>151</v>
      </c>
      <c r="T131" s="4"/>
    </row>
    <row r="132" spans="6:20" x14ac:dyDescent="0.2">
      <c r="G132" s="5"/>
      <c r="H132" s="4" t="s">
        <v>152</v>
      </c>
      <c r="J132" s="4" t="s">
        <v>152</v>
      </c>
      <c r="T132" s="4"/>
    </row>
    <row r="133" spans="6:20" x14ac:dyDescent="0.2">
      <c r="H133" s="4" t="s">
        <v>153</v>
      </c>
      <c r="T133" s="4"/>
    </row>
    <row r="134" spans="6:20" x14ac:dyDescent="0.2">
      <c r="J134" s="3" t="s">
        <v>154</v>
      </c>
      <c r="T134" s="4"/>
    </row>
    <row r="135" spans="6:20" x14ac:dyDescent="0.2">
      <c r="J135" s="4" t="s">
        <v>155</v>
      </c>
      <c r="T135" s="4"/>
    </row>
    <row r="136" spans="6:20" x14ac:dyDescent="0.2">
      <c r="J136" s="4"/>
      <c r="T136" s="4"/>
    </row>
    <row r="137" spans="6:20" x14ac:dyDescent="0.2">
      <c r="J137" s="4"/>
      <c r="T137" s="4"/>
    </row>
    <row r="138" spans="6:20" x14ac:dyDescent="0.2">
      <c r="J138" s="4"/>
      <c r="T138" s="4"/>
    </row>
    <row r="139" spans="6:20" x14ac:dyDescent="0.2">
      <c r="T139" s="4"/>
    </row>
    <row r="140" spans="6:20" x14ac:dyDescent="0.2">
      <c r="L140" s="4"/>
      <c r="N140" s="4"/>
      <c r="P140" s="4"/>
      <c r="R140" s="4"/>
      <c r="T140" s="4"/>
    </row>
    <row r="141" spans="6:20" x14ac:dyDescent="0.2">
      <c r="L141" s="4"/>
      <c r="N141" s="4"/>
      <c r="P141" s="4"/>
      <c r="R141" s="4"/>
      <c r="T141" s="4"/>
    </row>
    <row r="142" spans="6:20" x14ac:dyDescent="0.2">
      <c r="J142" s="3" t="s">
        <v>156</v>
      </c>
      <c r="K142" s="4"/>
      <c r="L142" s="4"/>
      <c r="N142" s="4"/>
      <c r="P142" s="4"/>
      <c r="R142" s="4"/>
      <c r="T142" s="4"/>
    </row>
    <row r="143" spans="6:20" x14ac:dyDescent="0.2">
      <c r="J143" s="4" t="s">
        <v>157</v>
      </c>
      <c r="L143" s="4"/>
      <c r="M143" s="4"/>
      <c r="N143" s="4"/>
      <c r="P143" s="4"/>
      <c r="R143" s="4"/>
      <c r="T143" s="4"/>
    </row>
    <row r="144" spans="6:20" x14ac:dyDescent="0.2">
      <c r="H144" s="3" t="s">
        <v>158</v>
      </c>
      <c r="J144" s="4"/>
      <c r="L144" s="4"/>
      <c r="N144" s="4"/>
      <c r="O144" s="4"/>
      <c r="P144" s="4"/>
      <c r="R144" s="4"/>
      <c r="T144" s="4"/>
    </row>
    <row r="145" spans="6:20" x14ac:dyDescent="0.2">
      <c r="F145" s="3" t="s">
        <v>159</v>
      </c>
      <c r="H145" s="4" t="s">
        <v>157</v>
      </c>
      <c r="J145" s="3" t="s">
        <v>160</v>
      </c>
      <c r="L145" s="4"/>
      <c r="N145" s="4"/>
      <c r="O145" s="4"/>
      <c r="P145" s="4"/>
      <c r="R145" s="4"/>
      <c r="T145" s="4"/>
    </row>
    <row r="146" spans="6:20" ht="22.5" x14ac:dyDescent="0.2">
      <c r="F146" s="10" t="s">
        <v>161</v>
      </c>
      <c r="H146" s="4" t="s">
        <v>162</v>
      </c>
      <c r="I146" s="5"/>
      <c r="J146" s="4" t="s">
        <v>162</v>
      </c>
      <c r="L146" s="4"/>
      <c r="M146" s="4"/>
      <c r="N146" s="4"/>
      <c r="O146" s="4"/>
      <c r="P146" s="4"/>
      <c r="R146" s="4"/>
      <c r="T146" s="4"/>
    </row>
    <row r="147" spans="6:20" x14ac:dyDescent="0.2">
      <c r="H147" s="5" t="s">
        <v>163</v>
      </c>
      <c r="L147" s="4"/>
      <c r="M147" s="4"/>
      <c r="N147" s="4"/>
      <c r="O147" s="4"/>
      <c r="P147" s="4"/>
      <c r="R147" s="4"/>
      <c r="T147" s="4"/>
    </row>
    <row r="148" spans="6:20" x14ac:dyDescent="0.2">
      <c r="J148" s="3" t="s">
        <v>164</v>
      </c>
      <c r="K148" s="4"/>
      <c r="L148" s="4"/>
      <c r="M148" s="4"/>
      <c r="N148" s="4"/>
      <c r="O148" s="4"/>
      <c r="P148" s="4"/>
      <c r="R148" s="4"/>
      <c r="T148" s="4"/>
    </row>
    <row r="149" spans="6:20" x14ac:dyDescent="0.2">
      <c r="J149" s="5" t="s">
        <v>163</v>
      </c>
      <c r="K149" s="4"/>
      <c r="L149" s="4"/>
      <c r="M149" s="4"/>
      <c r="N149" s="4"/>
      <c r="O149" s="4"/>
      <c r="P149" s="4"/>
      <c r="R149" s="4"/>
      <c r="T149" s="4"/>
    </row>
    <row r="150" spans="6:20" x14ac:dyDescent="0.2">
      <c r="K150" s="4"/>
      <c r="L150" s="4"/>
      <c r="M150" s="4"/>
      <c r="N150" s="4"/>
      <c r="O150" s="4"/>
      <c r="P150" s="4"/>
      <c r="R150" s="4"/>
      <c r="T150" s="4"/>
    </row>
    <row r="151" spans="6:20" x14ac:dyDescent="0.2">
      <c r="K151" s="4"/>
      <c r="L151" s="4"/>
      <c r="M151" s="4"/>
      <c r="N151" s="4"/>
      <c r="O151" s="4"/>
      <c r="P151" s="4"/>
      <c r="R151" s="4"/>
      <c r="T151" s="4"/>
    </row>
    <row r="152" spans="6:20" x14ac:dyDescent="0.2">
      <c r="K152" s="4"/>
      <c r="L152" s="4"/>
      <c r="M152" s="4"/>
      <c r="N152" s="4"/>
      <c r="O152" s="4"/>
      <c r="P152" s="4"/>
      <c r="R152" s="4"/>
      <c r="T152" s="4"/>
    </row>
    <row r="153" spans="6:20" x14ac:dyDescent="0.2">
      <c r="K153" s="4"/>
      <c r="L153" s="4"/>
      <c r="M153" s="4"/>
      <c r="N153" s="4"/>
      <c r="O153" s="4"/>
      <c r="P153" s="4"/>
      <c r="R153" s="4"/>
      <c r="T153" s="4"/>
    </row>
    <row r="154" spans="6:20" x14ac:dyDescent="0.2">
      <c r="O154" s="4"/>
      <c r="P154" s="4"/>
      <c r="R154" s="4"/>
      <c r="T154" s="4"/>
    </row>
    <row r="155" spans="6:20" x14ac:dyDescent="0.2">
      <c r="O155" s="4"/>
      <c r="P155" s="4"/>
      <c r="R155" s="4"/>
      <c r="T155" s="4"/>
    </row>
    <row r="156" spans="6:20" x14ac:dyDescent="0.2">
      <c r="O156" s="4"/>
      <c r="P156" s="4"/>
      <c r="Q156" s="4"/>
      <c r="R156" s="4"/>
      <c r="T156" s="4"/>
    </row>
    <row r="157" spans="6:20" x14ac:dyDescent="0.2">
      <c r="O157" s="4"/>
      <c r="P157" s="4"/>
      <c r="R157" s="4"/>
      <c r="T157" s="4"/>
    </row>
    <row r="158" spans="6:20" x14ac:dyDescent="0.2">
      <c r="O158" s="4"/>
      <c r="P158" s="4"/>
      <c r="R158" s="4"/>
      <c r="T158" s="4"/>
    </row>
    <row r="159" spans="6:20" x14ac:dyDescent="0.2">
      <c r="O159" s="4"/>
      <c r="P159" s="4"/>
      <c r="R159" s="4"/>
      <c r="T159" s="4"/>
    </row>
    <row r="160" spans="6:20" x14ac:dyDescent="0.2">
      <c r="O160" s="4"/>
      <c r="P160" s="4"/>
      <c r="R160" s="4"/>
      <c r="T160" s="4"/>
    </row>
    <row r="161" spans="4:36" x14ac:dyDescent="0.2">
      <c r="O161" s="4"/>
      <c r="P161" s="4"/>
      <c r="R161" s="4"/>
      <c r="T161" s="4"/>
    </row>
    <row r="162" spans="4:36" x14ac:dyDescent="0.2">
      <c r="O162" s="4"/>
      <c r="P162" s="4"/>
      <c r="R162" s="4"/>
      <c r="T162" s="4"/>
    </row>
    <row r="163" spans="4:36" x14ac:dyDescent="0.2">
      <c r="O163" s="4"/>
      <c r="P163" s="4"/>
      <c r="R163" s="4"/>
      <c r="T163" s="4"/>
    </row>
    <row r="164" spans="4:36" x14ac:dyDescent="0.2">
      <c r="O164" s="4"/>
      <c r="P164" s="4"/>
      <c r="R164" s="4"/>
      <c r="T164" s="4"/>
    </row>
    <row r="165" spans="4:36" x14ac:dyDescent="0.2">
      <c r="O165" s="4"/>
      <c r="P165" s="4"/>
      <c r="R165" s="4"/>
      <c r="T165" s="4"/>
    </row>
    <row r="166" spans="4:36" x14ac:dyDescent="0.2">
      <c r="O166" s="4"/>
      <c r="P166" s="4"/>
      <c r="R166" s="4"/>
      <c r="T166" s="4"/>
    </row>
    <row r="167" spans="4:36" x14ac:dyDescent="0.2">
      <c r="D167" s="2" t="str">
        <f t="array" ref="D167:E167">MID(D171:E171,4,LEN(D171:E171))</f>
        <v>ZONAS.</v>
      </c>
      <c r="E167" s="2" t="str">
        <v>IOQUIA.</v>
      </c>
      <c r="O167" s="4"/>
      <c r="P167" s="4"/>
      <c r="Q167" s="4"/>
      <c r="R167" s="4"/>
      <c r="T167" s="4"/>
    </row>
    <row r="168" spans="4:36" x14ac:dyDescent="0.2">
      <c r="O168" s="4"/>
      <c r="P168" s="4"/>
      <c r="Q168" s="4"/>
      <c r="R168" s="4"/>
      <c r="T168" s="4"/>
    </row>
    <row r="169" spans="4:36" x14ac:dyDescent="0.2">
      <c r="O169" s="4"/>
      <c r="P169" s="4"/>
      <c r="Q169" s="4"/>
      <c r="R169" s="4"/>
      <c r="T169" s="4"/>
    </row>
    <row r="170" spans="4:36" x14ac:dyDescent="0.2">
      <c r="O170" s="4"/>
      <c r="P170" s="4"/>
      <c r="Q170" s="4"/>
      <c r="R170" s="4"/>
      <c r="T170" s="4"/>
    </row>
    <row r="171" spans="4:36" ht="15" x14ac:dyDescent="0.2">
      <c r="D171" s="12" t="s">
        <v>165</v>
      </c>
      <c r="E171" s="12" t="s">
        <v>166</v>
      </c>
      <c r="F171" s="12" t="s">
        <v>167</v>
      </c>
      <c r="G171" s="12" t="s">
        <v>168</v>
      </c>
      <c r="H171" s="12" t="s">
        <v>169</v>
      </c>
      <c r="I171" s="12" t="s">
        <v>170</v>
      </c>
      <c r="J171" s="12" t="s">
        <v>171</v>
      </c>
      <c r="K171" s="12" t="s">
        <v>172</v>
      </c>
      <c r="L171" s="12" t="s">
        <v>173</v>
      </c>
      <c r="M171" s="12" t="s">
        <v>174</v>
      </c>
      <c r="N171" s="12" t="s">
        <v>175</v>
      </c>
      <c r="O171" s="12" t="s">
        <v>176</v>
      </c>
      <c r="P171" s="12" t="s">
        <v>177</v>
      </c>
      <c r="Q171" s="12" t="s">
        <v>178</v>
      </c>
      <c r="R171" s="12" t="s">
        <v>179</v>
      </c>
      <c r="S171" s="12" t="s">
        <v>180</v>
      </c>
      <c r="T171" s="12" t="s">
        <v>181</v>
      </c>
      <c r="U171" s="12" t="s">
        <v>182</v>
      </c>
      <c r="V171" s="12" t="s">
        <v>183</v>
      </c>
      <c r="W171" s="12" t="s">
        <v>184</v>
      </c>
      <c r="X171" s="12" t="s">
        <v>185</v>
      </c>
      <c r="Y171" s="12" t="s">
        <v>186</v>
      </c>
      <c r="Z171" s="12" t="s">
        <v>187</v>
      </c>
      <c r="AA171" s="12" t="s">
        <v>188</v>
      </c>
      <c r="AB171" s="12" t="s">
        <v>189</v>
      </c>
      <c r="AC171" s="12" t="s">
        <v>190</v>
      </c>
      <c r="AD171" s="12" t="s">
        <v>191</v>
      </c>
      <c r="AE171" s="12" t="s">
        <v>192</v>
      </c>
      <c r="AF171" s="12" t="s">
        <v>193</v>
      </c>
      <c r="AG171" s="12" t="s">
        <v>194</v>
      </c>
      <c r="AH171" s="12" t="s">
        <v>195</v>
      </c>
      <c r="AI171" s="12" t="s">
        <v>196</v>
      </c>
      <c r="AJ171" s="12" t="s">
        <v>197</v>
      </c>
    </row>
    <row r="172" spans="4:36" ht="30" x14ac:dyDescent="0.2">
      <c r="D172" s="19" t="s">
        <v>198</v>
      </c>
      <c r="E172" s="18" t="s">
        <v>199</v>
      </c>
      <c r="F172" s="14" t="s">
        <v>200</v>
      </c>
      <c r="G172" s="17" t="s">
        <v>201</v>
      </c>
      <c r="H172" s="13" t="s">
        <v>202</v>
      </c>
      <c r="I172" s="17" t="s">
        <v>203</v>
      </c>
      <c r="J172" s="15" t="s">
        <v>204</v>
      </c>
      <c r="K172" s="16" t="s">
        <v>205</v>
      </c>
      <c r="L172" s="13" t="s">
        <v>206</v>
      </c>
      <c r="M172" s="14" t="s">
        <v>207</v>
      </c>
      <c r="N172" s="13" t="s">
        <v>208</v>
      </c>
      <c r="O172" s="13" t="s">
        <v>209</v>
      </c>
      <c r="P172" s="14" t="s">
        <v>210</v>
      </c>
      <c r="Q172" s="14" t="s">
        <v>211</v>
      </c>
      <c r="R172" s="13" t="s">
        <v>212</v>
      </c>
      <c r="S172" s="19" t="s">
        <v>213</v>
      </c>
      <c r="T172" s="16" t="s">
        <v>214</v>
      </c>
      <c r="U172" s="19" t="s">
        <v>215</v>
      </c>
      <c r="V172" s="17" t="s">
        <v>216</v>
      </c>
      <c r="W172" s="16" t="s">
        <v>217</v>
      </c>
      <c r="X172" s="14" t="s">
        <v>218</v>
      </c>
      <c r="Y172" s="13" t="s">
        <v>219</v>
      </c>
      <c r="Z172" s="13" t="s">
        <v>220</v>
      </c>
      <c r="AA172" s="13" t="s">
        <v>221</v>
      </c>
      <c r="AB172" s="14" t="s">
        <v>222</v>
      </c>
      <c r="AC172" s="13" t="s">
        <v>223</v>
      </c>
      <c r="AD172" s="14" t="s">
        <v>224</v>
      </c>
      <c r="AE172" s="13" t="s">
        <v>225</v>
      </c>
      <c r="AF172" s="14" t="s">
        <v>226</v>
      </c>
      <c r="AG172" s="14" t="s">
        <v>227</v>
      </c>
      <c r="AH172" s="13" t="s">
        <v>228</v>
      </c>
      <c r="AI172" s="22" t="s">
        <v>229</v>
      </c>
      <c r="AJ172" s="22" t="s">
        <v>230</v>
      </c>
    </row>
    <row r="173" spans="4:36" ht="15" x14ac:dyDescent="0.2">
      <c r="D173" s="4"/>
      <c r="E173" s="18" t="s">
        <v>231</v>
      </c>
      <c r="F173" s="14" t="s">
        <v>232</v>
      </c>
      <c r="G173" s="17" t="s">
        <v>233</v>
      </c>
      <c r="H173" s="16" t="s">
        <v>234</v>
      </c>
      <c r="I173" s="17" t="s">
        <v>235</v>
      </c>
      <c r="J173" s="15" t="s">
        <v>236</v>
      </c>
      <c r="K173" s="16" t="s">
        <v>237</v>
      </c>
      <c r="L173" s="13" t="s">
        <v>238</v>
      </c>
      <c r="M173" s="14" t="s">
        <v>239</v>
      </c>
      <c r="N173" s="13" t="s">
        <v>240</v>
      </c>
      <c r="O173" s="13" t="s">
        <v>241</v>
      </c>
      <c r="P173" s="14" t="s">
        <v>242</v>
      </c>
      <c r="Q173" s="14" t="s">
        <v>243</v>
      </c>
      <c r="R173" s="13" t="s">
        <v>244</v>
      </c>
      <c r="S173" s="4"/>
      <c r="T173" s="16" t="s">
        <v>245</v>
      </c>
      <c r="U173" s="4"/>
      <c r="V173" s="17" t="s">
        <v>246</v>
      </c>
      <c r="W173" s="16" t="s">
        <v>247</v>
      </c>
      <c r="X173" s="14" t="s">
        <v>248</v>
      </c>
      <c r="Y173" s="13" t="s">
        <v>249</v>
      </c>
      <c r="Z173" s="13" t="s">
        <v>250</v>
      </c>
      <c r="AA173" s="13" t="s">
        <v>251</v>
      </c>
      <c r="AB173" s="14" t="s">
        <v>252</v>
      </c>
      <c r="AC173" s="13" t="s">
        <v>253</v>
      </c>
      <c r="AD173" s="19" t="s">
        <v>254</v>
      </c>
      <c r="AE173" s="13" t="s">
        <v>255</v>
      </c>
      <c r="AF173" s="14" t="s">
        <v>256</v>
      </c>
      <c r="AG173" s="14" t="s">
        <v>257</v>
      </c>
      <c r="AH173" s="13" t="s">
        <v>199</v>
      </c>
      <c r="AI173" s="4"/>
      <c r="AJ173" s="4"/>
    </row>
    <row r="174" spans="4:36" ht="15" x14ac:dyDescent="0.2">
      <c r="D174" s="4"/>
      <c r="E174" s="18" t="s">
        <v>258</v>
      </c>
      <c r="F174" s="19" t="s">
        <v>259</v>
      </c>
      <c r="G174" s="17" t="s">
        <v>260</v>
      </c>
      <c r="H174" s="13" t="s">
        <v>261</v>
      </c>
      <c r="I174" s="17" t="s">
        <v>262</v>
      </c>
      <c r="J174" s="15" t="s">
        <v>263</v>
      </c>
      <c r="K174" s="16" t="s">
        <v>264</v>
      </c>
      <c r="L174" s="13" t="s">
        <v>265</v>
      </c>
      <c r="M174" s="19" t="s">
        <v>266</v>
      </c>
      <c r="N174" s="13" t="s">
        <v>267</v>
      </c>
      <c r="O174" s="13" t="s">
        <v>268</v>
      </c>
      <c r="P174" s="14" t="s">
        <v>269</v>
      </c>
      <c r="Q174" s="14" t="s">
        <v>270</v>
      </c>
      <c r="R174" s="13" t="s">
        <v>271</v>
      </c>
      <c r="S174" s="4"/>
      <c r="T174" s="16" t="s">
        <v>272</v>
      </c>
      <c r="U174" s="4"/>
      <c r="V174" s="17" t="s">
        <v>273</v>
      </c>
      <c r="W174" s="16" t="s">
        <v>274</v>
      </c>
      <c r="X174" s="14" t="s">
        <v>275</v>
      </c>
      <c r="Y174" s="13" t="s">
        <v>276</v>
      </c>
      <c r="Z174" s="13" t="s">
        <v>277</v>
      </c>
      <c r="AA174" s="13" t="s">
        <v>278</v>
      </c>
      <c r="AB174" s="19" t="s">
        <v>279</v>
      </c>
      <c r="AC174" s="13" t="s">
        <v>280</v>
      </c>
      <c r="AD174" s="4"/>
      <c r="AE174" s="13" t="s">
        <v>281</v>
      </c>
      <c r="AF174" s="14" t="s">
        <v>282</v>
      </c>
      <c r="AG174" s="14" t="s">
        <v>283</v>
      </c>
      <c r="AH174" s="13" t="s">
        <v>284</v>
      </c>
      <c r="AI174" s="4"/>
      <c r="AJ174" s="4"/>
    </row>
    <row r="175" spans="4:36" ht="30" x14ac:dyDescent="0.2">
      <c r="D175" s="4"/>
      <c r="E175" s="18" t="s">
        <v>285</v>
      </c>
      <c r="F175" s="4"/>
      <c r="G175" s="17" t="s">
        <v>286</v>
      </c>
      <c r="H175" s="16" t="s">
        <v>287</v>
      </c>
      <c r="I175" s="17" t="s">
        <v>288</v>
      </c>
      <c r="J175" s="15" t="s">
        <v>289</v>
      </c>
      <c r="K175" s="16" t="s">
        <v>290</v>
      </c>
      <c r="L175" s="22" t="s">
        <v>291</v>
      </c>
      <c r="M175" s="4"/>
      <c r="N175" s="13" t="s">
        <v>292</v>
      </c>
      <c r="O175" s="13" t="s">
        <v>293</v>
      </c>
      <c r="P175" s="14" t="s">
        <v>294</v>
      </c>
      <c r="Q175" s="14" t="s">
        <v>295</v>
      </c>
      <c r="R175" s="13" t="s">
        <v>296</v>
      </c>
      <c r="S175" s="4"/>
      <c r="T175" s="16" t="s">
        <v>297</v>
      </c>
      <c r="U175" s="4"/>
      <c r="V175" s="17" t="s">
        <v>298</v>
      </c>
      <c r="W175" s="16" t="s">
        <v>299</v>
      </c>
      <c r="X175" s="14" t="s">
        <v>300</v>
      </c>
      <c r="Y175" s="13" t="s">
        <v>301</v>
      </c>
      <c r="Z175" s="13" t="s">
        <v>302</v>
      </c>
      <c r="AA175" s="22" t="s">
        <v>303</v>
      </c>
      <c r="AB175" s="4"/>
      <c r="AC175" s="13" t="s">
        <v>304</v>
      </c>
      <c r="AD175" s="4"/>
      <c r="AE175" s="13" t="s">
        <v>305</v>
      </c>
      <c r="AF175" s="19" t="s">
        <v>306</v>
      </c>
      <c r="AG175" s="14" t="s">
        <v>307</v>
      </c>
      <c r="AH175" s="13" t="s">
        <v>240</v>
      </c>
      <c r="AI175" s="4"/>
      <c r="AJ175" s="4"/>
    </row>
    <row r="176" spans="4:36" ht="15" x14ac:dyDescent="0.2">
      <c r="D176" s="4"/>
      <c r="E176" s="18" t="s">
        <v>308</v>
      </c>
      <c r="F176" s="4"/>
      <c r="G176" s="17" t="s">
        <v>309</v>
      </c>
      <c r="H176" s="13" t="s">
        <v>310</v>
      </c>
      <c r="I176" s="17" t="s">
        <v>311</v>
      </c>
      <c r="J176" s="15" t="s">
        <v>312</v>
      </c>
      <c r="K176" s="16" t="s">
        <v>256</v>
      </c>
      <c r="L176" s="4"/>
      <c r="M176" s="4"/>
      <c r="N176" s="13" t="s">
        <v>256</v>
      </c>
      <c r="O176" s="22" t="s">
        <v>313</v>
      </c>
      <c r="P176" s="14" t="s">
        <v>314</v>
      </c>
      <c r="Q176" s="14" t="s">
        <v>315</v>
      </c>
      <c r="R176" s="13" t="s">
        <v>316</v>
      </c>
      <c r="S176" s="4"/>
      <c r="T176" s="16" t="s">
        <v>317</v>
      </c>
      <c r="U176" s="4"/>
      <c r="V176" s="21" t="s">
        <v>318</v>
      </c>
      <c r="W176" s="16" t="s">
        <v>319</v>
      </c>
      <c r="X176" s="19" t="s">
        <v>320</v>
      </c>
      <c r="Y176" s="13" t="s">
        <v>321</v>
      </c>
      <c r="Z176" s="13" t="s">
        <v>322</v>
      </c>
      <c r="AA176" s="4"/>
      <c r="AB176" s="4"/>
      <c r="AC176" s="22" t="s">
        <v>323</v>
      </c>
      <c r="AD176" s="4"/>
      <c r="AE176" s="13" t="s">
        <v>324</v>
      </c>
      <c r="AF176" s="4"/>
      <c r="AG176" s="14" t="s">
        <v>325</v>
      </c>
      <c r="AH176" s="13" t="s">
        <v>292</v>
      </c>
      <c r="AI176" s="4"/>
      <c r="AJ176" s="4"/>
    </row>
    <row r="177" spans="4:36" ht="15" x14ac:dyDescent="0.2">
      <c r="D177" s="4"/>
      <c r="E177" s="18" t="s">
        <v>326</v>
      </c>
      <c r="F177" s="4"/>
      <c r="G177" s="17" t="s">
        <v>327</v>
      </c>
      <c r="H177" s="13" t="s">
        <v>328</v>
      </c>
      <c r="I177" s="17" t="s">
        <v>329</v>
      </c>
      <c r="J177" s="15" t="s">
        <v>330</v>
      </c>
      <c r="K177" s="16" t="s">
        <v>331</v>
      </c>
      <c r="L177" s="4"/>
      <c r="M177" s="4"/>
      <c r="N177" s="13" t="s">
        <v>332</v>
      </c>
      <c r="O177" s="4"/>
      <c r="P177" s="19" t="s">
        <v>333</v>
      </c>
      <c r="Q177" s="14" t="s">
        <v>334</v>
      </c>
      <c r="R177" s="13" t="s">
        <v>335</v>
      </c>
      <c r="S177" s="4"/>
      <c r="T177" s="16" t="s">
        <v>336</v>
      </c>
      <c r="U177" s="4"/>
      <c r="V177" s="4"/>
      <c r="W177" s="16" t="s">
        <v>337</v>
      </c>
      <c r="X177" s="4"/>
      <c r="Y177" s="13" t="s">
        <v>338</v>
      </c>
      <c r="Z177" s="22" t="s">
        <v>339</v>
      </c>
      <c r="AA177" s="4"/>
      <c r="AB177" s="4"/>
      <c r="AC177" s="4"/>
      <c r="AD177" s="4"/>
      <c r="AE177" s="13" t="s">
        <v>340</v>
      </c>
      <c r="AF177" s="4"/>
      <c r="AG177" s="14" t="s">
        <v>341</v>
      </c>
      <c r="AH177" s="13" t="s">
        <v>342</v>
      </c>
      <c r="AI177" s="4"/>
      <c r="AJ177" s="4"/>
    </row>
    <row r="178" spans="4:36" ht="15" x14ac:dyDescent="0.2">
      <c r="D178" s="4"/>
      <c r="E178" s="18" t="s">
        <v>343</v>
      </c>
      <c r="F178" s="4"/>
      <c r="G178" s="21" t="s">
        <v>258</v>
      </c>
      <c r="H178" s="13" t="s">
        <v>344</v>
      </c>
      <c r="I178" s="17" t="s">
        <v>345</v>
      </c>
      <c r="J178" s="15" t="s">
        <v>346</v>
      </c>
      <c r="K178" s="24" t="s">
        <v>347</v>
      </c>
      <c r="L178" s="4"/>
      <c r="M178" s="4"/>
      <c r="N178" s="22" t="s">
        <v>348</v>
      </c>
      <c r="O178" s="4"/>
      <c r="P178" s="4"/>
      <c r="Q178" s="14" t="s">
        <v>349</v>
      </c>
      <c r="R178" s="13" t="s">
        <v>350</v>
      </c>
      <c r="S178" s="4"/>
      <c r="T178" s="24" t="s">
        <v>351</v>
      </c>
      <c r="U178" s="4"/>
      <c r="V178" s="4"/>
      <c r="W178" s="16" t="s">
        <v>352</v>
      </c>
      <c r="X178" s="4"/>
      <c r="Y178" s="13" t="s">
        <v>353</v>
      </c>
      <c r="Z178" s="4"/>
      <c r="AA178" s="4"/>
      <c r="AB178" s="4"/>
      <c r="AC178" s="4"/>
      <c r="AD178" s="4"/>
      <c r="AE178" s="13" t="s">
        <v>354</v>
      </c>
      <c r="AF178" s="4"/>
      <c r="AG178" s="14" t="s">
        <v>355</v>
      </c>
      <c r="AH178" s="13" t="s">
        <v>356</v>
      </c>
      <c r="AI178" s="4"/>
      <c r="AJ178" s="4"/>
    </row>
    <row r="179" spans="4:36" ht="15" x14ac:dyDescent="0.2">
      <c r="D179" s="4"/>
      <c r="E179" s="18" t="s">
        <v>357</v>
      </c>
      <c r="F179" s="4"/>
      <c r="G179" s="4"/>
      <c r="H179" s="13" t="s">
        <v>358</v>
      </c>
      <c r="I179" s="21" t="s">
        <v>359</v>
      </c>
      <c r="J179" s="15" t="s">
        <v>360</v>
      </c>
      <c r="K179" s="4"/>
      <c r="L179" s="4"/>
      <c r="M179" s="4"/>
      <c r="N179" s="4"/>
      <c r="O179" s="4"/>
      <c r="P179" s="4"/>
      <c r="Q179" s="19" t="s">
        <v>361</v>
      </c>
      <c r="R179" s="13" t="s">
        <v>362</v>
      </c>
      <c r="S179" s="4"/>
      <c r="T179" s="4"/>
      <c r="U179" s="4"/>
      <c r="V179" s="4"/>
      <c r="W179" s="24" t="s">
        <v>363</v>
      </c>
      <c r="X179" s="4"/>
      <c r="Y179" s="22" t="s">
        <v>364</v>
      </c>
      <c r="Z179" s="4"/>
      <c r="AA179" s="4"/>
      <c r="AB179" s="4"/>
      <c r="AC179" s="4"/>
      <c r="AD179" s="4"/>
      <c r="AE179" s="13" t="s">
        <v>365</v>
      </c>
      <c r="AF179" s="4"/>
      <c r="AG179" s="14" t="s">
        <v>366</v>
      </c>
      <c r="AH179" s="13" t="s">
        <v>367</v>
      </c>
      <c r="AI179" s="4"/>
      <c r="AJ179" s="4"/>
    </row>
    <row r="180" spans="4:36" ht="15" x14ac:dyDescent="0.2">
      <c r="D180" s="4"/>
      <c r="E180" s="18" t="s">
        <v>264</v>
      </c>
      <c r="F180" s="4"/>
      <c r="G180" s="4"/>
      <c r="H180" s="16" t="s">
        <v>368</v>
      </c>
      <c r="I180" s="4"/>
      <c r="J180" s="15" t="s">
        <v>369</v>
      </c>
      <c r="K180" s="4"/>
      <c r="L180" s="4"/>
      <c r="M180" s="4"/>
      <c r="N180" s="4"/>
      <c r="O180" s="4"/>
      <c r="P180" s="4"/>
      <c r="Q180" s="4"/>
      <c r="R180" s="13" t="s">
        <v>370</v>
      </c>
      <c r="S180" s="4"/>
      <c r="T180" s="4"/>
      <c r="U180" s="4"/>
      <c r="V180" s="4"/>
      <c r="W180" s="4"/>
      <c r="X180" s="4"/>
      <c r="Y180" s="4"/>
      <c r="Z180" s="4"/>
      <c r="AA180" s="4"/>
      <c r="AB180" s="4"/>
      <c r="AC180" s="4"/>
      <c r="AD180" s="4"/>
      <c r="AE180" s="13" t="s">
        <v>371</v>
      </c>
      <c r="AF180" s="4"/>
      <c r="AG180" s="14" t="s">
        <v>372</v>
      </c>
      <c r="AH180" s="13" t="s">
        <v>373</v>
      </c>
      <c r="AI180" s="4"/>
      <c r="AJ180" s="4"/>
    </row>
    <row r="181" spans="4:36" ht="15" x14ac:dyDescent="0.2">
      <c r="D181" s="4"/>
      <c r="E181" s="18" t="s">
        <v>374</v>
      </c>
      <c r="F181" s="4"/>
      <c r="G181" s="4"/>
      <c r="H181" s="13" t="s">
        <v>375</v>
      </c>
      <c r="I181" s="4"/>
      <c r="J181" s="15" t="s">
        <v>376</v>
      </c>
      <c r="K181" s="4"/>
      <c r="L181" s="4"/>
      <c r="M181" s="4"/>
      <c r="N181" s="4"/>
      <c r="O181" s="4"/>
      <c r="P181" s="4"/>
      <c r="Q181" s="4"/>
      <c r="R181" s="13" t="s">
        <v>377</v>
      </c>
      <c r="S181" s="4"/>
      <c r="T181" s="4"/>
      <c r="U181" s="4"/>
      <c r="V181" s="4"/>
      <c r="W181" s="4"/>
      <c r="X181" s="4"/>
      <c r="Y181" s="4"/>
      <c r="Z181" s="4"/>
      <c r="AA181" s="4"/>
      <c r="AB181" s="4"/>
      <c r="AC181" s="4"/>
      <c r="AD181" s="4"/>
      <c r="AE181" s="13" t="s">
        <v>378</v>
      </c>
      <c r="AF181" s="4"/>
      <c r="AG181" s="19" t="s">
        <v>379</v>
      </c>
      <c r="AH181" s="13" t="s">
        <v>380</v>
      </c>
      <c r="AI181" s="4"/>
      <c r="AJ181" s="4"/>
    </row>
    <row r="182" spans="4:36" ht="15" x14ac:dyDescent="0.2">
      <c r="D182" s="4"/>
      <c r="E182" s="18" t="s">
        <v>290</v>
      </c>
      <c r="F182" s="4"/>
      <c r="G182" s="4"/>
      <c r="H182" s="16" t="s">
        <v>381</v>
      </c>
      <c r="I182" s="4"/>
      <c r="J182" s="15" t="s">
        <v>382</v>
      </c>
      <c r="K182" s="4"/>
      <c r="L182" s="4"/>
      <c r="M182" s="4"/>
      <c r="N182" s="4"/>
      <c r="O182" s="4"/>
      <c r="P182" s="4"/>
      <c r="Q182" s="4"/>
      <c r="R182" s="13" t="s">
        <v>383</v>
      </c>
      <c r="S182" s="4"/>
      <c r="T182" s="4"/>
      <c r="U182" s="4"/>
      <c r="V182" s="4"/>
      <c r="W182" s="4"/>
      <c r="X182" s="4"/>
      <c r="Y182" s="4"/>
      <c r="Z182" s="4"/>
      <c r="AA182" s="4"/>
      <c r="AB182" s="4"/>
      <c r="AC182" s="4"/>
      <c r="AD182" s="4"/>
      <c r="AE182" s="22" t="s">
        <v>384</v>
      </c>
      <c r="AF182" s="4"/>
      <c r="AG182" s="4"/>
      <c r="AH182" s="13" t="s">
        <v>385</v>
      </c>
      <c r="AI182" s="4"/>
      <c r="AJ182" s="4"/>
    </row>
    <row r="183" spans="4:36" ht="15" x14ac:dyDescent="0.2">
      <c r="D183" s="4"/>
      <c r="E183" s="18" t="s">
        <v>386</v>
      </c>
      <c r="F183" s="4"/>
      <c r="G183" s="4"/>
      <c r="H183" s="16" t="s">
        <v>387</v>
      </c>
      <c r="I183" s="4"/>
      <c r="J183" s="23" t="s">
        <v>388</v>
      </c>
      <c r="K183" s="4"/>
      <c r="L183" s="4"/>
      <c r="M183" s="4"/>
      <c r="N183" s="4"/>
      <c r="O183" s="4"/>
      <c r="P183" s="4"/>
      <c r="Q183" s="4"/>
      <c r="R183" s="13" t="s">
        <v>389</v>
      </c>
      <c r="S183" s="4"/>
      <c r="T183" s="4"/>
      <c r="U183" s="4"/>
      <c r="V183" s="4"/>
      <c r="W183" s="4"/>
      <c r="X183" s="4"/>
      <c r="Y183" s="4"/>
      <c r="Z183" s="4"/>
      <c r="AA183" s="4"/>
      <c r="AB183" s="4"/>
      <c r="AC183" s="4"/>
      <c r="AD183" s="4"/>
      <c r="AE183" s="4"/>
      <c r="AF183" s="4"/>
      <c r="AG183" s="4"/>
      <c r="AH183" s="13" t="s">
        <v>390</v>
      </c>
      <c r="AI183" s="4"/>
      <c r="AJ183" s="4"/>
    </row>
    <row r="184" spans="4:36" ht="30" x14ac:dyDescent="0.2">
      <c r="D184" s="4"/>
      <c r="E184" s="18" t="s">
        <v>391</v>
      </c>
      <c r="F184" s="4"/>
      <c r="G184" s="4"/>
      <c r="H184" s="13" t="s">
        <v>392</v>
      </c>
      <c r="I184" s="4"/>
      <c r="J184" s="4"/>
      <c r="K184" s="4"/>
      <c r="L184" s="4"/>
      <c r="M184" s="4"/>
      <c r="N184" s="4"/>
      <c r="O184" s="4"/>
      <c r="P184" s="4"/>
      <c r="Q184" s="4"/>
      <c r="R184" s="13" t="s">
        <v>393</v>
      </c>
      <c r="S184" s="4"/>
      <c r="T184" s="4"/>
      <c r="U184" s="4"/>
      <c r="V184" s="4"/>
      <c r="W184" s="4"/>
      <c r="X184" s="4"/>
      <c r="Y184" s="4"/>
      <c r="Z184" s="4"/>
      <c r="AA184" s="4"/>
      <c r="AB184" s="4"/>
      <c r="AC184" s="4"/>
      <c r="AD184" s="4"/>
      <c r="AE184" s="4"/>
      <c r="AF184" s="4"/>
      <c r="AG184" s="4"/>
      <c r="AH184" s="13" t="s">
        <v>394</v>
      </c>
      <c r="AI184" s="4"/>
      <c r="AJ184" s="4"/>
    </row>
    <row r="185" spans="4:36" ht="15" x14ac:dyDescent="0.2">
      <c r="D185" s="4"/>
      <c r="E185" s="18" t="s">
        <v>395</v>
      </c>
      <c r="F185" s="4"/>
      <c r="G185" s="4"/>
      <c r="H185" s="13" t="s">
        <v>396</v>
      </c>
      <c r="I185" s="4"/>
      <c r="J185" s="4"/>
      <c r="K185" s="4"/>
      <c r="L185" s="4"/>
      <c r="M185" s="4"/>
      <c r="N185" s="4"/>
      <c r="O185" s="4"/>
      <c r="P185" s="4"/>
      <c r="Q185" s="4"/>
      <c r="R185" s="22" t="s">
        <v>397</v>
      </c>
      <c r="S185" s="4"/>
      <c r="T185" s="4"/>
      <c r="U185" s="4"/>
      <c r="V185" s="4"/>
      <c r="W185" s="4"/>
      <c r="X185" s="4"/>
      <c r="Y185" s="4"/>
      <c r="Z185" s="4"/>
      <c r="AA185" s="4"/>
      <c r="AB185" s="4"/>
      <c r="AC185" s="4"/>
      <c r="AD185" s="4"/>
      <c r="AE185" s="4"/>
      <c r="AF185" s="4"/>
      <c r="AG185" s="4"/>
      <c r="AH185" s="13" t="s">
        <v>398</v>
      </c>
      <c r="AI185" s="4"/>
      <c r="AJ185" s="4"/>
    </row>
    <row r="186" spans="4:36" ht="15" x14ac:dyDescent="0.2">
      <c r="D186" s="4"/>
      <c r="E186" s="18" t="s">
        <v>399</v>
      </c>
      <c r="F186" s="4"/>
      <c r="G186" s="4"/>
      <c r="H186" s="13" t="s">
        <v>400</v>
      </c>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22" t="s">
        <v>401</v>
      </c>
      <c r="AI186" s="4"/>
      <c r="AJ186" s="4"/>
    </row>
    <row r="187" spans="4:36" ht="15" x14ac:dyDescent="0.2">
      <c r="D187" s="4"/>
      <c r="E187" s="18" t="s">
        <v>402</v>
      </c>
      <c r="F187" s="4"/>
      <c r="G187" s="4"/>
      <c r="H187" s="13" t="s">
        <v>403</v>
      </c>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row>
    <row r="188" spans="4:36" ht="15" x14ac:dyDescent="0.2">
      <c r="D188" s="4"/>
      <c r="E188" s="18" t="s">
        <v>340</v>
      </c>
      <c r="F188" s="4"/>
      <c r="G188" s="4"/>
      <c r="H188" s="13" t="s">
        <v>404</v>
      </c>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row>
    <row r="189" spans="4:36" ht="15" x14ac:dyDescent="0.2">
      <c r="D189" s="4"/>
      <c r="E189" s="20" t="s">
        <v>405</v>
      </c>
      <c r="F189" s="4"/>
      <c r="G189" s="4"/>
      <c r="H189" s="22" t="s">
        <v>406</v>
      </c>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row>
    <row r="190" spans="4:36" x14ac:dyDescent="0.2">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row>
    <row r="191" spans="4:36" x14ac:dyDescent="0.2">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row>
    <row r="192" spans="4:36" x14ac:dyDescent="0.2">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row>
    <row r="193" spans="4:36" x14ac:dyDescent="0.2">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row>
    <row r="194" spans="4:36" x14ac:dyDescent="0.2">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row>
    <row r="195" spans="4:36" x14ac:dyDescent="0.2">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row>
    <row r="196" spans="4:36" x14ac:dyDescent="0.2">
      <c r="O196" s="4"/>
      <c r="P196" s="4"/>
      <c r="Q196" s="4"/>
      <c r="R196" s="4"/>
      <c r="S196" s="4"/>
      <c r="T196" s="4"/>
    </row>
    <row r="197" spans="4:36" x14ac:dyDescent="0.2">
      <c r="O197" s="4"/>
      <c r="P197" s="4"/>
      <c r="Q197" s="4"/>
      <c r="R197" s="4"/>
      <c r="S197" s="4"/>
      <c r="T197" s="4"/>
    </row>
    <row r="198" spans="4:36" x14ac:dyDescent="0.2">
      <c r="O198" s="4"/>
      <c r="P198" s="4"/>
      <c r="Q198" s="4"/>
      <c r="R198" s="4"/>
      <c r="S198" s="4"/>
      <c r="T198" s="4"/>
    </row>
    <row r="199" spans="4:36" x14ac:dyDescent="0.2">
      <c r="O199" s="4"/>
      <c r="P199" s="4"/>
      <c r="Q199" s="4"/>
      <c r="R199" s="4"/>
      <c r="S199" s="4"/>
      <c r="T199" s="4"/>
    </row>
    <row r="200" spans="4:36" x14ac:dyDescent="0.2">
      <c r="O200" s="4"/>
      <c r="P200" s="4"/>
      <c r="Q200" s="4"/>
      <c r="R200" s="4"/>
      <c r="S200" s="4"/>
      <c r="T200" s="4"/>
    </row>
    <row r="201" spans="4:36" x14ac:dyDescent="0.2">
      <c r="O201" s="4"/>
      <c r="P201" s="4"/>
      <c r="Q201" s="4"/>
      <c r="R201" s="4"/>
      <c r="S201" s="4"/>
      <c r="T201" s="4"/>
    </row>
    <row r="202" spans="4:36" x14ac:dyDescent="0.2">
      <c r="O202" s="4"/>
      <c r="P202" s="4"/>
      <c r="Q202" s="4"/>
      <c r="R202" s="4"/>
      <c r="S202" s="4"/>
      <c r="T202" s="4"/>
    </row>
    <row r="203" spans="4:36" x14ac:dyDescent="0.2">
      <c r="O203" s="4"/>
      <c r="P203" s="4"/>
      <c r="Q203" s="4"/>
      <c r="R203" s="4"/>
      <c r="S203" s="4"/>
      <c r="T203" s="4"/>
    </row>
    <row r="204" spans="4:36" ht="15" x14ac:dyDescent="0.25">
      <c r="D204" s="12" t="s">
        <v>407</v>
      </c>
      <c r="E204" s="12" t="s">
        <v>408</v>
      </c>
      <c r="F204" s="12" t="s">
        <v>409</v>
      </c>
      <c r="G204" s="25" t="s">
        <v>410</v>
      </c>
      <c r="H204" s="25" t="s">
        <v>411</v>
      </c>
      <c r="I204" s="12" t="s">
        <v>412</v>
      </c>
      <c r="J204" s="12" t="s">
        <v>413</v>
      </c>
      <c r="K204" s="25" t="s">
        <v>414</v>
      </c>
      <c r="L204" s="12" t="s">
        <v>415</v>
      </c>
      <c r="M204" s="12" t="s">
        <v>416</v>
      </c>
      <c r="N204" s="12" t="s">
        <v>417</v>
      </c>
      <c r="O204" s="12" t="s">
        <v>418</v>
      </c>
      <c r="P204" s="25" t="s">
        <v>419</v>
      </c>
      <c r="Q204" s="12" t="s">
        <v>420</v>
      </c>
      <c r="R204" s="12" t="s">
        <v>421</v>
      </c>
      <c r="S204" s="12" t="s">
        <v>422</v>
      </c>
      <c r="T204" s="12" t="s">
        <v>423</v>
      </c>
      <c r="U204" s="12" t="s">
        <v>424</v>
      </c>
      <c r="V204" s="12" t="s">
        <v>425</v>
      </c>
      <c r="W204" s="12" t="s">
        <v>426</v>
      </c>
      <c r="X204" s="12" t="s">
        <v>427</v>
      </c>
      <c r="Y204" s="12" t="s">
        <v>428</v>
      </c>
      <c r="Z204" s="12" t="s">
        <v>429</v>
      </c>
      <c r="AA204" s="12" t="s">
        <v>430</v>
      </c>
      <c r="AB204" s="12" t="s">
        <v>431</v>
      </c>
      <c r="AC204" s="12" t="s">
        <v>432</v>
      </c>
      <c r="AD204" s="12" t="s">
        <v>433</v>
      </c>
      <c r="AE204" s="12" t="s">
        <v>434</v>
      </c>
      <c r="AF204" s="12" t="s">
        <v>435</v>
      </c>
      <c r="AG204" s="12" t="s">
        <v>436</v>
      </c>
      <c r="AH204" s="12" t="s">
        <v>437</v>
      </c>
      <c r="AI204" s="12" t="s">
        <v>438</v>
      </c>
      <c r="AJ204" s="12" t="s">
        <v>439</v>
      </c>
    </row>
    <row r="205" spans="4:36" ht="15" x14ac:dyDescent="0.25">
      <c r="D205" t="s">
        <v>440</v>
      </c>
      <c r="E205" t="s">
        <v>441</v>
      </c>
      <c r="F205" t="s">
        <v>409</v>
      </c>
      <c r="G205" t="s">
        <v>442</v>
      </c>
      <c r="H205" t="s">
        <v>443</v>
      </c>
      <c r="I205" t="s">
        <v>444</v>
      </c>
      <c r="J205" t="s">
        <v>445</v>
      </c>
      <c r="K205" t="s">
        <v>446</v>
      </c>
      <c r="L205" t="s">
        <v>447</v>
      </c>
      <c r="M205" t="s">
        <v>448</v>
      </c>
      <c r="N205" t="s">
        <v>449</v>
      </c>
      <c r="O205" t="s">
        <v>450</v>
      </c>
      <c r="P205" t="s">
        <v>451</v>
      </c>
      <c r="Q205" t="s">
        <v>452</v>
      </c>
      <c r="R205" t="s">
        <v>453</v>
      </c>
      <c r="S205" t="s">
        <v>454</v>
      </c>
      <c r="T205" t="s">
        <v>455</v>
      </c>
      <c r="U205" t="s">
        <v>456</v>
      </c>
      <c r="V205" t="s">
        <v>457</v>
      </c>
      <c r="W205" t="s">
        <v>458</v>
      </c>
      <c r="X205" t="s">
        <v>459</v>
      </c>
      <c r="Y205" t="s">
        <v>460</v>
      </c>
      <c r="Z205" t="s">
        <v>461</v>
      </c>
      <c r="AA205" t="s">
        <v>462</v>
      </c>
      <c r="AB205" t="s">
        <v>463</v>
      </c>
      <c r="AC205" t="s">
        <v>464</v>
      </c>
      <c r="AD205" t="s">
        <v>465</v>
      </c>
      <c r="AE205" t="s">
        <v>466</v>
      </c>
      <c r="AF205" t="s">
        <v>467</v>
      </c>
      <c r="AG205" t="s">
        <v>468</v>
      </c>
      <c r="AH205" t="s">
        <v>469</v>
      </c>
      <c r="AI205" t="s">
        <v>470</v>
      </c>
      <c r="AJ205" t="s">
        <v>471</v>
      </c>
    </row>
    <row r="206" spans="4:36" ht="15" x14ac:dyDescent="0.25">
      <c r="D206" t="s">
        <v>472</v>
      </c>
      <c r="E206" t="s">
        <v>473</v>
      </c>
      <c r="F206" t="s">
        <v>474</v>
      </c>
      <c r="G206" t="s">
        <v>475</v>
      </c>
      <c r="H206"/>
      <c r="I206" t="s">
        <v>476</v>
      </c>
      <c r="J206" t="s">
        <v>477</v>
      </c>
      <c r="K206" t="s">
        <v>478</v>
      </c>
      <c r="L206" t="s">
        <v>479</v>
      </c>
      <c r="M206" t="s">
        <v>480</v>
      </c>
      <c r="N206" t="s">
        <v>481</v>
      </c>
      <c r="O206" t="s">
        <v>482</v>
      </c>
      <c r="P206" t="s">
        <v>483</v>
      </c>
      <c r="Q206" t="s">
        <v>484</v>
      </c>
      <c r="R206" t="s">
        <v>485</v>
      </c>
      <c r="S206" t="s">
        <v>486</v>
      </c>
      <c r="T206" t="s">
        <v>487</v>
      </c>
      <c r="U206" t="s">
        <v>488</v>
      </c>
      <c r="V206" t="s">
        <v>479</v>
      </c>
      <c r="W206" t="s">
        <v>489</v>
      </c>
      <c r="X206" t="s">
        <v>490</v>
      </c>
      <c r="Y206" t="s">
        <v>485</v>
      </c>
      <c r="Z206" t="s">
        <v>491</v>
      </c>
      <c r="AA206" t="s">
        <v>492</v>
      </c>
      <c r="AB206" t="s">
        <v>493</v>
      </c>
      <c r="AC206" t="s">
        <v>494</v>
      </c>
      <c r="AD206" t="s">
        <v>495</v>
      </c>
      <c r="AE206" t="s">
        <v>496</v>
      </c>
      <c r="AF206" t="s">
        <v>493</v>
      </c>
      <c r="AG206" t="s">
        <v>497</v>
      </c>
      <c r="AH206" t="s">
        <v>498</v>
      </c>
      <c r="AI206" t="s">
        <v>499</v>
      </c>
      <c r="AJ206" t="s">
        <v>500</v>
      </c>
    </row>
    <row r="207" spans="4:36" ht="15" x14ac:dyDescent="0.25">
      <c r="D207" t="s">
        <v>501</v>
      </c>
      <c r="E207" t="s">
        <v>502</v>
      </c>
      <c r="F207" t="s">
        <v>503</v>
      </c>
      <c r="G207" t="s">
        <v>504</v>
      </c>
      <c r="H207"/>
      <c r="I207" t="s">
        <v>505</v>
      </c>
      <c r="J207" t="s">
        <v>506</v>
      </c>
      <c r="K207" t="s">
        <v>507</v>
      </c>
      <c r="L207" t="s">
        <v>508</v>
      </c>
      <c r="M207" t="s">
        <v>509</v>
      </c>
      <c r="N207" t="s">
        <v>510</v>
      </c>
      <c r="O207" t="s">
        <v>511</v>
      </c>
      <c r="P207" t="s">
        <v>512</v>
      </c>
      <c r="Q207" t="s">
        <v>493</v>
      </c>
      <c r="R207" t="s">
        <v>513</v>
      </c>
      <c r="S207" t="s">
        <v>514</v>
      </c>
      <c r="T207" t="s">
        <v>515</v>
      </c>
      <c r="U207" t="s">
        <v>516</v>
      </c>
      <c r="V207" t="s">
        <v>517</v>
      </c>
      <c r="W207" t="s">
        <v>518</v>
      </c>
      <c r="X207" t="s">
        <v>519</v>
      </c>
      <c r="Y207" t="s">
        <v>520</v>
      </c>
      <c r="Z207" t="s">
        <v>521</v>
      </c>
      <c r="AA207" t="s">
        <v>522</v>
      </c>
      <c r="AB207" t="s">
        <v>523</v>
      </c>
      <c r="AC207" t="s">
        <v>524</v>
      </c>
      <c r="AD207"/>
      <c r="AE207" t="s">
        <v>479</v>
      </c>
      <c r="AF207" t="s">
        <v>525</v>
      </c>
      <c r="AG207" t="s">
        <v>526</v>
      </c>
      <c r="AH207" t="s">
        <v>527</v>
      </c>
      <c r="AI207" t="s">
        <v>528</v>
      </c>
      <c r="AJ207" t="s">
        <v>529</v>
      </c>
    </row>
    <row r="208" spans="4:36" ht="15" x14ac:dyDescent="0.25">
      <c r="D208" t="s">
        <v>530</v>
      </c>
      <c r="E208" t="s">
        <v>531</v>
      </c>
      <c r="F208" t="s">
        <v>532</v>
      </c>
      <c r="G208" t="s">
        <v>533</v>
      </c>
      <c r="H208"/>
      <c r="I208" t="s">
        <v>534</v>
      </c>
      <c r="J208" t="s">
        <v>535</v>
      </c>
      <c r="K208" t="s">
        <v>536</v>
      </c>
      <c r="L208" t="s">
        <v>537</v>
      </c>
      <c r="M208" t="s">
        <v>538</v>
      </c>
      <c r="N208" t="s">
        <v>524</v>
      </c>
      <c r="O208" t="s">
        <v>539</v>
      </c>
      <c r="P208" t="s">
        <v>540</v>
      </c>
      <c r="Q208" t="s">
        <v>541</v>
      </c>
      <c r="R208" t="s">
        <v>542</v>
      </c>
      <c r="S208" t="s">
        <v>543</v>
      </c>
      <c r="T208" t="s">
        <v>544</v>
      </c>
      <c r="U208" t="s">
        <v>545</v>
      </c>
      <c r="V208" t="s">
        <v>546</v>
      </c>
      <c r="W208" t="s">
        <v>547</v>
      </c>
      <c r="X208" t="s">
        <v>548</v>
      </c>
      <c r="Y208" t="s">
        <v>549</v>
      </c>
      <c r="Z208" t="s">
        <v>550</v>
      </c>
      <c r="AA208" t="s">
        <v>551</v>
      </c>
      <c r="AB208" t="s">
        <v>552</v>
      </c>
      <c r="AC208" t="s">
        <v>553</v>
      </c>
      <c r="AD208"/>
      <c r="AE208" t="s">
        <v>554</v>
      </c>
      <c r="AF208" t="s">
        <v>555</v>
      </c>
      <c r="AG208" t="s">
        <v>556</v>
      </c>
      <c r="AH208" t="s">
        <v>557</v>
      </c>
      <c r="AI208" t="s">
        <v>558</v>
      </c>
      <c r="AJ208" t="s">
        <v>559</v>
      </c>
    </row>
    <row r="209" spans="4:36" ht="15" x14ac:dyDescent="0.25">
      <c r="D209" t="s">
        <v>560</v>
      </c>
      <c r="E209" t="s">
        <v>561</v>
      </c>
      <c r="F209" t="s">
        <v>562</v>
      </c>
      <c r="G209" t="s">
        <v>563</v>
      </c>
      <c r="H209"/>
      <c r="I209" t="s">
        <v>564</v>
      </c>
      <c r="J209" t="s">
        <v>565</v>
      </c>
      <c r="K209" t="s">
        <v>566</v>
      </c>
      <c r="L209" t="s">
        <v>567</v>
      </c>
      <c r="M209" t="s">
        <v>568</v>
      </c>
      <c r="N209" t="s">
        <v>412</v>
      </c>
      <c r="O209" t="s">
        <v>569</v>
      </c>
      <c r="P209" t="s">
        <v>570</v>
      </c>
      <c r="Q209" t="s">
        <v>571</v>
      </c>
      <c r="R209" t="s">
        <v>572</v>
      </c>
      <c r="S209" t="s">
        <v>573</v>
      </c>
      <c r="T209"/>
      <c r="U209" t="s">
        <v>574</v>
      </c>
      <c r="V209" t="s">
        <v>575</v>
      </c>
      <c r="W209" t="s">
        <v>576</v>
      </c>
      <c r="X209" t="s">
        <v>577</v>
      </c>
      <c r="Y209" t="s">
        <v>578</v>
      </c>
      <c r="Z209" t="s">
        <v>579</v>
      </c>
      <c r="AA209" t="s">
        <v>580</v>
      </c>
      <c r="AB209" t="s">
        <v>420</v>
      </c>
      <c r="AC209" t="s">
        <v>581</v>
      </c>
      <c r="AD209"/>
      <c r="AE209" t="s">
        <v>582</v>
      </c>
      <c r="AF209" t="s">
        <v>583</v>
      </c>
      <c r="AG209" t="s">
        <v>584</v>
      </c>
      <c r="AH209" t="s">
        <v>510</v>
      </c>
      <c r="AI209" t="s">
        <v>585</v>
      </c>
      <c r="AJ209"/>
    </row>
    <row r="210" spans="4:36" ht="15" x14ac:dyDescent="0.25">
      <c r="D210" t="s">
        <v>586</v>
      </c>
      <c r="E210" t="s">
        <v>587</v>
      </c>
      <c r="F210" t="s">
        <v>588</v>
      </c>
      <c r="G210" t="s">
        <v>589</v>
      </c>
      <c r="H210"/>
      <c r="I210" t="s">
        <v>590</v>
      </c>
      <c r="J210" t="s">
        <v>591</v>
      </c>
      <c r="K210" t="s">
        <v>592</v>
      </c>
      <c r="L210" t="s">
        <v>593</v>
      </c>
      <c r="M210" t="s">
        <v>594</v>
      </c>
      <c r="N210" t="s">
        <v>595</v>
      </c>
      <c r="O210" t="s">
        <v>596</v>
      </c>
      <c r="P210" t="s">
        <v>597</v>
      </c>
      <c r="Q210" t="s">
        <v>598</v>
      </c>
      <c r="R210" t="s">
        <v>599</v>
      </c>
      <c r="S210" t="s">
        <v>600</v>
      </c>
      <c r="T210"/>
      <c r="U210" t="s">
        <v>601</v>
      </c>
      <c r="V210" t="s">
        <v>602</v>
      </c>
      <c r="W210" t="s">
        <v>603</v>
      </c>
      <c r="X210" t="s">
        <v>604</v>
      </c>
      <c r="Y210" t="s">
        <v>605</v>
      </c>
      <c r="Z210" t="s">
        <v>606</v>
      </c>
      <c r="AA210" t="s">
        <v>607</v>
      </c>
      <c r="AB210" t="s">
        <v>608</v>
      </c>
      <c r="AC210" t="s">
        <v>609</v>
      </c>
      <c r="AD210"/>
      <c r="AE210" t="s">
        <v>610</v>
      </c>
      <c r="AF210" t="s">
        <v>611</v>
      </c>
      <c r="AG210" t="s">
        <v>612</v>
      </c>
      <c r="AH210" t="s">
        <v>412</v>
      </c>
      <c r="AI210" t="s">
        <v>613</v>
      </c>
      <c r="AJ210"/>
    </row>
    <row r="211" spans="4:36" ht="15" x14ac:dyDescent="0.25">
      <c r="D211" t="s">
        <v>614</v>
      </c>
      <c r="E211" t="s">
        <v>615</v>
      </c>
      <c r="F211" t="s">
        <v>616</v>
      </c>
      <c r="G211" t="s">
        <v>617</v>
      </c>
      <c r="H211"/>
      <c r="I211" t="s">
        <v>618</v>
      </c>
      <c r="J211" t="s">
        <v>619</v>
      </c>
      <c r="K211" t="s">
        <v>620</v>
      </c>
      <c r="L211" t="s">
        <v>621</v>
      </c>
      <c r="M211" t="s">
        <v>622</v>
      </c>
      <c r="N211" t="s">
        <v>623</v>
      </c>
      <c r="O211" t="s">
        <v>624</v>
      </c>
      <c r="P211" t="s">
        <v>625</v>
      </c>
      <c r="Q211" t="s">
        <v>626</v>
      </c>
      <c r="R211" t="s">
        <v>627</v>
      </c>
      <c r="S211" t="s">
        <v>628</v>
      </c>
      <c r="T211"/>
      <c r="U211" t="s">
        <v>629</v>
      </c>
      <c r="V211" t="s">
        <v>630</v>
      </c>
      <c r="W211" t="s">
        <v>631</v>
      </c>
      <c r="X211" t="s">
        <v>632</v>
      </c>
      <c r="Y211" t="s">
        <v>565</v>
      </c>
      <c r="Z211" t="s">
        <v>633</v>
      </c>
      <c r="AA211" t="s">
        <v>634</v>
      </c>
      <c r="AB211" t="s">
        <v>635</v>
      </c>
      <c r="AC211" t="s">
        <v>636</v>
      </c>
      <c r="AD211"/>
      <c r="AE211" t="s">
        <v>637</v>
      </c>
      <c r="AF211" t="s">
        <v>638</v>
      </c>
      <c r="AG211" t="s">
        <v>639</v>
      </c>
      <c r="AH211" t="s">
        <v>640</v>
      </c>
      <c r="AI211"/>
      <c r="AJ211"/>
    </row>
    <row r="212" spans="4:36" ht="15" x14ac:dyDescent="0.25">
      <c r="D212" t="s">
        <v>641</v>
      </c>
      <c r="E212" t="s">
        <v>642</v>
      </c>
      <c r="F212"/>
      <c r="G212" t="s">
        <v>643</v>
      </c>
      <c r="H212"/>
      <c r="I212" t="s">
        <v>487</v>
      </c>
      <c r="J212" t="s">
        <v>644</v>
      </c>
      <c r="K212" t="s">
        <v>645</v>
      </c>
      <c r="L212" t="s">
        <v>646</v>
      </c>
      <c r="M212" t="s">
        <v>647</v>
      </c>
      <c r="N212" t="s">
        <v>648</v>
      </c>
      <c r="O212" t="s">
        <v>649</v>
      </c>
      <c r="P212" t="s">
        <v>650</v>
      </c>
      <c r="Q212" t="s">
        <v>651</v>
      </c>
      <c r="R212" t="s">
        <v>652</v>
      </c>
      <c r="S212" t="s">
        <v>653</v>
      </c>
      <c r="T212"/>
      <c r="U212" t="s">
        <v>654</v>
      </c>
      <c r="V212" t="s">
        <v>655</v>
      </c>
      <c r="W212" t="s">
        <v>656</v>
      </c>
      <c r="X212" t="s">
        <v>657</v>
      </c>
      <c r="Y212" t="s">
        <v>658</v>
      </c>
      <c r="Z212" t="s">
        <v>659</v>
      </c>
      <c r="AA212" t="s">
        <v>660</v>
      </c>
      <c r="AB212" t="s">
        <v>661</v>
      </c>
      <c r="AC212" t="s">
        <v>662</v>
      </c>
      <c r="AD212"/>
      <c r="AE212" t="s">
        <v>663</v>
      </c>
      <c r="AF212" t="s">
        <v>664</v>
      </c>
      <c r="AG212" t="s">
        <v>665</v>
      </c>
      <c r="AH212" t="s">
        <v>666</v>
      </c>
      <c r="AI212"/>
      <c r="AJ212"/>
    </row>
    <row r="213" spans="4:36" ht="15" x14ac:dyDescent="0.25">
      <c r="D213" t="s">
        <v>667</v>
      </c>
      <c r="E213" t="s">
        <v>668</v>
      </c>
      <c r="F213"/>
      <c r="G213" t="s">
        <v>669</v>
      </c>
      <c r="H213"/>
      <c r="I213" t="s">
        <v>670</v>
      </c>
      <c r="J213" t="s">
        <v>413</v>
      </c>
      <c r="K213" t="s">
        <v>671</v>
      </c>
      <c r="L213" t="s">
        <v>672</v>
      </c>
      <c r="M213" t="s">
        <v>673</v>
      </c>
      <c r="N213" t="s">
        <v>674</v>
      </c>
      <c r="O213" t="s">
        <v>675</v>
      </c>
      <c r="P213" t="s">
        <v>676</v>
      </c>
      <c r="Q213" t="s">
        <v>677</v>
      </c>
      <c r="R213" t="s">
        <v>678</v>
      </c>
      <c r="S213"/>
      <c r="T213"/>
      <c r="U213" t="s">
        <v>679</v>
      </c>
      <c r="V213" t="s">
        <v>680</v>
      </c>
      <c r="W213" t="s">
        <v>681</v>
      </c>
      <c r="X213" t="s">
        <v>682</v>
      </c>
      <c r="Y213" t="s">
        <v>492</v>
      </c>
      <c r="Z213" t="s">
        <v>683</v>
      </c>
      <c r="AA213" t="s">
        <v>684</v>
      </c>
      <c r="AB213" t="s">
        <v>685</v>
      </c>
      <c r="AC213" t="s">
        <v>686</v>
      </c>
      <c r="AD213"/>
      <c r="AE213" t="s">
        <v>412</v>
      </c>
      <c r="AF213" t="s">
        <v>687</v>
      </c>
      <c r="AG213" t="s">
        <v>688</v>
      </c>
      <c r="AH213" t="s">
        <v>689</v>
      </c>
      <c r="AI213"/>
      <c r="AJ213"/>
    </row>
    <row r="214" spans="4:36" ht="15" x14ac:dyDescent="0.25">
      <c r="D214" t="s">
        <v>690</v>
      </c>
      <c r="E214" t="s">
        <v>691</v>
      </c>
      <c r="F214"/>
      <c r="G214" t="s">
        <v>692</v>
      </c>
      <c r="H214"/>
      <c r="I214" t="s">
        <v>693</v>
      </c>
      <c r="J214" t="s">
        <v>694</v>
      </c>
      <c r="K214" t="s">
        <v>695</v>
      </c>
      <c r="L214" t="s">
        <v>696</v>
      </c>
      <c r="M214" t="s">
        <v>697</v>
      </c>
      <c r="N214" t="s">
        <v>698</v>
      </c>
      <c r="O214" t="s">
        <v>699</v>
      </c>
      <c r="P214" t="s">
        <v>700</v>
      </c>
      <c r="Q214" t="s">
        <v>701</v>
      </c>
      <c r="R214" t="s">
        <v>702</v>
      </c>
      <c r="S214"/>
      <c r="T214"/>
      <c r="U214" t="s">
        <v>703</v>
      </c>
      <c r="V214" t="s">
        <v>704</v>
      </c>
      <c r="W214" t="s">
        <v>705</v>
      </c>
      <c r="X214" t="s">
        <v>706</v>
      </c>
      <c r="Y214" t="s">
        <v>707</v>
      </c>
      <c r="Z214" t="s">
        <v>708</v>
      </c>
      <c r="AA214" t="s">
        <v>709</v>
      </c>
      <c r="AB214" t="s">
        <v>710</v>
      </c>
      <c r="AC214" t="s">
        <v>711</v>
      </c>
      <c r="AD214"/>
      <c r="AE214" t="s">
        <v>678</v>
      </c>
      <c r="AF214" t="s">
        <v>712</v>
      </c>
      <c r="AG214" t="s">
        <v>713</v>
      </c>
      <c r="AH214" t="s">
        <v>714</v>
      </c>
      <c r="AI214"/>
      <c r="AJ214"/>
    </row>
    <row r="215" spans="4:36" ht="15" x14ac:dyDescent="0.25">
      <c r="D215" t="s">
        <v>715</v>
      </c>
      <c r="E215" t="s">
        <v>716</v>
      </c>
      <c r="F215"/>
      <c r="G215" t="s">
        <v>717</v>
      </c>
      <c r="H215"/>
      <c r="I215" t="s">
        <v>420</v>
      </c>
      <c r="J215" t="s">
        <v>493</v>
      </c>
      <c r="K215" t="s">
        <v>718</v>
      </c>
      <c r="L215" t="s">
        <v>719</v>
      </c>
      <c r="M215" t="s">
        <v>720</v>
      </c>
      <c r="N215" t="s">
        <v>721</v>
      </c>
      <c r="O215" t="s">
        <v>722</v>
      </c>
      <c r="P215" t="s">
        <v>723</v>
      </c>
      <c r="Q215" t="s">
        <v>724</v>
      </c>
      <c r="R215" t="s">
        <v>725</v>
      </c>
      <c r="S215"/>
      <c r="T215"/>
      <c r="U215" t="s">
        <v>726</v>
      </c>
      <c r="V215" t="s">
        <v>727</v>
      </c>
      <c r="W215" t="s">
        <v>728</v>
      </c>
      <c r="X215" t="s">
        <v>729</v>
      </c>
      <c r="Y215" t="s">
        <v>730</v>
      </c>
      <c r="Z215" t="s">
        <v>731</v>
      </c>
      <c r="AA215" t="s">
        <v>732</v>
      </c>
      <c r="AB215" t="s">
        <v>733</v>
      </c>
      <c r="AC215" t="s">
        <v>734</v>
      </c>
      <c r="AD215"/>
      <c r="AE215" t="s">
        <v>735</v>
      </c>
      <c r="AF215" t="s">
        <v>736</v>
      </c>
      <c r="AG215" t="s">
        <v>737</v>
      </c>
      <c r="AH215" t="s">
        <v>738</v>
      </c>
      <c r="AI215"/>
      <c r="AJ215"/>
    </row>
    <row r="216" spans="4:36" ht="15" x14ac:dyDescent="0.25">
      <c r="D216"/>
      <c r="E216" t="s">
        <v>739</v>
      </c>
      <c r="F216"/>
      <c r="G216" t="s">
        <v>740</v>
      </c>
      <c r="H216"/>
      <c r="I216" t="s">
        <v>741</v>
      </c>
      <c r="J216" t="s">
        <v>742</v>
      </c>
      <c r="K216" t="s">
        <v>743</v>
      </c>
      <c r="L216" t="s">
        <v>744</v>
      </c>
      <c r="M216" t="s">
        <v>745</v>
      </c>
      <c r="N216" t="s">
        <v>447</v>
      </c>
      <c r="O216" t="s">
        <v>746</v>
      </c>
      <c r="P216" t="s">
        <v>747</v>
      </c>
      <c r="Q216" t="s">
        <v>748</v>
      </c>
      <c r="R216" t="s">
        <v>749</v>
      </c>
      <c r="S216"/>
      <c r="T216"/>
      <c r="U216" t="s">
        <v>750</v>
      </c>
      <c r="V216" t="s">
        <v>751</v>
      </c>
      <c r="W216" t="s">
        <v>752</v>
      </c>
      <c r="X216" t="s">
        <v>753</v>
      </c>
      <c r="Y216" t="s">
        <v>420</v>
      </c>
      <c r="Z216" t="s">
        <v>754</v>
      </c>
      <c r="AA216" t="s">
        <v>755</v>
      </c>
      <c r="AB216" t="s">
        <v>756</v>
      </c>
      <c r="AC216" t="s">
        <v>757</v>
      </c>
      <c r="AD216"/>
      <c r="AE216" t="s">
        <v>758</v>
      </c>
      <c r="AF216" t="s">
        <v>759</v>
      </c>
      <c r="AG216" t="s">
        <v>760</v>
      </c>
      <c r="AH216" t="s">
        <v>533</v>
      </c>
      <c r="AI216"/>
      <c r="AJ216"/>
    </row>
    <row r="217" spans="4:36" ht="15" x14ac:dyDescent="0.25">
      <c r="D217"/>
      <c r="E217" t="s">
        <v>761</v>
      </c>
      <c r="F217"/>
      <c r="G217" t="s">
        <v>762</v>
      </c>
      <c r="H217"/>
      <c r="I217" t="s">
        <v>763</v>
      </c>
      <c r="J217" t="s">
        <v>414</v>
      </c>
      <c r="K217" t="s">
        <v>764</v>
      </c>
      <c r="L217" t="s">
        <v>765</v>
      </c>
      <c r="M217" t="s">
        <v>766</v>
      </c>
      <c r="N217" t="s">
        <v>767</v>
      </c>
      <c r="O217" t="s">
        <v>768</v>
      </c>
      <c r="P217" t="s">
        <v>769</v>
      </c>
      <c r="Q217" t="s">
        <v>770</v>
      </c>
      <c r="R217" t="s">
        <v>771</v>
      </c>
      <c r="S217"/>
      <c r="T217"/>
      <c r="U217" t="s">
        <v>772</v>
      </c>
      <c r="V217" t="s">
        <v>773</v>
      </c>
      <c r="W217" t="s">
        <v>774</v>
      </c>
      <c r="X217" t="s">
        <v>774</v>
      </c>
      <c r="Y217" t="s">
        <v>775</v>
      </c>
      <c r="Z217" t="s">
        <v>776</v>
      </c>
      <c r="AA217" t="s">
        <v>777</v>
      </c>
      <c r="AB217"/>
      <c r="AC217" t="s">
        <v>778</v>
      </c>
      <c r="AD217"/>
      <c r="AE217" t="s">
        <v>779</v>
      </c>
      <c r="AF217" t="s">
        <v>780</v>
      </c>
      <c r="AG217" t="s">
        <v>781</v>
      </c>
      <c r="AH217" t="s">
        <v>782</v>
      </c>
      <c r="AI217"/>
      <c r="AJ217"/>
    </row>
    <row r="218" spans="4:36" ht="15" x14ac:dyDescent="0.25">
      <c r="D218"/>
      <c r="E218" t="s">
        <v>783</v>
      </c>
      <c r="F218"/>
      <c r="G218" t="s">
        <v>543</v>
      </c>
      <c r="H218"/>
      <c r="I218" t="s">
        <v>784</v>
      </c>
      <c r="J218" t="s">
        <v>785</v>
      </c>
      <c r="K218" t="s">
        <v>786</v>
      </c>
      <c r="L218" t="s">
        <v>787</v>
      </c>
      <c r="M218" t="s">
        <v>788</v>
      </c>
      <c r="N218" t="s">
        <v>789</v>
      </c>
      <c r="O218" t="s">
        <v>790</v>
      </c>
      <c r="P218" t="s">
        <v>791</v>
      </c>
      <c r="Q218" t="s">
        <v>792</v>
      </c>
      <c r="R218" t="s">
        <v>793</v>
      </c>
      <c r="S218"/>
      <c r="T218"/>
      <c r="U218" t="s">
        <v>794</v>
      </c>
      <c r="V218" t="s">
        <v>795</v>
      </c>
      <c r="W218" t="s">
        <v>796</v>
      </c>
      <c r="X218" t="s">
        <v>797</v>
      </c>
      <c r="Y218" t="s">
        <v>798</v>
      </c>
      <c r="Z218" t="s">
        <v>799</v>
      </c>
      <c r="AA218"/>
      <c r="AB218"/>
      <c r="AC218" t="s">
        <v>800</v>
      </c>
      <c r="AD218"/>
      <c r="AE218" t="s">
        <v>801</v>
      </c>
      <c r="AF218" t="s">
        <v>802</v>
      </c>
      <c r="AG218" t="s">
        <v>803</v>
      </c>
      <c r="AH218" t="s">
        <v>804</v>
      </c>
      <c r="AI218"/>
      <c r="AJ218"/>
    </row>
    <row r="219" spans="4:36" ht="15" x14ac:dyDescent="0.25">
      <c r="D219"/>
      <c r="E219" t="s">
        <v>510</v>
      </c>
      <c r="F219"/>
      <c r="G219" t="s">
        <v>805</v>
      </c>
      <c r="H219"/>
      <c r="I219" t="s">
        <v>806</v>
      </c>
      <c r="J219" t="s">
        <v>807</v>
      </c>
      <c r="K219" t="s">
        <v>808</v>
      </c>
      <c r="L219" t="s">
        <v>809</v>
      </c>
      <c r="M219" t="s">
        <v>810</v>
      </c>
      <c r="N219" t="s">
        <v>811</v>
      </c>
      <c r="O219" t="s">
        <v>812</v>
      </c>
      <c r="P219" t="s">
        <v>813</v>
      </c>
      <c r="Q219" t="s">
        <v>814</v>
      </c>
      <c r="R219" t="s">
        <v>815</v>
      </c>
      <c r="S219"/>
      <c r="T219"/>
      <c r="U219" t="s">
        <v>816</v>
      </c>
      <c r="V219" t="s">
        <v>817</v>
      </c>
      <c r="W219" t="s">
        <v>818</v>
      </c>
      <c r="X219" t="s">
        <v>819</v>
      </c>
      <c r="Y219" t="s">
        <v>820</v>
      </c>
      <c r="Z219" t="s">
        <v>821</v>
      </c>
      <c r="AA219"/>
      <c r="AB219"/>
      <c r="AC219"/>
      <c r="AD219"/>
      <c r="AE219" t="s">
        <v>822</v>
      </c>
      <c r="AF219" t="s">
        <v>823</v>
      </c>
      <c r="AG219" t="s">
        <v>824</v>
      </c>
      <c r="AH219" t="s">
        <v>825</v>
      </c>
      <c r="AI219"/>
      <c r="AJ219"/>
    </row>
    <row r="220" spans="4:36" ht="15" x14ac:dyDescent="0.25">
      <c r="D220"/>
      <c r="E220" t="s">
        <v>463</v>
      </c>
      <c r="F220"/>
      <c r="G220" t="s">
        <v>826</v>
      </c>
      <c r="H220"/>
      <c r="I220" t="s">
        <v>827</v>
      </c>
      <c r="J220" t="s">
        <v>828</v>
      </c>
      <c r="K220" t="s">
        <v>829</v>
      </c>
      <c r="L220" t="s">
        <v>830</v>
      </c>
      <c r="M220" t="s">
        <v>831</v>
      </c>
      <c r="N220" t="s">
        <v>832</v>
      </c>
      <c r="O220" t="s">
        <v>833</v>
      </c>
      <c r="P220" t="s">
        <v>834</v>
      </c>
      <c r="Q220" t="s">
        <v>835</v>
      </c>
      <c r="R220" t="s">
        <v>836</v>
      </c>
      <c r="S220"/>
      <c r="T220"/>
      <c r="U220" t="s">
        <v>837</v>
      </c>
      <c r="V220"/>
      <c r="W220" t="s">
        <v>838</v>
      </c>
      <c r="X220" t="s">
        <v>839</v>
      </c>
      <c r="Y220" t="s">
        <v>840</v>
      </c>
      <c r="Z220" t="s">
        <v>841</v>
      </c>
      <c r="AA220"/>
      <c r="AB220"/>
      <c r="AC220"/>
      <c r="AD220"/>
      <c r="AE220" t="s">
        <v>842</v>
      </c>
      <c r="AF220" t="s">
        <v>843</v>
      </c>
      <c r="AG220" t="s">
        <v>844</v>
      </c>
      <c r="AH220" t="s">
        <v>845</v>
      </c>
      <c r="AI220"/>
      <c r="AJ220"/>
    </row>
    <row r="221" spans="4:36" ht="15" x14ac:dyDescent="0.25">
      <c r="D221"/>
      <c r="E221" t="s">
        <v>582</v>
      </c>
      <c r="F221"/>
      <c r="G221" t="s">
        <v>766</v>
      </c>
      <c r="H221"/>
      <c r="I221" t="s">
        <v>846</v>
      </c>
      <c r="J221" t="s">
        <v>847</v>
      </c>
      <c r="K221" t="s">
        <v>848</v>
      </c>
      <c r="L221"/>
      <c r="M221" t="s">
        <v>849</v>
      </c>
      <c r="N221" t="s">
        <v>850</v>
      </c>
      <c r="O221" t="s">
        <v>851</v>
      </c>
      <c r="P221" t="s">
        <v>852</v>
      </c>
      <c r="Q221" t="s">
        <v>853</v>
      </c>
      <c r="R221" t="s">
        <v>854</v>
      </c>
      <c r="S221"/>
      <c r="T221"/>
      <c r="U221" t="s">
        <v>855</v>
      </c>
      <c r="V221"/>
      <c r="W221" t="s">
        <v>856</v>
      </c>
      <c r="X221" t="s">
        <v>857</v>
      </c>
      <c r="Y221" t="s">
        <v>858</v>
      </c>
      <c r="Z221" t="s">
        <v>859</v>
      </c>
      <c r="AA221"/>
      <c r="AB221"/>
      <c r="AC221"/>
      <c r="AD221"/>
      <c r="AE221" t="s">
        <v>860</v>
      </c>
      <c r="AF221" t="s">
        <v>861</v>
      </c>
      <c r="AG221" t="s">
        <v>862</v>
      </c>
      <c r="AH221" t="s">
        <v>863</v>
      </c>
      <c r="AI221"/>
      <c r="AJ221"/>
    </row>
    <row r="222" spans="4:36" ht="15" x14ac:dyDescent="0.25">
      <c r="D222"/>
      <c r="E222" t="s">
        <v>864</v>
      </c>
      <c r="F222"/>
      <c r="G222" t="s">
        <v>865</v>
      </c>
      <c r="H222"/>
      <c r="I222" t="s">
        <v>866</v>
      </c>
      <c r="J222" t="s">
        <v>867</v>
      </c>
      <c r="K222" t="s">
        <v>868</v>
      </c>
      <c r="L222"/>
      <c r="M222" t="s">
        <v>869</v>
      </c>
      <c r="N222" t="s">
        <v>870</v>
      </c>
      <c r="O222" t="s">
        <v>871</v>
      </c>
      <c r="P222" t="s">
        <v>872</v>
      </c>
      <c r="Q222" t="s">
        <v>873</v>
      </c>
      <c r="R222" t="s">
        <v>874</v>
      </c>
      <c r="S222"/>
      <c r="T222"/>
      <c r="U222" t="s">
        <v>875</v>
      </c>
      <c r="V222"/>
      <c r="W222" t="s">
        <v>876</v>
      </c>
      <c r="X222" t="s">
        <v>877</v>
      </c>
      <c r="Y222" t="s">
        <v>878</v>
      </c>
      <c r="Z222" t="s">
        <v>879</v>
      </c>
      <c r="AA222"/>
      <c r="AB222"/>
      <c r="AC222"/>
      <c r="AD222"/>
      <c r="AE222" t="s">
        <v>880</v>
      </c>
      <c r="AF222" t="s">
        <v>881</v>
      </c>
      <c r="AG222" t="s">
        <v>882</v>
      </c>
      <c r="AH222" t="s">
        <v>883</v>
      </c>
      <c r="AI222"/>
      <c r="AJ222"/>
    </row>
    <row r="223" spans="4:36" ht="15" x14ac:dyDescent="0.25">
      <c r="D223"/>
      <c r="E223" t="s">
        <v>884</v>
      </c>
      <c r="F223"/>
      <c r="G223" t="s">
        <v>885</v>
      </c>
      <c r="H223"/>
      <c r="I223" t="s">
        <v>886</v>
      </c>
      <c r="J223" t="s">
        <v>887</v>
      </c>
      <c r="K223" t="s">
        <v>888</v>
      </c>
      <c r="L223"/>
      <c r="M223" t="s">
        <v>817</v>
      </c>
      <c r="N223" t="s">
        <v>889</v>
      </c>
      <c r="O223" t="s">
        <v>890</v>
      </c>
      <c r="P223" t="s">
        <v>891</v>
      </c>
      <c r="Q223" t="s">
        <v>892</v>
      </c>
      <c r="R223" t="s">
        <v>893</v>
      </c>
      <c r="S223"/>
      <c r="T223"/>
      <c r="U223" t="s">
        <v>894</v>
      </c>
      <c r="V223"/>
      <c r="W223" t="s">
        <v>895</v>
      </c>
      <c r="X223" t="s">
        <v>896</v>
      </c>
      <c r="Y223" t="s">
        <v>897</v>
      </c>
      <c r="Z223" t="s">
        <v>898</v>
      </c>
      <c r="AA223"/>
      <c r="AB223"/>
      <c r="AC223"/>
      <c r="AD223"/>
      <c r="AE223" t="s">
        <v>899</v>
      </c>
      <c r="AF223" t="s">
        <v>900</v>
      </c>
      <c r="AG223" t="s">
        <v>901</v>
      </c>
      <c r="AH223" t="s">
        <v>902</v>
      </c>
      <c r="AI223"/>
      <c r="AJ223"/>
    </row>
    <row r="224" spans="4:36" ht="15" x14ac:dyDescent="0.25">
      <c r="D224"/>
      <c r="E224" t="s">
        <v>903</v>
      </c>
      <c r="F224"/>
      <c r="G224" t="s">
        <v>904</v>
      </c>
      <c r="H224"/>
      <c r="I224" t="s">
        <v>905</v>
      </c>
      <c r="J224" t="s">
        <v>906</v>
      </c>
      <c r="K224" t="s">
        <v>432</v>
      </c>
      <c r="L224"/>
      <c r="M224"/>
      <c r="N224" t="s">
        <v>907</v>
      </c>
      <c r="O224" t="s">
        <v>908</v>
      </c>
      <c r="P224" t="s">
        <v>909</v>
      </c>
      <c r="Q224" t="s">
        <v>910</v>
      </c>
      <c r="R224" t="s">
        <v>911</v>
      </c>
      <c r="S224"/>
      <c r="T224"/>
      <c r="U224" t="s">
        <v>912</v>
      </c>
      <c r="V224"/>
      <c r="W224" t="s">
        <v>913</v>
      </c>
      <c r="X224" t="s">
        <v>914</v>
      </c>
      <c r="Y224" t="s">
        <v>915</v>
      </c>
      <c r="Z224" t="s">
        <v>916</v>
      </c>
      <c r="AA224"/>
      <c r="AB224"/>
      <c r="AC224"/>
      <c r="AD224"/>
      <c r="AE224" t="s">
        <v>917</v>
      </c>
      <c r="AF224" t="s">
        <v>918</v>
      </c>
      <c r="AG224" t="s">
        <v>919</v>
      </c>
      <c r="AH224" t="s">
        <v>920</v>
      </c>
      <c r="AI224"/>
      <c r="AJ224"/>
    </row>
    <row r="225" spans="4:36" ht="15" x14ac:dyDescent="0.25">
      <c r="D225"/>
      <c r="E225" t="s">
        <v>663</v>
      </c>
      <c r="F225"/>
      <c r="G225" t="s">
        <v>921</v>
      </c>
      <c r="H225"/>
      <c r="I225" t="s">
        <v>922</v>
      </c>
      <c r="J225" t="s">
        <v>923</v>
      </c>
      <c r="K225" t="s">
        <v>924</v>
      </c>
      <c r="L225"/>
      <c r="M225"/>
      <c r="N225" t="s">
        <v>925</v>
      </c>
      <c r="O225" t="s">
        <v>926</v>
      </c>
      <c r="P225" t="s">
        <v>927</v>
      </c>
      <c r="Q225" t="s">
        <v>928</v>
      </c>
      <c r="R225" t="s">
        <v>929</v>
      </c>
      <c r="S225"/>
      <c r="T225"/>
      <c r="U225" t="s">
        <v>930</v>
      </c>
      <c r="V225"/>
      <c r="W225" t="s">
        <v>931</v>
      </c>
      <c r="X225" t="s">
        <v>932</v>
      </c>
      <c r="Y225" t="s">
        <v>721</v>
      </c>
      <c r="Z225" t="s">
        <v>933</v>
      </c>
      <c r="AA225"/>
      <c r="AB225"/>
      <c r="AC225"/>
      <c r="AD225"/>
      <c r="AE225" t="s">
        <v>934</v>
      </c>
      <c r="AF225" t="s">
        <v>935</v>
      </c>
      <c r="AG225" t="s">
        <v>936</v>
      </c>
      <c r="AH225" t="s">
        <v>937</v>
      </c>
      <c r="AI225"/>
      <c r="AJ225"/>
    </row>
    <row r="226" spans="4:36" ht="15" x14ac:dyDescent="0.25">
      <c r="D226"/>
      <c r="E226" t="s">
        <v>938</v>
      </c>
      <c r="F226"/>
      <c r="G226" t="s">
        <v>939</v>
      </c>
      <c r="H226"/>
      <c r="I226" t="s">
        <v>940</v>
      </c>
      <c r="J226" t="s">
        <v>941</v>
      </c>
      <c r="K226" t="s">
        <v>942</v>
      </c>
      <c r="L226"/>
      <c r="M226"/>
      <c r="N226" t="s">
        <v>943</v>
      </c>
      <c r="O226" t="s">
        <v>944</v>
      </c>
      <c r="P226" t="s">
        <v>945</v>
      </c>
      <c r="Q226" t="s">
        <v>946</v>
      </c>
      <c r="R226" t="s">
        <v>947</v>
      </c>
      <c r="S226"/>
      <c r="T226"/>
      <c r="U226" t="s">
        <v>948</v>
      </c>
      <c r="V226"/>
      <c r="W226" t="s">
        <v>924</v>
      </c>
      <c r="X226" t="s">
        <v>949</v>
      </c>
      <c r="Y226" t="s">
        <v>950</v>
      </c>
      <c r="Z226" t="s">
        <v>951</v>
      </c>
      <c r="AA226"/>
      <c r="AB226"/>
      <c r="AC226"/>
      <c r="AD226"/>
      <c r="AE226" t="s">
        <v>952</v>
      </c>
      <c r="AF226" t="s">
        <v>953</v>
      </c>
      <c r="AG226" t="s">
        <v>954</v>
      </c>
      <c r="AH226" t="s">
        <v>955</v>
      </c>
      <c r="AI226"/>
      <c r="AJ226"/>
    </row>
    <row r="227" spans="4:36" ht="15" x14ac:dyDescent="0.25">
      <c r="D227"/>
      <c r="E227" t="s">
        <v>694</v>
      </c>
      <c r="F227"/>
      <c r="G227" t="s">
        <v>956</v>
      </c>
      <c r="H227"/>
      <c r="I227" t="s">
        <v>943</v>
      </c>
      <c r="J227" t="s">
        <v>957</v>
      </c>
      <c r="K227" t="s">
        <v>958</v>
      </c>
      <c r="L227"/>
      <c r="M227"/>
      <c r="N227" t="s">
        <v>959</v>
      </c>
      <c r="O227" t="s">
        <v>960</v>
      </c>
      <c r="P227" t="s">
        <v>961</v>
      </c>
      <c r="Q227" t="s">
        <v>962</v>
      </c>
      <c r="R227" t="s">
        <v>963</v>
      </c>
      <c r="S227"/>
      <c r="T227"/>
      <c r="U227" t="s">
        <v>848</v>
      </c>
      <c r="V227"/>
      <c r="W227" t="s">
        <v>964</v>
      </c>
      <c r="X227" t="s">
        <v>719</v>
      </c>
      <c r="Y227" t="s">
        <v>965</v>
      </c>
      <c r="Z227" t="s">
        <v>966</v>
      </c>
      <c r="AA227"/>
      <c r="AB227"/>
      <c r="AC227"/>
      <c r="AD227"/>
      <c r="AE227" t="s">
        <v>967</v>
      </c>
      <c r="AF227" t="s">
        <v>968</v>
      </c>
      <c r="AG227" t="s">
        <v>969</v>
      </c>
      <c r="AH227" t="s">
        <v>970</v>
      </c>
      <c r="AI227"/>
      <c r="AJ227"/>
    </row>
    <row r="228" spans="4:36" ht="15" x14ac:dyDescent="0.25">
      <c r="D228"/>
      <c r="E228" t="s">
        <v>971</v>
      </c>
      <c r="F228"/>
      <c r="G228"/>
      <c r="H228"/>
      <c r="I228" t="s">
        <v>972</v>
      </c>
      <c r="J228" t="s">
        <v>973</v>
      </c>
      <c r="K228" t="s">
        <v>974</v>
      </c>
      <c r="L228"/>
      <c r="M228"/>
      <c r="N228" t="s">
        <v>975</v>
      </c>
      <c r="O228" t="s">
        <v>976</v>
      </c>
      <c r="P228" t="s">
        <v>977</v>
      </c>
      <c r="Q228" t="s">
        <v>978</v>
      </c>
      <c r="R228" t="s">
        <v>806</v>
      </c>
      <c r="S228"/>
      <c r="T228"/>
      <c r="U228" t="s">
        <v>979</v>
      </c>
      <c r="V228"/>
      <c r="W228" t="s">
        <v>980</v>
      </c>
      <c r="X228" t="s">
        <v>981</v>
      </c>
      <c r="Y228" t="s">
        <v>982</v>
      </c>
      <c r="Z228" t="s">
        <v>983</v>
      </c>
      <c r="AA228"/>
      <c r="AB228"/>
      <c r="AC228"/>
      <c r="AD228"/>
      <c r="AE228" t="s">
        <v>984</v>
      </c>
      <c r="AF228" t="s">
        <v>435</v>
      </c>
      <c r="AG228" t="s">
        <v>985</v>
      </c>
      <c r="AH228" t="s">
        <v>736</v>
      </c>
      <c r="AI228"/>
      <c r="AJ228"/>
    </row>
    <row r="229" spans="4:36" ht="15" x14ac:dyDescent="0.25">
      <c r="D229"/>
      <c r="E229" t="s">
        <v>986</v>
      </c>
      <c r="F229"/>
      <c r="G229"/>
      <c r="H229"/>
      <c r="I229" t="s">
        <v>987</v>
      </c>
      <c r="J229" t="s">
        <v>988</v>
      </c>
      <c r="K229" t="s">
        <v>989</v>
      </c>
      <c r="L229"/>
      <c r="M229"/>
      <c r="N229" t="s">
        <v>990</v>
      </c>
      <c r="O229" t="s">
        <v>991</v>
      </c>
      <c r="P229" t="s">
        <v>888</v>
      </c>
      <c r="Q229" t="s">
        <v>992</v>
      </c>
      <c r="R229" t="s">
        <v>993</v>
      </c>
      <c r="S229"/>
      <c r="T229"/>
      <c r="U229" t="s">
        <v>994</v>
      </c>
      <c r="V229"/>
      <c r="W229" t="s">
        <v>995</v>
      </c>
      <c r="X229" t="s">
        <v>996</v>
      </c>
      <c r="Y229" t="s">
        <v>997</v>
      </c>
      <c r="Z229" t="s">
        <v>998</v>
      </c>
      <c r="AA229"/>
      <c r="AB229"/>
      <c r="AC229"/>
      <c r="AD229"/>
      <c r="AE229" t="s">
        <v>999</v>
      </c>
      <c r="AF229" t="s">
        <v>1000</v>
      </c>
      <c r="AG229" t="s">
        <v>1001</v>
      </c>
      <c r="AH229" t="s">
        <v>560</v>
      </c>
      <c r="AI229"/>
      <c r="AJ229"/>
    </row>
    <row r="230" spans="4:36" ht="15" x14ac:dyDescent="0.25">
      <c r="D230"/>
      <c r="E230" t="s">
        <v>1002</v>
      </c>
      <c r="F230"/>
      <c r="G230"/>
      <c r="H230"/>
      <c r="I230" t="s">
        <v>1003</v>
      </c>
      <c r="J230" t="s">
        <v>1004</v>
      </c>
      <c r="K230" t="s">
        <v>1005</v>
      </c>
      <c r="L230"/>
      <c r="M230"/>
      <c r="N230" t="s">
        <v>1006</v>
      </c>
      <c r="O230"/>
      <c r="P230" t="s">
        <v>1007</v>
      </c>
      <c r="Q230" t="s">
        <v>1008</v>
      </c>
      <c r="R230" t="s">
        <v>1009</v>
      </c>
      <c r="S230"/>
      <c r="T230"/>
      <c r="U230" t="s">
        <v>1010</v>
      </c>
      <c r="V230"/>
      <c r="W230" t="s">
        <v>1011</v>
      </c>
      <c r="X230" t="s">
        <v>1012</v>
      </c>
      <c r="Y230" t="s">
        <v>1013</v>
      </c>
      <c r="Z230" t="s">
        <v>1014</v>
      </c>
      <c r="AA230"/>
      <c r="AB230"/>
      <c r="AC230"/>
      <c r="AD230"/>
      <c r="AE230" t="s">
        <v>1015</v>
      </c>
      <c r="AF230" t="s">
        <v>1016</v>
      </c>
      <c r="AG230" t="s">
        <v>1017</v>
      </c>
      <c r="AH230" t="s">
        <v>1018</v>
      </c>
      <c r="AI230"/>
      <c r="AJ230"/>
    </row>
    <row r="231" spans="4:36" ht="15" x14ac:dyDescent="0.25">
      <c r="D231"/>
      <c r="E231" t="s">
        <v>414</v>
      </c>
      <c r="F231"/>
      <c r="G231"/>
      <c r="H231"/>
      <c r="I231" t="s">
        <v>1019</v>
      </c>
      <c r="J231" t="s">
        <v>1020</v>
      </c>
      <c r="K231" t="s">
        <v>1021</v>
      </c>
      <c r="L231"/>
      <c r="M231"/>
      <c r="N231" t="s">
        <v>1022</v>
      </c>
      <c r="O231"/>
      <c r="P231" t="s">
        <v>1023</v>
      </c>
      <c r="Q231" t="s">
        <v>1024</v>
      </c>
      <c r="R231" t="s">
        <v>1025</v>
      </c>
      <c r="S231"/>
      <c r="T231"/>
      <c r="U231" t="s">
        <v>1026</v>
      </c>
      <c r="V231"/>
      <c r="W231" t="s">
        <v>1027</v>
      </c>
      <c r="X231" t="s">
        <v>1028</v>
      </c>
      <c r="Y231" t="s">
        <v>1029</v>
      </c>
      <c r="Z231" t="s">
        <v>1030</v>
      </c>
      <c r="AA231"/>
      <c r="AB231"/>
      <c r="AC231"/>
      <c r="AD231"/>
      <c r="AE231" t="s">
        <v>1031</v>
      </c>
      <c r="AF231"/>
      <c r="AG231" t="s">
        <v>1032</v>
      </c>
      <c r="AH231" t="s">
        <v>1033</v>
      </c>
      <c r="AI231"/>
      <c r="AJ231"/>
    </row>
    <row r="232" spans="4:36" ht="15" x14ac:dyDescent="0.25">
      <c r="D232"/>
      <c r="E232" t="s">
        <v>1034</v>
      </c>
      <c r="F232"/>
      <c r="G232"/>
      <c r="H232"/>
      <c r="I232" t="s">
        <v>1035</v>
      </c>
      <c r="J232" t="s">
        <v>1036</v>
      </c>
      <c r="K232"/>
      <c r="L232"/>
      <c r="M232"/>
      <c r="N232" t="s">
        <v>1037</v>
      </c>
      <c r="O232"/>
      <c r="P232" t="s">
        <v>1038</v>
      </c>
      <c r="Q232" t="s">
        <v>1039</v>
      </c>
      <c r="R232" t="s">
        <v>1040</v>
      </c>
      <c r="S232"/>
      <c r="T232"/>
      <c r="U232" t="s">
        <v>1041</v>
      </c>
      <c r="V232"/>
      <c r="W232" t="s">
        <v>1042</v>
      </c>
      <c r="X232" t="s">
        <v>976</v>
      </c>
      <c r="Y232" t="s">
        <v>1043</v>
      </c>
      <c r="Z232" t="s">
        <v>690</v>
      </c>
      <c r="AA232"/>
      <c r="AB232"/>
      <c r="AC232"/>
      <c r="AD232"/>
      <c r="AE232" t="s">
        <v>806</v>
      </c>
      <c r="AF232"/>
      <c r="AG232" t="s">
        <v>1044</v>
      </c>
      <c r="AH232" t="s">
        <v>1045</v>
      </c>
      <c r="AI232"/>
      <c r="AJ232"/>
    </row>
    <row r="233" spans="4:36" ht="15" x14ac:dyDescent="0.25">
      <c r="D233"/>
      <c r="E233" t="s">
        <v>1046</v>
      </c>
      <c r="F233"/>
      <c r="G233"/>
      <c r="H233"/>
      <c r="I233" t="s">
        <v>1047</v>
      </c>
      <c r="J233" t="s">
        <v>1048</v>
      </c>
      <c r="K233"/>
      <c r="L233"/>
      <c r="M233"/>
      <c r="N233" t="s">
        <v>1049</v>
      </c>
      <c r="O233"/>
      <c r="P233" t="s">
        <v>1050</v>
      </c>
      <c r="Q233" t="s">
        <v>1051</v>
      </c>
      <c r="R233" t="s">
        <v>1052</v>
      </c>
      <c r="S233"/>
      <c r="T233"/>
      <c r="U233" t="s">
        <v>1053</v>
      </c>
      <c r="V233"/>
      <c r="W233" t="s">
        <v>1054</v>
      </c>
      <c r="X233" t="s">
        <v>1055</v>
      </c>
      <c r="Y233" t="s">
        <v>1056</v>
      </c>
      <c r="Z233" t="s">
        <v>1057</v>
      </c>
      <c r="AA233"/>
      <c r="AB233"/>
      <c r="AC233"/>
      <c r="AD233"/>
      <c r="AE233" t="s">
        <v>1058</v>
      </c>
      <c r="AF233"/>
      <c r="AG233" t="s">
        <v>1059</v>
      </c>
      <c r="AH233" t="s">
        <v>981</v>
      </c>
      <c r="AI233"/>
      <c r="AJ233"/>
    </row>
    <row r="234" spans="4:36" ht="15" x14ac:dyDescent="0.25">
      <c r="D234"/>
      <c r="E234" t="s">
        <v>1060</v>
      </c>
      <c r="F234"/>
      <c r="G234"/>
      <c r="H234"/>
      <c r="I234" t="s">
        <v>1061</v>
      </c>
      <c r="J234" t="s">
        <v>1062</v>
      </c>
      <c r="K234"/>
      <c r="L234"/>
      <c r="M234"/>
      <c r="N234" t="s">
        <v>1063</v>
      </c>
      <c r="O234"/>
      <c r="P234" t="s">
        <v>1064</v>
      </c>
      <c r="Q234" t="s">
        <v>1065</v>
      </c>
      <c r="R234" t="s">
        <v>1066</v>
      </c>
      <c r="S234"/>
      <c r="T234"/>
      <c r="U234" t="s">
        <v>1067</v>
      </c>
      <c r="V234"/>
      <c r="W234" t="s">
        <v>1068</v>
      </c>
      <c r="X234"/>
      <c r="Y234" t="s">
        <v>1069</v>
      </c>
      <c r="Z234" t="s">
        <v>1070</v>
      </c>
      <c r="AA234"/>
      <c r="AB234"/>
      <c r="AC234"/>
      <c r="AD234"/>
      <c r="AE234" t="s">
        <v>1071</v>
      </c>
      <c r="AF234"/>
      <c r="AG234" t="s">
        <v>1072</v>
      </c>
      <c r="AH234" t="s">
        <v>1073</v>
      </c>
      <c r="AI234"/>
      <c r="AJ234"/>
    </row>
    <row r="235" spans="4:36" ht="15" x14ac:dyDescent="0.25">
      <c r="D235"/>
      <c r="E235" t="s">
        <v>1074</v>
      </c>
      <c r="F235"/>
      <c r="G235"/>
      <c r="H235"/>
      <c r="I235" t="s">
        <v>1075</v>
      </c>
      <c r="J235" t="s">
        <v>1076</v>
      </c>
      <c r="K235"/>
      <c r="L235"/>
      <c r="M235"/>
      <c r="N235" t="s">
        <v>1077</v>
      </c>
      <c r="O235"/>
      <c r="P235"/>
      <c r="Q235"/>
      <c r="R235" t="s">
        <v>1078</v>
      </c>
      <c r="S235"/>
      <c r="T235"/>
      <c r="U235" t="s">
        <v>1079</v>
      </c>
      <c r="V235"/>
      <c r="W235"/>
      <c r="X235"/>
      <c r="Y235" t="s">
        <v>1080</v>
      </c>
      <c r="Z235" t="s">
        <v>1081</v>
      </c>
      <c r="AA235"/>
      <c r="AB235"/>
      <c r="AC235"/>
      <c r="AD235"/>
      <c r="AE235" t="s">
        <v>1082</v>
      </c>
      <c r="AF235"/>
      <c r="AG235" t="s">
        <v>1083</v>
      </c>
      <c r="AH235" t="s">
        <v>1084</v>
      </c>
      <c r="AI235"/>
      <c r="AJ235"/>
    </row>
    <row r="236" spans="4:36" ht="15" x14ac:dyDescent="0.25">
      <c r="D236"/>
      <c r="E236" t="s">
        <v>1085</v>
      </c>
      <c r="F236"/>
      <c r="G236"/>
      <c r="H236"/>
      <c r="I236" t="s">
        <v>1086</v>
      </c>
      <c r="J236" t="s">
        <v>1087</v>
      </c>
      <c r="K236"/>
      <c r="L236"/>
      <c r="M236"/>
      <c r="N236" t="s">
        <v>1088</v>
      </c>
      <c r="O236"/>
      <c r="P236"/>
      <c r="Q236"/>
      <c r="R236" t="s">
        <v>1089</v>
      </c>
      <c r="S236"/>
      <c r="T236"/>
      <c r="U236" t="s">
        <v>1090</v>
      </c>
      <c r="V236"/>
      <c r="W236"/>
      <c r="X236"/>
      <c r="Y236" t="s">
        <v>1091</v>
      </c>
      <c r="Z236" t="s">
        <v>1092</v>
      </c>
      <c r="AA236"/>
      <c r="AB236"/>
      <c r="AC236"/>
      <c r="AD236"/>
      <c r="AE236" t="s">
        <v>1093</v>
      </c>
      <c r="AF236"/>
      <c r="AG236" t="s">
        <v>1094</v>
      </c>
      <c r="AH236" t="s">
        <v>953</v>
      </c>
      <c r="AI236"/>
      <c r="AJ236"/>
    </row>
    <row r="237" spans="4:36" ht="15" x14ac:dyDescent="0.25">
      <c r="D237"/>
      <c r="E237" t="s">
        <v>1095</v>
      </c>
      <c r="F237"/>
      <c r="G237"/>
      <c r="H237"/>
      <c r="I237" t="s">
        <v>1096</v>
      </c>
      <c r="J237" t="s">
        <v>1097</v>
      </c>
      <c r="K237"/>
      <c r="L237"/>
      <c r="M237"/>
      <c r="N237" t="s">
        <v>1098</v>
      </c>
      <c r="O237"/>
      <c r="P237"/>
      <c r="Q237"/>
      <c r="R237" t="s">
        <v>1099</v>
      </c>
      <c r="S237"/>
      <c r="T237"/>
      <c r="U237" t="s">
        <v>1100</v>
      </c>
      <c r="V237"/>
      <c r="W237"/>
      <c r="X237"/>
      <c r="Y237" t="s">
        <v>736</v>
      </c>
      <c r="Z237" t="s">
        <v>732</v>
      </c>
      <c r="AA237"/>
      <c r="AB237"/>
      <c r="AC237"/>
      <c r="AD237"/>
      <c r="AE237" t="s">
        <v>1101</v>
      </c>
      <c r="AF237"/>
      <c r="AG237" t="s">
        <v>1102</v>
      </c>
      <c r="AH237" t="s">
        <v>1103</v>
      </c>
      <c r="AI237"/>
      <c r="AJ237"/>
    </row>
    <row r="238" spans="4:36" ht="15" x14ac:dyDescent="0.25">
      <c r="D238"/>
      <c r="E238" t="s">
        <v>1104</v>
      </c>
      <c r="F238"/>
      <c r="G238"/>
      <c r="H238"/>
      <c r="I238" t="s">
        <v>1105</v>
      </c>
      <c r="J238" t="s">
        <v>1106</v>
      </c>
      <c r="K238"/>
      <c r="L238"/>
      <c r="M238"/>
      <c r="N238" t="s">
        <v>1107</v>
      </c>
      <c r="O238"/>
      <c r="P238"/>
      <c r="Q238"/>
      <c r="R238" t="s">
        <v>1108</v>
      </c>
      <c r="S238"/>
      <c r="T238"/>
      <c r="U238" t="s">
        <v>1109</v>
      </c>
      <c r="V238"/>
      <c r="W238"/>
      <c r="X238"/>
      <c r="Y238" t="s">
        <v>1110</v>
      </c>
      <c r="Z238" t="s">
        <v>1111</v>
      </c>
      <c r="AA238"/>
      <c r="AB238"/>
      <c r="AC238"/>
      <c r="AD238"/>
      <c r="AE238" t="s">
        <v>1112</v>
      </c>
      <c r="AF238"/>
      <c r="AG238" t="s">
        <v>1113</v>
      </c>
      <c r="AH238" t="s">
        <v>1114</v>
      </c>
      <c r="AI238"/>
      <c r="AJ238"/>
    </row>
    <row r="239" spans="4:36" ht="15" x14ac:dyDescent="0.25">
      <c r="D239"/>
      <c r="E239" t="s">
        <v>1115</v>
      </c>
      <c r="F239"/>
      <c r="G239"/>
      <c r="H239"/>
      <c r="I239" t="s">
        <v>1116</v>
      </c>
      <c r="J239" t="s">
        <v>1117</v>
      </c>
      <c r="K239"/>
      <c r="L239"/>
      <c r="M239"/>
      <c r="N239" t="s">
        <v>1118</v>
      </c>
      <c r="O239"/>
      <c r="P239"/>
      <c r="Q239"/>
      <c r="R239" t="s">
        <v>1119</v>
      </c>
      <c r="S239"/>
      <c r="T239"/>
      <c r="U239" t="s">
        <v>1120</v>
      </c>
      <c r="V239"/>
      <c r="W239"/>
      <c r="X239"/>
      <c r="Y239" t="s">
        <v>1121</v>
      </c>
      <c r="Z239" t="s">
        <v>1122</v>
      </c>
      <c r="AA239"/>
      <c r="AB239"/>
      <c r="AC239"/>
      <c r="AD239"/>
      <c r="AE239" t="s">
        <v>1123</v>
      </c>
      <c r="AF239"/>
      <c r="AG239" t="s">
        <v>1124</v>
      </c>
      <c r="AH239" t="s">
        <v>1125</v>
      </c>
      <c r="AI239"/>
      <c r="AJ239"/>
    </row>
    <row r="240" spans="4:36" ht="15" x14ac:dyDescent="0.25">
      <c r="D240"/>
      <c r="E240" t="s">
        <v>1126</v>
      </c>
      <c r="F240"/>
      <c r="G240"/>
      <c r="H240"/>
      <c r="I240" t="s">
        <v>1127</v>
      </c>
      <c r="J240" t="s">
        <v>1128</v>
      </c>
      <c r="K240"/>
      <c r="L240"/>
      <c r="M240"/>
      <c r="N240" t="s">
        <v>1129</v>
      </c>
      <c r="O240"/>
      <c r="P240"/>
      <c r="Q240"/>
      <c r="R240" t="s">
        <v>1130</v>
      </c>
      <c r="S240"/>
      <c r="T240"/>
      <c r="U240" t="s">
        <v>1131</v>
      </c>
      <c r="V240"/>
      <c r="W240"/>
      <c r="X240"/>
      <c r="Y240" t="s">
        <v>1132</v>
      </c>
      <c r="Z240" t="s">
        <v>1133</v>
      </c>
      <c r="AA240"/>
      <c r="AB240"/>
      <c r="AC240"/>
      <c r="AD240"/>
      <c r="AE240" t="s">
        <v>1134</v>
      </c>
      <c r="AF240"/>
      <c r="AG240" t="s">
        <v>1135</v>
      </c>
      <c r="AH240" t="s">
        <v>1136</v>
      </c>
      <c r="AI240"/>
      <c r="AJ240"/>
    </row>
    <row r="241" spans="4:36" ht="15" x14ac:dyDescent="0.25">
      <c r="D241"/>
      <c r="E241" t="s">
        <v>1137</v>
      </c>
      <c r="F241"/>
      <c r="G241"/>
      <c r="H241"/>
      <c r="I241" t="s">
        <v>1098</v>
      </c>
      <c r="J241" t="s">
        <v>1138</v>
      </c>
      <c r="K241"/>
      <c r="L241"/>
      <c r="M241"/>
      <c r="N241" t="s">
        <v>435</v>
      </c>
      <c r="O241"/>
      <c r="P241"/>
      <c r="Q241"/>
      <c r="R241" t="s">
        <v>753</v>
      </c>
      <c r="S241"/>
      <c r="T241"/>
      <c r="U241" t="s">
        <v>1139</v>
      </c>
      <c r="V241"/>
      <c r="W241"/>
      <c r="X241"/>
      <c r="Y241" t="s">
        <v>1140</v>
      </c>
      <c r="Z241" t="s">
        <v>1141</v>
      </c>
      <c r="AA241"/>
      <c r="AB241"/>
      <c r="AC241"/>
      <c r="AD241"/>
      <c r="AE241" t="s">
        <v>1142</v>
      </c>
      <c r="AF241"/>
      <c r="AG241" t="s">
        <v>1143</v>
      </c>
      <c r="AH241" t="s">
        <v>1144</v>
      </c>
      <c r="AI241"/>
      <c r="AJ241"/>
    </row>
    <row r="242" spans="4:36" ht="15" x14ac:dyDescent="0.25">
      <c r="D242"/>
      <c r="E242" t="s">
        <v>1145</v>
      </c>
      <c r="F242"/>
      <c r="G242"/>
      <c r="H242"/>
      <c r="I242" t="s">
        <v>1146</v>
      </c>
      <c r="J242" t="s">
        <v>1147</v>
      </c>
      <c r="K242"/>
      <c r="L242"/>
      <c r="M242"/>
      <c r="N242" t="s">
        <v>1148</v>
      </c>
      <c r="O242"/>
      <c r="P242"/>
      <c r="Q242"/>
      <c r="R242" t="s">
        <v>1149</v>
      </c>
      <c r="S242"/>
      <c r="T242"/>
      <c r="U242"/>
      <c r="V242"/>
      <c r="W242"/>
      <c r="X242"/>
      <c r="Y242" t="s">
        <v>1150</v>
      </c>
      <c r="Z242" t="s">
        <v>1151</v>
      </c>
      <c r="AA242"/>
      <c r="AB242"/>
      <c r="AC242"/>
      <c r="AD242"/>
      <c r="AE242" t="s">
        <v>772</v>
      </c>
      <c r="AF242"/>
      <c r="AG242" t="s">
        <v>1152</v>
      </c>
      <c r="AH242" t="s">
        <v>1153</v>
      </c>
      <c r="AI242"/>
      <c r="AJ242"/>
    </row>
    <row r="243" spans="4:36" ht="15" x14ac:dyDescent="0.25">
      <c r="D243"/>
      <c r="E243" t="s">
        <v>934</v>
      </c>
      <c r="F243"/>
      <c r="G243"/>
      <c r="H243"/>
      <c r="I243" t="s">
        <v>1154</v>
      </c>
      <c r="J243" t="s">
        <v>1155</v>
      </c>
      <c r="K243"/>
      <c r="L243"/>
      <c r="M243"/>
      <c r="N243" t="s">
        <v>1156</v>
      </c>
      <c r="O243"/>
      <c r="P243"/>
      <c r="Q243"/>
      <c r="R243" t="s">
        <v>1157</v>
      </c>
      <c r="S243"/>
      <c r="T243"/>
      <c r="U243"/>
      <c r="V243"/>
      <c r="W243"/>
      <c r="X243"/>
      <c r="Y243" t="s">
        <v>1158</v>
      </c>
      <c r="Z243" t="s">
        <v>1159</v>
      </c>
      <c r="AA243"/>
      <c r="AB243"/>
      <c r="AC243"/>
      <c r="AD243"/>
      <c r="AE243" t="s">
        <v>1160</v>
      </c>
      <c r="AF243"/>
      <c r="AG243" t="s">
        <v>1161</v>
      </c>
      <c r="AH243" t="s">
        <v>1162</v>
      </c>
      <c r="AI243"/>
      <c r="AJ243"/>
    </row>
    <row r="244" spans="4:36" ht="15" x14ac:dyDescent="0.25">
      <c r="D244"/>
      <c r="E244" t="s">
        <v>656</v>
      </c>
      <c r="F244"/>
      <c r="G244"/>
      <c r="H244"/>
      <c r="I244" t="s">
        <v>1163</v>
      </c>
      <c r="J244" t="s">
        <v>1164</v>
      </c>
      <c r="K244"/>
      <c r="L244"/>
      <c r="M244"/>
      <c r="N244" t="s">
        <v>1165</v>
      </c>
      <c r="O244"/>
      <c r="P244"/>
      <c r="Q244"/>
      <c r="R244" t="s">
        <v>1166</v>
      </c>
      <c r="S244"/>
      <c r="T244"/>
      <c r="U244"/>
      <c r="V244"/>
      <c r="W244"/>
      <c r="X244"/>
      <c r="Y244" t="s">
        <v>428</v>
      </c>
      <c r="Z244" t="s">
        <v>1167</v>
      </c>
      <c r="AA244"/>
      <c r="AB244"/>
      <c r="AC244"/>
      <c r="AD244"/>
      <c r="AE244" t="s">
        <v>1168</v>
      </c>
      <c r="AF244"/>
      <c r="AG244" t="s">
        <v>1169</v>
      </c>
      <c r="AH244" t="s">
        <v>1170</v>
      </c>
      <c r="AI244"/>
      <c r="AJ244"/>
    </row>
    <row r="245" spans="4:36" ht="15" x14ac:dyDescent="0.25">
      <c r="D245"/>
      <c r="E245" t="s">
        <v>1171</v>
      </c>
      <c r="F245"/>
      <c r="G245"/>
      <c r="H245"/>
      <c r="I245" t="s">
        <v>1172</v>
      </c>
      <c r="J245" t="s">
        <v>1173</v>
      </c>
      <c r="K245"/>
      <c r="L245"/>
      <c r="M245"/>
      <c r="N245" t="s">
        <v>1174</v>
      </c>
      <c r="O245"/>
      <c r="P245"/>
      <c r="Q245"/>
      <c r="R245" t="s">
        <v>1175</v>
      </c>
      <c r="S245"/>
      <c r="T245"/>
      <c r="U245"/>
      <c r="V245"/>
      <c r="W245"/>
      <c r="X245"/>
      <c r="Y245" t="s">
        <v>1176</v>
      </c>
      <c r="Z245"/>
      <c r="AA245"/>
      <c r="AB245"/>
      <c r="AC245"/>
      <c r="AD245"/>
      <c r="AE245" t="s">
        <v>1177</v>
      </c>
      <c r="AF245"/>
      <c r="AG245" t="s">
        <v>1178</v>
      </c>
      <c r="AH245" t="s">
        <v>1179</v>
      </c>
      <c r="AI245"/>
      <c r="AJ245"/>
    </row>
    <row r="246" spans="4:36" ht="15" x14ac:dyDescent="0.25">
      <c r="D246"/>
      <c r="E246" t="s">
        <v>1180</v>
      </c>
      <c r="F246"/>
      <c r="G246"/>
      <c r="H246"/>
      <c r="I246" t="s">
        <v>1181</v>
      </c>
      <c r="J246" t="s">
        <v>1182</v>
      </c>
      <c r="K246"/>
      <c r="L246"/>
      <c r="M246"/>
      <c r="N246" t="s">
        <v>1183</v>
      </c>
      <c r="O246"/>
      <c r="P246"/>
      <c r="Q246"/>
      <c r="R246" t="s">
        <v>1184</v>
      </c>
      <c r="S246"/>
      <c r="T246"/>
      <c r="U246"/>
      <c r="V246"/>
      <c r="W246"/>
      <c r="X246"/>
      <c r="Y246" t="s">
        <v>1185</v>
      </c>
      <c r="Z246"/>
      <c r="AA246"/>
      <c r="AB246"/>
      <c r="AC246"/>
      <c r="AD246"/>
      <c r="AE246" t="s">
        <v>1186</v>
      </c>
      <c r="AF246"/>
      <c r="AG246" t="s">
        <v>1187</v>
      </c>
      <c r="AH246" t="s">
        <v>1188</v>
      </c>
      <c r="AI246"/>
      <c r="AJ246"/>
    </row>
    <row r="247" spans="4:36" ht="15" x14ac:dyDescent="0.25">
      <c r="D247"/>
      <c r="E247" t="s">
        <v>1189</v>
      </c>
      <c r="F247"/>
      <c r="G247"/>
      <c r="H247"/>
      <c r="I247" t="s">
        <v>1190</v>
      </c>
      <c r="J247" t="s">
        <v>1191</v>
      </c>
      <c r="K247"/>
      <c r="L247"/>
      <c r="M247"/>
      <c r="N247"/>
      <c r="O247"/>
      <c r="P247"/>
      <c r="Q247"/>
      <c r="R247" t="s">
        <v>1192</v>
      </c>
      <c r="S247"/>
      <c r="T247"/>
      <c r="U247"/>
      <c r="V247"/>
      <c r="W247"/>
      <c r="X247"/>
      <c r="Y247" t="s">
        <v>1193</v>
      </c>
      <c r="Z247"/>
      <c r="AA247"/>
      <c r="AB247"/>
      <c r="AC247"/>
      <c r="AD247"/>
      <c r="AE247" t="s">
        <v>1194</v>
      </c>
      <c r="AF247"/>
      <c r="AG247" t="s">
        <v>1129</v>
      </c>
      <c r="AH247"/>
      <c r="AI247"/>
      <c r="AJ247"/>
    </row>
    <row r="248" spans="4:36" ht="15" x14ac:dyDescent="0.25">
      <c r="D248"/>
      <c r="E248" t="s">
        <v>1195</v>
      </c>
      <c r="F248"/>
      <c r="G248"/>
      <c r="H248"/>
      <c r="I248" t="s">
        <v>1196</v>
      </c>
      <c r="J248" t="s">
        <v>1197</v>
      </c>
      <c r="K248"/>
      <c r="L248"/>
      <c r="M248"/>
      <c r="N248"/>
      <c r="O248"/>
      <c r="P248"/>
      <c r="Q248"/>
      <c r="R248" t="s">
        <v>1198</v>
      </c>
      <c r="S248"/>
      <c r="T248"/>
      <c r="U248"/>
      <c r="V248"/>
      <c r="W248"/>
      <c r="X248"/>
      <c r="Y248" t="s">
        <v>1199</v>
      </c>
      <c r="Z248"/>
      <c r="AA248"/>
      <c r="AB248"/>
      <c r="AC248"/>
      <c r="AD248"/>
      <c r="AE248" t="s">
        <v>1200</v>
      </c>
      <c r="AF248"/>
      <c r="AG248" t="s">
        <v>1201</v>
      </c>
      <c r="AH248"/>
      <c r="AI248"/>
      <c r="AJ248"/>
    </row>
    <row r="249" spans="4:36" ht="15" x14ac:dyDescent="0.25">
      <c r="D249"/>
      <c r="E249" t="s">
        <v>1202</v>
      </c>
      <c r="F249"/>
      <c r="G249"/>
      <c r="H249"/>
      <c r="I249" t="s">
        <v>817</v>
      </c>
      <c r="J249" t="s">
        <v>1203</v>
      </c>
      <c r="K249"/>
      <c r="L249"/>
      <c r="M249"/>
      <c r="N249"/>
      <c r="O249"/>
      <c r="P249"/>
      <c r="Q249"/>
      <c r="R249" t="s">
        <v>1204</v>
      </c>
      <c r="S249"/>
      <c r="T249"/>
      <c r="U249"/>
      <c r="V249"/>
      <c r="W249"/>
      <c r="X249"/>
      <c r="Y249" t="s">
        <v>1205</v>
      </c>
      <c r="Z249"/>
      <c r="AA249"/>
      <c r="AB249"/>
      <c r="AC249"/>
      <c r="AD249"/>
      <c r="AE249" t="s">
        <v>1206</v>
      </c>
      <c r="AF249"/>
      <c r="AG249" t="s">
        <v>1207</v>
      </c>
      <c r="AH249"/>
      <c r="AI249"/>
      <c r="AJ249"/>
    </row>
    <row r="250" spans="4:36" ht="15" x14ac:dyDescent="0.25">
      <c r="D250"/>
      <c r="E250" t="s">
        <v>1208</v>
      </c>
      <c r="F250"/>
      <c r="G250"/>
      <c r="H250"/>
      <c r="I250" t="s">
        <v>1209</v>
      </c>
      <c r="J250" t="s">
        <v>1210</v>
      </c>
      <c r="K250"/>
      <c r="L250"/>
      <c r="M250"/>
      <c r="N250"/>
      <c r="O250"/>
      <c r="P250"/>
      <c r="Q250"/>
      <c r="R250" t="s">
        <v>1211</v>
      </c>
      <c r="S250"/>
      <c r="T250"/>
      <c r="U250"/>
      <c r="V250"/>
      <c r="W250"/>
      <c r="X250"/>
      <c r="Y250" t="s">
        <v>495</v>
      </c>
      <c r="Z250"/>
      <c r="AA250"/>
      <c r="AB250"/>
      <c r="AC250"/>
      <c r="AD250"/>
      <c r="AE250" t="s">
        <v>1212</v>
      </c>
      <c r="AF250"/>
      <c r="AG250" t="s">
        <v>1213</v>
      </c>
      <c r="AH250"/>
      <c r="AI250"/>
      <c r="AJ250"/>
    </row>
    <row r="251" spans="4:36" ht="15" x14ac:dyDescent="0.25">
      <c r="D251"/>
      <c r="E251" t="s">
        <v>1214</v>
      </c>
      <c r="F251"/>
      <c r="G251"/>
      <c r="H251"/>
      <c r="I251"/>
      <c r="J251" t="s">
        <v>1215</v>
      </c>
      <c r="K251"/>
      <c r="L251"/>
      <c r="M251"/>
      <c r="N251"/>
      <c r="O251"/>
      <c r="P251"/>
      <c r="Q251"/>
      <c r="R251" t="s">
        <v>1216</v>
      </c>
      <c r="S251"/>
      <c r="T251"/>
      <c r="U251"/>
      <c r="V251"/>
      <c r="W251"/>
      <c r="X251"/>
      <c r="Y251" t="s">
        <v>1217</v>
      </c>
      <c r="Z251"/>
      <c r="AA251"/>
      <c r="AB251"/>
      <c r="AC251"/>
      <c r="AD251"/>
      <c r="AE251" t="s">
        <v>926</v>
      </c>
      <c r="AF251"/>
      <c r="AG251" t="s">
        <v>1218</v>
      </c>
      <c r="AH251"/>
      <c r="AI251"/>
      <c r="AJ251"/>
    </row>
    <row r="252" spans="4:36" ht="15" x14ac:dyDescent="0.25">
      <c r="D252"/>
      <c r="E252" t="s">
        <v>1219</v>
      </c>
      <c r="F252"/>
      <c r="G252"/>
      <c r="H252"/>
      <c r="I252"/>
      <c r="J252" t="s">
        <v>1220</v>
      </c>
      <c r="K252"/>
      <c r="L252"/>
      <c r="M252"/>
      <c r="N252"/>
      <c r="O252"/>
      <c r="P252"/>
      <c r="Q252"/>
      <c r="R252" t="s">
        <v>1221</v>
      </c>
      <c r="S252"/>
      <c r="T252"/>
      <c r="U252"/>
      <c r="V252"/>
      <c r="W252"/>
      <c r="X252"/>
      <c r="Y252" t="s">
        <v>1222</v>
      </c>
      <c r="Z252"/>
      <c r="AA252"/>
      <c r="AB252"/>
      <c r="AC252"/>
      <c r="AD252"/>
      <c r="AE252" t="s">
        <v>1223</v>
      </c>
      <c r="AF252"/>
      <c r="AG252"/>
      <c r="AH252"/>
      <c r="AI252"/>
      <c r="AJ252"/>
    </row>
    <row r="253" spans="4:36" ht="15" x14ac:dyDescent="0.25">
      <c r="D253"/>
      <c r="E253" t="s">
        <v>1224</v>
      </c>
      <c r="F253"/>
      <c r="G253"/>
      <c r="H253"/>
      <c r="I253"/>
      <c r="J253" t="s">
        <v>560</v>
      </c>
      <c r="K253"/>
      <c r="L253"/>
      <c r="M253"/>
      <c r="N253"/>
      <c r="O253"/>
      <c r="P253"/>
      <c r="Q253"/>
      <c r="R253" t="s">
        <v>1225</v>
      </c>
      <c r="S253"/>
      <c r="T253"/>
      <c r="U253"/>
      <c r="V253"/>
      <c r="W253"/>
      <c r="X253"/>
      <c r="Y253" t="s">
        <v>1226</v>
      </c>
      <c r="Z253"/>
      <c r="AA253"/>
      <c r="AB253"/>
      <c r="AC253"/>
      <c r="AD253"/>
      <c r="AE253" t="s">
        <v>1227</v>
      </c>
      <c r="AF253"/>
      <c r="AG253"/>
      <c r="AH253"/>
      <c r="AI253"/>
      <c r="AJ253"/>
    </row>
    <row r="254" spans="4:36" ht="15" x14ac:dyDescent="0.25">
      <c r="D254"/>
      <c r="E254" t="s">
        <v>1228</v>
      </c>
      <c r="F254"/>
      <c r="G254"/>
      <c r="H254"/>
      <c r="I254"/>
      <c r="J254" t="s">
        <v>1229</v>
      </c>
      <c r="K254"/>
      <c r="L254"/>
      <c r="M254"/>
      <c r="N254"/>
      <c r="O254"/>
      <c r="P254"/>
      <c r="Q254"/>
      <c r="R254" t="s">
        <v>1230</v>
      </c>
      <c r="S254"/>
      <c r="T254"/>
      <c r="U254"/>
      <c r="V254"/>
      <c r="W254"/>
      <c r="X254"/>
      <c r="Y254" t="s">
        <v>1231</v>
      </c>
      <c r="Z254"/>
      <c r="AA254"/>
      <c r="AB254"/>
      <c r="AC254"/>
      <c r="AD254"/>
      <c r="AE254" t="s">
        <v>1232</v>
      </c>
      <c r="AF254"/>
      <c r="AG254"/>
      <c r="AH254"/>
      <c r="AI254"/>
      <c r="AJ254"/>
    </row>
    <row r="255" spans="4:36" ht="15" x14ac:dyDescent="0.25">
      <c r="D255"/>
      <c r="E255" t="s">
        <v>1233</v>
      </c>
      <c r="F255"/>
      <c r="G255"/>
      <c r="H255"/>
      <c r="I255"/>
      <c r="J255" t="s">
        <v>1234</v>
      </c>
      <c r="K255"/>
      <c r="L255"/>
      <c r="M255"/>
      <c r="N255"/>
      <c r="O255"/>
      <c r="P255"/>
      <c r="Q255"/>
      <c r="R255" t="s">
        <v>1235</v>
      </c>
      <c r="S255"/>
      <c r="T255"/>
      <c r="U255"/>
      <c r="V255"/>
      <c r="W255"/>
      <c r="X255"/>
      <c r="Y255" t="s">
        <v>1236</v>
      </c>
      <c r="Z255"/>
      <c r="AA255"/>
      <c r="AB255"/>
      <c r="AC255"/>
      <c r="AD255"/>
      <c r="AE255" t="s">
        <v>1237</v>
      </c>
      <c r="AF255"/>
      <c r="AG255"/>
      <c r="AH255"/>
      <c r="AI255"/>
      <c r="AJ255"/>
    </row>
    <row r="256" spans="4:36" ht="15" x14ac:dyDescent="0.25">
      <c r="D256"/>
      <c r="E256" t="s">
        <v>1238</v>
      </c>
      <c r="F256"/>
      <c r="G256"/>
      <c r="H256"/>
      <c r="I256"/>
      <c r="J256" t="s">
        <v>1239</v>
      </c>
      <c r="K256"/>
      <c r="L256"/>
      <c r="M256"/>
      <c r="N256"/>
      <c r="O256"/>
      <c r="P256"/>
      <c r="Q256"/>
      <c r="R256" t="s">
        <v>870</v>
      </c>
      <c r="S256"/>
      <c r="T256"/>
      <c r="U256"/>
      <c r="V256"/>
      <c r="W256"/>
      <c r="X256"/>
      <c r="Y256" t="s">
        <v>1240</v>
      </c>
      <c r="Z256"/>
      <c r="AA256"/>
      <c r="AB256"/>
      <c r="AC256"/>
      <c r="AD256"/>
      <c r="AE256" t="s">
        <v>1241</v>
      </c>
      <c r="AF256"/>
      <c r="AG256"/>
      <c r="AH256"/>
      <c r="AI256"/>
      <c r="AJ256"/>
    </row>
    <row r="257" spans="4:36" ht="15" x14ac:dyDescent="0.25">
      <c r="D257"/>
      <c r="E257" t="s">
        <v>753</v>
      </c>
      <c r="F257"/>
      <c r="G257"/>
      <c r="H257"/>
      <c r="I257"/>
      <c r="J257" t="s">
        <v>1242</v>
      </c>
      <c r="K257"/>
      <c r="L257"/>
      <c r="M257"/>
      <c r="N257"/>
      <c r="O257"/>
      <c r="P257"/>
      <c r="Q257"/>
      <c r="R257" t="s">
        <v>1243</v>
      </c>
      <c r="S257"/>
      <c r="T257"/>
      <c r="U257"/>
      <c r="V257"/>
      <c r="W257"/>
      <c r="X257"/>
      <c r="Y257" t="s">
        <v>1244</v>
      </c>
      <c r="Z257"/>
      <c r="AA257"/>
      <c r="AB257"/>
      <c r="AC257"/>
      <c r="AD257"/>
      <c r="AE257" t="s">
        <v>1245</v>
      </c>
      <c r="AF257"/>
      <c r="AG257"/>
      <c r="AH257"/>
      <c r="AI257"/>
      <c r="AJ257"/>
    </row>
    <row r="258" spans="4:36" ht="15" x14ac:dyDescent="0.25">
      <c r="D258"/>
      <c r="E258" t="s">
        <v>772</v>
      </c>
      <c r="F258"/>
      <c r="G258"/>
      <c r="H258"/>
      <c r="I258"/>
      <c r="J258" t="s">
        <v>544</v>
      </c>
      <c r="K258"/>
      <c r="L258"/>
      <c r="M258"/>
      <c r="N258"/>
      <c r="O258"/>
      <c r="P258"/>
      <c r="Q258"/>
      <c r="R258" t="s">
        <v>1246</v>
      </c>
      <c r="S258"/>
      <c r="T258"/>
      <c r="U258"/>
      <c r="V258"/>
      <c r="W258"/>
      <c r="X258"/>
      <c r="Y258" t="s">
        <v>1247</v>
      </c>
      <c r="Z258"/>
      <c r="AA258"/>
      <c r="AB258"/>
      <c r="AC258"/>
      <c r="AD258"/>
      <c r="AE258" t="s">
        <v>1248</v>
      </c>
      <c r="AF258"/>
      <c r="AG258"/>
      <c r="AH258"/>
      <c r="AI258"/>
      <c r="AJ258"/>
    </row>
    <row r="259" spans="4:36" ht="15" x14ac:dyDescent="0.25">
      <c r="D259"/>
      <c r="E259" t="s">
        <v>1249</v>
      </c>
      <c r="F259"/>
      <c r="G259"/>
      <c r="H259"/>
      <c r="I259"/>
      <c r="J259" t="s">
        <v>1250</v>
      </c>
      <c r="K259"/>
      <c r="L259"/>
      <c r="M259"/>
      <c r="N259"/>
      <c r="O259"/>
      <c r="P259"/>
      <c r="Q259"/>
      <c r="R259" t="s">
        <v>1251</v>
      </c>
      <c r="S259"/>
      <c r="T259"/>
      <c r="U259"/>
      <c r="V259"/>
      <c r="W259"/>
      <c r="X259"/>
      <c r="Y259" t="s">
        <v>1116</v>
      </c>
      <c r="Z259"/>
      <c r="AA259"/>
      <c r="AB259"/>
      <c r="AC259"/>
      <c r="AD259"/>
      <c r="AE259" t="s">
        <v>1252</v>
      </c>
      <c r="AF259"/>
      <c r="AG259"/>
      <c r="AH259"/>
      <c r="AI259"/>
      <c r="AJ259"/>
    </row>
    <row r="260" spans="4:36" ht="15" x14ac:dyDescent="0.25">
      <c r="D260"/>
      <c r="E260" t="s">
        <v>1253</v>
      </c>
      <c r="F260"/>
      <c r="G260"/>
      <c r="H260"/>
      <c r="I260"/>
      <c r="J260" t="s">
        <v>1254</v>
      </c>
      <c r="K260"/>
      <c r="L260"/>
      <c r="M260"/>
      <c r="N260"/>
      <c r="O260"/>
      <c r="P260"/>
      <c r="Q260"/>
      <c r="R260" t="s">
        <v>1255</v>
      </c>
      <c r="S260"/>
      <c r="T260"/>
      <c r="U260"/>
      <c r="V260"/>
      <c r="W260"/>
      <c r="X260"/>
      <c r="Y260" t="s">
        <v>1256</v>
      </c>
      <c r="Z260"/>
      <c r="AA260"/>
      <c r="AB260"/>
      <c r="AC260"/>
      <c r="AD260"/>
      <c r="AE260" t="s">
        <v>1257</v>
      </c>
      <c r="AF260"/>
      <c r="AG260"/>
      <c r="AH260"/>
      <c r="AI260"/>
      <c r="AJ260"/>
    </row>
    <row r="261" spans="4:36" ht="15" x14ac:dyDescent="0.25">
      <c r="D261"/>
      <c r="E261" t="s">
        <v>1258</v>
      </c>
      <c r="F261"/>
      <c r="G261"/>
      <c r="H261"/>
      <c r="I261"/>
      <c r="J261" t="s">
        <v>1259</v>
      </c>
      <c r="K261"/>
      <c r="L261"/>
      <c r="M261"/>
      <c r="N261"/>
      <c r="O261"/>
      <c r="P261"/>
      <c r="Q261"/>
      <c r="R261" t="s">
        <v>1260</v>
      </c>
      <c r="S261"/>
      <c r="T261"/>
      <c r="U261"/>
      <c r="V261"/>
      <c r="W261"/>
      <c r="X261"/>
      <c r="Y261" t="s">
        <v>1261</v>
      </c>
      <c r="Z261"/>
      <c r="AA261"/>
      <c r="AB261"/>
      <c r="AC261"/>
      <c r="AD261"/>
      <c r="AE261" t="s">
        <v>1262</v>
      </c>
      <c r="AF261"/>
      <c r="AG261"/>
      <c r="AH261"/>
      <c r="AI261"/>
      <c r="AJ261"/>
    </row>
    <row r="262" spans="4:36" ht="15" x14ac:dyDescent="0.25">
      <c r="D262"/>
      <c r="E262" t="s">
        <v>1263</v>
      </c>
      <c r="F262"/>
      <c r="G262"/>
      <c r="H262"/>
      <c r="I262"/>
      <c r="J262" t="s">
        <v>1264</v>
      </c>
      <c r="K262"/>
      <c r="L262"/>
      <c r="M262"/>
      <c r="N262"/>
      <c r="O262"/>
      <c r="P262"/>
      <c r="Q262"/>
      <c r="R262" t="s">
        <v>1158</v>
      </c>
      <c r="S262"/>
      <c r="T262"/>
      <c r="U262"/>
      <c r="V262"/>
      <c r="W262"/>
      <c r="X262"/>
      <c r="Y262" t="s">
        <v>1265</v>
      </c>
      <c r="Z262"/>
      <c r="AA262"/>
      <c r="AB262"/>
      <c r="AC262"/>
      <c r="AD262"/>
      <c r="AE262" t="s">
        <v>1266</v>
      </c>
      <c r="AF262"/>
      <c r="AG262"/>
      <c r="AH262"/>
      <c r="AI262"/>
      <c r="AJ262"/>
    </row>
    <row r="263" spans="4:36" ht="15" x14ac:dyDescent="0.25">
      <c r="D263"/>
      <c r="E263" t="s">
        <v>1267</v>
      </c>
      <c r="F263"/>
      <c r="G263"/>
      <c r="H263"/>
      <c r="I263"/>
      <c r="J263" t="s">
        <v>1268</v>
      </c>
      <c r="K263"/>
      <c r="L263"/>
      <c r="M263"/>
      <c r="N263"/>
      <c r="O263"/>
      <c r="P263"/>
      <c r="Q263"/>
      <c r="R263" t="s">
        <v>428</v>
      </c>
      <c r="S263"/>
      <c r="T263"/>
      <c r="U263"/>
      <c r="V263"/>
      <c r="W263"/>
      <c r="X263"/>
      <c r="Y263" t="s">
        <v>1269</v>
      </c>
      <c r="Z263"/>
      <c r="AA263"/>
      <c r="AB263"/>
      <c r="AC263"/>
      <c r="AD263"/>
      <c r="AE263" t="s">
        <v>1270</v>
      </c>
      <c r="AF263"/>
      <c r="AG263"/>
      <c r="AH263"/>
      <c r="AI263"/>
      <c r="AJ263"/>
    </row>
    <row r="264" spans="4:36" ht="15" x14ac:dyDescent="0.25">
      <c r="D264"/>
      <c r="E264" t="s">
        <v>1271</v>
      </c>
      <c r="F264"/>
      <c r="G264"/>
      <c r="H264"/>
      <c r="I264"/>
      <c r="J264" t="s">
        <v>1272</v>
      </c>
      <c r="K264"/>
      <c r="L264"/>
      <c r="M264"/>
      <c r="N264"/>
      <c r="O264"/>
      <c r="P264"/>
      <c r="Q264"/>
      <c r="R264" t="s">
        <v>1273</v>
      </c>
      <c r="S264"/>
      <c r="T264"/>
      <c r="U264"/>
      <c r="V264"/>
      <c r="W264"/>
      <c r="X264"/>
      <c r="Y264" t="s">
        <v>1274</v>
      </c>
      <c r="Z264"/>
      <c r="AA264"/>
      <c r="AB264"/>
      <c r="AC264"/>
      <c r="AD264"/>
      <c r="AE264" t="s">
        <v>1275</v>
      </c>
      <c r="AF264"/>
      <c r="AG264"/>
      <c r="AH264"/>
      <c r="AI264"/>
      <c r="AJ264"/>
    </row>
    <row r="265" spans="4:36" ht="15" x14ac:dyDescent="0.25">
      <c r="D265"/>
      <c r="E265" t="s">
        <v>1276</v>
      </c>
      <c r="F265"/>
      <c r="G265"/>
      <c r="H265"/>
      <c r="I265"/>
      <c r="J265" t="s">
        <v>1277</v>
      </c>
      <c r="K265"/>
      <c r="L265"/>
      <c r="M265"/>
      <c r="N265"/>
      <c r="O265"/>
      <c r="P265"/>
      <c r="Q265"/>
      <c r="R265" t="s">
        <v>1278</v>
      </c>
      <c r="S265"/>
      <c r="T265"/>
      <c r="U265"/>
      <c r="V265"/>
      <c r="W265"/>
      <c r="X265"/>
      <c r="Y265" t="s">
        <v>1279</v>
      </c>
      <c r="Z265"/>
      <c r="AA265"/>
      <c r="AB265"/>
      <c r="AC265"/>
      <c r="AD265"/>
      <c r="AE265" t="s">
        <v>1280</v>
      </c>
      <c r="AF265"/>
      <c r="AG265"/>
      <c r="AH265"/>
      <c r="AI265"/>
      <c r="AJ265"/>
    </row>
    <row r="266" spans="4:36" ht="15" x14ac:dyDescent="0.25">
      <c r="D266"/>
      <c r="E266" t="s">
        <v>1210</v>
      </c>
      <c r="F266"/>
      <c r="G266"/>
      <c r="H266"/>
      <c r="I266"/>
      <c r="J266" t="s">
        <v>1281</v>
      </c>
      <c r="K266"/>
      <c r="L266"/>
      <c r="M266"/>
      <c r="N266"/>
      <c r="O266"/>
      <c r="P266"/>
      <c r="Q266"/>
      <c r="R266" t="s">
        <v>1282</v>
      </c>
      <c r="S266"/>
      <c r="T266"/>
      <c r="U266"/>
      <c r="V266"/>
      <c r="W266"/>
      <c r="X266"/>
      <c r="Y266" t="s">
        <v>1283</v>
      </c>
      <c r="Z266"/>
      <c r="AA266"/>
      <c r="AB266"/>
      <c r="AC266"/>
      <c r="AD266"/>
      <c r="AE266" t="s">
        <v>1284</v>
      </c>
      <c r="AF266"/>
      <c r="AG266"/>
      <c r="AH266"/>
      <c r="AI266"/>
      <c r="AJ266"/>
    </row>
    <row r="267" spans="4:36" ht="15" x14ac:dyDescent="0.25">
      <c r="D267"/>
      <c r="E267" t="s">
        <v>1285</v>
      </c>
      <c r="F267"/>
      <c r="G267"/>
      <c r="H267"/>
      <c r="I267"/>
      <c r="J267" t="s">
        <v>1286</v>
      </c>
      <c r="K267"/>
      <c r="L267"/>
      <c r="M267"/>
      <c r="N267"/>
      <c r="O267"/>
      <c r="P267"/>
      <c r="Q267"/>
      <c r="R267" t="s">
        <v>1287</v>
      </c>
      <c r="S267"/>
      <c r="T267"/>
      <c r="U267"/>
      <c r="V267"/>
      <c r="W267"/>
      <c r="X267"/>
      <c r="Y267" t="s">
        <v>1288</v>
      </c>
      <c r="Z267"/>
      <c r="AA267"/>
      <c r="AB267"/>
      <c r="AC267"/>
      <c r="AD267"/>
      <c r="AE267" t="s">
        <v>1289</v>
      </c>
      <c r="AF267"/>
      <c r="AG267"/>
      <c r="AH267"/>
      <c r="AI267"/>
      <c r="AJ267"/>
    </row>
    <row r="268" spans="4:36" ht="15" x14ac:dyDescent="0.25">
      <c r="D268"/>
      <c r="E268" t="s">
        <v>1290</v>
      </c>
      <c r="F268"/>
      <c r="G268"/>
      <c r="H268"/>
      <c r="I268"/>
      <c r="J268" t="s">
        <v>1291</v>
      </c>
      <c r="K268"/>
      <c r="L268"/>
      <c r="M268"/>
      <c r="N268"/>
      <c r="O268"/>
      <c r="P268"/>
      <c r="Q268"/>
      <c r="R268" t="s">
        <v>1292</v>
      </c>
      <c r="S268"/>
      <c r="T268"/>
      <c r="U268"/>
      <c r="V268"/>
      <c r="W268"/>
      <c r="X268"/>
      <c r="Y268" t="s">
        <v>1293</v>
      </c>
      <c r="Z268"/>
      <c r="AA268"/>
      <c r="AB268"/>
      <c r="AC268"/>
      <c r="AD268"/>
      <c r="AE268" t="s">
        <v>1294</v>
      </c>
      <c r="AF268"/>
      <c r="AG268"/>
      <c r="AH268"/>
      <c r="AI268"/>
      <c r="AJ268"/>
    </row>
    <row r="269" spans="4:36" ht="15" x14ac:dyDescent="0.25">
      <c r="D269"/>
      <c r="E269" t="s">
        <v>1295</v>
      </c>
      <c r="F269"/>
      <c r="G269"/>
      <c r="H269"/>
      <c r="I269"/>
      <c r="J269" t="s">
        <v>975</v>
      </c>
      <c r="K269"/>
      <c r="L269"/>
      <c r="M269"/>
      <c r="N269"/>
      <c r="O269"/>
      <c r="P269"/>
      <c r="Q269"/>
      <c r="R269" t="s">
        <v>1296</v>
      </c>
      <c r="S269"/>
      <c r="T269"/>
      <c r="U269"/>
      <c r="V269"/>
      <c r="W269"/>
      <c r="X269"/>
      <c r="Y269"/>
      <c r="Z269"/>
      <c r="AA269"/>
      <c r="AB269"/>
      <c r="AC269"/>
      <c r="AD269"/>
      <c r="AE269" t="s">
        <v>1297</v>
      </c>
      <c r="AF269"/>
      <c r="AG269"/>
      <c r="AH269"/>
      <c r="AI269"/>
      <c r="AJ269"/>
    </row>
    <row r="270" spans="4:36" ht="15" x14ac:dyDescent="0.25">
      <c r="D270"/>
      <c r="E270" t="s">
        <v>736</v>
      </c>
      <c r="F270"/>
      <c r="G270"/>
      <c r="H270"/>
      <c r="I270"/>
      <c r="J270" t="s">
        <v>1298</v>
      </c>
      <c r="K270"/>
      <c r="L270"/>
      <c r="M270"/>
      <c r="N270"/>
      <c r="O270"/>
      <c r="P270"/>
      <c r="Q270"/>
      <c r="R270" t="s">
        <v>1299</v>
      </c>
      <c r="S270"/>
      <c r="T270"/>
      <c r="U270"/>
      <c r="V270"/>
      <c r="W270"/>
      <c r="X270"/>
      <c r="Y270"/>
      <c r="Z270"/>
      <c r="AA270"/>
      <c r="AB270"/>
      <c r="AC270"/>
      <c r="AD270"/>
      <c r="AE270" t="s">
        <v>1300</v>
      </c>
      <c r="AF270"/>
      <c r="AG270"/>
      <c r="AH270"/>
      <c r="AI270"/>
      <c r="AJ270"/>
    </row>
    <row r="271" spans="4:36" ht="15" x14ac:dyDescent="0.25">
      <c r="D271"/>
      <c r="E271" t="s">
        <v>1301</v>
      </c>
      <c r="F271"/>
      <c r="G271"/>
      <c r="H271"/>
      <c r="I271"/>
      <c r="J271" t="s">
        <v>1302</v>
      </c>
      <c r="K271"/>
      <c r="L271"/>
      <c r="M271"/>
      <c r="N271"/>
      <c r="O271"/>
      <c r="P271"/>
      <c r="Q271"/>
      <c r="R271" t="s">
        <v>1303</v>
      </c>
      <c r="S271"/>
      <c r="T271"/>
      <c r="U271"/>
      <c r="V271"/>
      <c r="W271"/>
      <c r="X271"/>
      <c r="Y271"/>
      <c r="Z271"/>
      <c r="AA271"/>
      <c r="AB271"/>
      <c r="AC271"/>
      <c r="AD271"/>
      <c r="AE271" t="s">
        <v>1304</v>
      </c>
      <c r="AF271"/>
      <c r="AG271"/>
      <c r="AH271"/>
      <c r="AI271"/>
      <c r="AJ271"/>
    </row>
    <row r="272" spans="4:36" ht="15" x14ac:dyDescent="0.25">
      <c r="D272"/>
      <c r="E272" t="s">
        <v>1305</v>
      </c>
      <c r="F272"/>
      <c r="G272"/>
      <c r="H272"/>
      <c r="I272"/>
      <c r="J272" t="s">
        <v>1306</v>
      </c>
      <c r="K272"/>
      <c r="L272"/>
      <c r="M272"/>
      <c r="N272"/>
      <c r="O272"/>
      <c r="P272"/>
      <c r="Q272"/>
      <c r="R272" t="s">
        <v>1307</v>
      </c>
      <c r="S272"/>
      <c r="T272"/>
      <c r="U272"/>
      <c r="V272"/>
      <c r="W272"/>
      <c r="X272"/>
      <c r="Y272"/>
      <c r="Z272"/>
      <c r="AA272"/>
      <c r="AB272"/>
      <c r="AC272"/>
      <c r="AD272"/>
      <c r="AE272" t="s">
        <v>465</v>
      </c>
      <c r="AF272"/>
      <c r="AG272"/>
      <c r="AH272"/>
      <c r="AI272"/>
      <c r="AJ272"/>
    </row>
    <row r="273" spans="4:36" ht="15" x14ac:dyDescent="0.25">
      <c r="D273"/>
      <c r="E273" t="s">
        <v>1308</v>
      </c>
      <c r="F273"/>
      <c r="G273"/>
      <c r="H273"/>
      <c r="I273"/>
      <c r="J273" t="s">
        <v>1309</v>
      </c>
      <c r="K273"/>
      <c r="L273"/>
      <c r="M273"/>
      <c r="N273"/>
      <c r="O273"/>
      <c r="P273"/>
      <c r="Q273"/>
      <c r="R273" t="s">
        <v>1310</v>
      </c>
      <c r="S273"/>
      <c r="T273"/>
      <c r="U273"/>
      <c r="V273"/>
      <c r="W273"/>
      <c r="X273"/>
      <c r="Y273"/>
      <c r="Z273"/>
      <c r="AA273"/>
      <c r="AB273"/>
      <c r="AC273"/>
      <c r="AD273"/>
      <c r="AE273" t="s">
        <v>1311</v>
      </c>
      <c r="AF273"/>
      <c r="AG273"/>
      <c r="AH273"/>
      <c r="AI273"/>
      <c r="AJ273"/>
    </row>
    <row r="274" spans="4:36" ht="15" x14ac:dyDescent="0.25">
      <c r="D274"/>
      <c r="E274" t="s">
        <v>1312</v>
      </c>
      <c r="F274"/>
      <c r="G274"/>
      <c r="H274"/>
      <c r="I274"/>
      <c r="J274" t="s">
        <v>1313</v>
      </c>
      <c r="K274"/>
      <c r="L274"/>
      <c r="M274"/>
      <c r="N274"/>
      <c r="O274"/>
      <c r="P274"/>
      <c r="Q274"/>
      <c r="R274" t="s">
        <v>1314</v>
      </c>
      <c r="S274"/>
      <c r="T274"/>
      <c r="U274"/>
      <c r="V274"/>
      <c r="W274"/>
      <c r="X274"/>
      <c r="Y274"/>
      <c r="Z274"/>
      <c r="AA274"/>
      <c r="AB274"/>
      <c r="AC274"/>
      <c r="AD274"/>
      <c r="AE274" t="s">
        <v>1315</v>
      </c>
      <c r="AF274"/>
      <c r="AG274"/>
      <c r="AH274"/>
      <c r="AI274"/>
      <c r="AJ274"/>
    </row>
    <row r="275" spans="4:36" ht="15" x14ac:dyDescent="0.25">
      <c r="D275"/>
      <c r="E275" t="s">
        <v>1316</v>
      </c>
      <c r="F275"/>
      <c r="G275"/>
      <c r="H275"/>
      <c r="I275"/>
      <c r="J275" t="s">
        <v>1317</v>
      </c>
      <c r="K275"/>
      <c r="L275"/>
      <c r="M275"/>
      <c r="N275"/>
      <c r="O275"/>
      <c r="P275"/>
      <c r="Q275"/>
      <c r="R275" t="s">
        <v>1318</v>
      </c>
      <c r="S275"/>
      <c r="T275"/>
      <c r="U275"/>
      <c r="V275"/>
      <c r="W275"/>
      <c r="X275"/>
      <c r="Y275"/>
      <c r="Z275"/>
      <c r="AA275"/>
      <c r="AB275"/>
      <c r="AC275"/>
      <c r="AD275"/>
      <c r="AE275" t="s">
        <v>1319</v>
      </c>
      <c r="AF275"/>
      <c r="AG275"/>
      <c r="AH275"/>
      <c r="AI275"/>
      <c r="AJ275"/>
    </row>
    <row r="276" spans="4:36" ht="15" x14ac:dyDescent="0.25">
      <c r="D276"/>
      <c r="E276" t="s">
        <v>1320</v>
      </c>
      <c r="F276"/>
      <c r="G276"/>
      <c r="H276"/>
      <c r="I276"/>
      <c r="J276" t="s">
        <v>1321</v>
      </c>
      <c r="K276"/>
      <c r="L276"/>
      <c r="M276"/>
      <c r="N276"/>
      <c r="O276"/>
      <c r="P276"/>
      <c r="Q276"/>
      <c r="R276" t="s">
        <v>1322</v>
      </c>
      <c r="S276"/>
      <c r="T276"/>
      <c r="U276"/>
      <c r="V276"/>
      <c r="W276"/>
      <c r="X276"/>
      <c r="Y276"/>
      <c r="Z276"/>
      <c r="AA276"/>
      <c r="AB276"/>
      <c r="AC276"/>
      <c r="AD276"/>
      <c r="AE276" t="s">
        <v>1323</v>
      </c>
      <c r="AF276"/>
      <c r="AG276"/>
      <c r="AH276"/>
      <c r="AI276"/>
      <c r="AJ276"/>
    </row>
    <row r="277" spans="4:36" ht="15" x14ac:dyDescent="0.25">
      <c r="D277"/>
      <c r="E277" t="s">
        <v>428</v>
      </c>
      <c r="F277"/>
      <c r="G277"/>
      <c r="H277"/>
      <c r="I277"/>
      <c r="J277" t="s">
        <v>1324</v>
      </c>
      <c r="K277"/>
      <c r="L277"/>
      <c r="M277"/>
      <c r="N277"/>
      <c r="O277"/>
      <c r="P277"/>
      <c r="Q277"/>
      <c r="R277" t="s">
        <v>1325</v>
      </c>
      <c r="S277"/>
      <c r="T277"/>
      <c r="U277"/>
      <c r="V277"/>
      <c r="W277"/>
      <c r="X277"/>
      <c r="Y277"/>
      <c r="Z277"/>
      <c r="AA277"/>
      <c r="AB277"/>
      <c r="AC277"/>
      <c r="AD277"/>
      <c r="AE277" t="s">
        <v>709</v>
      </c>
      <c r="AF277"/>
      <c r="AG277"/>
      <c r="AH277"/>
      <c r="AI277"/>
      <c r="AJ277"/>
    </row>
    <row r="278" spans="4:36" ht="15" x14ac:dyDescent="0.25">
      <c r="D278"/>
      <c r="E278" t="s">
        <v>1326</v>
      </c>
      <c r="F278"/>
      <c r="G278"/>
      <c r="H278"/>
      <c r="I278"/>
      <c r="J278" t="s">
        <v>1327</v>
      </c>
      <c r="K278"/>
      <c r="L278"/>
      <c r="M278"/>
      <c r="N278"/>
      <c r="O278"/>
      <c r="P278"/>
      <c r="Q278"/>
      <c r="R278" t="s">
        <v>1328</v>
      </c>
      <c r="S278"/>
      <c r="T278"/>
      <c r="U278"/>
      <c r="V278"/>
      <c r="W278"/>
      <c r="X278"/>
      <c r="Y278"/>
      <c r="Z278"/>
      <c r="AA278"/>
      <c r="AB278"/>
      <c r="AC278"/>
      <c r="AD278"/>
      <c r="AE278" t="s">
        <v>1329</v>
      </c>
      <c r="AF278"/>
      <c r="AG278"/>
      <c r="AH278"/>
      <c r="AI278"/>
      <c r="AJ278"/>
    </row>
    <row r="279" spans="4:36" ht="15" x14ac:dyDescent="0.25">
      <c r="D279"/>
      <c r="E279" t="s">
        <v>1330</v>
      </c>
      <c r="F279"/>
      <c r="G279"/>
      <c r="H279"/>
      <c r="I279"/>
      <c r="J279" t="s">
        <v>1331</v>
      </c>
      <c r="K279"/>
      <c r="L279"/>
      <c r="M279"/>
      <c r="N279"/>
      <c r="O279"/>
      <c r="P279"/>
      <c r="Q279"/>
      <c r="R279" t="s">
        <v>1332</v>
      </c>
      <c r="S279"/>
      <c r="T279"/>
      <c r="U279"/>
      <c r="V279"/>
      <c r="W279"/>
      <c r="X279"/>
      <c r="Y279"/>
      <c r="Z279"/>
      <c r="AA279"/>
      <c r="AB279"/>
      <c r="AC279"/>
      <c r="AD279"/>
      <c r="AE279" t="s">
        <v>1261</v>
      </c>
      <c r="AF279"/>
      <c r="AG279"/>
      <c r="AH279"/>
      <c r="AI279"/>
      <c r="AJ279"/>
    </row>
    <row r="280" spans="4:36" ht="15" x14ac:dyDescent="0.25">
      <c r="D280"/>
      <c r="E280" t="s">
        <v>1333</v>
      </c>
      <c r="F280"/>
      <c r="G280"/>
      <c r="H280"/>
      <c r="I280"/>
      <c r="J280" t="s">
        <v>1334</v>
      </c>
      <c r="K280"/>
      <c r="L280"/>
      <c r="M280"/>
      <c r="N280"/>
      <c r="O280"/>
      <c r="P280"/>
      <c r="Q280"/>
      <c r="R280" t="s">
        <v>1226</v>
      </c>
      <c r="S280"/>
      <c r="T280"/>
      <c r="U280"/>
      <c r="V280"/>
      <c r="W280"/>
      <c r="X280"/>
      <c r="Y280"/>
      <c r="Z280"/>
      <c r="AA280"/>
      <c r="AB280"/>
      <c r="AC280"/>
      <c r="AD280"/>
      <c r="AE280" t="s">
        <v>1335</v>
      </c>
      <c r="AF280"/>
      <c r="AG280"/>
      <c r="AH280"/>
      <c r="AI280"/>
      <c r="AJ280"/>
    </row>
    <row r="281" spans="4:36" ht="15" x14ac:dyDescent="0.25">
      <c r="D281"/>
      <c r="E281" t="s">
        <v>1336</v>
      </c>
      <c r="F281"/>
      <c r="G281"/>
      <c r="H281"/>
      <c r="I281"/>
      <c r="J281" t="s">
        <v>1337</v>
      </c>
      <c r="K281"/>
      <c r="L281"/>
      <c r="M281"/>
      <c r="N281"/>
      <c r="O281"/>
      <c r="P281"/>
      <c r="Q281"/>
      <c r="R281" t="s">
        <v>1338</v>
      </c>
      <c r="S281"/>
      <c r="T281"/>
      <c r="U281"/>
      <c r="V281"/>
      <c r="W281"/>
      <c r="X281"/>
      <c r="Y281"/>
      <c r="Z281"/>
      <c r="AA281"/>
      <c r="AB281"/>
      <c r="AC281"/>
      <c r="AD281"/>
      <c r="AE281" t="s">
        <v>1339</v>
      </c>
      <c r="AF281"/>
      <c r="AG281"/>
      <c r="AH281"/>
      <c r="AI281"/>
      <c r="AJ281"/>
    </row>
    <row r="282" spans="4:36" ht="15" x14ac:dyDescent="0.25">
      <c r="D282"/>
      <c r="E282" t="s">
        <v>1340</v>
      </c>
      <c r="F282"/>
      <c r="G282"/>
      <c r="H282"/>
      <c r="I282"/>
      <c r="J282" t="s">
        <v>1341</v>
      </c>
      <c r="K282"/>
      <c r="L282"/>
      <c r="M282"/>
      <c r="N282"/>
      <c r="O282"/>
      <c r="P282"/>
      <c r="Q282"/>
      <c r="R282" t="s">
        <v>1244</v>
      </c>
      <c r="S282"/>
      <c r="T282"/>
      <c r="U282"/>
      <c r="V282"/>
      <c r="W282"/>
      <c r="X282"/>
      <c r="Y282"/>
      <c r="Z282"/>
      <c r="AA282"/>
      <c r="AB282"/>
      <c r="AC282"/>
      <c r="AD282"/>
      <c r="AE282" t="s">
        <v>1342</v>
      </c>
      <c r="AF282"/>
      <c r="AG282"/>
      <c r="AH282"/>
      <c r="AI282"/>
      <c r="AJ282"/>
    </row>
    <row r="283" spans="4:36" ht="15" x14ac:dyDescent="0.25">
      <c r="D283"/>
      <c r="E283" t="s">
        <v>1343</v>
      </c>
      <c r="F283"/>
      <c r="G283"/>
      <c r="H283"/>
      <c r="I283"/>
      <c r="J283" t="s">
        <v>1344</v>
      </c>
      <c r="K283"/>
      <c r="L283"/>
      <c r="M283"/>
      <c r="N283"/>
      <c r="O283"/>
      <c r="P283"/>
      <c r="Q283"/>
      <c r="R283" t="s">
        <v>1092</v>
      </c>
      <c r="S283"/>
      <c r="T283"/>
      <c r="U283"/>
      <c r="V283"/>
      <c r="W283"/>
      <c r="X283"/>
      <c r="Y283"/>
      <c r="Z283"/>
      <c r="AA283"/>
      <c r="AB283"/>
      <c r="AC283"/>
      <c r="AD283"/>
      <c r="AE283" t="s">
        <v>1345</v>
      </c>
      <c r="AF283"/>
      <c r="AG283"/>
      <c r="AH283"/>
      <c r="AI283"/>
      <c r="AJ283"/>
    </row>
    <row r="284" spans="4:36" ht="15" x14ac:dyDescent="0.25">
      <c r="D284"/>
      <c r="E284" t="s">
        <v>1346</v>
      </c>
      <c r="F284"/>
      <c r="G284"/>
      <c r="H284"/>
      <c r="I284"/>
      <c r="J284" t="s">
        <v>1347</v>
      </c>
      <c r="K284"/>
      <c r="L284"/>
      <c r="M284"/>
      <c r="N284"/>
      <c r="O284"/>
      <c r="P284"/>
      <c r="Q284"/>
      <c r="R284" t="s">
        <v>684</v>
      </c>
      <c r="S284"/>
      <c r="T284"/>
      <c r="U284"/>
      <c r="V284"/>
      <c r="W284"/>
      <c r="X284"/>
      <c r="Y284"/>
      <c r="Z284"/>
      <c r="AA284"/>
      <c r="AB284"/>
      <c r="AC284"/>
      <c r="AD284"/>
      <c r="AE284" t="s">
        <v>435</v>
      </c>
      <c r="AF284"/>
      <c r="AG284"/>
      <c r="AH284"/>
      <c r="AI284"/>
      <c r="AJ284"/>
    </row>
    <row r="285" spans="4:36" ht="15" x14ac:dyDescent="0.25">
      <c r="D285"/>
      <c r="E285" t="s">
        <v>1348</v>
      </c>
      <c r="F285"/>
      <c r="G285"/>
      <c r="H285"/>
      <c r="I285"/>
      <c r="J285" t="s">
        <v>1349</v>
      </c>
      <c r="K285"/>
      <c r="L285"/>
      <c r="M285"/>
      <c r="N285"/>
      <c r="O285"/>
      <c r="P285"/>
      <c r="Q285"/>
      <c r="R285" t="s">
        <v>1350</v>
      </c>
      <c r="S285"/>
      <c r="T285"/>
      <c r="U285"/>
      <c r="V285"/>
      <c r="W285"/>
      <c r="X285"/>
      <c r="Y285"/>
      <c r="Z285"/>
      <c r="AA285"/>
      <c r="AB285"/>
      <c r="AC285"/>
      <c r="AD285"/>
      <c r="AE285" t="s">
        <v>1351</v>
      </c>
      <c r="AF285"/>
      <c r="AG285"/>
      <c r="AH285"/>
      <c r="AI285"/>
      <c r="AJ285"/>
    </row>
    <row r="286" spans="4:36" ht="15" x14ac:dyDescent="0.25">
      <c r="D286"/>
      <c r="E286" t="s">
        <v>1352</v>
      </c>
      <c r="F286"/>
      <c r="G286"/>
      <c r="H286"/>
      <c r="I286"/>
      <c r="J286" t="s">
        <v>1353</v>
      </c>
      <c r="K286"/>
      <c r="L286"/>
      <c r="M286"/>
      <c r="N286"/>
      <c r="O286"/>
      <c r="P286"/>
      <c r="Q286"/>
      <c r="R286" t="s">
        <v>1354</v>
      </c>
      <c r="S286"/>
      <c r="T286"/>
      <c r="U286"/>
      <c r="V286"/>
      <c r="W286"/>
      <c r="X286"/>
      <c r="Y286"/>
      <c r="Z286"/>
      <c r="AA286"/>
      <c r="AB286"/>
      <c r="AC286"/>
      <c r="AD286"/>
      <c r="AE286" t="s">
        <v>1355</v>
      </c>
      <c r="AF286"/>
      <c r="AG286"/>
      <c r="AH286"/>
      <c r="AI286"/>
      <c r="AJ286"/>
    </row>
    <row r="287" spans="4:36" ht="15" x14ac:dyDescent="0.25">
      <c r="D287"/>
      <c r="E287" t="s">
        <v>1356</v>
      </c>
      <c r="F287"/>
      <c r="G287"/>
      <c r="H287"/>
      <c r="I287"/>
      <c r="J287" t="s">
        <v>1357</v>
      </c>
      <c r="K287"/>
      <c r="L287"/>
      <c r="M287"/>
      <c r="N287"/>
      <c r="O287"/>
      <c r="P287"/>
      <c r="Q287"/>
      <c r="R287" t="s">
        <v>1358</v>
      </c>
      <c r="S287"/>
      <c r="T287"/>
      <c r="U287"/>
      <c r="V287"/>
      <c r="W287"/>
      <c r="X287"/>
      <c r="Y287"/>
      <c r="Z287"/>
      <c r="AA287"/>
      <c r="AB287"/>
      <c r="AC287"/>
      <c r="AD287"/>
      <c r="AE287" t="s">
        <v>1359</v>
      </c>
      <c r="AF287"/>
      <c r="AG287"/>
      <c r="AH287"/>
      <c r="AI287"/>
      <c r="AJ287"/>
    </row>
    <row r="288" spans="4:36" ht="15" x14ac:dyDescent="0.25">
      <c r="D288"/>
      <c r="E288" t="s">
        <v>1360</v>
      </c>
      <c r="F288"/>
      <c r="G288"/>
      <c r="H288"/>
      <c r="I288"/>
      <c r="J288" t="s">
        <v>1361</v>
      </c>
      <c r="K288"/>
      <c r="L288"/>
      <c r="M288"/>
      <c r="N288"/>
      <c r="O288"/>
      <c r="P288"/>
      <c r="Q288"/>
      <c r="R288" t="s">
        <v>1362</v>
      </c>
      <c r="S288"/>
      <c r="T288"/>
      <c r="U288"/>
      <c r="V288"/>
      <c r="W288"/>
      <c r="X288"/>
      <c r="Y288"/>
      <c r="Z288"/>
      <c r="AA288"/>
      <c r="AB288"/>
      <c r="AC288"/>
      <c r="AD288"/>
      <c r="AE288" t="s">
        <v>1363</v>
      </c>
      <c r="AF288"/>
      <c r="AG288"/>
      <c r="AH288"/>
      <c r="AI288"/>
      <c r="AJ288"/>
    </row>
    <row r="289" spans="4:36" ht="15" x14ac:dyDescent="0.25">
      <c r="D289"/>
      <c r="E289" t="s">
        <v>1300</v>
      </c>
      <c r="F289"/>
      <c r="G289"/>
      <c r="H289"/>
      <c r="I289"/>
      <c r="J289" t="s">
        <v>1364</v>
      </c>
      <c r="K289"/>
      <c r="L289"/>
      <c r="M289"/>
      <c r="N289"/>
      <c r="O289"/>
      <c r="P289"/>
      <c r="Q289"/>
      <c r="R289" t="s">
        <v>1365</v>
      </c>
      <c r="S289"/>
      <c r="T289"/>
      <c r="U289"/>
      <c r="V289"/>
      <c r="W289"/>
      <c r="X289"/>
      <c r="Y289"/>
      <c r="Z289"/>
      <c r="AA289"/>
      <c r="AB289"/>
      <c r="AC289"/>
      <c r="AD289"/>
      <c r="AE289" t="s">
        <v>1366</v>
      </c>
      <c r="AF289"/>
      <c r="AG289"/>
      <c r="AH289"/>
      <c r="AI289"/>
      <c r="AJ289"/>
    </row>
    <row r="290" spans="4:36" ht="15" x14ac:dyDescent="0.25">
      <c r="D290"/>
      <c r="E290" t="s">
        <v>766</v>
      </c>
      <c r="F290"/>
      <c r="G290"/>
      <c r="H290"/>
      <c r="I290"/>
      <c r="J290" t="s">
        <v>1367</v>
      </c>
      <c r="K290"/>
      <c r="L290"/>
      <c r="M290"/>
      <c r="N290"/>
      <c r="O290"/>
      <c r="P290"/>
      <c r="Q290"/>
      <c r="R290" t="s">
        <v>1368</v>
      </c>
      <c r="S290"/>
      <c r="T290"/>
      <c r="U290"/>
      <c r="V290"/>
      <c r="W290"/>
      <c r="X290"/>
      <c r="Y290"/>
      <c r="Z290"/>
      <c r="AA290"/>
      <c r="AB290"/>
      <c r="AC290"/>
      <c r="AD290"/>
      <c r="AE290" t="s">
        <v>817</v>
      </c>
      <c r="AF290"/>
      <c r="AG290"/>
      <c r="AH290"/>
      <c r="AI290"/>
      <c r="AJ290"/>
    </row>
    <row r="291" spans="4:36" ht="15" x14ac:dyDescent="0.25">
      <c r="D291"/>
      <c r="E291" t="s">
        <v>1369</v>
      </c>
      <c r="F291"/>
      <c r="G291"/>
      <c r="H291"/>
      <c r="I291"/>
      <c r="J291" t="s">
        <v>1370</v>
      </c>
      <c r="K291"/>
      <c r="L291"/>
      <c r="M291"/>
      <c r="N291"/>
      <c r="O291"/>
      <c r="P291"/>
      <c r="Q291"/>
      <c r="R291" t="s">
        <v>1371</v>
      </c>
      <c r="S291"/>
      <c r="T291"/>
      <c r="U291"/>
      <c r="V291"/>
      <c r="W291"/>
      <c r="X291"/>
      <c r="Y291"/>
      <c r="Z291"/>
      <c r="AA291"/>
      <c r="AB291"/>
      <c r="AC291"/>
      <c r="AD291"/>
      <c r="AE291" t="s">
        <v>1372</v>
      </c>
      <c r="AF291"/>
      <c r="AG291"/>
      <c r="AH291"/>
      <c r="AI291"/>
      <c r="AJ291"/>
    </row>
    <row r="292" spans="4:36" ht="15" x14ac:dyDescent="0.25">
      <c r="D292"/>
      <c r="E292" t="s">
        <v>1373</v>
      </c>
      <c r="F292"/>
      <c r="G292"/>
      <c r="H292"/>
      <c r="I292"/>
      <c r="J292" t="s">
        <v>1374</v>
      </c>
      <c r="K292"/>
      <c r="L292"/>
      <c r="M292"/>
      <c r="N292"/>
      <c r="O292"/>
      <c r="P292"/>
      <c r="Q292"/>
      <c r="R292" t="s">
        <v>1375</v>
      </c>
      <c r="S292"/>
      <c r="T292"/>
      <c r="U292"/>
      <c r="V292"/>
      <c r="W292"/>
      <c r="X292"/>
      <c r="Y292"/>
      <c r="Z292"/>
      <c r="AA292"/>
      <c r="AB292"/>
      <c r="AC292"/>
      <c r="AD292"/>
      <c r="AE292"/>
      <c r="AF292"/>
      <c r="AG292"/>
      <c r="AH292"/>
      <c r="AI292"/>
      <c r="AJ292"/>
    </row>
    <row r="293" spans="4:36" ht="15" x14ac:dyDescent="0.25">
      <c r="D293"/>
      <c r="E293" t="s">
        <v>1376</v>
      </c>
      <c r="F293"/>
      <c r="G293"/>
      <c r="H293"/>
      <c r="I293"/>
      <c r="J293" t="s">
        <v>1053</v>
      </c>
      <c r="K293"/>
      <c r="L293"/>
      <c r="M293"/>
      <c r="N293"/>
      <c r="O293"/>
      <c r="P293"/>
      <c r="Q293"/>
      <c r="R293" t="s">
        <v>1377</v>
      </c>
      <c r="S293"/>
      <c r="T293"/>
      <c r="U293"/>
      <c r="V293"/>
      <c r="W293"/>
      <c r="X293"/>
      <c r="Y293"/>
      <c r="Z293"/>
      <c r="AA293"/>
      <c r="AB293"/>
      <c r="AC293"/>
      <c r="AD293"/>
      <c r="AE293"/>
      <c r="AF293"/>
      <c r="AG293"/>
      <c r="AH293"/>
      <c r="AI293"/>
      <c r="AJ293"/>
    </row>
    <row r="294" spans="4:36" ht="15" x14ac:dyDescent="0.25">
      <c r="D294"/>
      <c r="E294" t="s">
        <v>992</v>
      </c>
      <c r="F294"/>
      <c r="G294"/>
      <c r="H294"/>
      <c r="I294"/>
      <c r="J294" t="s">
        <v>1378</v>
      </c>
      <c r="K294"/>
      <c r="L294"/>
      <c r="M294"/>
      <c r="N294"/>
      <c r="O294"/>
      <c r="P294"/>
      <c r="Q294"/>
      <c r="R294" t="s">
        <v>1379</v>
      </c>
      <c r="S294"/>
      <c r="T294"/>
      <c r="U294"/>
      <c r="V294"/>
      <c r="W294"/>
      <c r="X294"/>
      <c r="Y294"/>
      <c r="Z294"/>
      <c r="AA294"/>
      <c r="AB294"/>
      <c r="AC294"/>
      <c r="AD294"/>
      <c r="AE294"/>
      <c r="AF294"/>
      <c r="AG294"/>
      <c r="AH294"/>
      <c r="AI294"/>
      <c r="AJ294"/>
    </row>
    <row r="295" spans="4:36" ht="15" x14ac:dyDescent="0.25">
      <c r="D295"/>
      <c r="E295" t="s">
        <v>684</v>
      </c>
      <c r="F295"/>
      <c r="G295"/>
      <c r="H295"/>
      <c r="I295"/>
      <c r="J295" t="s">
        <v>1380</v>
      </c>
      <c r="K295"/>
      <c r="L295"/>
      <c r="M295"/>
      <c r="N295"/>
      <c r="O295"/>
      <c r="P295"/>
      <c r="Q295"/>
      <c r="R295" t="s">
        <v>1381</v>
      </c>
      <c r="S295"/>
      <c r="T295"/>
      <c r="U295"/>
      <c r="V295"/>
      <c r="W295"/>
      <c r="X295"/>
      <c r="Y295"/>
      <c r="Z295"/>
      <c r="AA295"/>
      <c r="AB295"/>
      <c r="AC295"/>
      <c r="AD295"/>
      <c r="AE295"/>
      <c r="AF295"/>
      <c r="AG295"/>
      <c r="AH295"/>
      <c r="AI295"/>
      <c r="AJ295"/>
    </row>
    <row r="296" spans="4:36" ht="15" x14ac:dyDescent="0.25">
      <c r="D296"/>
      <c r="E296" t="s">
        <v>1382</v>
      </c>
      <c r="F296"/>
      <c r="G296"/>
      <c r="H296"/>
      <c r="I296"/>
      <c r="J296" t="s">
        <v>1383</v>
      </c>
      <c r="K296"/>
      <c r="L296"/>
      <c r="M296"/>
      <c r="N296"/>
      <c r="O296"/>
      <c r="P296"/>
      <c r="Q296"/>
      <c r="R296" t="s">
        <v>1384</v>
      </c>
      <c r="S296"/>
      <c r="T296"/>
      <c r="U296"/>
      <c r="V296"/>
      <c r="W296"/>
      <c r="X296"/>
      <c r="Y296"/>
      <c r="Z296"/>
      <c r="AA296"/>
      <c r="AB296"/>
      <c r="AC296"/>
      <c r="AD296"/>
      <c r="AE296"/>
      <c r="AF296"/>
      <c r="AG296"/>
      <c r="AH296"/>
      <c r="AI296"/>
      <c r="AJ296"/>
    </row>
    <row r="297" spans="4:36" ht="15" x14ac:dyDescent="0.25">
      <c r="D297"/>
      <c r="E297" t="s">
        <v>1385</v>
      </c>
      <c r="F297"/>
      <c r="G297"/>
      <c r="H297"/>
      <c r="I297"/>
      <c r="J297" t="s">
        <v>1386</v>
      </c>
      <c r="K297"/>
      <c r="L297"/>
      <c r="M297"/>
      <c r="N297"/>
      <c r="O297"/>
      <c r="P297"/>
      <c r="Q297"/>
      <c r="R297" t="s">
        <v>1387</v>
      </c>
      <c r="S297"/>
      <c r="T297"/>
      <c r="U297"/>
      <c r="V297"/>
      <c r="W297"/>
      <c r="X297"/>
      <c r="Y297"/>
      <c r="Z297"/>
      <c r="AA297"/>
      <c r="AB297"/>
      <c r="AC297"/>
      <c r="AD297"/>
      <c r="AE297"/>
      <c r="AF297"/>
      <c r="AG297"/>
      <c r="AH297"/>
      <c r="AI297"/>
      <c r="AJ297"/>
    </row>
    <row r="298" spans="4:36" ht="15" x14ac:dyDescent="0.25">
      <c r="D298"/>
      <c r="E298" t="s">
        <v>1388</v>
      </c>
      <c r="F298"/>
      <c r="G298"/>
      <c r="H298"/>
      <c r="I298"/>
      <c r="J298" t="s">
        <v>1389</v>
      </c>
      <c r="K298"/>
      <c r="L298"/>
      <c r="M298"/>
      <c r="N298"/>
      <c r="O298"/>
      <c r="P298"/>
      <c r="Q298"/>
      <c r="R298" t="s">
        <v>1390</v>
      </c>
      <c r="S298"/>
      <c r="T298"/>
      <c r="U298"/>
      <c r="V298"/>
      <c r="W298"/>
      <c r="X298"/>
      <c r="Y298"/>
      <c r="Z298"/>
      <c r="AA298"/>
      <c r="AB298"/>
      <c r="AC298"/>
      <c r="AD298"/>
      <c r="AE298"/>
      <c r="AF298"/>
      <c r="AG298"/>
      <c r="AH298"/>
      <c r="AI298"/>
      <c r="AJ298"/>
    </row>
    <row r="299" spans="4:36" ht="15" x14ac:dyDescent="0.25">
      <c r="D299"/>
      <c r="E299" t="s">
        <v>1178</v>
      </c>
      <c r="F299"/>
      <c r="G299"/>
      <c r="H299"/>
      <c r="I299"/>
      <c r="J299" t="s">
        <v>1391</v>
      </c>
      <c r="K299"/>
      <c r="L299"/>
      <c r="M299"/>
      <c r="N299"/>
      <c r="O299"/>
      <c r="P299"/>
      <c r="Q299"/>
      <c r="R299" t="s">
        <v>1392</v>
      </c>
      <c r="S299"/>
      <c r="T299"/>
      <c r="U299"/>
      <c r="V299"/>
      <c r="W299"/>
      <c r="X299"/>
      <c r="Y299"/>
      <c r="Z299"/>
      <c r="AA299"/>
      <c r="AB299"/>
      <c r="AC299"/>
      <c r="AD299"/>
      <c r="AE299"/>
      <c r="AF299"/>
      <c r="AG299"/>
      <c r="AH299"/>
      <c r="AI299"/>
      <c r="AJ299"/>
    </row>
    <row r="300" spans="4:36" ht="15" x14ac:dyDescent="0.25">
      <c r="D300"/>
      <c r="E300" t="s">
        <v>1393</v>
      </c>
      <c r="F300"/>
      <c r="G300"/>
      <c r="H300"/>
      <c r="I300"/>
      <c r="J300" t="s">
        <v>1394</v>
      </c>
      <c r="K300"/>
      <c r="L300"/>
      <c r="M300"/>
      <c r="N300"/>
      <c r="O300"/>
      <c r="P300"/>
      <c r="Q300"/>
      <c r="R300" t="s">
        <v>1395</v>
      </c>
      <c r="S300"/>
      <c r="T300"/>
      <c r="U300"/>
      <c r="V300"/>
      <c r="W300"/>
      <c r="X300"/>
      <c r="Y300"/>
      <c r="Z300"/>
      <c r="AA300"/>
      <c r="AB300"/>
      <c r="AC300"/>
      <c r="AD300"/>
      <c r="AE300"/>
      <c r="AF300"/>
      <c r="AG300"/>
      <c r="AH300"/>
      <c r="AI300"/>
      <c r="AJ300"/>
    </row>
    <row r="301" spans="4:36" ht="15" x14ac:dyDescent="0.25">
      <c r="D301"/>
      <c r="E301" t="s">
        <v>1396</v>
      </c>
      <c r="F301"/>
      <c r="G301"/>
      <c r="H301"/>
      <c r="I301"/>
      <c r="J301" t="s">
        <v>1397</v>
      </c>
      <c r="K301"/>
      <c r="L301"/>
      <c r="M301"/>
      <c r="N301"/>
      <c r="O301"/>
      <c r="P301"/>
      <c r="Q301"/>
      <c r="R301" t="s">
        <v>1398</v>
      </c>
      <c r="S301"/>
      <c r="T301"/>
      <c r="U301"/>
      <c r="V301"/>
      <c r="W301"/>
      <c r="X301"/>
      <c r="Y301"/>
      <c r="Z301"/>
      <c r="AA301"/>
      <c r="AB301"/>
      <c r="AC301"/>
      <c r="AD301"/>
      <c r="AE301"/>
      <c r="AF301"/>
      <c r="AG301"/>
      <c r="AH301"/>
      <c r="AI301"/>
      <c r="AJ301"/>
    </row>
    <row r="302" spans="4:36" ht="15" x14ac:dyDescent="0.25">
      <c r="D302"/>
      <c r="E302" t="s">
        <v>1399</v>
      </c>
      <c r="F302"/>
      <c r="G302"/>
      <c r="H302"/>
      <c r="I302"/>
      <c r="J302" t="s">
        <v>1400</v>
      </c>
      <c r="K302"/>
      <c r="L302"/>
      <c r="M302"/>
      <c r="N302"/>
      <c r="O302"/>
      <c r="P302"/>
      <c r="Q302"/>
      <c r="R302" t="s">
        <v>1401</v>
      </c>
      <c r="S302"/>
      <c r="T302"/>
      <c r="U302"/>
      <c r="V302"/>
      <c r="W302"/>
      <c r="X302"/>
      <c r="Y302"/>
      <c r="Z302"/>
      <c r="AA302"/>
      <c r="AB302"/>
      <c r="AC302"/>
      <c r="AD302"/>
      <c r="AE302"/>
      <c r="AF302"/>
      <c r="AG302"/>
      <c r="AH302"/>
      <c r="AI302"/>
      <c r="AJ302"/>
    </row>
    <row r="303" spans="4:36" ht="15" x14ac:dyDescent="0.25">
      <c r="D303"/>
      <c r="E303" t="s">
        <v>1402</v>
      </c>
      <c r="F303"/>
      <c r="G303"/>
      <c r="H303"/>
      <c r="I303"/>
      <c r="J303" t="s">
        <v>1403</v>
      </c>
      <c r="K303"/>
      <c r="L303"/>
      <c r="M303"/>
      <c r="N303"/>
      <c r="O303"/>
      <c r="P303"/>
      <c r="Q303"/>
      <c r="R303" t="s">
        <v>1404</v>
      </c>
      <c r="S303"/>
      <c r="T303"/>
      <c r="U303"/>
      <c r="V303"/>
      <c r="W303"/>
      <c r="X303"/>
      <c r="Y303"/>
      <c r="Z303"/>
      <c r="AA303"/>
      <c r="AB303"/>
      <c r="AC303"/>
      <c r="AD303"/>
      <c r="AE303"/>
      <c r="AF303"/>
      <c r="AG303"/>
      <c r="AH303"/>
      <c r="AI303"/>
      <c r="AJ303"/>
    </row>
    <row r="304" spans="4:36" ht="15" x14ac:dyDescent="0.25">
      <c r="D304"/>
      <c r="E304" t="s">
        <v>1405</v>
      </c>
      <c r="F304"/>
      <c r="G304"/>
      <c r="H304"/>
      <c r="I304"/>
      <c r="J304" t="s">
        <v>1406</v>
      </c>
      <c r="K304"/>
      <c r="L304"/>
      <c r="M304"/>
      <c r="N304"/>
      <c r="O304"/>
      <c r="P304"/>
      <c r="Q304"/>
      <c r="R304" t="s">
        <v>1407</v>
      </c>
      <c r="S304"/>
      <c r="T304"/>
      <c r="U304"/>
      <c r="V304"/>
      <c r="W304"/>
      <c r="X304"/>
      <c r="Y304"/>
      <c r="Z304"/>
      <c r="AA304"/>
      <c r="AB304"/>
      <c r="AC304"/>
      <c r="AD304"/>
      <c r="AE304"/>
      <c r="AF304"/>
      <c r="AG304"/>
      <c r="AH304"/>
      <c r="AI304"/>
      <c r="AJ304"/>
    </row>
    <row r="305" spans="4:36" ht="15" x14ac:dyDescent="0.25">
      <c r="D305"/>
      <c r="E305" t="s">
        <v>1261</v>
      </c>
      <c r="F305"/>
      <c r="G305"/>
      <c r="H305"/>
      <c r="I305"/>
      <c r="J305" t="s">
        <v>1408</v>
      </c>
      <c r="K305"/>
      <c r="L305"/>
      <c r="M305"/>
      <c r="N305"/>
      <c r="O305"/>
      <c r="P305"/>
      <c r="Q305"/>
      <c r="R305" t="s">
        <v>1409</v>
      </c>
      <c r="S305"/>
      <c r="T305"/>
      <c r="U305"/>
      <c r="V305"/>
      <c r="W305"/>
      <c r="X305"/>
      <c r="Y305"/>
      <c r="Z305"/>
      <c r="AA305"/>
      <c r="AB305"/>
      <c r="AC305"/>
      <c r="AD305"/>
      <c r="AE305"/>
      <c r="AF305"/>
      <c r="AG305"/>
      <c r="AH305"/>
      <c r="AI305"/>
      <c r="AJ305"/>
    </row>
    <row r="306" spans="4:36" ht="15" x14ac:dyDescent="0.25">
      <c r="D306"/>
      <c r="E306" t="s">
        <v>1410</v>
      </c>
      <c r="F306"/>
      <c r="G306"/>
      <c r="H306"/>
      <c r="I306"/>
      <c r="J306" t="s">
        <v>1411</v>
      </c>
      <c r="K306"/>
      <c r="L306"/>
      <c r="M306"/>
      <c r="N306"/>
      <c r="O306"/>
      <c r="P306"/>
      <c r="Q306"/>
      <c r="R306" t="s">
        <v>1412</v>
      </c>
      <c r="S306"/>
      <c r="T306"/>
      <c r="U306"/>
      <c r="V306"/>
      <c r="W306"/>
      <c r="X306"/>
      <c r="Y306"/>
      <c r="Z306"/>
      <c r="AA306"/>
      <c r="AB306"/>
      <c r="AC306"/>
      <c r="AD306"/>
      <c r="AE306"/>
      <c r="AF306"/>
      <c r="AG306"/>
      <c r="AH306"/>
      <c r="AI306"/>
      <c r="AJ306"/>
    </row>
    <row r="307" spans="4:36" ht="15" x14ac:dyDescent="0.25">
      <c r="D307"/>
      <c r="E307" t="s">
        <v>1413</v>
      </c>
      <c r="F307"/>
      <c r="G307"/>
      <c r="H307"/>
      <c r="I307"/>
      <c r="J307" t="s">
        <v>1414</v>
      </c>
      <c r="K307"/>
      <c r="L307"/>
      <c r="M307"/>
      <c r="N307"/>
      <c r="O307"/>
      <c r="P307"/>
      <c r="Q307"/>
      <c r="R307" t="s">
        <v>1415</v>
      </c>
      <c r="S307"/>
      <c r="T307"/>
      <c r="U307"/>
      <c r="V307"/>
      <c r="W307"/>
      <c r="X307"/>
      <c r="Y307"/>
      <c r="Z307"/>
      <c r="AA307"/>
      <c r="AB307"/>
      <c r="AC307"/>
      <c r="AD307"/>
      <c r="AE307"/>
      <c r="AF307"/>
      <c r="AG307"/>
      <c r="AH307"/>
      <c r="AI307"/>
      <c r="AJ307"/>
    </row>
    <row r="308" spans="4:36" ht="15" x14ac:dyDescent="0.25">
      <c r="D308"/>
      <c r="E308" t="s">
        <v>1416</v>
      </c>
      <c r="F308"/>
      <c r="G308"/>
      <c r="H308"/>
      <c r="I308"/>
      <c r="J308" t="s">
        <v>1417</v>
      </c>
      <c r="K308"/>
      <c r="L308"/>
      <c r="M308"/>
      <c r="N308"/>
      <c r="O308"/>
      <c r="P308"/>
      <c r="Q308"/>
      <c r="R308" t="s">
        <v>1418</v>
      </c>
      <c r="S308"/>
      <c r="T308"/>
      <c r="U308"/>
      <c r="V308"/>
      <c r="W308"/>
      <c r="X308"/>
      <c r="Y308"/>
      <c r="Z308"/>
      <c r="AA308"/>
      <c r="AB308"/>
      <c r="AC308"/>
      <c r="AD308"/>
      <c r="AE308"/>
      <c r="AF308"/>
      <c r="AG308"/>
      <c r="AH308"/>
      <c r="AI308"/>
      <c r="AJ308"/>
    </row>
    <row r="309" spans="4:36" ht="15" x14ac:dyDescent="0.25">
      <c r="D309"/>
      <c r="E309" t="s">
        <v>1419</v>
      </c>
      <c r="F309"/>
      <c r="G309"/>
      <c r="H309"/>
      <c r="I309"/>
      <c r="J309" t="s">
        <v>1420</v>
      </c>
      <c r="K309"/>
      <c r="L309"/>
      <c r="M309"/>
      <c r="N309"/>
      <c r="O309"/>
      <c r="P309"/>
      <c r="Q309"/>
      <c r="R309" t="s">
        <v>1421</v>
      </c>
      <c r="S309"/>
      <c r="T309"/>
      <c r="U309"/>
      <c r="V309"/>
      <c r="W309"/>
      <c r="X309"/>
      <c r="Y309"/>
      <c r="Z309"/>
      <c r="AA309"/>
      <c r="AB309"/>
      <c r="AC309"/>
      <c r="AD309"/>
      <c r="AE309"/>
      <c r="AF309"/>
      <c r="AG309"/>
      <c r="AH309"/>
      <c r="AI309"/>
      <c r="AJ309"/>
    </row>
    <row r="310" spans="4:36" ht="15" x14ac:dyDescent="0.25">
      <c r="D310"/>
      <c r="E310" t="s">
        <v>1422</v>
      </c>
      <c r="F310"/>
      <c r="G310"/>
      <c r="H310"/>
      <c r="I310"/>
      <c r="J310" t="s">
        <v>1423</v>
      </c>
      <c r="K310"/>
      <c r="L310"/>
      <c r="M310"/>
      <c r="N310"/>
      <c r="O310"/>
      <c r="P310"/>
      <c r="Q310"/>
      <c r="R310" t="s">
        <v>1424</v>
      </c>
      <c r="S310"/>
      <c r="T310"/>
      <c r="U310"/>
      <c r="V310"/>
      <c r="W310"/>
      <c r="X310"/>
      <c r="Y310"/>
      <c r="Z310"/>
      <c r="AA310"/>
      <c r="AB310"/>
      <c r="AC310"/>
      <c r="AD310"/>
      <c r="AE310"/>
      <c r="AF310"/>
      <c r="AG310"/>
      <c r="AH310"/>
      <c r="AI310"/>
      <c r="AJ310"/>
    </row>
    <row r="311" spans="4:36" ht="15" x14ac:dyDescent="0.25">
      <c r="D311"/>
      <c r="E311" t="s">
        <v>1425</v>
      </c>
      <c r="F311"/>
      <c r="G311"/>
      <c r="H311"/>
      <c r="I311"/>
      <c r="J311" t="s">
        <v>1426</v>
      </c>
      <c r="K311"/>
      <c r="L311"/>
      <c r="M311"/>
      <c r="N311"/>
      <c r="O311"/>
      <c r="P311"/>
      <c r="Q311"/>
      <c r="R311" t="s">
        <v>1427</v>
      </c>
      <c r="S311"/>
      <c r="T311"/>
      <c r="U311"/>
      <c r="V311"/>
      <c r="W311"/>
      <c r="X311"/>
      <c r="Y311"/>
      <c r="Z311"/>
      <c r="AA311"/>
      <c r="AB311"/>
      <c r="AC311"/>
      <c r="AD311"/>
      <c r="AE311"/>
      <c r="AF311"/>
      <c r="AG311"/>
      <c r="AH311"/>
      <c r="AI311"/>
      <c r="AJ311"/>
    </row>
    <row r="312" spans="4:36" ht="15" x14ac:dyDescent="0.25">
      <c r="D312"/>
      <c r="E312" t="s">
        <v>1428</v>
      </c>
      <c r="F312"/>
      <c r="G312"/>
      <c r="H312"/>
      <c r="I312"/>
      <c r="J312" t="s">
        <v>1429</v>
      </c>
      <c r="K312"/>
      <c r="L312"/>
      <c r="M312"/>
      <c r="N312"/>
      <c r="O312"/>
      <c r="P312"/>
      <c r="Q312"/>
      <c r="R312" t="s">
        <v>1430</v>
      </c>
      <c r="S312"/>
      <c r="T312"/>
      <c r="U312"/>
      <c r="V312"/>
      <c r="W312"/>
      <c r="X312"/>
      <c r="Y312"/>
      <c r="Z312"/>
      <c r="AA312"/>
      <c r="AB312"/>
      <c r="AC312"/>
      <c r="AD312"/>
      <c r="AE312"/>
      <c r="AF312"/>
      <c r="AG312"/>
      <c r="AH312"/>
      <c r="AI312"/>
      <c r="AJ312"/>
    </row>
    <row r="313" spans="4:36" ht="15" x14ac:dyDescent="0.25">
      <c r="D313"/>
      <c r="E313" t="s">
        <v>1431</v>
      </c>
      <c r="F313"/>
      <c r="G313"/>
      <c r="H313"/>
      <c r="I313"/>
      <c r="J313" t="s">
        <v>1432</v>
      </c>
      <c r="K313"/>
      <c r="L313"/>
      <c r="M313"/>
      <c r="N313"/>
      <c r="O313"/>
      <c r="P313"/>
      <c r="Q313"/>
      <c r="R313" t="s">
        <v>1433</v>
      </c>
      <c r="S313"/>
      <c r="T313"/>
      <c r="U313"/>
      <c r="V313"/>
      <c r="W313"/>
      <c r="X313"/>
      <c r="Y313"/>
      <c r="Z313"/>
      <c r="AA313"/>
      <c r="AB313"/>
      <c r="AC313"/>
      <c r="AD313"/>
      <c r="AE313"/>
      <c r="AF313"/>
      <c r="AG313"/>
      <c r="AH313"/>
      <c r="AI313"/>
      <c r="AJ313"/>
    </row>
    <row r="314" spans="4:36" ht="15" x14ac:dyDescent="0.25">
      <c r="D314"/>
      <c r="E314" t="s">
        <v>1434</v>
      </c>
      <c r="F314"/>
      <c r="G314"/>
      <c r="H314"/>
      <c r="I314"/>
      <c r="J314" t="s">
        <v>1435</v>
      </c>
      <c r="K314"/>
      <c r="L314"/>
      <c r="M314"/>
      <c r="N314"/>
      <c r="O314"/>
      <c r="P314"/>
      <c r="Q314"/>
      <c r="R314" t="s">
        <v>1436</v>
      </c>
      <c r="S314"/>
      <c r="T314"/>
      <c r="U314"/>
      <c r="V314"/>
      <c r="W314"/>
      <c r="X314"/>
      <c r="Y314"/>
      <c r="Z314"/>
      <c r="AA314"/>
      <c r="AB314"/>
      <c r="AC314"/>
      <c r="AD314"/>
      <c r="AE314"/>
      <c r="AF314"/>
      <c r="AG314"/>
      <c r="AH314"/>
      <c r="AI314"/>
      <c r="AJ314"/>
    </row>
    <row r="315" spans="4:36" ht="15" x14ac:dyDescent="0.25">
      <c r="D315"/>
      <c r="E315" t="s">
        <v>1437</v>
      </c>
      <c r="F315"/>
      <c r="G315"/>
      <c r="H315"/>
      <c r="I315"/>
      <c r="J315" t="s">
        <v>1438</v>
      </c>
      <c r="K315"/>
      <c r="L315"/>
      <c r="M315"/>
      <c r="N315"/>
      <c r="O315"/>
      <c r="P315"/>
      <c r="Q315"/>
      <c r="R315" t="s">
        <v>1439</v>
      </c>
      <c r="S315"/>
      <c r="T315"/>
      <c r="U315"/>
      <c r="V315"/>
      <c r="W315"/>
      <c r="X315"/>
      <c r="Y315"/>
      <c r="Z315"/>
      <c r="AA315"/>
      <c r="AB315"/>
      <c r="AC315"/>
      <c r="AD315"/>
      <c r="AE315"/>
      <c r="AF315"/>
      <c r="AG315"/>
      <c r="AH315"/>
      <c r="AI315"/>
      <c r="AJ315"/>
    </row>
    <row r="316" spans="4:36" ht="15" x14ac:dyDescent="0.25">
      <c r="D316"/>
      <c r="E316" t="s">
        <v>1151</v>
      </c>
      <c r="F316"/>
      <c r="G316"/>
      <c r="H316"/>
      <c r="I316"/>
      <c r="J316" t="s">
        <v>1440</v>
      </c>
      <c r="K316"/>
      <c r="L316"/>
      <c r="M316"/>
      <c r="N316"/>
      <c r="O316"/>
      <c r="P316"/>
      <c r="Q316"/>
      <c r="R316" t="s">
        <v>1441</v>
      </c>
      <c r="S316"/>
      <c r="T316"/>
      <c r="U316"/>
      <c r="V316"/>
      <c r="W316"/>
      <c r="X316"/>
      <c r="Y316"/>
      <c r="Z316"/>
      <c r="AA316"/>
      <c r="AB316"/>
      <c r="AC316"/>
      <c r="AD316"/>
      <c r="AE316"/>
      <c r="AF316"/>
      <c r="AG316"/>
      <c r="AH316"/>
      <c r="AI316"/>
      <c r="AJ316"/>
    </row>
    <row r="317" spans="4:36" ht="15" x14ac:dyDescent="0.25">
      <c r="D317"/>
      <c r="E317" t="s">
        <v>1442</v>
      </c>
      <c r="F317"/>
      <c r="G317"/>
      <c r="H317"/>
      <c r="I317"/>
      <c r="J317" t="s">
        <v>1443</v>
      </c>
      <c r="K317"/>
      <c r="L317"/>
      <c r="M317"/>
      <c r="N317"/>
      <c r="O317"/>
      <c r="P317"/>
      <c r="Q317"/>
      <c r="R317" t="s">
        <v>1444</v>
      </c>
      <c r="S317"/>
      <c r="T317"/>
      <c r="U317"/>
      <c r="V317"/>
      <c r="W317"/>
      <c r="X317"/>
      <c r="Y317"/>
      <c r="Z317"/>
      <c r="AA317"/>
      <c r="AB317"/>
      <c r="AC317"/>
      <c r="AD317"/>
      <c r="AE317"/>
      <c r="AF317"/>
      <c r="AG317"/>
      <c r="AH317"/>
      <c r="AI317"/>
      <c r="AJ317"/>
    </row>
    <row r="318" spans="4:36" ht="15" x14ac:dyDescent="0.25">
      <c r="D318"/>
      <c r="E318" t="s">
        <v>1445</v>
      </c>
      <c r="F318"/>
      <c r="G318"/>
      <c r="H318"/>
      <c r="I318"/>
      <c r="J318" t="s">
        <v>1446</v>
      </c>
      <c r="K318"/>
      <c r="L318"/>
      <c r="M318"/>
      <c r="N318"/>
      <c r="O318"/>
      <c r="P318"/>
      <c r="Q318"/>
      <c r="R318" t="s">
        <v>1447</v>
      </c>
      <c r="S318"/>
      <c r="T318"/>
      <c r="U318"/>
      <c r="V318"/>
      <c r="W318"/>
      <c r="X318"/>
      <c r="Y318"/>
      <c r="Z318"/>
      <c r="AA318"/>
      <c r="AB318"/>
      <c r="AC318"/>
      <c r="AD318"/>
      <c r="AE318"/>
      <c r="AF318"/>
      <c r="AG318"/>
      <c r="AH318"/>
      <c r="AI318"/>
      <c r="AJ318"/>
    </row>
    <row r="319" spans="4:36" ht="15" x14ac:dyDescent="0.25">
      <c r="D319"/>
      <c r="E319" t="s">
        <v>1448</v>
      </c>
      <c r="F319"/>
      <c r="G319"/>
      <c r="H319"/>
      <c r="I319"/>
      <c r="J319" t="s">
        <v>1449</v>
      </c>
      <c r="K319"/>
      <c r="L319"/>
      <c r="M319"/>
      <c r="N319"/>
      <c r="O319"/>
      <c r="P319"/>
      <c r="Q319"/>
      <c r="R319" t="s">
        <v>1450</v>
      </c>
      <c r="S319"/>
      <c r="T319"/>
      <c r="U319"/>
      <c r="V319"/>
      <c r="W319"/>
      <c r="X319"/>
      <c r="Y319"/>
      <c r="Z319"/>
      <c r="AA319"/>
      <c r="AB319"/>
      <c r="AC319"/>
      <c r="AD319"/>
      <c r="AE319"/>
      <c r="AF319"/>
      <c r="AG319"/>
      <c r="AH319"/>
      <c r="AI319"/>
      <c r="AJ319"/>
    </row>
    <row r="320" spans="4:36" ht="15" x14ac:dyDescent="0.25">
      <c r="D320"/>
      <c r="E320" t="s">
        <v>1451</v>
      </c>
      <c r="F320"/>
      <c r="G320"/>
      <c r="H320"/>
      <c r="I320"/>
      <c r="J320" t="s">
        <v>1452</v>
      </c>
      <c r="K320"/>
      <c r="L320"/>
      <c r="M320"/>
      <c r="N320"/>
      <c r="O320"/>
      <c r="P320"/>
      <c r="Q320"/>
      <c r="R320" t="s">
        <v>1453</v>
      </c>
      <c r="S320"/>
      <c r="T320"/>
      <c r="U320"/>
      <c r="V320"/>
      <c r="W320"/>
      <c r="X320"/>
      <c r="Y320"/>
      <c r="Z320"/>
      <c r="AA320"/>
      <c r="AB320"/>
      <c r="AC320"/>
      <c r="AD320"/>
      <c r="AE320"/>
      <c r="AF320"/>
      <c r="AG320"/>
      <c r="AH320"/>
      <c r="AI320"/>
      <c r="AJ320"/>
    </row>
    <row r="321" spans="4:36" ht="15" x14ac:dyDescent="0.25">
      <c r="D321"/>
      <c r="E321" t="s">
        <v>830</v>
      </c>
      <c r="F321"/>
      <c r="G321"/>
      <c r="H321"/>
      <c r="I321"/>
      <c r="J321" t="s">
        <v>1454</v>
      </c>
      <c r="K321"/>
      <c r="L321"/>
      <c r="M321"/>
      <c r="N321"/>
      <c r="O321"/>
      <c r="P321"/>
      <c r="Q321"/>
      <c r="R321"/>
      <c r="S321"/>
      <c r="T321"/>
      <c r="U321"/>
      <c r="V321"/>
      <c r="W321"/>
      <c r="X321"/>
      <c r="Y321"/>
      <c r="Z321"/>
      <c r="AA321"/>
      <c r="AB321"/>
      <c r="AC321"/>
      <c r="AD321"/>
      <c r="AE321"/>
      <c r="AF321"/>
      <c r="AG321"/>
      <c r="AH321"/>
      <c r="AI321"/>
      <c r="AJ321"/>
    </row>
    <row r="322" spans="4:36" ht="15" x14ac:dyDescent="0.25">
      <c r="D322"/>
      <c r="E322" t="s">
        <v>1455</v>
      </c>
      <c r="F322"/>
      <c r="G322"/>
      <c r="H322"/>
      <c r="I322"/>
      <c r="J322" t="s">
        <v>1456</v>
      </c>
      <c r="K322"/>
      <c r="L322"/>
      <c r="M322"/>
      <c r="N322"/>
      <c r="O322"/>
      <c r="P322"/>
      <c r="Q322"/>
      <c r="R322"/>
      <c r="S322"/>
      <c r="T322"/>
      <c r="U322"/>
      <c r="V322"/>
      <c r="W322"/>
      <c r="X322"/>
      <c r="Y322"/>
      <c r="Z322"/>
      <c r="AA322"/>
      <c r="AB322"/>
      <c r="AC322"/>
      <c r="AD322"/>
      <c r="AE322"/>
      <c r="AF322"/>
      <c r="AG322"/>
      <c r="AH322"/>
      <c r="AI322"/>
      <c r="AJ322"/>
    </row>
    <row r="323" spans="4:36" ht="15" x14ac:dyDescent="0.25">
      <c r="D323"/>
      <c r="E323" t="s">
        <v>1292</v>
      </c>
      <c r="F323"/>
      <c r="G323"/>
      <c r="H323"/>
      <c r="I323"/>
      <c r="J323" t="s">
        <v>1457</v>
      </c>
      <c r="K323"/>
      <c r="L323"/>
      <c r="M323"/>
      <c r="N323"/>
      <c r="O323"/>
      <c r="P323"/>
      <c r="Q323"/>
      <c r="R323"/>
      <c r="S323"/>
      <c r="T323"/>
      <c r="U323"/>
      <c r="V323"/>
      <c r="W323"/>
      <c r="X323"/>
      <c r="Y323"/>
      <c r="Z323"/>
      <c r="AA323"/>
      <c r="AB323"/>
      <c r="AC323"/>
      <c r="AD323"/>
      <c r="AE323"/>
      <c r="AF323"/>
      <c r="AG323"/>
      <c r="AH323"/>
      <c r="AI323"/>
      <c r="AJ323"/>
    </row>
    <row r="324" spans="4:36" ht="15" x14ac:dyDescent="0.25">
      <c r="D324"/>
      <c r="E324" t="s">
        <v>1458</v>
      </c>
      <c r="F324"/>
      <c r="G324"/>
      <c r="H324"/>
      <c r="I324"/>
      <c r="J324" t="s">
        <v>1459</v>
      </c>
      <c r="K324"/>
      <c r="L324"/>
      <c r="M324"/>
      <c r="N324"/>
      <c r="O324"/>
      <c r="P324"/>
      <c r="Q324"/>
      <c r="R324"/>
      <c r="S324"/>
      <c r="T324"/>
      <c r="U324"/>
      <c r="V324"/>
      <c r="W324"/>
      <c r="X324"/>
      <c r="Y324"/>
      <c r="Z324"/>
      <c r="AA324"/>
      <c r="AB324"/>
      <c r="AC324"/>
      <c r="AD324"/>
      <c r="AE324"/>
      <c r="AF324"/>
      <c r="AG324"/>
      <c r="AH324"/>
      <c r="AI324"/>
      <c r="AJ324"/>
    </row>
    <row r="325" spans="4:36" ht="15" x14ac:dyDescent="0.25">
      <c r="D325"/>
      <c r="E325" t="s">
        <v>1460</v>
      </c>
      <c r="F325"/>
      <c r="G325"/>
      <c r="H325"/>
      <c r="I325"/>
      <c r="J325" t="s">
        <v>1461</v>
      </c>
      <c r="K325"/>
      <c r="L325"/>
      <c r="M325"/>
      <c r="N325"/>
      <c r="O325"/>
      <c r="P325"/>
      <c r="Q325"/>
      <c r="R325"/>
      <c r="S325"/>
      <c r="T325"/>
      <c r="U325"/>
      <c r="V325"/>
      <c r="W325"/>
      <c r="X325"/>
      <c r="Y325"/>
      <c r="Z325"/>
      <c r="AA325"/>
      <c r="AB325"/>
      <c r="AC325"/>
      <c r="AD325"/>
      <c r="AE325"/>
      <c r="AF325"/>
      <c r="AG325"/>
      <c r="AH325"/>
      <c r="AI325"/>
      <c r="AJ325"/>
    </row>
    <row r="326" spans="4:36" ht="15" x14ac:dyDescent="0.25">
      <c r="D326"/>
      <c r="E326" t="s">
        <v>1462</v>
      </c>
      <c r="F326"/>
      <c r="G326"/>
      <c r="H326"/>
      <c r="I326"/>
      <c r="J326" t="s">
        <v>1463</v>
      </c>
      <c r="K326"/>
      <c r="L326"/>
      <c r="M326"/>
      <c r="N326"/>
      <c r="O326"/>
      <c r="P326"/>
      <c r="Q326"/>
      <c r="R326"/>
      <c r="S326"/>
      <c r="T326"/>
      <c r="U326"/>
      <c r="V326"/>
      <c r="W326"/>
      <c r="X326"/>
      <c r="Y326"/>
      <c r="Z326"/>
      <c r="AA326"/>
      <c r="AB326"/>
      <c r="AC326"/>
      <c r="AD326"/>
      <c r="AE326"/>
      <c r="AF326"/>
      <c r="AG326"/>
      <c r="AH326"/>
      <c r="AI326"/>
      <c r="AJ326"/>
    </row>
    <row r="327" spans="4:36" ht="15" x14ac:dyDescent="0.25">
      <c r="D327"/>
      <c r="E327" t="s">
        <v>1464</v>
      </c>
      <c r="F327"/>
      <c r="G327"/>
      <c r="H327"/>
      <c r="I327"/>
      <c r="J327" t="s">
        <v>1465</v>
      </c>
      <c r="K327"/>
      <c r="L327"/>
      <c r="M327"/>
      <c r="N327"/>
      <c r="O327"/>
      <c r="P327"/>
      <c r="Q327"/>
      <c r="R327"/>
      <c r="S327"/>
      <c r="T327"/>
      <c r="U327"/>
      <c r="V327"/>
      <c r="W327"/>
      <c r="X327"/>
      <c r="Y327"/>
      <c r="Z327"/>
      <c r="AA327"/>
      <c r="AB327"/>
      <c r="AC327"/>
      <c r="AD327"/>
      <c r="AE327"/>
      <c r="AF327"/>
      <c r="AG327"/>
      <c r="AH327"/>
      <c r="AI327"/>
      <c r="AJ327"/>
    </row>
    <row r="328" spans="4:36" ht="15" x14ac:dyDescent="0.25">
      <c r="D328"/>
      <c r="E328" t="s">
        <v>1466</v>
      </c>
      <c r="F328"/>
      <c r="G328"/>
      <c r="H328"/>
      <c r="I328"/>
      <c r="J328"/>
      <c r="K328"/>
      <c r="L328"/>
      <c r="M328"/>
      <c r="N328"/>
      <c r="O328"/>
      <c r="P328"/>
      <c r="Q328"/>
      <c r="R328"/>
      <c r="S328"/>
      <c r="T328"/>
      <c r="U328"/>
      <c r="V328"/>
      <c r="W328"/>
      <c r="X328"/>
      <c r="Y328"/>
      <c r="Z328"/>
      <c r="AA328"/>
      <c r="AB328"/>
      <c r="AC328"/>
      <c r="AD328"/>
      <c r="AE328"/>
      <c r="AF328"/>
      <c r="AG328"/>
      <c r="AH328"/>
      <c r="AI328"/>
      <c r="AJ328"/>
    </row>
    <row r="329" spans="4:36" ht="15" x14ac:dyDescent="0.25">
      <c r="D329"/>
      <c r="E329" t="s">
        <v>1467</v>
      </c>
      <c r="F329"/>
      <c r="G329"/>
      <c r="H329"/>
      <c r="I329"/>
      <c r="J329"/>
      <c r="K329"/>
      <c r="L329"/>
      <c r="M329"/>
      <c r="N329"/>
      <c r="O329"/>
      <c r="P329"/>
      <c r="Q329"/>
      <c r="R329"/>
      <c r="S329"/>
      <c r="T329"/>
      <c r="U329"/>
      <c r="V329"/>
      <c r="W329"/>
      <c r="X329"/>
      <c r="Y329"/>
      <c r="Z329"/>
      <c r="AA329"/>
      <c r="AB329"/>
      <c r="AC329"/>
      <c r="AD329"/>
      <c r="AE329"/>
      <c r="AF329"/>
      <c r="AG329"/>
      <c r="AH329"/>
      <c r="AI329"/>
      <c r="AJ329"/>
    </row>
    <row r="330" spans="4:36" ht="15" x14ac:dyDescent="0.25">
      <c r="D330"/>
      <c r="E330"/>
      <c r="F330"/>
      <c r="G330"/>
      <c r="H330"/>
      <c r="I330"/>
      <c r="J330"/>
      <c r="K330"/>
      <c r="L330"/>
      <c r="M330"/>
      <c r="N330"/>
      <c r="O330"/>
      <c r="P330"/>
      <c r="Q330"/>
      <c r="R330"/>
      <c r="S330"/>
      <c r="T330"/>
      <c r="U330"/>
      <c r="V330"/>
      <c r="W330"/>
      <c r="X330"/>
      <c r="Y330"/>
      <c r="Z330"/>
      <c r="AA330"/>
      <c r="AB330"/>
      <c r="AC330"/>
      <c r="AD330"/>
      <c r="AE330"/>
      <c r="AF330"/>
      <c r="AG330"/>
      <c r="AH330"/>
      <c r="AI330"/>
      <c r="AJ330"/>
    </row>
    <row r="331" spans="4:36" ht="15" x14ac:dyDescent="0.25">
      <c r="D331"/>
      <c r="E331"/>
      <c r="F331"/>
      <c r="G331"/>
      <c r="H331"/>
      <c r="I331"/>
      <c r="J331"/>
      <c r="K331"/>
      <c r="L331"/>
      <c r="M331"/>
      <c r="N331"/>
      <c r="O331"/>
      <c r="P331"/>
      <c r="Q331"/>
      <c r="R331"/>
      <c r="S331"/>
      <c r="T331"/>
      <c r="U331"/>
      <c r="V331"/>
      <c r="W331"/>
      <c r="X331"/>
      <c r="Y331"/>
      <c r="Z331"/>
      <c r="AA331"/>
      <c r="AB331"/>
      <c r="AC331"/>
      <c r="AD331"/>
      <c r="AE331"/>
      <c r="AF331"/>
      <c r="AG331"/>
      <c r="AH331"/>
      <c r="AI331"/>
      <c r="AJ331"/>
    </row>
    <row r="332" spans="4:36" ht="15" x14ac:dyDescent="0.25">
      <c r="D332"/>
      <c r="E332"/>
      <c r="F332"/>
      <c r="G332"/>
      <c r="H332"/>
      <c r="I332"/>
      <c r="J332"/>
      <c r="K332"/>
      <c r="L332"/>
      <c r="M332"/>
      <c r="N332"/>
      <c r="O332"/>
      <c r="P332"/>
      <c r="Q332"/>
      <c r="R332"/>
      <c r="S332"/>
      <c r="T332"/>
      <c r="U332"/>
      <c r="V332"/>
      <c r="W332"/>
      <c r="X332"/>
      <c r="Y332"/>
      <c r="Z332"/>
      <c r="AA332"/>
      <c r="AB332"/>
      <c r="AC332"/>
      <c r="AD332"/>
      <c r="AE332"/>
      <c r="AF332"/>
      <c r="AG332"/>
      <c r="AH332"/>
      <c r="AI332"/>
      <c r="AJ332"/>
    </row>
    <row r="333" spans="4:36" x14ac:dyDescent="0.2">
      <c r="O333" s="4"/>
      <c r="P333" s="4"/>
      <c r="Q333" s="4"/>
      <c r="R333" s="4"/>
      <c r="S333" s="4"/>
      <c r="T333" s="4"/>
    </row>
    <row r="334" spans="4:36" x14ac:dyDescent="0.2">
      <c r="O334" s="4"/>
      <c r="P334" s="4"/>
      <c r="Q334" s="4"/>
      <c r="R334" s="4"/>
      <c r="S334" s="4"/>
      <c r="T334" s="4"/>
    </row>
    <row r="335" spans="4:36" x14ac:dyDescent="0.2">
      <c r="O335" s="4"/>
      <c r="P335" s="4"/>
      <c r="Q335" s="4"/>
      <c r="R335" s="4"/>
      <c r="S335" s="4"/>
      <c r="T335" s="4"/>
    </row>
    <row r="336" spans="4:36" x14ac:dyDescent="0.2">
      <c r="O336" s="4"/>
      <c r="P336" s="4"/>
      <c r="Q336" s="4"/>
      <c r="R336" s="4"/>
      <c r="S336" s="4"/>
      <c r="T336" s="4"/>
    </row>
    <row r="337" spans="15:20" x14ac:dyDescent="0.2">
      <c r="O337" s="4"/>
      <c r="P337" s="4"/>
      <c r="Q337" s="4"/>
      <c r="R337" s="4"/>
      <c r="S337" s="4"/>
      <c r="T337" s="4"/>
    </row>
    <row r="338" spans="15:20" x14ac:dyDescent="0.2">
      <c r="O338" s="4"/>
      <c r="P338" s="4"/>
      <c r="Q338" s="4"/>
      <c r="R338" s="4"/>
      <c r="S338" s="4"/>
      <c r="T338" s="4"/>
    </row>
    <row r="339" spans="15:20" x14ac:dyDescent="0.2">
      <c r="O339" s="4"/>
      <c r="P339" s="4"/>
      <c r="Q339" s="4"/>
      <c r="R339" s="4"/>
      <c r="S339" s="4"/>
      <c r="T339" s="4"/>
    </row>
    <row r="340" spans="15:20" x14ac:dyDescent="0.2">
      <c r="O340" s="4"/>
      <c r="P340" s="4"/>
      <c r="Q340" s="4"/>
      <c r="R340" s="4"/>
      <c r="S340" s="4"/>
      <c r="T340" s="4"/>
    </row>
    <row r="341" spans="15:20" x14ac:dyDescent="0.2">
      <c r="O341" s="4"/>
      <c r="P341" s="4"/>
      <c r="Q341" s="4"/>
      <c r="R341" s="4"/>
      <c r="S341" s="4"/>
      <c r="T341" s="4"/>
    </row>
    <row r="342" spans="15:20" x14ac:dyDescent="0.2">
      <c r="O342" s="4"/>
      <c r="P342" s="4"/>
      <c r="Q342" s="4"/>
      <c r="R342" s="4"/>
      <c r="S342" s="4"/>
      <c r="T342" s="4"/>
    </row>
    <row r="343" spans="15:20" x14ac:dyDescent="0.2">
      <c r="O343" s="4"/>
      <c r="P343" s="4"/>
      <c r="Q343" s="4"/>
      <c r="R343" s="4"/>
      <c r="S343" s="4"/>
      <c r="T343" s="4"/>
    </row>
    <row r="344" spans="15:20" x14ac:dyDescent="0.2">
      <c r="O344" s="4"/>
      <c r="P344" s="4"/>
      <c r="Q344" s="4"/>
      <c r="R344" s="4"/>
      <c r="S344" s="4"/>
      <c r="T344" s="4"/>
    </row>
    <row r="345" spans="15:20" x14ac:dyDescent="0.2">
      <c r="O345" s="4"/>
      <c r="P345" s="4"/>
      <c r="Q345" s="4"/>
      <c r="R345" s="4"/>
      <c r="S345" s="4"/>
      <c r="T345" s="4"/>
    </row>
    <row r="346" spans="15:20" x14ac:dyDescent="0.2">
      <c r="O346" s="4"/>
      <c r="P346" s="4"/>
      <c r="Q346" s="4"/>
      <c r="R346" s="4"/>
      <c r="S346" s="4"/>
      <c r="T346" s="4"/>
    </row>
    <row r="347" spans="15:20" x14ac:dyDescent="0.2">
      <c r="O347" s="4"/>
      <c r="P347" s="4"/>
      <c r="Q347" s="4"/>
      <c r="R347" s="4"/>
      <c r="S347" s="4"/>
      <c r="T347" s="4"/>
    </row>
    <row r="348" spans="15:20" x14ac:dyDescent="0.2">
      <c r="O348" s="4"/>
      <c r="P348" s="4"/>
      <c r="Q348" s="4"/>
      <c r="R348" s="4"/>
      <c r="S348" s="4"/>
      <c r="T348" s="4"/>
    </row>
    <row r="349" spans="15:20" x14ac:dyDescent="0.2">
      <c r="O349" s="4"/>
      <c r="P349" s="4"/>
      <c r="Q349" s="4"/>
      <c r="R349" s="4"/>
      <c r="S349" s="4"/>
      <c r="T349" s="4"/>
    </row>
    <row r="350" spans="15:20" x14ac:dyDescent="0.2">
      <c r="O350" s="4"/>
      <c r="P350" s="4"/>
      <c r="Q350" s="4"/>
      <c r="R350" s="4"/>
      <c r="S350" s="4"/>
      <c r="T350" s="4"/>
    </row>
    <row r="351" spans="15:20" x14ac:dyDescent="0.2">
      <c r="O351" s="4"/>
      <c r="P351" s="4"/>
      <c r="Q351" s="4"/>
      <c r="R351" s="4"/>
      <c r="S351" s="4"/>
      <c r="T351" s="4"/>
    </row>
    <row r="352" spans="15:20" x14ac:dyDescent="0.2">
      <c r="O352" s="4"/>
      <c r="P352" s="4"/>
      <c r="Q352" s="4"/>
      <c r="R352" s="4"/>
      <c r="S352" s="4"/>
      <c r="T352" s="4"/>
    </row>
    <row r="353" spans="15:20" x14ac:dyDescent="0.2">
      <c r="O353" s="4"/>
      <c r="P353" s="4"/>
      <c r="Q353" s="4"/>
      <c r="R353" s="4"/>
      <c r="S353" s="4"/>
      <c r="T353" s="4"/>
    </row>
    <row r="354" spans="15:20" x14ac:dyDescent="0.2">
      <c r="O354" s="4"/>
      <c r="P354" s="4"/>
      <c r="Q354" s="4"/>
      <c r="R354" s="4"/>
      <c r="S354" s="4"/>
      <c r="T354" s="4"/>
    </row>
    <row r="355" spans="15:20" x14ac:dyDescent="0.2">
      <c r="O355" s="4"/>
      <c r="P355" s="4"/>
      <c r="Q355" s="4"/>
      <c r="R355" s="4"/>
      <c r="S355" s="4"/>
      <c r="T355" s="4"/>
    </row>
    <row r="356" spans="15:20" x14ac:dyDescent="0.2">
      <c r="O356" s="4"/>
      <c r="P356" s="4"/>
      <c r="Q356" s="4"/>
      <c r="R356" s="4"/>
      <c r="S356" s="4"/>
      <c r="T356" s="4"/>
    </row>
    <row r="357" spans="15:20" x14ac:dyDescent="0.2">
      <c r="O357" s="4"/>
      <c r="P357" s="4"/>
      <c r="Q357" s="4"/>
      <c r="R357" s="4"/>
      <c r="S357" s="4"/>
      <c r="T357" s="4"/>
    </row>
    <row r="358" spans="15:20" x14ac:dyDescent="0.2">
      <c r="O358" s="4"/>
      <c r="P358" s="4"/>
      <c r="Q358" s="4"/>
      <c r="R358" s="4"/>
      <c r="S358" s="4"/>
      <c r="T358" s="4"/>
    </row>
    <row r="359" spans="15:20" x14ac:dyDescent="0.2">
      <c r="O359" s="4"/>
      <c r="P359" s="4"/>
      <c r="Q359" s="4"/>
      <c r="R359" s="4"/>
      <c r="S359" s="4"/>
      <c r="T359" s="4"/>
    </row>
    <row r="360" spans="15:20" x14ac:dyDescent="0.2">
      <c r="O360" s="4"/>
      <c r="P360" s="4"/>
      <c r="Q360" s="4"/>
      <c r="R360" s="4"/>
      <c r="S360" s="4"/>
      <c r="T360" s="4"/>
    </row>
    <row r="361" spans="15:20" x14ac:dyDescent="0.2">
      <c r="O361" s="4"/>
      <c r="P361" s="4"/>
      <c r="Q361" s="4"/>
      <c r="R361" s="4"/>
      <c r="S361" s="4"/>
      <c r="T361" s="4"/>
    </row>
    <row r="362" spans="15:20" x14ac:dyDescent="0.2">
      <c r="O362" s="4"/>
      <c r="P362" s="4"/>
      <c r="Q362" s="4"/>
      <c r="R362" s="4"/>
      <c r="S362" s="4"/>
      <c r="T362" s="4"/>
    </row>
    <row r="363" spans="15:20" x14ac:dyDescent="0.2">
      <c r="O363" s="4"/>
      <c r="P363" s="4"/>
      <c r="Q363" s="4"/>
      <c r="R363" s="4"/>
      <c r="S363" s="4"/>
      <c r="T363" s="4"/>
    </row>
    <row r="364" spans="15:20" x14ac:dyDescent="0.2">
      <c r="O364" s="4"/>
      <c r="P364" s="4"/>
      <c r="Q364" s="4"/>
      <c r="R364" s="4"/>
      <c r="S364" s="4"/>
      <c r="T364" s="4"/>
    </row>
    <row r="365" spans="15:20" x14ac:dyDescent="0.2">
      <c r="O365" s="4"/>
      <c r="P365" s="4"/>
      <c r="Q365" s="4"/>
      <c r="R365" s="4"/>
      <c r="S365" s="4"/>
      <c r="T365" s="4"/>
    </row>
    <row r="366" spans="15:20" x14ac:dyDescent="0.2">
      <c r="O366" s="4"/>
      <c r="P366" s="4"/>
      <c r="Q366" s="4"/>
      <c r="R366" s="4"/>
      <c r="S366" s="4"/>
      <c r="T366" s="4"/>
    </row>
    <row r="367" spans="15:20" x14ac:dyDescent="0.2">
      <c r="O367" s="4"/>
      <c r="P367" s="4"/>
      <c r="Q367" s="4"/>
      <c r="R367" s="4"/>
      <c r="S367" s="4"/>
      <c r="T367" s="4"/>
    </row>
    <row r="368" spans="15:20" x14ac:dyDescent="0.2">
      <c r="O368" s="4"/>
      <c r="P368" s="4"/>
      <c r="Q368" s="4"/>
      <c r="R368" s="4"/>
      <c r="S368" s="4"/>
      <c r="T368" s="4"/>
    </row>
    <row r="369" spans="15:20" x14ac:dyDescent="0.2">
      <c r="O369" s="4"/>
      <c r="P369" s="4"/>
      <c r="Q369" s="4"/>
      <c r="R369" s="4"/>
      <c r="S369" s="4"/>
      <c r="T369" s="4"/>
    </row>
    <row r="370" spans="15:20" x14ac:dyDescent="0.2">
      <c r="O370" s="4"/>
      <c r="P370" s="4"/>
      <c r="Q370" s="4"/>
      <c r="R370" s="4"/>
      <c r="S370" s="4"/>
      <c r="T370" s="4"/>
    </row>
    <row r="371" spans="15:20" x14ac:dyDescent="0.2">
      <c r="O371" s="4"/>
      <c r="P371" s="4"/>
      <c r="Q371" s="4"/>
      <c r="R371" s="4"/>
      <c r="S371" s="4"/>
      <c r="T371" s="4"/>
    </row>
    <row r="372" spans="15:20" x14ac:dyDescent="0.2">
      <c r="O372" s="4"/>
      <c r="P372" s="4"/>
      <c r="Q372" s="4"/>
      <c r="R372" s="4"/>
      <c r="S372" s="4"/>
      <c r="T372" s="4"/>
    </row>
    <row r="373" spans="15:20" x14ac:dyDescent="0.2">
      <c r="O373" s="4"/>
      <c r="P373" s="4"/>
      <c r="Q373" s="4"/>
      <c r="R373" s="4"/>
      <c r="S373" s="4"/>
      <c r="T373" s="4"/>
    </row>
    <row r="374" spans="15:20" x14ac:dyDescent="0.2">
      <c r="O374" s="4"/>
      <c r="P374" s="4"/>
      <c r="Q374" s="4"/>
      <c r="R374" s="4"/>
      <c r="S374" s="4"/>
      <c r="T374" s="4"/>
    </row>
    <row r="375" spans="15:20" x14ac:dyDescent="0.2">
      <c r="O375" s="4"/>
      <c r="P375" s="4"/>
      <c r="Q375" s="4"/>
      <c r="R375" s="4"/>
      <c r="S375" s="4"/>
      <c r="T375" s="4"/>
    </row>
    <row r="376" spans="15:20" x14ac:dyDescent="0.2">
      <c r="O376" s="4"/>
      <c r="P376" s="4"/>
      <c r="Q376" s="4"/>
      <c r="R376" s="4"/>
      <c r="S376" s="4"/>
      <c r="T376" s="4"/>
    </row>
    <row r="377" spans="15:20" x14ac:dyDescent="0.2">
      <c r="O377" s="4"/>
      <c r="P377" s="4"/>
      <c r="Q377" s="4"/>
      <c r="R377" s="4"/>
      <c r="S377" s="4"/>
      <c r="T377" s="4"/>
    </row>
    <row r="378" spans="15:20" x14ac:dyDescent="0.2">
      <c r="O378" s="4"/>
      <c r="P378" s="4"/>
      <c r="Q378" s="4"/>
      <c r="R378" s="4"/>
      <c r="S378" s="4"/>
      <c r="T378" s="4"/>
    </row>
    <row r="379" spans="15:20" x14ac:dyDescent="0.2">
      <c r="O379" s="4"/>
      <c r="P379" s="4"/>
      <c r="Q379" s="4"/>
      <c r="R379" s="4"/>
      <c r="S379" s="4"/>
      <c r="T379" s="4"/>
    </row>
    <row r="380" spans="15:20" x14ac:dyDescent="0.2">
      <c r="O380" s="4"/>
      <c r="P380" s="4"/>
      <c r="Q380" s="4"/>
      <c r="R380" s="4"/>
      <c r="S380" s="4"/>
      <c r="T380" s="4"/>
    </row>
    <row r="381" spans="15:20" x14ac:dyDescent="0.2">
      <c r="O381" s="4"/>
      <c r="P381" s="4"/>
      <c r="Q381" s="4"/>
      <c r="R381" s="4"/>
      <c r="S381" s="4"/>
      <c r="T381" s="4"/>
    </row>
    <row r="382" spans="15:20" x14ac:dyDescent="0.2">
      <c r="O382" s="4"/>
      <c r="P382" s="4"/>
      <c r="Q382" s="4"/>
      <c r="R382" s="4"/>
      <c r="S382" s="4"/>
      <c r="T382" s="4"/>
    </row>
    <row r="383" spans="15:20" x14ac:dyDescent="0.2">
      <c r="O383" s="4"/>
      <c r="P383" s="4"/>
      <c r="Q383" s="4"/>
      <c r="R383" s="4"/>
      <c r="S383" s="4"/>
      <c r="T383" s="4"/>
    </row>
    <row r="384" spans="15:20" x14ac:dyDescent="0.2">
      <c r="O384" s="4"/>
      <c r="P384" s="4"/>
      <c r="Q384" s="4"/>
      <c r="R384" s="4"/>
      <c r="S384" s="4"/>
      <c r="T384" s="4"/>
    </row>
    <row r="385" spans="15:20" x14ac:dyDescent="0.2">
      <c r="O385" s="4"/>
      <c r="P385" s="4"/>
      <c r="Q385" s="4"/>
      <c r="R385" s="4"/>
      <c r="S385" s="4"/>
      <c r="T385" s="4"/>
    </row>
    <row r="386" spans="15:20" x14ac:dyDescent="0.2">
      <c r="O386" s="4"/>
      <c r="P386" s="4"/>
      <c r="Q386" s="4"/>
      <c r="R386" s="4"/>
      <c r="S386" s="4"/>
      <c r="T386" s="4"/>
    </row>
    <row r="387" spans="15:20" x14ac:dyDescent="0.2">
      <c r="O387" s="4"/>
      <c r="P387" s="4"/>
      <c r="Q387" s="4"/>
      <c r="R387" s="4"/>
      <c r="S387" s="4"/>
      <c r="T387" s="4"/>
    </row>
    <row r="388" spans="15:20" x14ac:dyDescent="0.2">
      <c r="O388" s="4"/>
      <c r="P388" s="4"/>
      <c r="Q388" s="4"/>
      <c r="R388" s="4"/>
      <c r="S388" s="4"/>
      <c r="T388" s="4"/>
    </row>
    <row r="389" spans="15:20" x14ac:dyDescent="0.2">
      <c r="O389" s="4"/>
      <c r="P389" s="4"/>
      <c r="Q389" s="4"/>
      <c r="R389" s="4"/>
      <c r="S389" s="4"/>
      <c r="T389" s="4"/>
    </row>
    <row r="390" spans="15:20" x14ac:dyDescent="0.2">
      <c r="O390" s="4"/>
      <c r="P390" s="4"/>
      <c r="Q390" s="4"/>
      <c r="R390" s="4"/>
      <c r="S390" s="4"/>
      <c r="T390" s="4"/>
    </row>
    <row r="391" spans="15:20" x14ac:dyDescent="0.2">
      <c r="O391" s="4"/>
      <c r="P391" s="4"/>
      <c r="Q391" s="4"/>
      <c r="R391" s="4"/>
      <c r="S391" s="4"/>
      <c r="T391" s="4"/>
    </row>
    <row r="392" spans="15:20" x14ac:dyDescent="0.2">
      <c r="O392" s="4"/>
      <c r="P392" s="4"/>
      <c r="Q392" s="4"/>
      <c r="R392" s="4"/>
      <c r="S392" s="4"/>
      <c r="T392" s="4"/>
    </row>
    <row r="393" spans="15:20" x14ac:dyDescent="0.2">
      <c r="O393" s="4"/>
      <c r="P393" s="4"/>
      <c r="Q393" s="4"/>
      <c r="R393" s="4"/>
      <c r="S393" s="4"/>
      <c r="T393" s="4"/>
    </row>
    <row r="394" spans="15:20" x14ac:dyDescent="0.2">
      <c r="O394" s="4"/>
      <c r="P394" s="4"/>
      <c r="Q394" s="4"/>
      <c r="R394" s="4"/>
      <c r="S394" s="4"/>
      <c r="T394" s="4"/>
    </row>
    <row r="395" spans="15:20" x14ac:dyDescent="0.2">
      <c r="O395" s="4"/>
      <c r="P395" s="4"/>
      <c r="Q395" s="4"/>
      <c r="R395" s="4"/>
      <c r="S395" s="4"/>
      <c r="T395" s="4"/>
    </row>
    <row r="396" spans="15:20" x14ac:dyDescent="0.2">
      <c r="O396" s="4"/>
      <c r="P396" s="4"/>
      <c r="Q396" s="4"/>
      <c r="R396" s="4"/>
      <c r="S396" s="4"/>
      <c r="T396" s="4"/>
    </row>
    <row r="397" spans="15:20" x14ac:dyDescent="0.2">
      <c r="O397" s="4"/>
      <c r="P397" s="4"/>
      <c r="Q397" s="4"/>
      <c r="R397" s="4"/>
      <c r="S397" s="4"/>
      <c r="T397" s="4"/>
    </row>
    <row r="398" spans="15:20" x14ac:dyDescent="0.2">
      <c r="O398" s="4"/>
      <c r="P398" s="4"/>
      <c r="Q398" s="4"/>
      <c r="R398" s="4"/>
      <c r="S398" s="4"/>
      <c r="T398" s="4"/>
    </row>
    <row r="399" spans="15:20" x14ac:dyDescent="0.2">
      <c r="O399" s="4"/>
      <c r="P399" s="4"/>
      <c r="Q399" s="4"/>
      <c r="R399" s="4"/>
      <c r="S399" s="4"/>
      <c r="T399" s="4"/>
    </row>
    <row r="400" spans="15:20" x14ac:dyDescent="0.2">
      <c r="O400" s="4"/>
      <c r="P400" s="4"/>
      <c r="Q400" s="4"/>
      <c r="R400" s="4"/>
      <c r="S400" s="4"/>
      <c r="T400" s="4"/>
    </row>
    <row r="401" spans="15:20" x14ac:dyDescent="0.2">
      <c r="O401" s="4"/>
      <c r="P401" s="4"/>
      <c r="Q401" s="4"/>
      <c r="R401" s="4"/>
      <c r="S401" s="4"/>
      <c r="T401" s="4"/>
    </row>
    <row r="402" spans="15:20" x14ac:dyDescent="0.2">
      <c r="O402" s="4"/>
      <c r="P402" s="4"/>
      <c r="Q402" s="4"/>
      <c r="R402" s="4"/>
      <c r="S402" s="4"/>
      <c r="T402" s="4"/>
    </row>
    <row r="403" spans="15:20" x14ac:dyDescent="0.2">
      <c r="O403" s="4"/>
      <c r="P403" s="4"/>
      <c r="Q403" s="4"/>
      <c r="R403" s="4"/>
      <c r="S403" s="4"/>
      <c r="T403" s="4"/>
    </row>
    <row r="404" spans="15:20" x14ac:dyDescent="0.2">
      <c r="O404" s="4"/>
      <c r="P404" s="4"/>
      <c r="Q404" s="4"/>
      <c r="R404" s="4"/>
      <c r="S404" s="4"/>
      <c r="T404" s="4"/>
    </row>
    <row r="405" spans="15:20" x14ac:dyDescent="0.2">
      <c r="O405" s="4"/>
      <c r="P405" s="4"/>
      <c r="Q405" s="4"/>
      <c r="R405" s="4"/>
      <c r="S405" s="4"/>
      <c r="T405" s="4"/>
    </row>
    <row r="406" spans="15:20" x14ac:dyDescent="0.2">
      <c r="O406" s="4"/>
      <c r="P406" s="4"/>
      <c r="Q406" s="4"/>
      <c r="R406" s="4"/>
      <c r="S406" s="4"/>
      <c r="T406" s="4"/>
    </row>
    <row r="407" spans="15:20" x14ac:dyDescent="0.2">
      <c r="O407" s="4"/>
      <c r="P407" s="4"/>
      <c r="Q407" s="4"/>
      <c r="R407" s="4"/>
      <c r="S407" s="4"/>
      <c r="T407" s="4"/>
    </row>
    <row r="408" spans="15:20" x14ac:dyDescent="0.2">
      <c r="O408" s="4"/>
      <c r="P408" s="4"/>
      <c r="Q408" s="4"/>
      <c r="R408" s="4"/>
      <c r="S408" s="4"/>
      <c r="T408" s="4"/>
    </row>
    <row r="409" spans="15:20" x14ac:dyDescent="0.2">
      <c r="O409" s="4"/>
      <c r="P409" s="4"/>
      <c r="Q409" s="4"/>
      <c r="R409" s="4"/>
      <c r="S409" s="4"/>
      <c r="T409" s="4"/>
    </row>
    <row r="410" spans="15:20" x14ac:dyDescent="0.2">
      <c r="O410" s="4"/>
      <c r="P410" s="4"/>
      <c r="Q410" s="4"/>
      <c r="R410" s="4"/>
      <c r="S410" s="4"/>
      <c r="T410" s="4"/>
    </row>
    <row r="411" spans="15:20" x14ac:dyDescent="0.2">
      <c r="O411" s="4"/>
      <c r="P411" s="4"/>
      <c r="Q411" s="4"/>
      <c r="R411" s="4"/>
      <c r="S411" s="4"/>
      <c r="T411" s="4"/>
    </row>
    <row r="412" spans="15:20" x14ac:dyDescent="0.2">
      <c r="O412" s="4"/>
      <c r="P412" s="4"/>
      <c r="Q412" s="4"/>
      <c r="R412" s="4"/>
      <c r="S412" s="4"/>
      <c r="T412" s="4"/>
    </row>
    <row r="413" spans="15:20" x14ac:dyDescent="0.2">
      <c r="O413" s="4"/>
      <c r="P413" s="4"/>
      <c r="Q413" s="4"/>
      <c r="R413" s="4"/>
      <c r="S413" s="4"/>
      <c r="T413" s="4"/>
    </row>
    <row r="414" spans="15:20" x14ac:dyDescent="0.2">
      <c r="O414" s="4"/>
      <c r="P414" s="4"/>
      <c r="Q414" s="4"/>
      <c r="R414" s="4"/>
      <c r="S414" s="4"/>
      <c r="T414" s="4"/>
    </row>
    <row r="415" spans="15:20" x14ac:dyDescent="0.2">
      <c r="O415" s="4"/>
      <c r="P415" s="4"/>
      <c r="Q415" s="4"/>
      <c r="R415" s="4"/>
      <c r="S415" s="4"/>
      <c r="T415" s="4"/>
    </row>
    <row r="416" spans="15:20" x14ac:dyDescent="0.2">
      <c r="O416" s="4"/>
      <c r="P416" s="4"/>
      <c r="Q416" s="4"/>
      <c r="R416" s="4"/>
      <c r="S416" s="4"/>
      <c r="T416" s="4"/>
    </row>
    <row r="417" spans="15:20" x14ac:dyDescent="0.2">
      <c r="O417" s="4"/>
      <c r="P417" s="4"/>
      <c r="Q417" s="4"/>
      <c r="R417" s="4"/>
      <c r="S417" s="4"/>
      <c r="T417" s="4"/>
    </row>
    <row r="418" spans="15:20" x14ac:dyDescent="0.2">
      <c r="O418" s="4"/>
      <c r="P418" s="4"/>
      <c r="Q418" s="4"/>
      <c r="R418" s="4"/>
      <c r="S418" s="4"/>
      <c r="T418" s="4"/>
    </row>
    <row r="419" spans="15:20" x14ac:dyDescent="0.2">
      <c r="O419" s="4"/>
      <c r="P419" s="4"/>
      <c r="Q419" s="4"/>
      <c r="R419" s="4"/>
      <c r="S419" s="4"/>
      <c r="T419" s="4"/>
    </row>
    <row r="420" spans="15:20" x14ac:dyDescent="0.2">
      <c r="O420" s="4"/>
      <c r="P420" s="4"/>
      <c r="Q420" s="4"/>
      <c r="R420" s="4"/>
      <c r="S420" s="4"/>
      <c r="T420" s="4"/>
    </row>
    <row r="421" spans="15:20" x14ac:dyDescent="0.2">
      <c r="O421" s="4"/>
      <c r="P421" s="4"/>
      <c r="Q421" s="4"/>
      <c r="R421" s="4"/>
      <c r="S421" s="4"/>
      <c r="T421" s="4"/>
    </row>
    <row r="422" spans="15:20" x14ac:dyDescent="0.2">
      <c r="O422" s="4"/>
      <c r="P422" s="4"/>
      <c r="Q422" s="4"/>
      <c r="R422" s="4"/>
      <c r="S422" s="4"/>
      <c r="T422" s="4"/>
    </row>
    <row r="423" spans="15:20" x14ac:dyDescent="0.2">
      <c r="O423" s="4"/>
      <c r="P423" s="4"/>
      <c r="Q423" s="4"/>
      <c r="R423" s="4"/>
      <c r="S423" s="4"/>
      <c r="T423" s="4"/>
    </row>
    <row r="424" spans="15:20" x14ac:dyDescent="0.2">
      <c r="O424" s="4"/>
      <c r="P424" s="4"/>
      <c r="Q424" s="4"/>
      <c r="R424" s="4"/>
      <c r="S424" s="4"/>
      <c r="T424" s="4"/>
    </row>
    <row r="425" spans="15:20" x14ac:dyDescent="0.2">
      <c r="O425" s="4"/>
      <c r="P425" s="4"/>
      <c r="Q425" s="4"/>
      <c r="R425" s="4"/>
      <c r="S425" s="4"/>
      <c r="T425" s="4"/>
    </row>
    <row r="426" spans="15:20" x14ac:dyDescent="0.2">
      <c r="O426" s="4"/>
      <c r="P426" s="4"/>
      <c r="Q426" s="4"/>
      <c r="R426" s="4"/>
      <c r="S426" s="4"/>
      <c r="T426" s="4"/>
    </row>
    <row r="427" spans="15:20" x14ac:dyDescent="0.2">
      <c r="O427" s="4"/>
      <c r="P427" s="4"/>
      <c r="Q427" s="4"/>
      <c r="R427" s="4"/>
      <c r="S427" s="4"/>
      <c r="T427" s="4"/>
    </row>
    <row r="428" spans="15:20" x14ac:dyDescent="0.2">
      <c r="O428" s="4"/>
      <c r="P428" s="4"/>
      <c r="Q428" s="4"/>
      <c r="R428" s="4"/>
      <c r="S428" s="4"/>
      <c r="T428" s="4"/>
    </row>
    <row r="429" spans="15:20" x14ac:dyDescent="0.2">
      <c r="O429" s="4"/>
      <c r="P429" s="4"/>
      <c r="Q429" s="4"/>
      <c r="R429" s="4"/>
      <c r="S429" s="4"/>
      <c r="T429" s="4"/>
    </row>
    <row r="430" spans="15:20" x14ac:dyDescent="0.2">
      <c r="O430" s="4"/>
      <c r="P430" s="4"/>
      <c r="Q430" s="4"/>
      <c r="R430" s="4"/>
      <c r="S430" s="4"/>
      <c r="T430" s="4"/>
    </row>
    <row r="431" spans="15:20" x14ac:dyDescent="0.2">
      <c r="O431" s="4"/>
      <c r="P431" s="4"/>
      <c r="Q431" s="4"/>
      <c r="R431" s="4"/>
      <c r="S431" s="4"/>
      <c r="T431" s="4"/>
    </row>
    <row r="432" spans="15:20" x14ac:dyDescent="0.2">
      <c r="O432" s="4"/>
      <c r="P432" s="4"/>
      <c r="Q432" s="4"/>
      <c r="R432" s="4"/>
      <c r="S432" s="4"/>
      <c r="T432" s="4"/>
    </row>
    <row r="433" spans="15:20" x14ac:dyDescent="0.2">
      <c r="O433" s="4"/>
      <c r="P433" s="4"/>
      <c r="Q433" s="4"/>
      <c r="R433" s="4"/>
      <c r="S433" s="4"/>
      <c r="T433" s="4"/>
    </row>
    <row r="434" spans="15:20" x14ac:dyDescent="0.2">
      <c r="O434" s="4"/>
      <c r="P434" s="4"/>
      <c r="Q434" s="4"/>
      <c r="R434" s="4"/>
      <c r="S434" s="4"/>
      <c r="T434" s="4"/>
    </row>
    <row r="435" spans="15:20" x14ac:dyDescent="0.2">
      <c r="O435" s="4"/>
      <c r="P435" s="4"/>
      <c r="Q435" s="4"/>
      <c r="R435" s="4"/>
      <c r="S435" s="4"/>
      <c r="T435" s="4"/>
    </row>
    <row r="436" spans="15:20" x14ac:dyDescent="0.2">
      <c r="O436" s="4"/>
      <c r="P436" s="4"/>
      <c r="Q436" s="4"/>
      <c r="R436" s="4"/>
      <c r="S436" s="4"/>
      <c r="T436" s="4"/>
    </row>
    <row r="437" spans="15:20" x14ac:dyDescent="0.2">
      <c r="O437" s="4"/>
      <c r="P437" s="4"/>
      <c r="Q437" s="4"/>
      <c r="R437" s="4"/>
      <c r="S437" s="4"/>
      <c r="T437" s="4"/>
    </row>
    <row r="438" spans="15:20" x14ac:dyDescent="0.2">
      <c r="O438" s="4"/>
      <c r="P438" s="4"/>
      <c r="Q438" s="4"/>
      <c r="R438" s="4"/>
      <c r="S438" s="4"/>
      <c r="T438" s="4"/>
    </row>
    <row r="439" spans="15:20" x14ac:dyDescent="0.2">
      <c r="O439" s="4"/>
      <c r="P439" s="4"/>
      <c r="Q439" s="4"/>
      <c r="R439" s="4"/>
      <c r="S439" s="4"/>
      <c r="T439" s="4"/>
    </row>
    <row r="440" spans="15:20" x14ac:dyDescent="0.2">
      <c r="O440" s="4"/>
      <c r="P440" s="4"/>
      <c r="Q440" s="4"/>
      <c r="R440" s="4"/>
      <c r="S440" s="4"/>
      <c r="T440" s="4"/>
    </row>
    <row r="441" spans="15:20" x14ac:dyDescent="0.2">
      <c r="O441" s="4"/>
      <c r="P441" s="4"/>
      <c r="Q441" s="4"/>
      <c r="R441" s="4"/>
      <c r="S441" s="4"/>
      <c r="T441" s="4"/>
    </row>
    <row r="442" spans="15:20" x14ac:dyDescent="0.2">
      <c r="O442" s="4"/>
      <c r="P442" s="4"/>
      <c r="Q442" s="4"/>
      <c r="R442" s="4"/>
      <c r="S442" s="4"/>
      <c r="T442" s="4"/>
    </row>
    <row r="443" spans="15:20" x14ac:dyDescent="0.2">
      <c r="O443" s="4"/>
      <c r="P443" s="4"/>
      <c r="Q443" s="4"/>
      <c r="R443" s="4"/>
      <c r="S443" s="4"/>
      <c r="T443" s="4"/>
    </row>
    <row r="444" spans="15:20" x14ac:dyDescent="0.2">
      <c r="O444" s="4"/>
      <c r="P444" s="4"/>
      <c r="Q444" s="4"/>
      <c r="R444" s="4"/>
      <c r="S444" s="4"/>
      <c r="T444" s="4"/>
    </row>
    <row r="445" spans="15:20" x14ac:dyDescent="0.2">
      <c r="O445" s="4"/>
      <c r="P445" s="4"/>
      <c r="Q445" s="4"/>
      <c r="R445" s="4"/>
      <c r="S445" s="4"/>
      <c r="T445" s="4"/>
    </row>
    <row r="446" spans="15:20" x14ac:dyDescent="0.2">
      <c r="O446" s="4"/>
      <c r="P446" s="4"/>
      <c r="Q446" s="4"/>
      <c r="R446" s="4"/>
      <c r="S446" s="4"/>
      <c r="T446" s="4"/>
    </row>
    <row r="447" spans="15:20" x14ac:dyDescent="0.2">
      <c r="O447" s="4"/>
      <c r="P447" s="4"/>
      <c r="Q447" s="4"/>
      <c r="R447" s="4"/>
      <c r="S447" s="4"/>
      <c r="T447" s="4"/>
    </row>
    <row r="448" spans="15:20" x14ac:dyDescent="0.2">
      <c r="O448" s="4"/>
      <c r="P448" s="4"/>
      <c r="Q448" s="4"/>
      <c r="R448" s="4"/>
      <c r="S448" s="4"/>
      <c r="T448" s="4"/>
    </row>
    <row r="449" spans="15:20" x14ac:dyDescent="0.2">
      <c r="O449" s="4"/>
      <c r="P449" s="4"/>
      <c r="Q449" s="4"/>
      <c r="R449" s="4"/>
      <c r="S449" s="4"/>
      <c r="T449" s="4"/>
    </row>
    <row r="450" spans="15:20" x14ac:dyDescent="0.2">
      <c r="O450" s="4"/>
      <c r="P450" s="4"/>
      <c r="Q450" s="4"/>
      <c r="R450" s="4"/>
      <c r="S450" s="4"/>
      <c r="T450" s="4"/>
    </row>
    <row r="451" spans="15:20" x14ac:dyDescent="0.2">
      <c r="O451" s="4"/>
      <c r="P451" s="4"/>
      <c r="Q451" s="4"/>
      <c r="R451" s="4"/>
      <c r="S451" s="4"/>
      <c r="T451" s="4"/>
    </row>
    <row r="452" spans="15:20" x14ac:dyDescent="0.2">
      <c r="O452" s="4"/>
      <c r="P452" s="4"/>
      <c r="Q452" s="4"/>
      <c r="R452" s="4"/>
      <c r="S452" s="4"/>
      <c r="T452" s="4"/>
    </row>
    <row r="453" spans="15:20" x14ac:dyDescent="0.2">
      <c r="O453" s="4"/>
      <c r="P453" s="4"/>
      <c r="Q453" s="4"/>
      <c r="R453" s="4"/>
      <c r="S453" s="4"/>
      <c r="T453" s="4"/>
    </row>
    <row r="454" spans="15:20" x14ac:dyDescent="0.2">
      <c r="O454" s="4"/>
      <c r="P454" s="4"/>
      <c r="Q454" s="4"/>
      <c r="R454" s="4"/>
      <c r="S454" s="4"/>
      <c r="T454" s="4"/>
    </row>
    <row r="455" spans="15:20" x14ac:dyDescent="0.2">
      <c r="O455" s="4"/>
      <c r="P455" s="4"/>
      <c r="Q455" s="4"/>
      <c r="R455" s="4"/>
      <c r="S455" s="4"/>
      <c r="T455" s="4"/>
    </row>
    <row r="456" spans="15:20" x14ac:dyDescent="0.2">
      <c r="O456" s="4"/>
      <c r="P456" s="4"/>
      <c r="Q456" s="4"/>
      <c r="R456" s="4"/>
      <c r="S456" s="4"/>
      <c r="T456" s="4"/>
    </row>
    <row r="457" spans="15:20" x14ac:dyDescent="0.2">
      <c r="O457" s="4"/>
      <c r="P457" s="4"/>
      <c r="Q457" s="4"/>
      <c r="R457" s="4"/>
      <c r="S457" s="4"/>
      <c r="T457" s="4"/>
    </row>
    <row r="458" spans="15:20" x14ac:dyDescent="0.2">
      <c r="O458" s="4"/>
      <c r="P458" s="4"/>
      <c r="Q458" s="4"/>
      <c r="R458" s="4"/>
      <c r="S458" s="4"/>
      <c r="T458" s="4"/>
    </row>
    <row r="459" spans="15:20" x14ac:dyDescent="0.2">
      <c r="O459" s="4"/>
      <c r="P459" s="4"/>
      <c r="Q459" s="4"/>
      <c r="R459" s="4"/>
      <c r="S459" s="4"/>
      <c r="T459" s="4"/>
    </row>
    <row r="460" spans="15:20" x14ac:dyDescent="0.2">
      <c r="O460" s="4"/>
      <c r="P460" s="4"/>
      <c r="Q460" s="4"/>
      <c r="R460" s="4"/>
      <c r="S460" s="4"/>
      <c r="T460" s="4"/>
    </row>
  </sheetData>
  <pageMargins left="0.7" right="0.7" top="0.75" bottom="0.75" header="0.3" footer="0.3"/>
  <tableParts count="113">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 r:id="rId49"/>
    <tablePart r:id="rId50"/>
    <tablePart r:id="rId51"/>
    <tablePart r:id="rId52"/>
    <tablePart r:id="rId53"/>
    <tablePart r:id="rId54"/>
    <tablePart r:id="rId55"/>
    <tablePart r:id="rId56"/>
    <tablePart r:id="rId57"/>
    <tablePart r:id="rId58"/>
    <tablePart r:id="rId59"/>
    <tablePart r:id="rId60"/>
    <tablePart r:id="rId61"/>
    <tablePart r:id="rId62"/>
    <tablePart r:id="rId63"/>
    <tablePart r:id="rId64"/>
    <tablePart r:id="rId65"/>
    <tablePart r:id="rId66"/>
    <tablePart r:id="rId67"/>
    <tablePart r:id="rId68"/>
    <tablePart r:id="rId69"/>
    <tablePart r:id="rId70"/>
    <tablePart r:id="rId71"/>
    <tablePart r:id="rId72"/>
    <tablePart r:id="rId73"/>
    <tablePart r:id="rId74"/>
    <tablePart r:id="rId75"/>
    <tablePart r:id="rId76"/>
    <tablePart r:id="rId77"/>
    <tablePart r:id="rId78"/>
    <tablePart r:id="rId79"/>
    <tablePart r:id="rId80"/>
    <tablePart r:id="rId81"/>
    <tablePart r:id="rId82"/>
    <tablePart r:id="rId83"/>
    <tablePart r:id="rId84"/>
    <tablePart r:id="rId85"/>
    <tablePart r:id="rId86"/>
    <tablePart r:id="rId87"/>
    <tablePart r:id="rId88"/>
    <tablePart r:id="rId89"/>
    <tablePart r:id="rId90"/>
    <tablePart r:id="rId91"/>
    <tablePart r:id="rId92"/>
    <tablePart r:id="rId93"/>
    <tablePart r:id="rId94"/>
    <tablePart r:id="rId95"/>
    <tablePart r:id="rId96"/>
    <tablePart r:id="rId97"/>
    <tablePart r:id="rId98"/>
    <tablePart r:id="rId99"/>
    <tablePart r:id="rId100"/>
    <tablePart r:id="rId101"/>
    <tablePart r:id="rId102"/>
    <tablePart r:id="rId103"/>
    <tablePart r:id="rId104"/>
    <tablePart r:id="rId105"/>
    <tablePart r:id="rId106"/>
    <tablePart r:id="rId107"/>
    <tablePart r:id="rId108"/>
    <tablePart r:id="rId109"/>
    <tablePart r:id="rId110"/>
    <tablePart r:id="rId111"/>
    <tablePart r:id="rId112"/>
    <tablePart r:id="rId11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8D5A1-A604-4AE6-B092-89E0CAD9D8F0}">
  <sheetPr>
    <pageSetUpPr fitToPage="1"/>
  </sheetPr>
  <dimension ref="A1:G21"/>
  <sheetViews>
    <sheetView zoomScaleNormal="100" workbookViewId="0">
      <selection activeCell="A7" sqref="A7"/>
    </sheetView>
  </sheetViews>
  <sheetFormatPr baseColWidth="10" defaultColWidth="11.42578125" defaultRowHeight="15" x14ac:dyDescent="0.25"/>
  <cols>
    <col min="1" max="1" width="7.28515625" style="249" customWidth="1"/>
    <col min="2" max="2" width="9.28515625" style="1" customWidth="1"/>
    <col min="3" max="3" width="65.42578125" style="249" customWidth="1"/>
    <col min="4" max="4" width="23.42578125" style="249" customWidth="1"/>
    <col min="5" max="5" width="70.140625" style="249" customWidth="1"/>
    <col min="6" max="6" width="45.42578125" style="249" customWidth="1"/>
    <col min="7" max="7" width="11.42578125" style="249" hidden="1" customWidth="1"/>
    <col min="8" max="16384" width="11.42578125" style="249"/>
  </cols>
  <sheetData>
    <row r="1" spans="1:7" ht="21.75" thickBot="1" x14ac:dyDescent="0.3">
      <c r="A1" s="223" t="s">
        <v>1635</v>
      </c>
      <c r="B1" s="432" t="s">
        <v>2314</v>
      </c>
      <c r="C1" s="433"/>
      <c r="D1" s="433"/>
      <c r="E1" s="434"/>
      <c r="F1" s="85"/>
    </row>
    <row r="2" spans="1:7" ht="62.25" customHeight="1" thickBot="1" x14ac:dyDescent="0.3">
      <c r="A2" s="267" t="s">
        <v>1664</v>
      </c>
      <c r="B2" s="137" t="s">
        <v>1665</v>
      </c>
      <c r="C2" s="266" t="s">
        <v>1666</v>
      </c>
      <c r="D2" s="265" t="s">
        <v>1667</v>
      </c>
      <c r="E2" s="264" t="s">
        <v>1668</v>
      </c>
      <c r="F2" s="263" t="s">
        <v>1669</v>
      </c>
    </row>
    <row r="3" spans="1:7" ht="47.25" customHeight="1" x14ac:dyDescent="0.25">
      <c r="A3" s="256"/>
      <c r="B3" s="324" t="s">
        <v>2315</v>
      </c>
      <c r="C3" s="326" t="s">
        <v>2316</v>
      </c>
      <c r="D3" s="330" t="str">
        <f>IF(COUNTIF(D4:D4,"NO CUMPLE")&gt;0,"NO CUMPLE CONDICIÓN",IF(COUNTIF(D4:D4,"CUMPLE")=0,"NO APLICA","CUMPLE"))</f>
        <v>NO APLICA</v>
      </c>
      <c r="E3" s="191" t="str">
        <f>CONCATENATE(IF(D4="NO CUMPLE",CONCATENATE(E4," / "),""))</f>
        <v/>
      </c>
      <c r="F3" s="259" t="s">
        <v>2317</v>
      </c>
      <c r="G3" s="12">
        <f>IF(D3="CUMPLE",1,IF(D3="NO CUMPLE CONDICIÓN",2,3))</f>
        <v>3</v>
      </c>
    </row>
    <row r="4" spans="1:7" ht="36.75" customHeight="1" x14ac:dyDescent="0.25">
      <c r="A4" s="258" t="s">
        <v>2318</v>
      </c>
      <c r="B4" s="252" t="s">
        <v>2319</v>
      </c>
      <c r="C4" s="262" t="s">
        <v>2320</v>
      </c>
      <c r="D4" s="204"/>
      <c r="E4" s="253"/>
      <c r="F4" s="257" t="s">
        <v>2317</v>
      </c>
    </row>
    <row r="5" spans="1:7" ht="34.5" customHeight="1" x14ac:dyDescent="0.25">
      <c r="A5" s="256"/>
      <c r="B5" s="255" t="s">
        <v>2321</v>
      </c>
      <c r="C5" s="166" t="s">
        <v>2322</v>
      </c>
      <c r="D5" s="60" t="str">
        <f>IF(COUNTIF(D6:D9,"NO CUMPLE")&gt;0,"NO CUMPLE CONDICIÓN",IF(COUNTIF(D6:D9,"CUMPLE")=0,"NO APLICA","CUMPLE"))</f>
        <v>NO APLICA</v>
      </c>
      <c r="E5" s="260" t="str">
        <f>CONCATENATE(IF(D6="NO CUMPLE",CONCATENATE(E6," / "),""),IF(D7="NO CUMPLE",CONCATENATE(E7," / "),""),IF(D8="NO CUMPLE",CONCATENATE(E8," / "),""),IF(D9="NO CUMPLE",CONCATENATE(E9," / "),""))</f>
        <v/>
      </c>
      <c r="F5" s="259" t="s">
        <v>2323</v>
      </c>
      <c r="G5" s="12">
        <f>IF(D5="CUMPLE",1,IF(D5="NO CUMPLE CONDICIÓN",2,3))</f>
        <v>3</v>
      </c>
    </row>
    <row r="6" spans="1:7" ht="94.35" customHeight="1" x14ac:dyDescent="0.25">
      <c r="A6" s="258" t="s">
        <v>2318</v>
      </c>
      <c r="B6" s="252" t="s">
        <v>2324</v>
      </c>
      <c r="C6" s="262" t="s">
        <v>2499</v>
      </c>
      <c r="D6" s="204"/>
      <c r="E6" s="253"/>
      <c r="F6" s="257" t="s">
        <v>2323</v>
      </c>
    </row>
    <row r="7" spans="1:7" ht="33" customHeight="1" x14ac:dyDescent="0.25">
      <c r="A7" s="258" t="s">
        <v>2318</v>
      </c>
      <c r="B7" s="252" t="s">
        <v>2325</v>
      </c>
      <c r="C7" s="262" t="s">
        <v>2326</v>
      </c>
      <c r="D7" s="204"/>
      <c r="E7" s="253"/>
      <c r="F7" s="257" t="s">
        <v>2323</v>
      </c>
    </row>
    <row r="8" spans="1:7" ht="27.75" customHeight="1" x14ac:dyDescent="0.25">
      <c r="A8" s="258" t="s">
        <v>2318</v>
      </c>
      <c r="B8" s="252" t="s">
        <v>2327</v>
      </c>
      <c r="C8" s="45" t="s">
        <v>2328</v>
      </c>
      <c r="D8" s="204"/>
      <c r="E8" s="253"/>
      <c r="F8" s="257"/>
    </row>
    <row r="9" spans="1:7" ht="22.5" customHeight="1" x14ac:dyDescent="0.25">
      <c r="A9" s="258" t="s">
        <v>2318</v>
      </c>
      <c r="B9" s="252" t="s">
        <v>2329</v>
      </c>
      <c r="C9" s="262" t="s">
        <v>2330</v>
      </c>
      <c r="D9" s="204"/>
      <c r="E9" s="261"/>
      <c r="F9" s="257" t="s">
        <v>2323</v>
      </c>
    </row>
    <row r="10" spans="1:7" ht="28.35" customHeight="1" x14ac:dyDescent="0.25">
      <c r="A10" s="256"/>
      <c r="B10" s="255" t="s">
        <v>2331</v>
      </c>
      <c r="C10" s="77" t="s">
        <v>2332</v>
      </c>
      <c r="D10" s="60" t="str">
        <f>IF(COUNTIF(D11:D17,"NO CUMPLE")&gt;0,"NO CUMPLE CONDICIÓN",IF(COUNTIF(D11:D17,"CUMPLE")=0,"NO APLICA","CUMPLE"))</f>
        <v>NO APLICA</v>
      </c>
      <c r="E10" s="260" t="str">
        <f>CONCATENATE(IF(D11="NO CUMPLE",CONCATENATE(E11," / "),""),IF(D12="NO CUMPLE",CONCATENATE(E12," / "),""),IF(D13="NO CUMPLE",CONCATENATE(E13," / "),""),IF(D14="NO CUMPLE",CONCATENATE(E14," / "),""),IF(D15="NO CUMPLE",CONCATENATE(E15," / "),""),IF(D16="NO CUMPLE",CONCATENATE(E16," / "),""),IF(D17="NO CUMPLE",CONCATENATE(E17," / "),""))</f>
        <v/>
      </c>
      <c r="F10" s="254" t="s">
        <v>2333</v>
      </c>
      <c r="G10" s="12">
        <f>IF(D10="CUMPLE",1,IF(D10="NO CUMPLE CONDICIÓN",2,3))</f>
        <v>3</v>
      </c>
    </row>
    <row r="11" spans="1:7" ht="83.1" customHeight="1" x14ac:dyDescent="0.25">
      <c r="A11" s="258" t="s">
        <v>2318</v>
      </c>
      <c r="B11" s="252" t="s">
        <v>2334</v>
      </c>
      <c r="C11" s="213" t="s">
        <v>2335</v>
      </c>
      <c r="D11" s="204"/>
      <c r="E11" s="253"/>
      <c r="F11" s="286" t="s">
        <v>2333</v>
      </c>
    </row>
    <row r="12" spans="1:7" ht="28.5" x14ac:dyDescent="0.25">
      <c r="A12" s="258" t="s">
        <v>2318</v>
      </c>
      <c r="B12" s="252" t="s">
        <v>2336</v>
      </c>
      <c r="C12" s="202" t="s">
        <v>2337</v>
      </c>
      <c r="D12" s="204"/>
      <c r="E12" s="253"/>
      <c r="F12" s="286" t="s">
        <v>2333</v>
      </c>
    </row>
    <row r="13" spans="1:7" ht="28.5" x14ac:dyDescent="0.25">
      <c r="A13" s="258" t="s">
        <v>2318</v>
      </c>
      <c r="B13" s="252" t="s">
        <v>2338</v>
      </c>
      <c r="C13" s="202" t="s">
        <v>2339</v>
      </c>
      <c r="D13" s="204"/>
      <c r="E13" s="253"/>
      <c r="F13" s="286" t="s">
        <v>2333</v>
      </c>
    </row>
    <row r="14" spans="1:7" ht="28.5" x14ac:dyDescent="0.25">
      <c r="A14" s="258" t="s">
        <v>2318</v>
      </c>
      <c r="B14" s="252" t="s">
        <v>2340</v>
      </c>
      <c r="C14" s="202" t="s">
        <v>2500</v>
      </c>
      <c r="D14" s="204"/>
      <c r="E14" s="253"/>
      <c r="F14" s="286" t="s">
        <v>2333</v>
      </c>
    </row>
    <row r="15" spans="1:7" ht="42" customHeight="1" x14ac:dyDescent="0.25">
      <c r="A15" s="258" t="s">
        <v>2318</v>
      </c>
      <c r="B15" s="252" t="s">
        <v>2341</v>
      </c>
      <c r="C15" s="202" t="s">
        <v>2342</v>
      </c>
      <c r="D15" s="204"/>
      <c r="E15" s="240"/>
      <c r="F15" s="286" t="s">
        <v>2333</v>
      </c>
    </row>
    <row r="16" spans="1:7" ht="36" customHeight="1" x14ac:dyDescent="0.25">
      <c r="A16" s="258" t="s">
        <v>2318</v>
      </c>
      <c r="B16" s="252" t="s">
        <v>2343</v>
      </c>
      <c r="C16" s="202" t="s">
        <v>2344</v>
      </c>
      <c r="D16" s="204"/>
      <c r="E16" s="240"/>
      <c r="F16" s="286" t="s">
        <v>2333</v>
      </c>
    </row>
    <row r="17" spans="1:6" ht="37.5" customHeight="1" thickBot="1" x14ac:dyDescent="0.3">
      <c r="A17" s="258" t="s">
        <v>2318</v>
      </c>
      <c r="B17" s="251" t="s">
        <v>2345</v>
      </c>
      <c r="C17" s="287" t="s">
        <v>2346</v>
      </c>
      <c r="D17" s="250"/>
      <c r="E17" s="247"/>
      <c r="F17" s="286" t="s">
        <v>2333</v>
      </c>
    </row>
    <row r="19" spans="1:6" hidden="1" x14ac:dyDescent="0.25">
      <c r="C19" s="78" t="s">
        <v>2347</v>
      </c>
      <c r="D19" s="12">
        <f>COUNTIF(G3:G17,1)</f>
        <v>0</v>
      </c>
    </row>
    <row r="20" spans="1:6" hidden="1" x14ac:dyDescent="0.25">
      <c r="C20" s="78" t="s">
        <v>2348</v>
      </c>
      <c r="D20" s="12">
        <f>COUNTIF(G3:G17,2)</f>
        <v>0</v>
      </c>
    </row>
    <row r="21" spans="1:6" hidden="1" x14ac:dyDescent="0.25">
      <c r="C21" s="78" t="s">
        <v>2349</v>
      </c>
      <c r="D21" s="12">
        <f>COUNTIF(G3:G17,3)</f>
        <v>3</v>
      </c>
    </row>
  </sheetData>
  <sheetProtection algorithmName="SHA-512" hashValue="BEyxnSwzApya9pf/uKceG9vuycAdpKF3N7Bw02FgbyVNyClUcv2xD0w4RBSHrByZld2FeA3/wle79E7n9E8cJw==" saltValue="NQkwYWoygsx3kzhA3+aM5Q==" spinCount="100000" sheet="1" formatRows="0" autoFilter="0"/>
  <mergeCells count="1">
    <mergeCell ref="B1:E1"/>
  </mergeCells>
  <conditionalFormatting sqref="D3">
    <cfRule type="cellIs" dxfId="32" priority="1" operator="equal">
      <formula>"NO CUMPLE CONDICIÓN"</formula>
    </cfRule>
    <cfRule type="cellIs" dxfId="31" priority="2" operator="equal">
      <formula>"No Cumple"</formula>
    </cfRule>
  </conditionalFormatting>
  <conditionalFormatting sqref="D5">
    <cfRule type="cellIs" dxfId="30" priority="7" operator="equal">
      <formula>"NO CUMPLE CONDICIÓN"</formula>
    </cfRule>
    <cfRule type="cellIs" dxfId="29" priority="8" operator="equal">
      <formula>"No Cumple"</formula>
    </cfRule>
  </conditionalFormatting>
  <conditionalFormatting sqref="D10">
    <cfRule type="cellIs" dxfId="28" priority="5" operator="equal">
      <formula>"NO CUMPLE CONDICIÓN"</formula>
    </cfRule>
    <cfRule type="cellIs" dxfId="27" priority="6" operator="equal">
      <formula>"No Cumple"</formula>
    </cfRule>
  </conditionalFormatting>
  <dataValidations count="2">
    <dataValidation type="list" allowBlank="1" showInputMessage="1" showErrorMessage="1" sqref="D6:D8 D11:D17 D4" xr:uid="{3C790312-FBFE-47F3-B2D1-31752526CE28}">
      <formula1>"CUMPLE,NO CUMPLE"</formula1>
    </dataValidation>
    <dataValidation type="list" allowBlank="1" showInputMessage="1" showErrorMessage="1" sqref="D9" xr:uid="{FE30534F-79D5-46BC-A67C-A26FEB346F33}">
      <formula1>"CUMPLE,NO CUMPLE,NO APLICA"</formula1>
    </dataValidation>
  </dataValidations>
  <hyperlinks>
    <hyperlink ref="A1" location="PORTADA!A1" display="Portada" xr:uid="{3CD0CAE4-8B79-4600-A6FF-6AE9FEA5D15F}"/>
  </hyperlinks>
  <printOptions horizontalCentered="1"/>
  <pageMargins left="0.31496062992125984" right="0.31496062992125984" top="1.1417322834645669" bottom="0.74803149606299213" header="0.31496062992125984" footer="0.31496062992125984"/>
  <pageSetup scale="78" fitToHeight="0" orientation="landscape" r:id="rId1"/>
  <headerFooter>
    <oddHeader>&amp;L&amp;G&amp;CPROCESO DE INSPECCIÓN, VIGILANCIA Y CONTROL
INSTRUMENTO DE VERIFICACION
PROCESO DE INSPECCIÓN, VIGILANCIA Y CONTROL
INSTRUMENTO IV
CENTRO DE EDUCACION INICIAL
&amp;RIN92.IVC
Versión 1
07/07/2026
Clasificación de la Información
CLASIFICADA</oddHeader>
    <oddFooter>&amp;C&amp;G</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E4C9D-17BB-4D1C-B7A2-D30F6AE945AE}">
  <dimension ref="A1:NO4"/>
  <sheetViews>
    <sheetView workbookViewId="0">
      <selection activeCell="A3" sqref="A3"/>
    </sheetView>
  </sheetViews>
  <sheetFormatPr baseColWidth="10" defaultColWidth="11.42578125" defaultRowHeight="15" x14ac:dyDescent="0.25"/>
  <cols>
    <col min="1" max="1" width="33.7109375" customWidth="1"/>
    <col min="2" max="2" width="16.28515625" customWidth="1"/>
    <col min="3" max="3" width="24.28515625" customWidth="1"/>
    <col min="4" max="4" width="17.7109375" customWidth="1"/>
    <col min="5" max="5" width="21" customWidth="1"/>
    <col min="6" max="6" width="22" customWidth="1"/>
    <col min="7" max="7" width="21.140625" customWidth="1"/>
    <col min="8" max="8" width="22.28515625" customWidth="1"/>
    <col min="9" max="9" width="38.85546875" customWidth="1"/>
    <col min="10" max="10" width="17.7109375" customWidth="1"/>
    <col min="11" max="11" width="17.28515625" customWidth="1"/>
    <col min="12" max="12" width="19.42578125" customWidth="1"/>
    <col min="13" max="13" width="30.28515625" customWidth="1"/>
    <col min="14" max="14" width="37" customWidth="1"/>
    <col min="15" max="15" width="18.140625" customWidth="1"/>
    <col min="16" max="16" width="21.28515625" customWidth="1"/>
    <col min="17" max="17" width="24.7109375" customWidth="1"/>
    <col min="18" max="18" width="34.140625" customWidth="1"/>
    <col min="19" max="19" width="20.140625" customWidth="1"/>
    <col min="20" max="20" width="25.85546875" customWidth="1"/>
    <col min="21" max="21" width="40.42578125" customWidth="1"/>
    <col min="22" max="22" width="23.85546875" customWidth="1"/>
    <col min="23" max="23" width="20.42578125" customWidth="1"/>
    <col min="24" max="24" width="23" customWidth="1"/>
    <col min="25" max="25" width="39.140625" customWidth="1"/>
    <col min="26" max="26" width="20.7109375" customWidth="1"/>
    <col min="27" max="27" width="18.42578125" customWidth="1"/>
    <col min="28" max="28" width="16.140625" customWidth="1"/>
    <col min="29" max="29" width="33.7109375" customWidth="1"/>
    <col min="30" max="30" width="45.42578125" customWidth="1"/>
    <col min="31" max="31" width="23.7109375" customWidth="1"/>
    <col min="32" max="32" width="28" customWidth="1"/>
    <col min="33" max="33" width="19.42578125" customWidth="1"/>
    <col min="34" max="34" width="23" customWidth="1"/>
    <col min="35" max="37" width="20" customWidth="1"/>
    <col min="38" max="38" width="31.42578125" customWidth="1"/>
    <col min="39" max="39" width="41.140625" customWidth="1"/>
    <col min="40" max="45" width="25.7109375" customWidth="1"/>
    <col min="46" max="46" width="42" customWidth="1"/>
    <col min="47" max="47" width="49.85546875" customWidth="1"/>
    <col min="48" max="48" width="23.85546875" customWidth="1"/>
    <col min="49" max="49" width="42.42578125" customWidth="1"/>
    <col min="50" max="50" width="19.42578125" customWidth="1"/>
    <col min="51" max="51" width="18.28515625" customWidth="1"/>
    <col min="52" max="52" width="18.42578125" customWidth="1"/>
    <col min="53" max="53" width="32" customWidth="1"/>
    <col min="54" max="54" width="27" customWidth="1"/>
    <col min="57" max="57" width="15.140625" customWidth="1"/>
    <col min="58" max="58" width="30.42578125" customWidth="1"/>
    <col min="59" max="59" width="40.140625" customWidth="1"/>
    <col min="60" max="60" width="19.140625" customWidth="1"/>
    <col min="61" max="61" width="17.85546875" customWidth="1"/>
    <col min="62" max="62" width="17.42578125" customWidth="1"/>
    <col min="63" max="63" width="42.7109375" customWidth="1"/>
    <col min="64" max="64" width="35.140625" customWidth="1"/>
    <col min="67" max="67" width="26.140625" customWidth="1"/>
  </cols>
  <sheetData>
    <row r="1" spans="1:379" ht="15.75" thickBot="1" x14ac:dyDescent="0.3">
      <c r="A1" s="446"/>
      <c r="B1" s="446"/>
      <c r="C1" s="446"/>
      <c r="D1" s="446"/>
      <c r="E1" s="446"/>
      <c r="F1" s="446"/>
      <c r="G1" s="446"/>
      <c r="H1" s="446"/>
      <c r="I1" s="446"/>
      <c r="J1" s="446"/>
      <c r="K1" s="446"/>
      <c r="L1" s="446"/>
      <c r="M1" s="447"/>
      <c r="AV1" s="448"/>
      <c r="AW1" s="449"/>
      <c r="AX1" s="449"/>
      <c r="AY1" s="449"/>
      <c r="AZ1" s="449"/>
      <c r="BA1" s="449"/>
      <c r="BB1" s="449"/>
      <c r="BC1" s="449"/>
      <c r="BD1" s="449"/>
      <c r="BE1" s="449"/>
      <c r="BF1" s="449"/>
      <c r="BG1" s="449"/>
      <c r="BH1" s="449"/>
      <c r="BI1" s="449"/>
      <c r="BJ1" s="449"/>
      <c r="BK1" s="449"/>
      <c r="BL1" s="449"/>
      <c r="BM1" s="449"/>
      <c r="BN1" s="449"/>
      <c r="BO1" s="449"/>
      <c r="BP1" s="450" t="s">
        <v>1663</v>
      </c>
      <c r="BQ1" s="450"/>
      <c r="BR1" s="450"/>
      <c r="BS1" s="450"/>
      <c r="BT1" s="450"/>
      <c r="BU1" s="450"/>
      <c r="BV1" s="450"/>
      <c r="BW1" s="450"/>
      <c r="BX1" s="450"/>
      <c r="BY1" s="450"/>
      <c r="BZ1" s="450"/>
      <c r="CA1" s="450"/>
      <c r="CB1" s="450"/>
      <c r="CC1" s="450"/>
      <c r="CD1" s="450"/>
      <c r="CE1" s="450"/>
      <c r="CF1" s="450"/>
      <c r="CG1" s="450"/>
      <c r="CH1" s="450"/>
      <c r="CI1" s="450"/>
      <c r="CJ1" s="450"/>
      <c r="CK1" s="450"/>
      <c r="CL1" s="450"/>
      <c r="CM1" s="450"/>
      <c r="CN1" s="450"/>
      <c r="CO1" s="450"/>
      <c r="CP1" s="450"/>
      <c r="CQ1" s="450"/>
      <c r="CR1" s="450"/>
      <c r="CS1" s="450"/>
      <c r="CT1" s="450"/>
      <c r="CU1" s="450"/>
      <c r="CV1" s="450"/>
      <c r="CW1" s="450"/>
      <c r="CX1" s="450"/>
      <c r="CY1" s="450"/>
      <c r="CZ1" s="450"/>
      <c r="DA1" s="450"/>
      <c r="DB1" s="450"/>
      <c r="DC1" s="450"/>
      <c r="DD1" s="450"/>
      <c r="DE1" s="450"/>
      <c r="DF1" s="450"/>
      <c r="DG1" s="450"/>
      <c r="DH1" s="450"/>
      <c r="DI1" s="450"/>
      <c r="DJ1" s="450"/>
      <c r="DK1" s="450"/>
      <c r="DL1" s="450"/>
      <c r="DM1" s="450"/>
      <c r="DN1" s="450"/>
      <c r="DO1" s="450"/>
      <c r="DP1" s="450"/>
      <c r="DQ1" s="450"/>
      <c r="DR1" s="450"/>
      <c r="DS1" s="450"/>
      <c r="DT1" s="450"/>
      <c r="DU1" s="450"/>
      <c r="DV1" s="450"/>
      <c r="DW1" s="450"/>
      <c r="DX1" s="450"/>
      <c r="DY1" s="450"/>
      <c r="DZ1" s="450"/>
      <c r="EA1" s="450"/>
      <c r="EB1" s="450"/>
      <c r="EC1" s="450"/>
      <c r="ED1" s="450"/>
      <c r="EE1" s="450"/>
      <c r="EF1" s="450"/>
      <c r="EG1" s="450"/>
      <c r="EH1" s="450"/>
      <c r="EI1" s="450"/>
      <c r="EJ1" s="450"/>
      <c r="EK1" s="450"/>
      <c r="EL1" s="450"/>
      <c r="EM1" s="450"/>
      <c r="EN1" s="450"/>
      <c r="EO1" s="450"/>
      <c r="EP1" s="450"/>
      <c r="EQ1" s="450"/>
      <c r="ER1" s="450"/>
      <c r="ES1" s="450"/>
      <c r="ET1" s="450"/>
      <c r="EU1" s="450"/>
      <c r="EV1" s="450"/>
      <c r="EW1" s="450"/>
      <c r="EX1" s="450"/>
      <c r="EY1" s="450"/>
      <c r="EZ1" s="450"/>
      <c r="FA1" s="450"/>
      <c r="FB1" s="450"/>
      <c r="FC1" s="450"/>
      <c r="FD1" s="451" t="s">
        <v>1868</v>
      </c>
      <c r="FE1" s="451"/>
      <c r="FF1" s="451"/>
      <c r="FG1" s="451"/>
      <c r="FH1" s="451"/>
      <c r="FI1" s="451"/>
      <c r="FJ1" s="451"/>
      <c r="FK1" s="451"/>
      <c r="FL1" s="451"/>
      <c r="FM1" s="451"/>
      <c r="FN1" s="451"/>
      <c r="FO1" s="451"/>
      <c r="FP1" s="451"/>
      <c r="FQ1" s="451"/>
      <c r="FR1" s="451"/>
      <c r="FS1" s="451"/>
      <c r="FT1" s="451"/>
      <c r="FU1" s="451"/>
      <c r="FV1" s="451"/>
      <c r="FW1" s="451"/>
      <c r="FX1" s="451"/>
      <c r="FY1" s="451"/>
      <c r="FZ1" s="451"/>
      <c r="GA1" s="451"/>
      <c r="GB1" s="451"/>
      <c r="GC1" s="451"/>
      <c r="GD1" s="451"/>
      <c r="GE1" s="451"/>
      <c r="GF1" s="451"/>
      <c r="GG1" s="451"/>
      <c r="GH1" s="451"/>
      <c r="GI1" s="451"/>
      <c r="GJ1" s="451"/>
      <c r="GK1" s="451"/>
      <c r="GL1" s="451"/>
      <c r="GM1" s="451"/>
      <c r="GN1" s="451"/>
      <c r="GO1" s="451"/>
      <c r="GP1" s="451"/>
      <c r="GQ1" s="451"/>
      <c r="GR1" s="451"/>
      <c r="GS1" s="451"/>
      <c r="GT1" s="451"/>
      <c r="GU1" s="451"/>
      <c r="GV1" s="451"/>
      <c r="GW1" s="451"/>
      <c r="GX1" s="451"/>
      <c r="GY1" s="451"/>
      <c r="GZ1" s="451"/>
      <c r="HA1" s="451"/>
      <c r="HB1" s="451"/>
      <c r="HC1" s="451"/>
      <c r="HD1" s="451"/>
      <c r="HE1" s="451"/>
      <c r="HF1" s="451"/>
      <c r="HG1" s="451"/>
      <c r="HH1" s="451"/>
      <c r="HI1" s="451"/>
      <c r="HJ1" s="451"/>
      <c r="HK1" s="451"/>
      <c r="HL1" s="451"/>
      <c r="HM1" s="451"/>
      <c r="HN1" s="451"/>
      <c r="HO1" s="451"/>
      <c r="HP1" s="451"/>
      <c r="HQ1" s="451"/>
      <c r="HR1" s="451"/>
      <c r="HS1" s="451"/>
      <c r="HT1" s="451"/>
      <c r="HU1" s="451"/>
      <c r="HV1" s="451"/>
      <c r="HW1" s="451"/>
      <c r="HX1" s="451"/>
      <c r="HY1" s="451"/>
      <c r="HZ1" s="451"/>
      <c r="IA1" s="451"/>
      <c r="IB1" s="451"/>
      <c r="IC1" s="451"/>
      <c r="ID1" s="451"/>
      <c r="IE1" s="451"/>
      <c r="IF1" s="451"/>
      <c r="IG1" s="451"/>
      <c r="IH1" s="451"/>
      <c r="II1" s="451"/>
      <c r="IJ1" s="451"/>
      <c r="IK1" s="451"/>
      <c r="IL1" s="451"/>
      <c r="IM1" s="451"/>
      <c r="IN1" s="451"/>
      <c r="IO1" s="451"/>
      <c r="IP1" s="451"/>
      <c r="IQ1" s="451"/>
      <c r="IR1" s="451"/>
      <c r="IS1" s="451"/>
      <c r="IT1" s="451"/>
      <c r="IU1" s="451"/>
      <c r="IV1" s="451"/>
      <c r="IW1" s="451"/>
      <c r="IX1" s="451"/>
      <c r="IY1" s="451"/>
      <c r="IZ1" s="451"/>
      <c r="JA1" s="451"/>
      <c r="JB1" s="452" t="s">
        <v>2506</v>
      </c>
      <c r="JC1" s="452"/>
      <c r="JD1" s="452"/>
      <c r="JE1" s="452"/>
      <c r="JF1" s="452"/>
      <c r="JG1" s="452"/>
      <c r="JH1" s="452"/>
      <c r="JI1" s="452"/>
      <c r="JJ1" s="452"/>
      <c r="JK1" s="452"/>
      <c r="JL1" s="452"/>
      <c r="JM1" s="452"/>
      <c r="JN1" s="452"/>
      <c r="JO1" s="452"/>
      <c r="JP1" s="452"/>
      <c r="JQ1" s="452"/>
      <c r="JR1" s="452"/>
      <c r="JS1" s="452"/>
      <c r="JT1" s="452"/>
      <c r="JU1" s="452"/>
      <c r="JV1" s="452"/>
      <c r="JW1" s="452"/>
      <c r="JX1" s="452"/>
      <c r="JY1" s="452"/>
      <c r="JZ1" s="452"/>
      <c r="KA1" s="452"/>
      <c r="KB1" s="452"/>
      <c r="KC1" s="452"/>
      <c r="KD1" s="452"/>
      <c r="KE1" s="452"/>
      <c r="KF1" s="452"/>
      <c r="KG1" s="452"/>
      <c r="KH1" s="452"/>
      <c r="KI1" s="452"/>
      <c r="KJ1" s="452"/>
      <c r="KK1" s="435" t="s">
        <v>2217</v>
      </c>
      <c r="KL1" s="435"/>
      <c r="KM1" s="435"/>
      <c r="KN1" s="435"/>
      <c r="KO1" s="435"/>
      <c r="KP1" s="435"/>
      <c r="KQ1" s="435"/>
      <c r="KR1" s="435"/>
      <c r="KS1" s="435"/>
      <c r="KT1" s="435"/>
      <c r="KU1" s="435"/>
      <c r="KV1" s="435"/>
      <c r="KW1" s="435"/>
      <c r="KX1" s="435"/>
      <c r="KY1" s="435"/>
      <c r="KZ1" s="435"/>
      <c r="LA1" s="435"/>
      <c r="LB1" s="435"/>
      <c r="LC1" s="435"/>
      <c r="LD1" s="435"/>
      <c r="LE1" s="435"/>
      <c r="LF1" s="435"/>
      <c r="LG1" s="435"/>
      <c r="LH1" s="435"/>
      <c r="LI1" s="435"/>
      <c r="LJ1" s="435"/>
      <c r="LK1" s="436" t="s">
        <v>2272</v>
      </c>
      <c r="LL1" s="436"/>
      <c r="LM1" s="436"/>
      <c r="LN1" s="436"/>
      <c r="LO1" s="436"/>
      <c r="LP1" s="436"/>
      <c r="LQ1" s="436"/>
      <c r="LR1" s="436"/>
      <c r="LS1" s="436"/>
      <c r="LT1" s="436"/>
      <c r="LU1" s="436"/>
      <c r="LV1" s="436"/>
      <c r="LW1" s="436"/>
      <c r="LX1" s="436"/>
      <c r="LY1" s="436"/>
      <c r="LZ1" s="436"/>
      <c r="MA1" s="436"/>
      <c r="MB1" s="436"/>
      <c r="MC1" s="437" t="s">
        <v>2507</v>
      </c>
      <c r="MD1" s="437"/>
      <c r="ME1" s="437"/>
      <c r="MF1" s="437"/>
      <c r="MG1" s="437"/>
      <c r="MH1" s="437"/>
      <c r="MI1" s="437"/>
      <c r="MJ1" s="437"/>
      <c r="MK1" s="437"/>
      <c r="ML1" s="437"/>
      <c r="MM1" s="437"/>
      <c r="MN1" s="437"/>
      <c r="MO1" s="437"/>
      <c r="MP1" s="437"/>
      <c r="MQ1" s="437"/>
      <c r="MR1" s="438" t="s">
        <v>2508</v>
      </c>
      <c r="MS1" s="438"/>
      <c r="MT1" s="438"/>
      <c r="MU1" s="438"/>
      <c r="MV1" s="438"/>
      <c r="MW1" s="438"/>
      <c r="MX1" s="438"/>
      <c r="MY1" s="438"/>
      <c r="MZ1" s="438"/>
      <c r="NA1" s="438"/>
      <c r="NB1" s="438"/>
      <c r="NC1" s="438"/>
      <c r="ND1" s="438"/>
      <c r="NE1" s="438"/>
      <c r="NF1" s="438"/>
      <c r="NG1" s="438"/>
      <c r="NH1" s="438"/>
      <c r="NI1" s="438"/>
      <c r="NJ1" s="438"/>
      <c r="NK1" s="438"/>
      <c r="NL1" s="438"/>
      <c r="NM1" s="438"/>
      <c r="NN1" s="438"/>
      <c r="NO1" s="438"/>
    </row>
    <row r="2" spans="1:379" ht="15.75" thickBot="1" x14ac:dyDescent="0.3">
      <c r="A2" s="439" t="s">
        <v>2486</v>
      </c>
      <c r="B2" s="439"/>
      <c r="C2" s="439"/>
      <c r="D2" s="439"/>
      <c r="E2" s="439"/>
      <c r="F2" s="439"/>
      <c r="G2" s="439"/>
      <c r="H2" s="439"/>
      <c r="I2" s="439"/>
      <c r="J2" s="439"/>
      <c r="K2" s="439"/>
      <c r="L2" s="439"/>
      <c r="M2" s="440"/>
      <c r="N2" s="441" t="s">
        <v>2487</v>
      </c>
      <c r="O2" s="441"/>
      <c r="P2" s="441"/>
      <c r="Q2" s="441"/>
      <c r="R2" s="441"/>
      <c r="S2" s="441"/>
      <c r="T2" s="441"/>
      <c r="U2" s="441"/>
      <c r="V2" s="441"/>
      <c r="W2" s="441"/>
      <c r="X2" s="441"/>
      <c r="Y2" s="441"/>
      <c r="Z2" s="441"/>
      <c r="AA2" s="441"/>
      <c r="AB2" s="441"/>
      <c r="AC2" s="441"/>
      <c r="AD2" s="441"/>
      <c r="AE2" s="441"/>
      <c r="AF2" s="442"/>
      <c r="AG2" s="443" t="s">
        <v>1642</v>
      </c>
      <c r="AH2" s="443"/>
      <c r="AI2" s="443"/>
      <c r="AJ2" s="443"/>
      <c r="AK2" s="443"/>
      <c r="AL2" s="443"/>
      <c r="AM2" s="443"/>
      <c r="AN2" s="443"/>
      <c r="AO2" s="443"/>
      <c r="AP2" s="443"/>
      <c r="AQ2" s="443"/>
      <c r="AR2" s="443"/>
      <c r="AS2" s="443"/>
      <c r="AT2" s="443"/>
      <c r="AU2" s="443"/>
      <c r="AV2" s="444" t="s">
        <v>1660</v>
      </c>
      <c r="AW2" s="445"/>
      <c r="AX2" s="445"/>
      <c r="AY2" s="445"/>
      <c r="AZ2" s="445"/>
      <c r="BA2" s="445"/>
      <c r="BB2" s="445"/>
      <c r="BC2" s="445"/>
      <c r="BD2" s="445"/>
      <c r="BE2" s="445"/>
      <c r="BF2" s="445"/>
      <c r="BG2" s="445"/>
      <c r="BH2" s="445"/>
      <c r="BI2" s="445"/>
      <c r="BJ2" s="445"/>
      <c r="BK2" s="445"/>
      <c r="BL2" s="445"/>
      <c r="BM2" s="445"/>
      <c r="BN2" s="445"/>
      <c r="BO2" s="445"/>
      <c r="BP2" s="41" t="s">
        <v>1670</v>
      </c>
      <c r="BQ2" s="42" t="s">
        <v>1674</v>
      </c>
      <c r="BR2" s="44" t="s">
        <v>1676</v>
      </c>
      <c r="BS2" s="42" t="s">
        <v>1679</v>
      </c>
      <c r="BT2" s="42" t="s">
        <v>1681</v>
      </c>
      <c r="BU2" s="42" t="s">
        <v>1683</v>
      </c>
      <c r="BV2" s="44" t="s">
        <v>1685</v>
      </c>
      <c r="BW2" s="42" t="s">
        <v>1688</v>
      </c>
      <c r="BX2" s="42" t="s">
        <v>1691</v>
      </c>
      <c r="BY2" s="42" t="s">
        <v>1694</v>
      </c>
      <c r="BZ2" s="42" t="s">
        <v>1697</v>
      </c>
      <c r="CA2" s="42" t="s">
        <v>1700</v>
      </c>
      <c r="CB2" s="42" t="s">
        <v>1702</v>
      </c>
      <c r="CC2" s="42" t="s">
        <v>1704</v>
      </c>
      <c r="CD2" s="44" t="s">
        <v>1706</v>
      </c>
      <c r="CE2" s="42" t="s">
        <v>1709</v>
      </c>
      <c r="CF2" s="44" t="s">
        <v>1711</v>
      </c>
      <c r="CG2" s="42" t="s">
        <v>1714</v>
      </c>
      <c r="CH2" s="42" t="s">
        <v>1716</v>
      </c>
      <c r="CI2" s="44" t="s">
        <v>1718</v>
      </c>
      <c r="CJ2" s="42" t="s">
        <v>1721</v>
      </c>
      <c r="CK2" s="42" t="s">
        <v>1723</v>
      </c>
      <c r="CL2" s="42" t="s">
        <v>1725</v>
      </c>
      <c r="CM2" s="44" t="s">
        <v>1727</v>
      </c>
      <c r="CN2" s="42" t="s">
        <v>1730</v>
      </c>
      <c r="CO2" s="42" t="s">
        <v>1732</v>
      </c>
      <c r="CP2" s="44" t="s">
        <v>1734</v>
      </c>
      <c r="CQ2" s="44" t="s">
        <v>1734</v>
      </c>
      <c r="CR2" s="44" t="s">
        <v>1734</v>
      </c>
      <c r="CS2" s="42" t="s">
        <v>1737</v>
      </c>
      <c r="CT2" s="42" t="s">
        <v>1739</v>
      </c>
      <c r="CU2" s="42" t="s">
        <v>1741</v>
      </c>
      <c r="CV2" s="42" t="s">
        <v>1743</v>
      </c>
      <c r="CW2" s="42" t="s">
        <v>1745</v>
      </c>
      <c r="CX2" s="42" t="s">
        <v>1747</v>
      </c>
      <c r="CY2" s="42" t="s">
        <v>1749</v>
      </c>
      <c r="CZ2" s="42" t="s">
        <v>1751</v>
      </c>
      <c r="DA2" s="42" t="s">
        <v>1753</v>
      </c>
      <c r="DB2" s="42" t="s">
        <v>1755</v>
      </c>
      <c r="DC2" s="42" t="s">
        <v>1757</v>
      </c>
      <c r="DD2" s="42" t="s">
        <v>1759</v>
      </c>
      <c r="DE2" s="42" t="s">
        <v>1761</v>
      </c>
      <c r="DF2" s="42" t="s">
        <v>1763</v>
      </c>
      <c r="DG2" s="42" t="s">
        <v>1765</v>
      </c>
      <c r="DH2" s="42" t="s">
        <v>1767</v>
      </c>
      <c r="DI2" s="42" t="s">
        <v>1769</v>
      </c>
      <c r="DJ2" s="42" t="s">
        <v>1771</v>
      </c>
      <c r="DK2" s="42" t="s">
        <v>1773</v>
      </c>
      <c r="DL2" s="42" t="s">
        <v>1775</v>
      </c>
      <c r="DM2" s="42" t="s">
        <v>1777</v>
      </c>
      <c r="DN2" s="42" t="s">
        <v>1779</v>
      </c>
      <c r="DO2" s="42" t="s">
        <v>1781</v>
      </c>
      <c r="DP2" s="42" t="s">
        <v>1783</v>
      </c>
      <c r="DQ2" s="42" t="s">
        <v>1785</v>
      </c>
      <c r="DR2" s="42" t="s">
        <v>1787</v>
      </c>
      <c r="DS2" s="42" t="s">
        <v>1789</v>
      </c>
      <c r="DT2" s="42" t="s">
        <v>1791</v>
      </c>
      <c r="DU2" s="42" t="s">
        <v>1793</v>
      </c>
      <c r="DV2" s="42" t="s">
        <v>1795</v>
      </c>
      <c r="DW2" s="44" t="s">
        <v>1797</v>
      </c>
      <c r="DX2" s="42" t="s">
        <v>1800</v>
      </c>
      <c r="DY2" s="42" t="s">
        <v>1803</v>
      </c>
      <c r="DZ2" s="42" t="s">
        <v>1805</v>
      </c>
      <c r="EA2" s="42" t="s">
        <v>1807</v>
      </c>
      <c r="EB2" s="42" t="s">
        <v>1809</v>
      </c>
      <c r="EC2" s="44" t="s">
        <v>1812</v>
      </c>
      <c r="ED2" s="44" t="s">
        <v>1812</v>
      </c>
      <c r="EE2" s="42" t="s">
        <v>1815</v>
      </c>
      <c r="EF2" s="42" t="s">
        <v>1817</v>
      </c>
      <c r="EG2" s="42" t="s">
        <v>1819</v>
      </c>
      <c r="EH2" s="42" t="s">
        <v>1821</v>
      </c>
      <c r="EI2" s="42" t="s">
        <v>1823</v>
      </c>
      <c r="EJ2" s="42" t="s">
        <v>1825</v>
      </c>
      <c r="EK2" s="42" t="s">
        <v>1827</v>
      </c>
      <c r="EL2" s="42" t="s">
        <v>1829</v>
      </c>
      <c r="EM2" s="42" t="s">
        <v>1831</v>
      </c>
      <c r="EN2" s="42" t="s">
        <v>1833</v>
      </c>
      <c r="EO2" s="42" t="s">
        <v>1835</v>
      </c>
      <c r="EP2" s="42" t="s">
        <v>1837</v>
      </c>
      <c r="EQ2" s="42" t="s">
        <v>1839</v>
      </c>
      <c r="ER2" s="42" t="s">
        <v>1841</v>
      </c>
      <c r="ES2" s="42" t="s">
        <v>1843</v>
      </c>
      <c r="ET2" s="42" t="s">
        <v>1845</v>
      </c>
      <c r="EU2" s="42" t="s">
        <v>1847</v>
      </c>
      <c r="EV2" s="44" t="s">
        <v>1849</v>
      </c>
      <c r="EW2" s="42" t="s">
        <v>1852</v>
      </c>
      <c r="EX2" s="42" t="s">
        <v>1855</v>
      </c>
      <c r="EY2" s="42" t="s">
        <v>1857</v>
      </c>
      <c r="EZ2" s="42" t="s">
        <v>1859</v>
      </c>
      <c r="FA2" s="42" t="s">
        <v>1861</v>
      </c>
      <c r="FB2" s="44" t="s">
        <v>1863</v>
      </c>
      <c r="FC2" s="46" t="s">
        <v>1866</v>
      </c>
      <c r="FD2" s="44" t="s">
        <v>1869</v>
      </c>
      <c r="FE2" s="52" t="s">
        <v>1873</v>
      </c>
      <c r="FF2" s="52" t="s">
        <v>1875</v>
      </c>
      <c r="FG2" s="44" t="s">
        <v>1878</v>
      </c>
      <c r="FH2" s="52" t="s">
        <v>1881</v>
      </c>
      <c r="FI2" s="52" t="s">
        <v>1883</v>
      </c>
      <c r="FJ2" s="52" t="s">
        <v>1886</v>
      </c>
      <c r="FK2" s="52" t="s">
        <v>1888</v>
      </c>
      <c r="FL2" s="44" t="s">
        <v>1890</v>
      </c>
      <c r="FM2" s="52" t="s">
        <v>1893</v>
      </c>
      <c r="FN2" s="44" t="s">
        <v>1895</v>
      </c>
      <c r="FO2" s="44" t="s">
        <v>1895</v>
      </c>
      <c r="FP2" s="52" t="s">
        <v>1898</v>
      </c>
      <c r="FQ2" s="52" t="s">
        <v>1900</v>
      </c>
      <c r="FR2" s="52" t="s">
        <v>1903</v>
      </c>
      <c r="FS2" s="52" t="s">
        <v>1906</v>
      </c>
      <c r="FT2" s="52" t="s">
        <v>1909</v>
      </c>
      <c r="FU2" s="52" t="s">
        <v>1911</v>
      </c>
      <c r="FV2" s="52" t="s">
        <v>1914</v>
      </c>
      <c r="FW2" s="52" t="s">
        <v>1917</v>
      </c>
      <c r="FX2" s="52"/>
      <c r="FY2" s="52" t="s">
        <v>1922</v>
      </c>
      <c r="FZ2" s="52" t="s">
        <v>1925</v>
      </c>
      <c r="GA2" s="52" t="s">
        <v>1928</v>
      </c>
      <c r="GB2" s="52" t="s">
        <v>1931</v>
      </c>
      <c r="GC2" s="255" t="s">
        <v>1934</v>
      </c>
      <c r="GD2" s="42" t="s">
        <v>1937</v>
      </c>
      <c r="GE2" s="42" t="s">
        <v>1940</v>
      </c>
      <c r="GF2" s="42" t="s">
        <v>1942</v>
      </c>
      <c r="GG2" s="42" t="s">
        <v>1944</v>
      </c>
      <c r="GH2" s="44" t="s">
        <v>1947</v>
      </c>
      <c r="GI2" s="52" t="s">
        <v>1950</v>
      </c>
      <c r="GJ2" s="52" t="s">
        <v>1953</v>
      </c>
      <c r="GK2" s="52" t="s">
        <v>1955</v>
      </c>
      <c r="GL2" s="44" t="s">
        <v>1958</v>
      </c>
      <c r="GM2" s="198"/>
      <c r="GN2" s="42" t="s">
        <v>1962</v>
      </c>
      <c r="GO2" s="42" t="s">
        <v>1965</v>
      </c>
      <c r="GP2" s="42" t="s">
        <v>1967</v>
      </c>
      <c r="GQ2" s="42" t="s">
        <v>1969</v>
      </c>
      <c r="GR2" s="42" t="s">
        <v>1972</v>
      </c>
      <c r="GS2" s="44" t="s">
        <v>1974</v>
      </c>
      <c r="GT2" s="42" t="s">
        <v>1977</v>
      </c>
      <c r="GU2" s="42" t="s">
        <v>1980</v>
      </c>
      <c r="GV2" s="42" t="s">
        <v>1983</v>
      </c>
      <c r="GW2" s="42" t="s">
        <v>1986</v>
      </c>
      <c r="GX2" s="42" t="s">
        <v>1989</v>
      </c>
      <c r="GY2" s="42" t="s">
        <v>1992</v>
      </c>
      <c r="GZ2" s="42" t="s">
        <v>1995</v>
      </c>
      <c r="HA2" s="42" t="s">
        <v>1997</v>
      </c>
      <c r="HB2" s="42" t="s">
        <v>2000</v>
      </c>
      <c r="HC2" s="42" t="s">
        <v>2002</v>
      </c>
      <c r="HD2" s="52" t="s">
        <v>2005</v>
      </c>
      <c r="HE2" s="52" t="s">
        <v>2008</v>
      </c>
      <c r="HF2" s="52" t="s">
        <v>2011</v>
      </c>
      <c r="HG2" s="52" t="s">
        <v>2014</v>
      </c>
      <c r="HH2" s="52" t="s">
        <v>2016</v>
      </c>
      <c r="HI2" s="44" t="s">
        <v>2019</v>
      </c>
      <c r="HJ2" s="42" t="s">
        <v>2022</v>
      </c>
      <c r="HK2" s="44" t="s">
        <v>2024</v>
      </c>
      <c r="HL2" s="42" t="s">
        <v>2027</v>
      </c>
      <c r="HM2" s="42" t="s">
        <v>2030</v>
      </c>
      <c r="HN2" s="42" t="s">
        <v>2033</v>
      </c>
      <c r="HO2" s="42" t="s">
        <v>2035</v>
      </c>
      <c r="HP2" s="42" t="s">
        <v>2038</v>
      </c>
      <c r="HQ2" s="44" t="s">
        <v>2040</v>
      </c>
      <c r="HR2" s="52" t="s">
        <v>2043</v>
      </c>
      <c r="HS2" s="44" t="s">
        <v>2045</v>
      </c>
      <c r="HT2" s="198"/>
      <c r="HU2" s="42" t="s">
        <v>2049</v>
      </c>
      <c r="HV2" s="42" t="s">
        <v>2052</v>
      </c>
      <c r="HW2" s="42" t="s">
        <v>2055</v>
      </c>
      <c r="HX2" s="42" t="s">
        <v>2058</v>
      </c>
      <c r="HY2" s="42" t="s">
        <v>2061</v>
      </c>
      <c r="HZ2" s="42" t="s">
        <v>2064</v>
      </c>
      <c r="IA2" s="42" t="s">
        <v>2067</v>
      </c>
      <c r="IB2" s="44" t="s">
        <v>2070</v>
      </c>
      <c r="IC2" s="44" t="s">
        <v>2070</v>
      </c>
      <c r="ID2" s="42" t="s">
        <v>2073</v>
      </c>
      <c r="IE2" s="42" t="s">
        <v>2076</v>
      </c>
      <c r="IF2" s="42" t="s">
        <v>2079</v>
      </c>
      <c r="IG2" s="42" t="s">
        <v>2082</v>
      </c>
      <c r="IH2" s="42" t="s">
        <v>2085</v>
      </c>
      <c r="II2" s="42" t="s">
        <v>2088</v>
      </c>
      <c r="IJ2" s="42" t="s">
        <v>2091</v>
      </c>
      <c r="IK2" s="42" t="s">
        <v>2094</v>
      </c>
      <c r="IL2" s="42" t="s">
        <v>2097</v>
      </c>
      <c r="IM2" s="42" t="s">
        <v>2100</v>
      </c>
      <c r="IN2" s="42" t="s">
        <v>2102</v>
      </c>
      <c r="IO2" s="44" t="s">
        <v>2105</v>
      </c>
      <c r="IP2" s="42" t="s">
        <v>2108</v>
      </c>
      <c r="IQ2" s="42" t="s">
        <v>2111</v>
      </c>
      <c r="IR2" s="44" t="s">
        <v>2114</v>
      </c>
      <c r="IS2" s="42" t="s">
        <v>2116</v>
      </c>
      <c r="IT2" s="42" t="s">
        <v>2118</v>
      </c>
      <c r="IU2" s="44" t="s">
        <v>2121</v>
      </c>
      <c r="IV2" s="42" t="s">
        <v>2124</v>
      </c>
      <c r="IW2" s="42" t="s">
        <v>2127</v>
      </c>
      <c r="IX2" s="42" t="s">
        <v>2130</v>
      </c>
      <c r="IY2" s="42" t="s">
        <v>2133</v>
      </c>
      <c r="IZ2" s="42" t="s">
        <v>2135</v>
      </c>
      <c r="JA2" s="46" t="s">
        <v>2137</v>
      </c>
      <c r="JB2" s="44" t="s">
        <v>2142</v>
      </c>
      <c r="JC2" s="42" t="s">
        <v>2145</v>
      </c>
      <c r="JD2" s="44" t="s">
        <v>2147</v>
      </c>
      <c r="JE2" s="42" t="s">
        <v>2150</v>
      </c>
      <c r="JF2" s="42" t="s">
        <v>2152</v>
      </c>
      <c r="JG2" s="42" t="s">
        <v>2154</v>
      </c>
      <c r="JH2" s="209"/>
      <c r="JI2" s="42" t="s">
        <v>2157</v>
      </c>
      <c r="JJ2" s="42" t="s">
        <v>2159</v>
      </c>
      <c r="JK2" s="44" t="s">
        <v>2161</v>
      </c>
      <c r="JL2" s="42" t="s">
        <v>2164</v>
      </c>
      <c r="JM2" s="42" t="s">
        <v>2166</v>
      </c>
      <c r="JN2" s="42" t="s">
        <v>2168</v>
      </c>
      <c r="JO2" s="42" t="s">
        <v>2170</v>
      </c>
      <c r="JP2" s="42" t="s">
        <v>2172</v>
      </c>
      <c r="JQ2" s="44" t="s">
        <v>2174</v>
      </c>
      <c r="JR2" s="42" t="s">
        <v>2177</v>
      </c>
      <c r="JS2" s="42" t="s">
        <v>2179</v>
      </c>
      <c r="JT2" s="42" t="s">
        <v>2181</v>
      </c>
      <c r="JU2" s="44" t="s">
        <v>2183</v>
      </c>
      <c r="JV2" s="52" t="s">
        <v>2186</v>
      </c>
      <c r="JW2" s="52" t="s">
        <v>2187</v>
      </c>
      <c r="JX2" s="52" t="s">
        <v>2189</v>
      </c>
      <c r="JY2" s="44" t="s">
        <v>2191</v>
      </c>
      <c r="JZ2" s="42" t="s">
        <v>2194</v>
      </c>
      <c r="KA2" s="42" t="s">
        <v>2196</v>
      </c>
      <c r="KB2" s="42" t="s">
        <v>2198</v>
      </c>
      <c r="KC2" s="42" t="s">
        <v>2200</v>
      </c>
      <c r="KD2" s="42" t="s">
        <v>2202</v>
      </c>
      <c r="KE2" s="42" t="s">
        <v>2204</v>
      </c>
      <c r="KF2" s="42" t="s">
        <v>2206</v>
      </c>
      <c r="KG2" s="44" t="s">
        <v>2208</v>
      </c>
      <c r="KH2" s="42" t="s">
        <v>2211</v>
      </c>
      <c r="KI2" s="42" t="s">
        <v>2213</v>
      </c>
      <c r="KJ2" s="46" t="s">
        <v>2215</v>
      </c>
      <c r="KK2" s="41" t="s">
        <v>2218</v>
      </c>
      <c r="KL2" s="42" t="s">
        <v>2221</v>
      </c>
      <c r="KM2" s="44" t="s">
        <v>2222</v>
      </c>
      <c r="KN2" s="42" t="s">
        <v>2225</v>
      </c>
      <c r="KO2" s="289"/>
      <c r="KP2" s="42" t="s">
        <v>2228</v>
      </c>
      <c r="KQ2" s="44" t="s">
        <v>2230</v>
      </c>
      <c r="KR2" s="209"/>
      <c r="KS2" s="42" t="s">
        <v>2234</v>
      </c>
      <c r="KT2" s="42" t="s">
        <v>2236</v>
      </c>
      <c r="KU2" s="42" t="s">
        <v>2238</v>
      </c>
      <c r="KV2" s="44" t="s">
        <v>2240</v>
      </c>
      <c r="KW2" s="209"/>
      <c r="KX2" s="42" t="s">
        <v>2244</v>
      </c>
      <c r="KY2" s="42" t="s">
        <v>2246</v>
      </c>
      <c r="KZ2" s="42" t="s">
        <v>2248</v>
      </c>
      <c r="LA2" s="42" t="s">
        <v>2250</v>
      </c>
      <c r="LB2" s="44" t="s">
        <v>2252</v>
      </c>
      <c r="LC2" s="42" t="s">
        <v>2255</v>
      </c>
      <c r="LD2" s="42" t="s">
        <v>2257</v>
      </c>
      <c r="LE2" s="42" t="s">
        <v>2259</v>
      </c>
      <c r="LF2" s="42" t="s">
        <v>2261</v>
      </c>
      <c r="LG2" s="44" t="s">
        <v>2263</v>
      </c>
      <c r="LH2" s="42" t="s">
        <v>2266</v>
      </c>
      <c r="LI2" s="42" t="s">
        <v>2268</v>
      </c>
      <c r="LJ2" s="46" t="s">
        <v>2270</v>
      </c>
      <c r="LK2" s="44" t="s">
        <v>2273</v>
      </c>
      <c r="LL2" s="42" t="s">
        <v>2277</v>
      </c>
      <c r="LM2" s="42" t="s">
        <v>2280</v>
      </c>
      <c r="LN2" s="44" t="s">
        <v>2282</v>
      </c>
      <c r="LO2" s="52" t="s">
        <v>2285</v>
      </c>
      <c r="LP2" s="52" t="s">
        <v>2287</v>
      </c>
      <c r="LQ2" s="52" t="s">
        <v>2289</v>
      </c>
      <c r="LR2" s="52" t="s">
        <v>2291</v>
      </c>
      <c r="LS2" s="52" t="s">
        <v>2293</v>
      </c>
      <c r="LT2" s="44" t="s">
        <v>2295</v>
      </c>
      <c r="LU2" s="42" t="s">
        <v>2298</v>
      </c>
      <c r="LV2" s="42" t="s">
        <v>2300</v>
      </c>
      <c r="LW2" s="44" t="s">
        <v>2301</v>
      </c>
      <c r="LX2" s="42" t="s">
        <v>2304</v>
      </c>
      <c r="LY2" s="44" t="s">
        <v>2306</v>
      </c>
      <c r="LZ2" s="42" t="s">
        <v>2309</v>
      </c>
      <c r="MA2" s="52" t="s">
        <v>2311</v>
      </c>
      <c r="MB2" s="281" t="s">
        <v>2312</v>
      </c>
      <c r="MC2" s="255" t="s">
        <v>2315</v>
      </c>
      <c r="MD2" s="252" t="s">
        <v>2319</v>
      </c>
      <c r="ME2" s="255" t="s">
        <v>2321</v>
      </c>
      <c r="MF2" s="252" t="s">
        <v>2324</v>
      </c>
      <c r="MG2" s="252" t="s">
        <v>2325</v>
      </c>
      <c r="MH2" s="252" t="s">
        <v>2327</v>
      </c>
      <c r="MI2" s="252" t="s">
        <v>2329</v>
      </c>
      <c r="MJ2" s="255" t="s">
        <v>2331</v>
      </c>
      <c r="MK2" s="252" t="s">
        <v>2334</v>
      </c>
      <c r="ML2" s="252" t="s">
        <v>2336</v>
      </c>
      <c r="MM2" s="252" t="s">
        <v>2338</v>
      </c>
      <c r="MN2" s="252" t="s">
        <v>2340</v>
      </c>
      <c r="MO2" s="252" t="s">
        <v>2341</v>
      </c>
      <c r="MP2" s="252" t="s">
        <v>2343</v>
      </c>
      <c r="MQ2" s="251" t="s">
        <v>2345</v>
      </c>
      <c r="MR2" s="41" t="s">
        <v>2351</v>
      </c>
      <c r="MS2" s="52" t="s">
        <v>2354</v>
      </c>
      <c r="MT2" s="52" t="s">
        <v>2356</v>
      </c>
      <c r="MU2" s="56" t="s">
        <v>2358</v>
      </c>
      <c r="MV2" s="42" t="s">
        <v>2361</v>
      </c>
      <c r="MW2" s="42" t="s">
        <v>2364</v>
      </c>
      <c r="MX2" s="42" t="s">
        <v>2367</v>
      </c>
      <c r="MY2" s="42" t="s">
        <v>2370</v>
      </c>
      <c r="MZ2" s="42" t="s">
        <v>2372</v>
      </c>
      <c r="NA2" s="44" t="s">
        <v>2374</v>
      </c>
      <c r="NB2" s="52" t="s">
        <v>2377</v>
      </c>
      <c r="NC2" s="44" t="s">
        <v>2379</v>
      </c>
      <c r="ND2" s="52" t="s">
        <v>2381</v>
      </c>
      <c r="NE2" s="42" t="s">
        <v>2384</v>
      </c>
      <c r="NF2" s="44" t="s">
        <v>2387</v>
      </c>
      <c r="NG2" s="42" t="s">
        <v>2390</v>
      </c>
      <c r="NH2" s="42" t="s">
        <v>2392</v>
      </c>
      <c r="NI2" s="42" t="s">
        <v>2395</v>
      </c>
      <c r="NJ2" s="42" t="s">
        <v>2397</v>
      </c>
      <c r="NK2" s="42" t="s">
        <v>2399</v>
      </c>
      <c r="NL2" s="42" t="s">
        <v>2402</v>
      </c>
      <c r="NM2" s="44" t="s">
        <v>2405</v>
      </c>
      <c r="NN2" s="52" t="s">
        <v>2407</v>
      </c>
      <c r="NO2" s="281" t="s">
        <v>2409</v>
      </c>
    </row>
    <row r="3" spans="1:379" ht="396" customHeight="1" thickBot="1" x14ac:dyDescent="0.3">
      <c r="A3" s="139" t="s">
        <v>1636</v>
      </c>
      <c r="B3" s="139" t="s">
        <v>1476</v>
      </c>
      <c r="C3" s="139" t="s">
        <v>1478</v>
      </c>
      <c r="D3" s="139" t="s">
        <v>1480</v>
      </c>
      <c r="E3" s="139" t="s">
        <v>1482</v>
      </c>
      <c r="F3" s="139" t="s">
        <v>1484</v>
      </c>
      <c r="G3" s="139" t="s">
        <v>1486</v>
      </c>
      <c r="H3" s="139" t="s">
        <v>1488</v>
      </c>
      <c r="I3" s="139" t="s">
        <v>1490</v>
      </c>
      <c r="J3" s="139" t="s">
        <v>1522</v>
      </c>
      <c r="K3" s="139" t="s">
        <v>1492</v>
      </c>
      <c r="L3" s="139" t="s">
        <v>1494</v>
      </c>
      <c r="M3" s="140" t="s">
        <v>1496</v>
      </c>
      <c r="N3" s="139" t="s">
        <v>2488</v>
      </c>
      <c r="O3" s="139" t="s">
        <v>2505</v>
      </c>
      <c r="P3" s="139" t="s">
        <v>2489</v>
      </c>
      <c r="Q3" s="139" t="s">
        <v>2490</v>
      </c>
      <c r="R3" s="139" t="s">
        <v>2491</v>
      </c>
      <c r="S3" s="139" t="s">
        <v>1480</v>
      </c>
      <c r="T3" s="139" t="s">
        <v>1640</v>
      </c>
      <c r="U3" s="139" t="s">
        <v>1514</v>
      </c>
      <c r="V3" s="139" t="s">
        <v>2492</v>
      </c>
      <c r="W3" s="139" t="s">
        <v>1641</v>
      </c>
      <c r="X3" s="139" t="s">
        <v>1518</v>
      </c>
      <c r="Y3" s="139" t="s">
        <v>1520</v>
      </c>
      <c r="Z3" s="139" t="s">
        <v>1522</v>
      </c>
      <c r="AA3" s="139" t="s">
        <v>1492</v>
      </c>
      <c r="AB3" s="139" t="s">
        <v>1494</v>
      </c>
      <c r="AC3" s="139" t="s">
        <v>1526</v>
      </c>
      <c r="AD3" s="139" t="s">
        <v>1528</v>
      </c>
      <c r="AE3" s="141" t="s">
        <v>1530</v>
      </c>
      <c r="AF3" s="142" t="s">
        <v>1532</v>
      </c>
      <c r="AG3" s="139" t="s">
        <v>1534</v>
      </c>
      <c r="AH3" s="139" t="s">
        <v>1536</v>
      </c>
      <c r="AI3" s="139" t="s">
        <v>2493</v>
      </c>
      <c r="AJ3" s="139" t="s">
        <v>1644</v>
      </c>
      <c r="AK3" s="139" t="s">
        <v>1645</v>
      </c>
      <c r="AL3" s="139" t="s">
        <v>1540</v>
      </c>
      <c r="AM3" s="143" t="s">
        <v>1542</v>
      </c>
      <c r="AN3" s="143" t="str">
        <f>+'[2]1. Información General'!C26</f>
        <v>Gestantes</v>
      </c>
      <c r="AO3" s="143" t="str">
        <f>+'[2]1. Información General'!C27</f>
        <v>0 - 3 meses</v>
      </c>
      <c r="AP3" s="143" t="str">
        <f>+'[2]1. Información General'!C28</f>
        <v>3 - 6 meses</v>
      </c>
      <c r="AQ3" s="143" t="str">
        <f>+'[2]1. Información General'!C29</f>
        <v>6 meses - 4 años, 11 meses y 29 días</v>
      </c>
      <c r="AR3" s="143" t="str">
        <f>+'[2]1. Información General'!C30</f>
        <v>5 años - 5 años, 11 meses y 29 días</v>
      </c>
      <c r="AS3" s="139" t="str">
        <f>+'[2]1. Información General'!C31</f>
        <v>Otro</v>
      </c>
      <c r="AT3" s="139" t="s">
        <v>1546</v>
      </c>
      <c r="AU3" s="140" t="s">
        <v>1548</v>
      </c>
      <c r="AV3" s="139" t="s">
        <v>1661</v>
      </c>
      <c r="AW3" s="139" t="s">
        <v>1553</v>
      </c>
      <c r="AX3" s="139" t="s">
        <v>1555</v>
      </c>
      <c r="AY3" s="139" t="s">
        <v>1557</v>
      </c>
      <c r="AZ3" s="139" t="s">
        <v>1559</v>
      </c>
      <c r="BA3" s="139" t="s">
        <v>1561</v>
      </c>
      <c r="BB3" s="139" t="s">
        <v>1565</v>
      </c>
      <c r="BC3" s="139" t="s">
        <v>1567</v>
      </c>
      <c r="BD3" s="139" t="s">
        <v>1569</v>
      </c>
      <c r="BE3" s="139" t="s">
        <v>1518</v>
      </c>
      <c r="BF3" s="139" t="s">
        <v>1662</v>
      </c>
      <c r="BG3" s="139" t="s">
        <v>1553</v>
      </c>
      <c r="BH3" s="139" t="s">
        <v>1555</v>
      </c>
      <c r="BI3" s="139" t="s">
        <v>1557</v>
      </c>
      <c r="BJ3" s="139" t="s">
        <v>1559</v>
      </c>
      <c r="BK3" s="139" t="s">
        <v>1561</v>
      </c>
      <c r="BL3" s="139" t="s">
        <v>1565</v>
      </c>
      <c r="BM3" s="139" t="s">
        <v>1567</v>
      </c>
      <c r="BN3" s="139" t="s">
        <v>1569</v>
      </c>
      <c r="BO3" s="140" t="s">
        <v>1518</v>
      </c>
      <c r="BP3" s="138" t="s">
        <v>1671</v>
      </c>
      <c r="BQ3" s="45" t="s">
        <v>1675</v>
      </c>
      <c r="BR3" s="77" t="s">
        <v>1677</v>
      </c>
      <c r="BS3" s="43" t="s">
        <v>1680</v>
      </c>
      <c r="BT3" s="43" t="s">
        <v>1682</v>
      </c>
      <c r="BU3" s="43" t="s">
        <v>1684</v>
      </c>
      <c r="BV3" s="156" t="s">
        <v>1686</v>
      </c>
      <c r="BW3" s="43" t="s">
        <v>1689</v>
      </c>
      <c r="BX3" s="43" t="s">
        <v>1692</v>
      </c>
      <c r="BY3" s="43" t="s">
        <v>1695</v>
      </c>
      <c r="BZ3" s="43" t="s">
        <v>1698</v>
      </c>
      <c r="CA3" s="43" t="s">
        <v>1701</v>
      </c>
      <c r="CB3" s="43" t="s">
        <v>1703</v>
      </c>
      <c r="CC3" s="43" t="s">
        <v>1705</v>
      </c>
      <c r="CD3" s="156" t="s">
        <v>1707</v>
      </c>
      <c r="CE3" s="43" t="s">
        <v>1710</v>
      </c>
      <c r="CF3" s="77" t="s">
        <v>1712</v>
      </c>
      <c r="CG3" s="43" t="s">
        <v>1715</v>
      </c>
      <c r="CH3" s="43" t="s">
        <v>1717</v>
      </c>
      <c r="CI3" s="166" t="s">
        <v>1719</v>
      </c>
      <c r="CJ3" s="45" t="s">
        <v>1722</v>
      </c>
      <c r="CK3" s="45" t="s">
        <v>1724</v>
      </c>
      <c r="CL3" s="45" t="s">
        <v>1726</v>
      </c>
      <c r="CM3" s="166" t="s">
        <v>1728</v>
      </c>
      <c r="CN3" s="43" t="s">
        <v>1731</v>
      </c>
      <c r="CO3" s="43" t="s">
        <v>1733</v>
      </c>
      <c r="CP3" s="166" t="s">
        <v>1735</v>
      </c>
      <c r="CQ3" s="166" t="s">
        <v>1735</v>
      </c>
      <c r="CR3" s="166" t="s">
        <v>1735</v>
      </c>
      <c r="CS3" s="51" t="s">
        <v>1738</v>
      </c>
      <c r="CT3" s="51" t="s">
        <v>1740</v>
      </c>
      <c r="CU3" s="51" t="s">
        <v>1742</v>
      </c>
      <c r="CV3" s="51" t="s">
        <v>1744</v>
      </c>
      <c r="CW3" s="51" t="s">
        <v>1746</v>
      </c>
      <c r="CX3" s="51" t="s">
        <v>1748</v>
      </c>
      <c r="CY3" s="51" t="s">
        <v>1750</v>
      </c>
      <c r="CZ3" s="51" t="s">
        <v>1752</v>
      </c>
      <c r="DA3" s="51" t="s">
        <v>1754</v>
      </c>
      <c r="DB3" s="51" t="s">
        <v>1756</v>
      </c>
      <c r="DC3" s="51" t="s">
        <v>1758</v>
      </c>
      <c r="DD3" s="51" t="s">
        <v>1760</v>
      </c>
      <c r="DE3" s="51" t="s">
        <v>1762</v>
      </c>
      <c r="DF3" s="51" t="s">
        <v>1764</v>
      </c>
      <c r="DG3" s="51" t="s">
        <v>1766</v>
      </c>
      <c r="DH3" s="54" t="s">
        <v>1768</v>
      </c>
      <c r="DI3" s="51" t="s">
        <v>1770</v>
      </c>
      <c r="DJ3" s="51" t="s">
        <v>1772</v>
      </c>
      <c r="DK3" s="51" t="s">
        <v>1774</v>
      </c>
      <c r="DL3" s="51" t="s">
        <v>1776</v>
      </c>
      <c r="DM3" s="51" t="s">
        <v>1778</v>
      </c>
      <c r="DN3" s="51" t="s">
        <v>1780</v>
      </c>
      <c r="DO3" s="193" t="s">
        <v>1782</v>
      </c>
      <c r="DP3" s="51" t="s">
        <v>1784</v>
      </c>
      <c r="DQ3" s="51" t="s">
        <v>1786</v>
      </c>
      <c r="DR3" s="51" t="s">
        <v>1788</v>
      </c>
      <c r="DS3" s="51" t="s">
        <v>1790</v>
      </c>
      <c r="DT3" s="51" t="s">
        <v>1792</v>
      </c>
      <c r="DU3" s="51" t="s">
        <v>1794</v>
      </c>
      <c r="DV3" s="51" t="s">
        <v>1796</v>
      </c>
      <c r="DW3" s="166" t="s">
        <v>1798</v>
      </c>
      <c r="DX3" s="145" t="s">
        <v>1801</v>
      </c>
      <c r="DY3" s="43" t="s">
        <v>1804</v>
      </c>
      <c r="DZ3" s="45" t="s">
        <v>1806</v>
      </c>
      <c r="EA3" s="43" t="s">
        <v>1808</v>
      </c>
      <c r="EB3" s="43" t="s">
        <v>1810</v>
      </c>
      <c r="EC3" s="166" t="s">
        <v>1813</v>
      </c>
      <c r="ED3" s="166" t="s">
        <v>1813</v>
      </c>
      <c r="EE3" s="51" t="s">
        <v>1816</v>
      </c>
      <c r="EF3" s="51" t="s">
        <v>1818</v>
      </c>
      <c r="EG3" s="54" t="s">
        <v>1820</v>
      </c>
      <c r="EH3" s="51" t="s">
        <v>1822</v>
      </c>
      <c r="EI3" s="51" t="s">
        <v>1824</v>
      </c>
      <c r="EJ3" s="51" t="s">
        <v>1826</v>
      </c>
      <c r="EK3" s="51" t="s">
        <v>1828</v>
      </c>
      <c r="EL3" s="51" t="s">
        <v>1830</v>
      </c>
      <c r="EM3" s="54" t="s">
        <v>1832</v>
      </c>
      <c r="EN3" s="51" t="s">
        <v>1834</v>
      </c>
      <c r="EO3" s="51" t="s">
        <v>1836</v>
      </c>
      <c r="EP3" s="51" t="s">
        <v>1838</v>
      </c>
      <c r="EQ3" s="51" t="s">
        <v>1840</v>
      </c>
      <c r="ER3" s="51" t="s">
        <v>1842</v>
      </c>
      <c r="ES3" s="51" t="s">
        <v>1844</v>
      </c>
      <c r="ET3" s="43" t="s">
        <v>1846</v>
      </c>
      <c r="EU3" s="43" t="s">
        <v>1848</v>
      </c>
      <c r="EV3" s="77" t="s">
        <v>1850</v>
      </c>
      <c r="EW3" s="51" t="s">
        <v>1853</v>
      </c>
      <c r="EX3" s="51" t="s">
        <v>1856</v>
      </c>
      <c r="EY3" s="51" t="s">
        <v>1858</v>
      </c>
      <c r="EZ3" s="51" t="s">
        <v>1860</v>
      </c>
      <c r="FA3" s="51" t="s">
        <v>1862</v>
      </c>
      <c r="FB3" s="166" t="s">
        <v>1864</v>
      </c>
      <c r="FC3" s="74" t="s">
        <v>1867</v>
      </c>
      <c r="FD3" s="156" t="s">
        <v>1870</v>
      </c>
      <c r="FE3" s="193" t="s">
        <v>1874</v>
      </c>
      <c r="FF3" s="193" t="s">
        <v>1876</v>
      </c>
      <c r="FG3" s="156" t="s">
        <v>1879</v>
      </c>
      <c r="FH3" s="193" t="s">
        <v>1882</v>
      </c>
      <c r="FI3" s="193" t="s">
        <v>1884</v>
      </c>
      <c r="FJ3" s="193" t="s">
        <v>1887</v>
      </c>
      <c r="FK3" s="193" t="s">
        <v>1889</v>
      </c>
      <c r="FL3" s="156" t="s">
        <v>1891</v>
      </c>
      <c r="FM3" s="193" t="s">
        <v>1894</v>
      </c>
      <c r="FN3" s="156" t="s">
        <v>1896</v>
      </c>
      <c r="FO3" s="156" t="s">
        <v>1896</v>
      </c>
      <c r="FP3" s="193" t="s">
        <v>1899</v>
      </c>
      <c r="FQ3" s="193" t="s">
        <v>1901</v>
      </c>
      <c r="FR3" s="193" t="s">
        <v>1904</v>
      </c>
      <c r="FS3" s="193" t="s">
        <v>1907</v>
      </c>
      <c r="FT3" s="193" t="s">
        <v>1910</v>
      </c>
      <c r="FU3" s="193" t="s">
        <v>1912</v>
      </c>
      <c r="FV3" s="193" t="s">
        <v>1915</v>
      </c>
      <c r="FW3" s="43" t="s">
        <v>1918</v>
      </c>
      <c r="FX3" s="193" t="s">
        <v>1920</v>
      </c>
      <c r="FY3" s="193" t="s">
        <v>1923</v>
      </c>
      <c r="FZ3" s="193" t="s">
        <v>1926</v>
      </c>
      <c r="GA3" s="193" t="s">
        <v>1929</v>
      </c>
      <c r="GB3" s="193" t="s">
        <v>1932</v>
      </c>
      <c r="GC3" s="156" t="s">
        <v>1935</v>
      </c>
      <c r="GD3" s="332" t="s">
        <v>1938</v>
      </c>
      <c r="GE3" s="43" t="s">
        <v>1941</v>
      </c>
      <c r="GF3" s="43" t="s">
        <v>1943</v>
      </c>
      <c r="GG3" s="193" t="s">
        <v>1945</v>
      </c>
      <c r="GH3" s="156" t="s">
        <v>1948</v>
      </c>
      <c r="GI3" s="43" t="s">
        <v>1951</v>
      </c>
      <c r="GJ3" s="193" t="s">
        <v>1954</v>
      </c>
      <c r="GK3" s="43" t="s">
        <v>1956</v>
      </c>
      <c r="GL3" s="156" t="s">
        <v>1959</v>
      </c>
      <c r="GM3" s="199" t="s">
        <v>1961</v>
      </c>
      <c r="GN3" s="193" t="s">
        <v>1963</v>
      </c>
      <c r="GO3" s="193" t="s">
        <v>1966</v>
      </c>
      <c r="GP3" s="193" t="s">
        <v>1968</v>
      </c>
      <c r="GQ3" s="193" t="s">
        <v>1970</v>
      </c>
      <c r="GR3" s="193" t="s">
        <v>1973</v>
      </c>
      <c r="GS3" s="156" t="s">
        <v>1975</v>
      </c>
      <c r="GT3" s="193" t="s">
        <v>1978</v>
      </c>
      <c r="GU3" s="43" t="s">
        <v>1981</v>
      </c>
      <c r="GV3" s="193" t="s">
        <v>1984</v>
      </c>
      <c r="GW3" s="193" t="s">
        <v>1987</v>
      </c>
      <c r="GX3" s="193" t="s">
        <v>1990</v>
      </c>
      <c r="GY3" s="193" t="s">
        <v>1993</v>
      </c>
      <c r="GZ3" s="193" t="s">
        <v>1996</v>
      </c>
      <c r="HA3" s="193" t="s">
        <v>1998</v>
      </c>
      <c r="HB3" s="193" t="s">
        <v>2001</v>
      </c>
      <c r="HC3" s="193" t="s">
        <v>2003</v>
      </c>
      <c r="HD3" s="156" t="s">
        <v>2006</v>
      </c>
      <c r="HE3" s="193" t="s">
        <v>2009</v>
      </c>
      <c r="HF3" s="193" t="s">
        <v>2012</v>
      </c>
      <c r="HG3" s="193" t="s">
        <v>2015</v>
      </c>
      <c r="HH3" s="193" t="s">
        <v>2017</v>
      </c>
      <c r="HI3" s="156" t="s">
        <v>2020</v>
      </c>
      <c r="HJ3" s="43" t="s">
        <v>2023</v>
      </c>
      <c r="HK3" s="156" t="s">
        <v>2025</v>
      </c>
      <c r="HL3" s="193" t="s">
        <v>2028</v>
      </c>
      <c r="HM3" s="193" t="s">
        <v>2031</v>
      </c>
      <c r="HN3" s="193" t="s">
        <v>2034</v>
      </c>
      <c r="HO3" s="193" t="s">
        <v>2036</v>
      </c>
      <c r="HP3" s="193" t="s">
        <v>2039</v>
      </c>
      <c r="HQ3" s="156" t="s">
        <v>2041</v>
      </c>
      <c r="HR3" s="193" t="s">
        <v>2044</v>
      </c>
      <c r="HS3" s="156" t="s">
        <v>2046</v>
      </c>
      <c r="HT3" s="199" t="s">
        <v>2048</v>
      </c>
      <c r="HU3" s="43" t="s">
        <v>2050</v>
      </c>
      <c r="HV3" s="193" t="s">
        <v>2053</v>
      </c>
      <c r="HW3" s="193" t="s">
        <v>2056</v>
      </c>
      <c r="HX3" s="203" t="s">
        <v>2059</v>
      </c>
      <c r="HY3" s="193" t="s">
        <v>2062</v>
      </c>
      <c r="HZ3" s="193" t="s">
        <v>2065</v>
      </c>
      <c r="IA3" s="193" t="s">
        <v>2068</v>
      </c>
      <c r="IB3" s="156" t="s">
        <v>2071</v>
      </c>
      <c r="IC3" s="156" t="s">
        <v>2071</v>
      </c>
      <c r="ID3" s="193" t="s">
        <v>2074</v>
      </c>
      <c r="IE3" s="193" t="s">
        <v>2077</v>
      </c>
      <c r="IF3" s="193" t="s">
        <v>2080</v>
      </c>
      <c r="IG3" s="193" t="s">
        <v>2083</v>
      </c>
      <c r="IH3" s="193" t="s">
        <v>2086</v>
      </c>
      <c r="II3" s="193" t="s">
        <v>2089</v>
      </c>
      <c r="IJ3" s="193" t="s">
        <v>2092</v>
      </c>
      <c r="IK3" s="193" t="s">
        <v>2095</v>
      </c>
      <c r="IL3" s="193" t="s">
        <v>2098</v>
      </c>
      <c r="IM3" s="193" t="s">
        <v>2101</v>
      </c>
      <c r="IN3" s="193" t="s">
        <v>2103</v>
      </c>
      <c r="IO3" s="156" t="s">
        <v>2106</v>
      </c>
      <c r="IP3" s="193" t="s">
        <v>2109</v>
      </c>
      <c r="IQ3" s="43" t="s">
        <v>2112</v>
      </c>
      <c r="IR3" s="156" t="s">
        <v>2115</v>
      </c>
      <c r="IS3" s="193" t="s">
        <v>2494</v>
      </c>
      <c r="IT3" s="193" t="s">
        <v>2119</v>
      </c>
      <c r="IU3" s="156" t="s">
        <v>2122</v>
      </c>
      <c r="IV3" s="193" t="s">
        <v>2125</v>
      </c>
      <c r="IW3" s="193" t="s">
        <v>2128</v>
      </c>
      <c r="IX3" s="193" t="s">
        <v>2131</v>
      </c>
      <c r="IY3" s="193" t="s">
        <v>2134</v>
      </c>
      <c r="IZ3" s="193" t="s">
        <v>2136</v>
      </c>
      <c r="JA3" s="206" t="s">
        <v>2138</v>
      </c>
      <c r="JB3" s="156" t="s">
        <v>2143</v>
      </c>
      <c r="JC3" s="193" t="s">
        <v>2146</v>
      </c>
      <c r="JD3" s="156" t="s">
        <v>2148</v>
      </c>
      <c r="JE3" s="43" t="s">
        <v>2151</v>
      </c>
      <c r="JF3" s="43" t="s">
        <v>2153</v>
      </c>
      <c r="JG3" s="193" t="s">
        <v>2155</v>
      </c>
      <c r="JH3" s="214" t="s">
        <v>2156</v>
      </c>
      <c r="JI3" s="43" t="s">
        <v>2158</v>
      </c>
      <c r="JJ3" s="43" t="s">
        <v>2160</v>
      </c>
      <c r="JK3" s="156" t="s">
        <v>2162</v>
      </c>
      <c r="JL3" s="193" t="s">
        <v>2165</v>
      </c>
      <c r="JM3" s="55" t="s">
        <v>2167</v>
      </c>
      <c r="JN3" s="193" t="s">
        <v>2169</v>
      </c>
      <c r="JO3" s="193" t="s">
        <v>2171</v>
      </c>
      <c r="JP3" s="193" t="s">
        <v>2173</v>
      </c>
      <c r="JQ3" s="156" t="s">
        <v>2175</v>
      </c>
      <c r="JR3" s="193" t="s">
        <v>2178</v>
      </c>
      <c r="JS3" s="193" t="s">
        <v>2180</v>
      </c>
      <c r="JT3" s="193" t="s">
        <v>2182</v>
      </c>
      <c r="JU3" s="156" t="s">
        <v>2184</v>
      </c>
      <c r="JV3" s="356" t="s">
        <v>2495</v>
      </c>
      <c r="JW3" s="288" t="s">
        <v>2188</v>
      </c>
      <c r="JX3" s="193" t="s">
        <v>2190</v>
      </c>
      <c r="JY3" s="156" t="s">
        <v>2192</v>
      </c>
      <c r="JZ3" s="43" t="s">
        <v>2195</v>
      </c>
      <c r="KA3" s="43" t="s">
        <v>2197</v>
      </c>
      <c r="KB3" s="43" t="s">
        <v>2199</v>
      </c>
      <c r="KC3" s="43" t="s">
        <v>2201</v>
      </c>
      <c r="KD3" s="43" t="s">
        <v>2203</v>
      </c>
      <c r="KE3" s="43" t="s">
        <v>2205</v>
      </c>
      <c r="KF3" s="193" t="s">
        <v>2207</v>
      </c>
      <c r="KG3" s="156" t="s">
        <v>2209</v>
      </c>
      <c r="KH3" s="193" t="s">
        <v>2212</v>
      </c>
      <c r="KI3" s="193" t="s">
        <v>2214</v>
      </c>
      <c r="KJ3" s="206" t="s">
        <v>2216</v>
      </c>
      <c r="KK3" s="216" t="s">
        <v>2219</v>
      </c>
      <c r="KL3" s="357" t="s">
        <v>2496</v>
      </c>
      <c r="KM3" s="53" t="s">
        <v>2223</v>
      </c>
      <c r="KN3" s="43" t="s">
        <v>2226</v>
      </c>
      <c r="KO3" s="214" t="s">
        <v>2227</v>
      </c>
      <c r="KP3" s="193" t="s">
        <v>2229</v>
      </c>
      <c r="KQ3" s="218" t="s">
        <v>2231</v>
      </c>
      <c r="KR3" s="214" t="s">
        <v>2233</v>
      </c>
      <c r="KS3" s="193" t="s">
        <v>2235</v>
      </c>
      <c r="KT3" s="193" t="s">
        <v>2237</v>
      </c>
      <c r="KU3" s="193" t="s">
        <v>2239</v>
      </c>
      <c r="KV3" s="76" t="s">
        <v>2241</v>
      </c>
      <c r="KW3" s="214" t="s">
        <v>2243</v>
      </c>
      <c r="KX3" s="45" t="s">
        <v>2245</v>
      </c>
      <c r="KY3" s="193" t="s">
        <v>2247</v>
      </c>
      <c r="KZ3" s="43" t="s">
        <v>2249</v>
      </c>
      <c r="LA3" s="43" t="s">
        <v>2251</v>
      </c>
      <c r="LB3" s="220" t="s">
        <v>2253</v>
      </c>
      <c r="LC3" s="43" t="s">
        <v>2256</v>
      </c>
      <c r="LD3" s="193" t="s">
        <v>2258</v>
      </c>
      <c r="LE3" s="43" t="s">
        <v>2260</v>
      </c>
      <c r="LF3" s="43" t="s">
        <v>2262</v>
      </c>
      <c r="LG3" s="77" t="s">
        <v>2264</v>
      </c>
      <c r="LH3" s="55" t="s">
        <v>2267</v>
      </c>
      <c r="LI3" s="43" t="s">
        <v>2269</v>
      </c>
      <c r="LJ3" s="50" t="s">
        <v>2271</v>
      </c>
      <c r="LK3" s="53" t="s">
        <v>2274</v>
      </c>
      <c r="LL3" s="290" t="s">
        <v>2278</v>
      </c>
      <c r="LM3" s="290" t="s">
        <v>2281</v>
      </c>
      <c r="LN3" s="156" t="s">
        <v>2283</v>
      </c>
      <c r="LO3" s="210" t="s">
        <v>2286</v>
      </c>
      <c r="LP3" s="75" t="s">
        <v>2288</v>
      </c>
      <c r="LQ3" s="54" t="s">
        <v>2290</v>
      </c>
      <c r="LR3" s="54" t="s">
        <v>2292</v>
      </c>
      <c r="LS3" s="54" t="s">
        <v>2294</v>
      </c>
      <c r="LT3" s="53" t="s">
        <v>2296</v>
      </c>
      <c r="LU3" s="45" t="s">
        <v>2299</v>
      </c>
      <c r="LV3" s="292" t="s">
        <v>2497</v>
      </c>
      <c r="LW3" s="211" t="s">
        <v>2302</v>
      </c>
      <c r="LX3" s="293" t="s">
        <v>2305</v>
      </c>
      <c r="LY3" s="53" t="s">
        <v>2307</v>
      </c>
      <c r="LZ3" s="45" t="s">
        <v>2310</v>
      </c>
      <c r="MA3" s="213" t="s">
        <v>2498</v>
      </c>
      <c r="MB3" s="325" t="s">
        <v>2313</v>
      </c>
      <c r="MC3" s="77" t="s">
        <v>2316</v>
      </c>
      <c r="MD3" s="262" t="s">
        <v>2320</v>
      </c>
      <c r="ME3" s="166" t="s">
        <v>2322</v>
      </c>
      <c r="MF3" s="262" t="s">
        <v>2499</v>
      </c>
      <c r="MG3" s="262" t="s">
        <v>2326</v>
      </c>
      <c r="MH3" s="45" t="s">
        <v>2328</v>
      </c>
      <c r="MI3" s="262" t="s">
        <v>2330</v>
      </c>
      <c r="MJ3" s="77" t="s">
        <v>2332</v>
      </c>
      <c r="MK3" s="213" t="s">
        <v>2335</v>
      </c>
      <c r="ML3" s="202" t="s">
        <v>2337</v>
      </c>
      <c r="MM3" s="202" t="s">
        <v>2339</v>
      </c>
      <c r="MN3" s="202" t="s">
        <v>2500</v>
      </c>
      <c r="MO3" s="202" t="s">
        <v>2342</v>
      </c>
      <c r="MP3" s="202" t="s">
        <v>2344</v>
      </c>
      <c r="MQ3" s="287" t="s">
        <v>2346</v>
      </c>
      <c r="MR3" s="138" t="s">
        <v>2352</v>
      </c>
      <c r="MS3" s="210" t="s">
        <v>2355</v>
      </c>
      <c r="MT3" s="210" t="s">
        <v>2357</v>
      </c>
      <c r="MU3" s="271" t="s">
        <v>2359</v>
      </c>
      <c r="MV3" s="272" t="s">
        <v>2362</v>
      </c>
      <c r="MW3" s="273" t="s">
        <v>2365</v>
      </c>
      <c r="MX3" s="273" t="s">
        <v>2368</v>
      </c>
      <c r="MY3" s="273" t="s">
        <v>2371</v>
      </c>
      <c r="MZ3" s="273" t="s">
        <v>2373</v>
      </c>
      <c r="NA3" s="271" t="s">
        <v>2375</v>
      </c>
      <c r="NB3" s="275" t="s">
        <v>2378</v>
      </c>
      <c r="NC3" s="271" t="s">
        <v>2380</v>
      </c>
      <c r="ND3" s="273" t="s">
        <v>2382</v>
      </c>
      <c r="NE3" s="277" t="s">
        <v>2385</v>
      </c>
      <c r="NF3" s="271" t="s">
        <v>2388</v>
      </c>
      <c r="NG3" s="275" t="s">
        <v>2391</v>
      </c>
      <c r="NH3" s="277" t="s">
        <v>2393</v>
      </c>
      <c r="NI3" s="278" t="s">
        <v>2396</v>
      </c>
      <c r="NJ3" s="279" t="s">
        <v>2398</v>
      </c>
      <c r="NK3" s="280" t="s">
        <v>2400</v>
      </c>
      <c r="NL3" s="217" t="s">
        <v>2403</v>
      </c>
      <c r="NM3" s="77" t="s">
        <v>2406</v>
      </c>
      <c r="NN3" s="43" t="s">
        <v>2408</v>
      </c>
      <c r="NO3" s="50" t="s">
        <v>2410</v>
      </c>
    </row>
    <row r="4" spans="1:379" x14ac:dyDescent="0.25">
      <c r="A4">
        <f>+'1. Información General'!B2</f>
        <v>0</v>
      </c>
      <c r="B4">
        <f>+'1. Información General'!F2</f>
        <v>0</v>
      </c>
      <c r="C4">
        <f>+'1. Información General'!B3</f>
        <v>0</v>
      </c>
      <c r="D4" s="327">
        <f>+'1. Información General'!F3</f>
        <v>0</v>
      </c>
      <c r="E4">
        <f>+'1. Información General'!B4</f>
        <v>0</v>
      </c>
      <c r="F4">
        <f>+'1. Información General'!D4</f>
        <v>0</v>
      </c>
      <c r="G4">
        <f>+'1. Información General'!B5</f>
        <v>0</v>
      </c>
      <c r="H4">
        <f>+'1. Información General'!D5</f>
        <v>0</v>
      </c>
      <c r="I4">
        <f>+'1. Información General'!B6</f>
        <v>0</v>
      </c>
      <c r="J4" s="327">
        <f>+'1. Información General'!F6</f>
        <v>0</v>
      </c>
      <c r="K4">
        <f>+'1. Información General'!B7</f>
        <v>0</v>
      </c>
      <c r="L4">
        <f>+'1. Información General'!D7</f>
        <v>0</v>
      </c>
      <c r="M4">
        <f>+'1. Información General'!F7</f>
        <v>0</v>
      </c>
      <c r="N4">
        <f>+'1. Información General'!B10</f>
        <v>0</v>
      </c>
      <c r="O4">
        <f>+'1. Información General'!F10</f>
        <v>0</v>
      </c>
      <c r="P4">
        <f>+'1. Información General'!B11</f>
        <v>0</v>
      </c>
      <c r="Q4">
        <f>+'1. Información General'!D11</f>
        <v>0</v>
      </c>
      <c r="R4">
        <f>+'1. Información General'!B12</f>
        <v>0</v>
      </c>
      <c r="S4" s="327">
        <f>+'1. Información General'!F12</f>
        <v>0</v>
      </c>
      <c r="T4">
        <f>+'1. Información General'!B13</f>
        <v>0</v>
      </c>
      <c r="U4">
        <f>+'1. Información General'!D13</f>
        <v>0</v>
      </c>
      <c r="V4">
        <f>+'1. Información General'!B14</f>
        <v>0</v>
      </c>
      <c r="W4">
        <f>+'1. Información General'!D14</f>
        <v>0</v>
      </c>
      <c r="X4">
        <f>+'1. Información General'!F14</f>
        <v>0</v>
      </c>
      <c r="Y4">
        <f>+'1. Información General'!B15</f>
        <v>0</v>
      </c>
      <c r="Z4" s="327">
        <f>+'1. Información General'!F15</f>
        <v>0</v>
      </c>
      <c r="AA4">
        <f>+'1. Información General'!B16</f>
        <v>0</v>
      </c>
      <c r="AB4">
        <f>+'1. Información General'!D16</f>
        <v>0</v>
      </c>
      <c r="AC4">
        <f>+'1. Información General'!F16</f>
        <v>0</v>
      </c>
      <c r="AD4">
        <f>+'1. Información General'!B17</f>
        <v>0</v>
      </c>
      <c r="AE4" t="str">
        <f>+'1. Información General'!D17</f>
        <v xml:space="preserve"> </v>
      </c>
      <c r="AF4" t="str">
        <f>+'1. Información General'!F17</f>
        <v xml:space="preserve"> </v>
      </c>
      <c r="AG4">
        <f>+'1. Información General'!B20</f>
        <v>0</v>
      </c>
      <c r="AH4" s="328">
        <f>+'1. Información General'!D20</f>
        <v>0</v>
      </c>
      <c r="AI4" s="328">
        <f>+'1. Información General'!F20</f>
        <v>0</v>
      </c>
      <c r="AJ4" s="327">
        <f>+'1. Información General'!B21</f>
        <v>0</v>
      </c>
      <c r="AK4" s="327">
        <f>+'1. Información General'!F21</f>
        <v>0</v>
      </c>
      <c r="AL4" t="str">
        <f>+'1. Información General'!B22</f>
        <v>PROMOCIÓN Y PREVENCIÓN</v>
      </c>
      <c r="AM4" t="str">
        <f>+'1. Información General'!D22</f>
        <v>PRIMERA INFANCIA</v>
      </c>
      <c r="AN4" t="b">
        <f>+'1. Información General'!B25</f>
        <v>0</v>
      </c>
      <c r="AO4" t="b">
        <f>+'1. Información General'!B26</f>
        <v>0</v>
      </c>
      <c r="AP4" t="b">
        <f>+'1. Información General'!B27</f>
        <v>0</v>
      </c>
      <c r="AQ4" t="b">
        <f>+'1. Información General'!B28</f>
        <v>0</v>
      </c>
      <c r="AR4" t="b">
        <f>+'1. Información General'!B29</f>
        <v>0</v>
      </c>
      <c r="AS4" t="b">
        <f>+'1. Información General'!B30</f>
        <v>0</v>
      </c>
      <c r="AT4" t="str">
        <f>+'1. Información General'!B31</f>
        <v>INSTITUCIONAL</v>
      </c>
      <c r="AU4" t="str">
        <f>+'1. Información General'!E31</f>
        <v>CENTRO DE EDUCACION INICIAL</v>
      </c>
      <c r="AV4">
        <f>+'1. Información General'!B34</f>
        <v>0</v>
      </c>
      <c r="AW4">
        <f>+'1. Información General'!D34</f>
        <v>0</v>
      </c>
      <c r="AX4">
        <f>+'1. Información General'!B35</f>
        <v>0</v>
      </c>
      <c r="AY4" s="328">
        <f>+'1. Información General'!D35</f>
        <v>0</v>
      </c>
      <c r="AZ4" s="328">
        <f>+'1. Información General'!F35</f>
        <v>0</v>
      </c>
      <c r="BA4">
        <f>+'1. Información General'!B36</f>
        <v>0</v>
      </c>
      <c r="BB4">
        <f>+'1. Información General'!F36</f>
        <v>0</v>
      </c>
      <c r="BC4">
        <f>+'1. Información General'!B37</f>
        <v>0</v>
      </c>
      <c r="BD4">
        <f>+'1. Información General'!D37</f>
        <v>0</v>
      </c>
      <c r="BE4">
        <f>+'1. Información General'!F37</f>
        <v>0</v>
      </c>
      <c r="BF4">
        <f>+'1. Información General'!B38</f>
        <v>0</v>
      </c>
      <c r="BG4">
        <f>+'1. Información General'!D38</f>
        <v>0</v>
      </c>
      <c r="BH4">
        <f>+'1. Información General'!B39</f>
        <v>0</v>
      </c>
      <c r="BI4" s="328">
        <f>+'1. Información General'!D39</f>
        <v>0</v>
      </c>
      <c r="BJ4" s="328">
        <f>+'1. Información General'!F39</f>
        <v>0</v>
      </c>
      <c r="BK4">
        <f>+'1. Información General'!B40</f>
        <v>0</v>
      </c>
      <c r="BL4">
        <f>+'1. Información General'!F40</f>
        <v>0</v>
      </c>
      <c r="BM4">
        <f>+'1. Información General'!B41</f>
        <v>0</v>
      </c>
      <c r="BN4">
        <f>+'1. Información General'!D41</f>
        <v>0</v>
      </c>
      <c r="BO4">
        <f>+'1. Información General'!F41</f>
        <v>0</v>
      </c>
      <c r="BP4" t="str">
        <f>+'2.Ambientes Edu. y Protectores'!$D3</f>
        <v>NO APLICA</v>
      </c>
      <c r="BQ4">
        <f>+'2.Ambientes Edu. y Protectores'!$D4</f>
        <v>0</v>
      </c>
      <c r="BR4" t="str">
        <f>+'2.Ambientes Edu. y Protectores'!$D5</f>
        <v>NO APLICA</v>
      </c>
      <c r="BS4">
        <f>+'2.Ambientes Edu. y Protectores'!$D6</f>
        <v>0</v>
      </c>
      <c r="BT4">
        <f>+'2.Ambientes Edu. y Protectores'!$D7</f>
        <v>0</v>
      </c>
      <c r="BU4">
        <f>+'2.Ambientes Edu. y Protectores'!$D8</f>
        <v>0</v>
      </c>
      <c r="BV4" t="str">
        <f>+'2.Ambientes Edu. y Protectores'!$D9</f>
        <v>NO APLICA</v>
      </c>
      <c r="BW4">
        <f>+'2.Ambientes Edu. y Protectores'!$D10</f>
        <v>0</v>
      </c>
      <c r="BX4">
        <f>+'2.Ambientes Edu. y Protectores'!$D11</f>
        <v>0</v>
      </c>
      <c r="BY4">
        <f>+'2.Ambientes Edu. y Protectores'!$D12</f>
        <v>0</v>
      </c>
      <c r="BZ4">
        <f>+'2.Ambientes Edu. y Protectores'!$D13</f>
        <v>0</v>
      </c>
      <c r="CA4">
        <f>+'2.Ambientes Edu. y Protectores'!$D14</f>
        <v>0</v>
      </c>
      <c r="CB4">
        <f>+'2.Ambientes Edu. y Protectores'!$D15</f>
        <v>0</v>
      </c>
      <c r="CC4">
        <f>+'2.Ambientes Edu. y Protectores'!$D16</f>
        <v>0</v>
      </c>
      <c r="CD4" t="str">
        <f>+'2.Ambientes Edu. y Protectores'!$D17</f>
        <v>NO APLICA</v>
      </c>
      <c r="CE4">
        <f>+'2.Ambientes Edu. y Protectores'!$D18</f>
        <v>0</v>
      </c>
      <c r="CF4" t="str">
        <f>+'2.Ambientes Edu. y Protectores'!$D19</f>
        <v>NO APLICA</v>
      </c>
      <c r="CG4">
        <f>+'2.Ambientes Edu. y Protectores'!$D20</f>
        <v>0</v>
      </c>
      <c r="CH4">
        <f>+'2.Ambientes Edu. y Protectores'!$D21</f>
        <v>0</v>
      </c>
      <c r="CI4" t="str">
        <f>+'2.Ambientes Edu. y Protectores'!$D22</f>
        <v>NO APLICA</v>
      </c>
      <c r="CJ4">
        <f>+'2.Ambientes Edu. y Protectores'!$D23</f>
        <v>0</v>
      </c>
      <c r="CK4">
        <f>+'2.Ambientes Edu. y Protectores'!$D24</f>
        <v>0</v>
      </c>
      <c r="CL4">
        <f>+'2.Ambientes Edu. y Protectores'!$D25</f>
        <v>0</v>
      </c>
      <c r="CM4" t="str">
        <f>+'2.Ambientes Edu. y Protectores'!$D26</f>
        <v>NO APLICA</v>
      </c>
      <c r="CN4">
        <f>+'2.Ambientes Edu. y Protectores'!$D27</f>
        <v>0</v>
      </c>
      <c r="CO4">
        <f>+'2.Ambientes Edu. y Protectores'!$D28</f>
        <v>0</v>
      </c>
      <c r="CP4" t="str">
        <f>+'2.Ambientes Edu. y Protectores'!$D29</f>
        <v>NO APLICA</v>
      </c>
      <c r="CQ4" t="str">
        <f>+'2.Ambientes Edu. y Protectores'!$D30</f>
        <v>NO APLICA</v>
      </c>
      <c r="CR4" t="str">
        <f>+'2.Ambientes Edu. y Protectores'!$D31</f>
        <v>NO APLICA</v>
      </c>
      <c r="CS4">
        <f>+'2.Ambientes Edu. y Protectores'!$D32</f>
        <v>0</v>
      </c>
      <c r="CT4">
        <f>+'2.Ambientes Edu. y Protectores'!$D33</f>
        <v>0</v>
      </c>
      <c r="CU4">
        <f>+'2.Ambientes Edu. y Protectores'!$D34</f>
        <v>0</v>
      </c>
      <c r="CV4">
        <f>+'2.Ambientes Edu. y Protectores'!$D35</f>
        <v>0</v>
      </c>
      <c r="CW4">
        <f>+'2.Ambientes Edu. y Protectores'!$D36</f>
        <v>0</v>
      </c>
      <c r="CX4">
        <f>+'2.Ambientes Edu. y Protectores'!$D37</f>
        <v>0</v>
      </c>
      <c r="CY4">
        <f>+'2.Ambientes Edu. y Protectores'!$D38</f>
        <v>0</v>
      </c>
      <c r="CZ4">
        <f>+'2.Ambientes Edu. y Protectores'!$D39</f>
        <v>0</v>
      </c>
      <c r="DA4">
        <f>+'2.Ambientes Edu. y Protectores'!$D40</f>
        <v>0</v>
      </c>
      <c r="DB4">
        <f>+'2.Ambientes Edu. y Protectores'!$D41</f>
        <v>0</v>
      </c>
      <c r="DC4">
        <f>+'2.Ambientes Edu. y Protectores'!$D42</f>
        <v>0</v>
      </c>
      <c r="DD4">
        <f>+'2.Ambientes Edu. y Protectores'!$D43</f>
        <v>0</v>
      </c>
      <c r="DE4">
        <f>+'2.Ambientes Edu. y Protectores'!$D44</f>
        <v>0</v>
      </c>
      <c r="DF4">
        <f>+'2.Ambientes Edu. y Protectores'!$D45</f>
        <v>0</v>
      </c>
      <c r="DG4">
        <f>+'2.Ambientes Edu. y Protectores'!$D46</f>
        <v>0</v>
      </c>
      <c r="DH4">
        <f>+'2.Ambientes Edu. y Protectores'!$D47</f>
        <v>0</v>
      </c>
      <c r="DI4">
        <f>+'2.Ambientes Edu. y Protectores'!$D48</f>
        <v>0</v>
      </c>
      <c r="DJ4">
        <f>+'2.Ambientes Edu. y Protectores'!$D49</f>
        <v>0</v>
      </c>
      <c r="DK4">
        <f>+'2.Ambientes Edu. y Protectores'!$D50</f>
        <v>0</v>
      </c>
      <c r="DL4">
        <f>+'2.Ambientes Edu. y Protectores'!$D51</f>
        <v>0</v>
      </c>
      <c r="DM4">
        <f>+'2.Ambientes Edu. y Protectores'!$D52</f>
        <v>0</v>
      </c>
      <c r="DN4">
        <f>+'2.Ambientes Edu. y Protectores'!$D53</f>
        <v>0</v>
      </c>
      <c r="DO4">
        <f>+'2.Ambientes Edu. y Protectores'!$D54</f>
        <v>0</v>
      </c>
      <c r="DP4">
        <f>+'2.Ambientes Edu. y Protectores'!$D55</f>
        <v>0</v>
      </c>
      <c r="DQ4">
        <f>+'2.Ambientes Edu. y Protectores'!$D56</f>
        <v>0</v>
      </c>
      <c r="DR4">
        <f>+'2.Ambientes Edu. y Protectores'!$D57</f>
        <v>0</v>
      </c>
      <c r="DS4">
        <f>+'2.Ambientes Edu. y Protectores'!$D58</f>
        <v>0</v>
      </c>
      <c r="DT4">
        <f>+'2.Ambientes Edu. y Protectores'!$D59</f>
        <v>0</v>
      </c>
      <c r="DU4">
        <f>+'2.Ambientes Edu. y Protectores'!$D60</f>
        <v>0</v>
      </c>
      <c r="DV4">
        <f>+'2.Ambientes Edu. y Protectores'!$D61</f>
        <v>0</v>
      </c>
      <c r="DW4" t="str">
        <f>+'2.Ambientes Edu. y Protectores'!$D62</f>
        <v>NO APLICA</v>
      </c>
      <c r="DX4">
        <f>+'2.Ambientes Edu. y Protectores'!$D63</f>
        <v>0</v>
      </c>
      <c r="DY4">
        <f>+'2.Ambientes Edu. y Protectores'!$D64</f>
        <v>0</v>
      </c>
      <c r="DZ4">
        <f>+'2.Ambientes Edu. y Protectores'!$D65</f>
        <v>0</v>
      </c>
      <c r="EA4">
        <f>+'2.Ambientes Edu. y Protectores'!$D66</f>
        <v>0</v>
      </c>
      <c r="EB4">
        <f>+'2.Ambientes Edu. y Protectores'!$D67</f>
        <v>0</v>
      </c>
      <c r="EC4" t="str">
        <f>+'2.Ambientes Edu. y Protectores'!$D68</f>
        <v>NO APLICA</v>
      </c>
      <c r="ED4" t="str">
        <f>+'2.Ambientes Edu. y Protectores'!$D69</f>
        <v>NO APLICA</v>
      </c>
      <c r="EE4">
        <f>+'2.Ambientes Edu. y Protectores'!$D70</f>
        <v>0</v>
      </c>
      <c r="EF4">
        <f>+'2.Ambientes Edu. y Protectores'!$D71</f>
        <v>0</v>
      </c>
      <c r="EG4">
        <f>+'2.Ambientes Edu. y Protectores'!$D72</f>
        <v>0</v>
      </c>
      <c r="EH4">
        <f>+'2.Ambientes Edu. y Protectores'!$D73</f>
        <v>0</v>
      </c>
      <c r="EI4">
        <f>+'2.Ambientes Edu. y Protectores'!$D74</f>
        <v>0</v>
      </c>
      <c r="EJ4">
        <f>+'2.Ambientes Edu. y Protectores'!$D75</f>
        <v>0</v>
      </c>
      <c r="EK4">
        <f>+'2.Ambientes Edu. y Protectores'!$D76</f>
        <v>0</v>
      </c>
      <c r="EL4">
        <f>+'2.Ambientes Edu. y Protectores'!$D77</f>
        <v>0</v>
      </c>
      <c r="EM4">
        <f>+'2.Ambientes Edu. y Protectores'!$D78</f>
        <v>0</v>
      </c>
      <c r="EN4">
        <f>+'2.Ambientes Edu. y Protectores'!$D79</f>
        <v>0</v>
      </c>
      <c r="EO4">
        <f>+'2.Ambientes Edu. y Protectores'!$D80</f>
        <v>0</v>
      </c>
      <c r="EP4">
        <f>+'2.Ambientes Edu. y Protectores'!$D81</f>
        <v>0</v>
      </c>
      <c r="EQ4">
        <f>+'2.Ambientes Edu. y Protectores'!$D82</f>
        <v>0</v>
      </c>
      <c r="ER4">
        <f>+'2.Ambientes Edu. y Protectores'!$D83</f>
        <v>0</v>
      </c>
      <c r="ES4">
        <f>+'2.Ambientes Edu. y Protectores'!$D84</f>
        <v>0</v>
      </c>
      <c r="ET4">
        <f>+'2.Ambientes Edu. y Protectores'!$D85</f>
        <v>0</v>
      </c>
      <c r="EU4">
        <f>+'2.Ambientes Edu. y Protectores'!$D86</f>
        <v>0</v>
      </c>
      <c r="EV4" t="str">
        <f>+'2.Ambientes Edu. y Protectores'!$D87</f>
        <v>NO APLICA</v>
      </c>
      <c r="EW4">
        <f>+'2.Ambientes Edu. y Protectores'!$D88</f>
        <v>0</v>
      </c>
      <c r="EX4">
        <f>+'2.Ambientes Edu. y Protectores'!$D89</f>
        <v>0</v>
      </c>
      <c r="EY4">
        <f>+'2.Ambientes Edu. y Protectores'!$D90</f>
        <v>0</v>
      </c>
      <c r="EZ4">
        <f>+'2.Ambientes Edu. y Protectores'!$D91</f>
        <v>0</v>
      </c>
      <c r="FA4">
        <f>+'2.Ambientes Edu. y Protectores'!$D92</f>
        <v>0</v>
      </c>
      <c r="FB4" t="str">
        <f>+'2.Ambientes Edu. y Protectores'!$D93</f>
        <v>NO APLICA</v>
      </c>
      <c r="FD4" t="str">
        <f>+'3. Alimentacion y Nutrición '!$D3</f>
        <v>NO APLICA</v>
      </c>
      <c r="FE4">
        <f>+'3. Alimentacion y Nutrición '!$D4</f>
        <v>0</v>
      </c>
      <c r="FF4">
        <f>+'3. Alimentacion y Nutrición '!$D5</f>
        <v>0</v>
      </c>
      <c r="FG4" t="str">
        <f>+'3. Alimentacion y Nutrición '!$D6</f>
        <v>NO APLICA</v>
      </c>
      <c r="FH4">
        <f>+'3. Alimentacion y Nutrición '!$D7</f>
        <v>0</v>
      </c>
      <c r="FI4">
        <f>+'3. Alimentacion y Nutrición '!$D8</f>
        <v>0</v>
      </c>
      <c r="FJ4">
        <f>+'3. Alimentacion y Nutrición '!$D9</f>
        <v>0</v>
      </c>
      <c r="FK4">
        <f>+'3. Alimentacion y Nutrición '!$D10</f>
        <v>0</v>
      </c>
      <c r="FL4" t="str">
        <f>+'3. Alimentacion y Nutrición '!$D11</f>
        <v>NO APLICA</v>
      </c>
      <c r="FM4">
        <f>+'3. Alimentacion y Nutrición '!$D12</f>
        <v>0</v>
      </c>
      <c r="FN4" t="str">
        <f>+'3. Alimentacion y Nutrición '!$D13</f>
        <v>NO APLICA</v>
      </c>
      <c r="FO4" t="str">
        <f>+'3. Alimentacion y Nutrición '!$D14</f>
        <v>NO APLICA</v>
      </c>
      <c r="FP4">
        <f>+'3. Alimentacion y Nutrición '!$D15</f>
        <v>0</v>
      </c>
      <c r="FQ4">
        <f>+'3. Alimentacion y Nutrición '!$D16</f>
        <v>0</v>
      </c>
      <c r="FR4">
        <f>+'3. Alimentacion y Nutrición '!$D17</f>
        <v>0</v>
      </c>
      <c r="FS4">
        <f>+'3. Alimentacion y Nutrición '!$D18</f>
        <v>0</v>
      </c>
      <c r="FT4">
        <f>+'3. Alimentacion y Nutrición '!$D19</f>
        <v>0</v>
      </c>
      <c r="FU4">
        <f>+'3. Alimentacion y Nutrición '!$D20</f>
        <v>0</v>
      </c>
      <c r="FV4">
        <f>+'3. Alimentacion y Nutrición '!$D21</f>
        <v>0</v>
      </c>
      <c r="FW4">
        <f>+'3. Alimentacion y Nutrición '!$D22</f>
        <v>0</v>
      </c>
      <c r="FX4">
        <f>+'3. Alimentacion y Nutrición '!$D23</f>
        <v>0</v>
      </c>
      <c r="FY4">
        <f>+'3. Alimentacion y Nutrición '!$D24</f>
        <v>0</v>
      </c>
      <c r="FZ4">
        <f>+'3. Alimentacion y Nutrición '!$D25</f>
        <v>0</v>
      </c>
      <c r="GA4">
        <f>+'3. Alimentacion y Nutrición '!$D26</f>
        <v>0</v>
      </c>
      <c r="GB4">
        <f>+'3. Alimentacion y Nutrición '!$D27</f>
        <v>0</v>
      </c>
      <c r="GC4" t="str">
        <f>+'3. Alimentacion y Nutrición '!$D28</f>
        <v>NO APLICA</v>
      </c>
      <c r="GD4">
        <f>+'3. Alimentacion y Nutrición '!$D29</f>
        <v>0</v>
      </c>
      <c r="GE4">
        <f>+'3. Alimentacion y Nutrición '!$D30</f>
        <v>0</v>
      </c>
      <c r="GF4">
        <f>+'3. Alimentacion y Nutrición '!$D31</f>
        <v>0</v>
      </c>
      <c r="GG4">
        <f>+'3. Alimentacion y Nutrición '!$D32</f>
        <v>0</v>
      </c>
      <c r="GH4" t="str">
        <f>+'3. Alimentacion y Nutrición '!$D33</f>
        <v>NO APLICA</v>
      </c>
      <c r="GI4">
        <f>+'3. Alimentacion y Nutrición '!$D34</f>
        <v>0</v>
      </c>
      <c r="GJ4">
        <f>+'3. Alimentacion y Nutrición '!$D35</f>
        <v>0</v>
      </c>
      <c r="GK4">
        <f>+'3. Alimentacion y Nutrición '!$D36</f>
        <v>0</v>
      </c>
      <c r="GL4" t="str">
        <f>+'3. Alimentacion y Nutrición '!$D37</f>
        <v>NO APLICA</v>
      </c>
      <c r="GM4">
        <f>+'3. Alimentacion y Nutrición '!$D38</f>
        <v>0</v>
      </c>
      <c r="GN4">
        <f>+'3. Alimentacion y Nutrición '!$D39</f>
        <v>0</v>
      </c>
      <c r="GO4">
        <f>+'3. Alimentacion y Nutrición '!$D40</f>
        <v>0</v>
      </c>
      <c r="GP4">
        <f>+'3. Alimentacion y Nutrición '!$D41</f>
        <v>0</v>
      </c>
      <c r="GQ4">
        <f>+'3. Alimentacion y Nutrición '!$D42</f>
        <v>0</v>
      </c>
      <c r="GR4">
        <f>+'3. Alimentacion y Nutrición '!$D43</f>
        <v>0</v>
      </c>
      <c r="GS4" t="str">
        <f>+'3. Alimentacion y Nutrición '!$D44</f>
        <v>NO APLICA</v>
      </c>
      <c r="GT4">
        <f>+'3. Alimentacion y Nutrición '!$D45</f>
        <v>0</v>
      </c>
      <c r="GU4">
        <f>+'3. Alimentacion y Nutrición '!$D46</f>
        <v>0</v>
      </c>
      <c r="GV4">
        <f>+'3. Alimentacion y Nutrición '!$D47</f>
        <v>0</v>
      </c>
      <c r="GW4">
        <f>+'3. Alimentacion y Nutrición '!$D48</f>
        <v>0</v>
      </c>
      <c r="GX4">
        <f>+'3. Alimentacion y Nutrición '!$D49</f>
        <v>0</v>
      </c>
      <c r="GY4">
        <f>+'3. Alimentacion y Nutrición '!$D50</f>
        <v>0</v>
      </c>
      <c r="GZ4">
        <f>+'3. Alimentacion y Nutrición '!$D51</f>
        <v>0</v>
      </c>
      <c r="HA4">
        <f>+'3. Alimentacion y Nutrición '!$D52</f>
        <v>0</v>
      </c>
      <c r="HB4">
        <f>+'3. Alimentacion y Nutrición '!$D53</f>
        <v>0</v>
      </c>
      <c r="HC4">
        <f>+'3. Alimentacion y Nutrición '!$D54</f>
        <v>0</v>
      </c>
      <c r="HD4" t="str">
        <f>+'3. Alimentacion y Nutrición '!$D55</f>
        <v>NO APLICA</v>
      </c>
      <c r="HE4">
        <f>+'3. Alimentacion y Nutrición '!$D56</f>
        <v>0</v>
      </c>
      <c r="HF4">
        <f>+'3. Alimentacion y Nutrición '!$D57</f>
        <v>0</v>
      </c>
      <c r="HG4">
        <f>+'3. Alimentacion y Nutrición '!$D58</f>
        <v>0</v>
      </c>
      <c r="HH4">
        <f>+'3. Alimentacion y Nutrición '!$D59</f>
        <v>0</v>
      </c>
      <c r="HI4" t="str">
        <f>+'3. Alimentacion y Nutrición '!$D60</f>
        <v>NO APLICA</v>
      </c>
      <c r="HJ4">
        <f>+'3. Alimentacion y Nutrición '!$D61</f>
        <v>0</v>
      </c>
      <c r="HK4" t="str">
        <f>+'3. Alimentacion y Nutrición '!$D62</f>
        <v>NO APLICA</v>
      </c>
      <c r="HL4">
        <f>+'3. Alimentacion y Nutrición '!$D63</f>
        <v>0</v>
      </c>
      <c r="HM4">
        <f>+'3. Alimentacion y Nutrición '!$D64</f>
        <v>0</v>
      </c>
      <c r="HN4">
        <f>+'3. Alimentacion y Nutrición '!$D65</f>
        <v>0</v>
      </c>
      <c r="HO4">
        <f>+'3. Alimentacion y Nutrición '!$D66</f>
        <v>0</v>
      </c>
      <c r="HP4">
        <f>+'3. Alimentacion y Nutrición '!$D67</f>
        <v>0</v>
      </c>
      <c r="HQ4" t="str">
        <f>+'3. Alimentacion y Nutrición '!$D68</f>
        <v>NO APLICA</v>
      </c>
      <c r="HR4">
        <f>+'3. Alimentacion y Nutrición '!$D69</f>
        <v>0</v>
      </c>
      <c r="HS4" t="str">
        <f>+'3. Alimentacion y Nutrición '!$D70</f>
        <v>NO APLICA</v>
      </c>
      <c r="HT4">
        <f>+'3. Alimentacion y Nutrición '!$D71</f>
        <v>0</v>
      </c>
      <c r="HU4">
        <f>+'3. Alimentacion y Nutrición '!$D72</f>
        <v>0</v>
      </c>
      <c r="HV4">
        <f>+'3. Alimentacion y Nutrición '!$D73</f>
        <v>0</v>
      </c>
      <c r="HW4">
        <f>+'3. Alimentacion y Nutrición '!$D74</f>
        <v>0</v>
      </c>
      <c r="HX4">
        <f>+'3. Alimentacion y Nutrición '!$D75</f>
        <v>0</v>
      </c>
      <c r="HY4">
        <f>+'3. Alimentacion y Nutrición '!$D76</f>
        <v>0</v>
      </c>
      <c r="HZ4">
        <f>+'3. Alimentacion y Nutrición '!$D77</f>
        <v>0</v>
      </c>
      <c r="IA4">
        <f>+'3. Alimentacion y Nutrición '!$D78</f>
        <v>0</v>
      </c>
      <c r="IB4" t="str">
        <f>+'3. Alimentacion y Nutrición '!$D79</f>
        <v>NO APLICA</v>
      </c>
      <c r="IC4" t="str">
        <f>+'3. Alimentacion y Nutrición '!$D80</f>
        <v>NO APLICA</v>
      </c>
      <c r="ID4">
        <f>+'3. Alimentacion y Nutrición '!$D81</f>
        <v>0</v>
      </c>
      <c r="IE4">
        <f>+'3. Alimentacion y Nutrición '!$D82</f>
        <v>0</v>
      </c>
      <c r="IF4">
        <f>+'3. Alimentacion y Nutrición '!$D83</f>
        <v>0</v>
      </c>
      <c r="IG4">
        <f>+'3. Alimentacion y Nutrición '!$D84</f>
        <v>0</v>
      </c>
      <c r="IH4">
        <f>+'3. Alimentacion y Nutrición '!$D85</f>
        <v>0</v>
      </c>
      <c r="II4">
        <f>+'3. Alimentacion y Nutrición '!$D86</f>
        <v>0</v>
      </c>
      <c r="IJ4">
        <f>+'3. Alimentacion y Nutrición '!$D87</f>
        <v>0</v>
      </c>
      <c r="IK4">
        <f>+'3. Alimentacion y Nutrición '!$D88</f>
        <v>0</v>
      </c>
      <c r="IL4">
        <f>+'3. Alimentacion y Nutrición '!$D89</f>
        <v>0</v>
      </c>
      <c r="IM4">
        <f>+'3. Alimentacion y Nutrición '!$D90</f>
        <v>0</v>
      </c>
      <c r="IN4">
        <f>+'3. Alimentacion y Nutrición '!$D91</f>
        <v>0</v>
      </c>
      <c r="IO4" t="str">
        <f>+'3. Alimentacion y Nutrición '!$D92</f>
        <v>NO APLICA</v>
      </c>
      <c r="IP4">
        <f>+'3. Alimentacion y Nutrición '!$D93</f>
        <v>0</v>
      </c>
      <c r="IQ4">
        <f>+'3. Alimentacion y Nutrición '!$D94</f>
        <v>0</v>
      </c>
      <c r="IR4" t="str">
        <f>+'3. Alimentacion y Nutrición '!$D95</f>
        <v>NO APLICA</v>
      </c>
      <c r="IS4">
        <f>+'3. Alimentacion y Nutrición '!$D96</f>
        <v>0</v>
      </c>
      <c r="IT4">
        <f>+'3. Alimentacion y Nutrición '!$D97</f>
        <v>0</v>
      </c>
      <c r="IU4" t="str">
        <f>+'3. Alimentacion y Nutrición '!$D98</f>
        <v>NO APLICA</v>
      </c>
      <c r="IV4">
        <f>+'3. Alimentacion y Nutrición '!$D99</f>
        <v>0</v>
      </c>
      <c r="IW4">
        <f>+'3. Alimentacion y Nutrición '!$D100</f>
        <v>0</v>
      </c>
      <c r="IX4">
        <f>+'3. Alimentacion y Nutrición '!$D101</f>
        <v>0</v>
      </c>
      <c r="IY4">
        <f>+'3. Alimentacion y Nutrición '!$D102</f>
        <v>0</v>
      </c>
      <c r="IZ4">
        <f>+'3. Alimentacion y Nutrición '!$D103</f>
        <v>0</v>
      </c>
      <c r="JA4">
        <f>+'3. Alimentacion y Nutrición '!$D104</f>
        <v>0</v>
      </c>
      <c r="JB4" t="str">
        <f>+'4. Familia,Comunidadesy Redes'!$D3</f>
        <v>NO APLICA</v>
      </c>
      <c r="JC4">
        <f>+'4. Familia,Comunidadesy Redes'!$D4</f>
        <v>0</v>
      </c>
      <c r="JD4" t="str">
        <f>+'4. Familia,Comunidadesy Redes'!$D5</f>
        <v>NO APLICA</v>
      </c>
      <c r="JE4">
        <f>+'4. Familia,Comunidadesy Redes'!$D6</f>
        <v>0</v>
      </c>
      <c r="JF4">
        <f>+'4. Familia,Comunidadesy Redes'!$D7</f>
        <v>0</v>
      </c>
      <c r="JG4">
        <f>+'4. Familia,Comunidadesy Redes'!$D8</f>
        <v>0</v>
      </c>
      <c r="JH4">
        <f>+'4. Familia,Comunidadesy Redes'!$D9</f>
        <v>0</v>
      </c>
      <c r="JI4">
        <f>+'4. Familia,Comunidadesy Redes'!$D10</f>
        <v>0</v>
      </c>
      <c r="JJ4">
        <f>+'4. Familia,Comunidadesy Redes'!$D11</f>
        <v>0</v>
      </c>
      <c r="JK4" t="str">
        <f>+'4. Familia,Comunidadesy Redes'!$D12</f>
        <v>NO APLICA</v>
      </c>
      <c r="JL4">
        <f>+'4. Familia,Comunidadesy Redes'!$D13</f>
        <v>0</v>
      </c>
      <c r="JM4">
        <f>+'4. Familia,Comunidadesy Redes'!$D14</f>
        <v>0</v>
      </c>
      <c r="JN4">
        <f>+'4. Familia,Comunidadesy Redes'!$D15</f>
        <v>0</v>
      </c>
      <c r="JO4">
        <f>+'4. Familia,Comunidadesy Redes'!$D16</f>
        <v>0</v>
      </c>
      <c r="JP4">
        <f>+'4. Familia,Comunidadesy Redes'!$D17</f>
        <v>0</v>
      </c>
      <c r="JQ4" t="str">
        <f>+'4. Familia,Comunidadesy Redes'!$D18</f>
        <v>NO APLICA</v>
      </c>
      <c r="JR4">
        <f>+'4. Familia,Comunidadesy Redes'!$D19</f>
        <v>0</v>
      </c>
      <c r="JS4">
        <f>+'4. Familia,Comunidadesy Redes'!$D20</f>
        <v>0</v>
      </c>
      <c r="JT4">
        <f>+'4. Familia,Comunidadesy Redes'!$D21</f>
        <v>0</v>
      </c>
      <c r="JU4" t="str">
        <f>+'4. Familia,Comunidadesy Redes'!$D22</f>
        <v>NO APLICA</v>
      </c>
      <c r="JV4">
        <f>+'4. Familia,Comunidadesy Redes'!$D23</f>
        <v>0</v>
      </c>
      <c r="JW4">
        <f>+'4. Familia,Comunidadesy Redes'!$D24</f>
        <v>0</v>
      </c>
      <c r="JX4">
        <f>+'4. Familia,Comunidadesy Redes'!$D25</f>
        <v>0</v>
      </c>
      <c r="JY4" t="str">
        <f>+'4. Familia,Comunidadesy Redes'!$D26</f>
        <v>NO APLICA</v>
      </c>
      <c r="JZ4">
        <f>+'4. Familia,Comunidadesy Redes'!$D27</f>
        <v>0</v>
      </c>
      <c r="KA4">
        <f>+'4. Familia,Comunidadesy Redes'!$D28</f>
        <v>0</v>
      </c>
      <c r="KB4">
        <f>+'4. Familia,Comunidadesy Redes'!$D29</f>
        <v>0</v>
      </c>
      <c r="KC4">
        <f>+'4. Familia,Comunidadesy Redes'!$D30</f>
        <v>0</v>
      </c>
      <c r="KD4">
        <f>+'4. Familia,Comunidadesy Redes'!$D31</f>
        <v>0</v>
      </c>
      <c r="KE4">
        <f>+'4. Familia,Comunidadesy Redes'!$D32</f>
        <v>0</v>
      </c>
      <c r="KF4">
        <f>+'4. Familia,Comunidadesy Redes'!$D33</f>
        <v>0</v>
      </c>
      <c r="KG4" t="str">
        <f>+'4. Familia,Comunidadesy Redes'!$D34</f>
        <v>NO APLICA</v>
      </c>
      <c r="KH4">
        <f>+'4. Familia,Comunidadesy Redes'!$D35</f>
        <v>0</v>
      </c>
      <c r="KI4">
        <f>+'4. Familia,Comunidadesy Redes'!$D36</f>
        <v>0</v>
      </c>
      <c r="KJ4">
        <f>+'4. Familia,Comunidadesy Redes'!$D37</f>
        <v>0</v>
      </c>
      <c r="KK4" t="str">
        <f>+'5. Proceso Pedagógico'!$D3</f>
        <v>NO APLICA</v>
      </c>
      <c r="KL4">
        <f>+'5. Proceso Pedagógico'!$D4</f>
        <v>0</v>
      </c>
      <c r="KM4" t="str">
        <f>+'5. Proceso Pedagógico'!$D5</f>
        <v>NO APLICA</v>
      </c>
      <c r="KN4">
        <f>+'5. Proceso Pedagógico'!$D6</f>
        <v>0</v>
      </c>
      <c r="KO4">
        <f>+'5. Proceso Pedagógico'!$D7</f>
        <v>0</v>
      </c>
      <c r="KP4">
        <f>+'5. Proceso Pedagógico'!$D8</f>
        <v>0</v>
      </c>
      <c r="KQ4" t="str">
        <f>+'5. Proceso Pedagógico'!$D9</f>
        <v>NO APLICA</v>
      </c>
      <c r="KR4">
        <f>+'5. Proceso Pedagógico'!$D10</f>
        <v>0</v>
      </c>
      <c r="KS4">
        <f>+'5. Proceso Pedagógico'!$D11</f>
        <v>0</v>
      </c>
      <c r="KT4">
        <f>+'5. Proceso Pedagógico'!$D12</f>
        <v>0</v>
      </c>
      <c r="KU4">
        <f>+'5. Proceso Pedagógico'!$D13</f>
        <v>0</v>
      </c>
      <c r="KV4" t="str">
        <f>+'5. Proceso Pedagógico'!$D14</f>
        <v>NO APLICA</v>
      </c>
      <c r="KW4">
        <f>+'5. Proceso Pedagógico'!$D15</f>
        <v>0</v>
      </c>
      <c r="KX4">
        <f>+'5. Proceso Pedagógico'!$D16</f>
        <v>0</v>
      </c>
      <c r="KY4">
        <f>+'5. Proceso Pedagógico'!$D17</f>
        <v>0</v>
      </c>
      <c r="KZ4">
        <f>+'5. Proceso Pedagógico'!$D18</f>
        <v>0</v>
      </c>
      <c r="LA4">
        <f>+'5. Proceso Pedagógico'!$D19</f>
        <v>0</v>
      </c>
      <c r="LB4" t="str">
        <f>+'5. Proceso Pedagógico'!$D20</f>
        <v>NO APLICA</v>
      </c>
      <c r="LC4">
        <f>+'5. Proceso Pedagógico'!$D21</f>
        <v>0</v>
      </c>
      <c r="LD4">
        <f>+'5. Proceso Pedagógico'!$D22</f>
        <v>0</v>
      </c>
      <c r="LE4">
        <f>+'5. Proceso Pedagógico'!$D23</f>
        <v>0</v>
      </c>
      <c r="LF4">
        <f>+'5. Proceso Pedagógico'!$D24</f>
        <v>0</v>
      </c>
      <c r="LG4" t="str">
        <f>+'5. Proceso Pedagógico'!$D25</f>
        <v>NO APLICA</v>
      </c>
      <c r="LH4">
        <f>+'5. Proceso Pedagógico'!$D26</f>
        <v>0</v>
      </c>
      <c r="LI4">
        <f>+'5. Proceso Pedagógico'!$D27</f>
        <v>0</v>
      </c>
      <c r="LJ4">
        <f>+'5. Proceso Pedagógico'!$D28</f>
        <v>0</v>
      </c>
      <c r="LK4" t="str">
        <f>+'6. AdministrativoyGestión'!$D3</f>
        <v>NO APLICA</v>
      </c>
      <c r="LL4">
        <f>+'6. AdministrativoyGestión'!$D4</f>
        <v>0</v>
      </c>
      <c r="LM4">
        <f>+'6. AdministrativoyGestión'!$D5</f>
        <v>0</v>
      </c>
      <c r="LN4" t="str">
        <f>+'6. AdministrativoyGestión'!$D6</f>
        <v>NO APLICA</v>
      </c>
      <c r="LO4">
        <f>+'6. AdministrativoyGestión'!$D7</f>
        <v>0</v>
      </c>
      <c r="LP4">
        <f>+'6. AdministrativoyGestión'!$D8</f>
        <v>0</v>
      </c>
      <c r="LQ4">
        <f>+'6. AdministrativoyGestión'!$D9</f>
        <v>0</v>
      </c>
      <c r="LR4">
        <f>+'6. AdministrativoyGestión'!$D10</f>
        <v>0</v>
      </c>
      <c r="LS4">
        <f>+'6. AdministrativoyGestión'!$D11</f>
        <v>0</v>
      </c>
      <c r="LT4" t="str">
        <f>+'6. AdministrativoyGestión'!$D12</f>
        <v>NO APLICA</v>
      </c>
      <c r="LU4">
        <f>+'6. AdministrativoyGestión'!$D13</f>
        <v>0</v>
      </c>
      <c r="LV4">
        <f>+'6. AdministrativoyGestión'!$D14</f>
        <v>0</v>
      </c>
      <c r="LW4" t="str">
        <f>+'6. AdministrativoyGestión'!$D15</f>
        <v>NO APLICA</v>
      </c>
      <c r="LX4">
        <f>+'6. AdministrativoyGestión'!$D16</f>
        <v>0</v>
      </c>
      <c r="LY4" t="str">
        <f>+'6. AdministrativoyGestión'!$D17</f>
        <v>NO APLICA</v>
      </c>
      <c r="LZ4">
        <f>+'6. AdministrativoyGestión'!$D18</f>
        <v>0</v>
      </c>
      <c r="MA4">
        <f>+'6. AdministrativoyGestión'!$D19</f>
        <v>0</v>
      </c>
      <c r="MB4">
        <f>+'6. AdministrativoyGestión'!$D20</f>
        <v>0</v>
      </c>
      <c r="MC4" t="str">
        <f>+'7. Financiero'!$D3</f>
        <v>NO APLICA</v>
      </c>
      <c r="MD4">
        <f>+'7. Financiero'!$D4</f>
        <v>0</v>
      </c>
      <c r="ME4" t="str">
        <f>+'7. Financiero'!$D5</f>
        <v>NO APLICA</v>
      </c>
      <c r="MF4">
        <f>+'7. Financiero'!$D6</f>
        <v>0</v>
      </c>
      <c r="MG4">
        <f>+'7. Financiero'!$D7</f>
        <v>0</v>
      </c>
      <c r="MH4">
        <f>+'7. Financiero'!$D8</f>
        <v>0</v>
      </c>
      <c r="MI4">
        <f>+'7. Financiero'!$D9</f>
        <v>0</v>
      </c>
      <c r="MJ4" t="str">
        <f>+'7. Financiero'!$D10</f>
        <v>NO APLICA</v>
      </c>
      <c r="MK4">
        <f>+'7. Financiero'!$D11</f>
        <v>0</v>
      </c>
      <c r="ML4">
        <f>+'7. Financiero'!$D12</f>
        <v>0</v>
      </c>
      <c r="MM4">
        <f>+'7. Financiero'!$D13</f>
        <v>0</v>
      </c>
      <c r="MN4">
        <f>+'7. Financiero'!$D14</f>
        <v>0</v>
      </c>
      <c r="MO4">
        <f>+'7. Financiero'!$D15</f>
        <v>0</v>
      </c>
      <c r="MP4">
        <f>+'7. Financiero'!$D16</f>
        <v>0</v>
      </c>
      <c r="MQ4">
        <f>+'7. Financiero'!$D17</f>
        <v>0</v>
      </c>
      <c r="MR4" t="str">
        <f>+'8. Talento Humano'!$D3</f>
        <v>NO APLICA</v>
      </c>
      <c r="MS4">
        <f>+'8. Talento Humano'!$D4</f>
        <v>0</v>
      </c>
      <c r="MT4">
        <f>+'8. Talento Humano'!$D5</f>
        <v>0</v>
      </c>
      <c r="MU4" t="str">
        <f>+'8. Talento Humano'!$D6</f>
        <v>NO APLICA</v>
      </c>
      <c r="MV4">
        <f>+'8. Talento Humano'!$D7</f>
        <v>0</v>
      </c>
      <c r="MW4">
        <f>+'8. Talento Humano'!$D8</f>
        <v>0</v>
      </c>
      <c r="MX4">
        <f>+'8. Talento Humano'!$D9</f>
        <v>0</v>
      </c>
      <c r="MY4">
        <f>+'8. Talento Humano'!$D10</f>
        <v>0</v>
      </c>
      <c r="MZ4">
        <f>+'8. Talento Humano'!$D11</f>
        <v>0</v>
      </c>
      <c r="NA4" t="str">
        <f>+'8. Talento Humano'!$D12</f>
        <v>NO APLICA</v>
      </c>
      <c r="NB4">
        <f>+'8. Talento Humano'!$D13</f>
        <v>0</v>
      </c>
      <c r="NC4" t="str">
        <f>+'8. Talento Humano'!$D14</f>
        <v>NO APLICA</v>
      </c>
      <c r="ND4">
        <f>+'8. Talento Humano'!$D15</f>
        <v>0</v>
      </c>
      <c r="NE4">
        <f>+'8. Talento Humano'!$D16</f>
        <v>0</v>
      </c>
      <c r="NF4" t="str">
        <f>+'8. Talento Humano'!$D17</f>
        <v>NO APLICA</v>
      </c>
      <c r="NG4">
        <f>+'8. Talento Humano'!$D18</f>
        <v>0</v>
      </c>
      <c r="NH4">
        <f>+'8. Talento Humano'!$D19</f>
        <v>0</v>
      </c>
      <c r="NI4">
        <f>+'8. Talento Humano'!$D20</f>
        <v>0</v>
      </c>
      <c r="NJ4">
        <f>+'8. Talento Humano'!$D21</f>
        <v>0</v>
      </c>
      <c r="NK4">
        <f>+'8. Talento Humano'!$D22</f>
        <v>0</v>
      </c>
      <c r="NL4">
        <f>+'8. Talento Humano'!$D23</f>
        <v>0</v>
      </c>
      <c r="NM4" t="str">
        <f>+'8. Talento Humano'!$D24</f>
        <v>NO APLICA</v>
      </c>
      <c r="NN4">
        <f>+'8. Talento Humano'!$D25</f>
        <v>0</v>
      </c>
      <c r="NO4">
        <f>+'8. Talento Humano'!$D26</f>
        <v>0</v>
      </c>
    </row>
  </sheetData>
  <sheetProtection algorithmName="SHA-512" hashValue="OCkCZKQWwvisn+/gwXoQaBWq0X7hQ5dFl6wEstvYIQ/lp6xspT3cGBnpxWISuZMePpqCpuHeF8nDWKM5l00drg==" saltValue="2BRT3XeajFxO6lh2rSh0nQ==" spinCount="100000" sheet="1" formatRows="0"/>
  <mergeCells count="13">
    <mergeCell ref="KK1:LJ1"/>
    <mergeCell ref="LK1:MB1"/>
    <mergeCell ref="MC1:MQ1"/>
    <mergeCell ref="MR1:NO1"/>
    <mergeCell ref="A2:M2"/>
    <mergeCell ref="N2:AF2"/>
    <mergeCell ref="AG2:AU2"/>
    <mergeCell ref="AV2:BO2"/>
    <mergeCell ref="A1:M1"/>
    <mergeCell ref="AV1:BO1"/>
    <mergeCell ref="BP1:FC1"/>
    <mergeCell ref="FD1:JA1"/>
    <mergeCell ref="JB1:KJ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B3E6F-2CE4-48F3-A515-945F0B360566}">
  <sheetPr>
    <tabColor theme="6" tint="0.59999389629810485"/>
    <pageSetUpPr fitToPage="1"/>
  </sheetPr>
  <dimension ref="A1:G31"/>
  <sheetViews>
    <sheetView zoomScaleNormal="100" workbookViewId="0">
      <selection activeCell="A7" sqref="A7"/>
    </sheetView>
  </sheetViews>
  <sheetFormatPr baseColWidth="10" defaultColWidth="11.42578125" defaultRowHeight="15" x14ac:dyDescent="0.25"/>
  <cols>
    <col min="1" max="1" width="8.7109375" style="83" customWidth="1"/>
    <col min="2" max="2" width="7.42578125" style="12" customWidth="1"/>
    <col min="3" max="3" width="86.28515625" style="26" customWidth="1"/>
    <col min="4" max="4" width="19.85546875" customWidth="1"/>
    <col min="5" max="5" width="86" customWidth="1"/>
    <col min="6" max="6" width="42" customWidth="1"/>
    <col min="7" max="7" width="6.140625" hidden="1" customWidth="1"/>
  </cols>
  <sheetData>
    <row r="1" spans="1:7" s="31" customFormat="1" ht="21" customHeight="1" thickBot="1" x14ac:dyDescent="0.3">
      <c r="A1" s="223" t="s">
        <v>1635</v>
      </c>
      <c r="B1" s="432" t="s">
        <v>2350</v>
      </c>
      <c r="C1" s="433"/>
      <c r="D1" s="433"/>
      <c r="E1" s="434"/>
      <c r="F1" s="268"/>
      <c r="G1" s="27"/>
    </row>
    <row r="2" spans="1:7" s="29" customFormat="1" ht="74.25" customHeight="1" thickBot="1" x14ac:dyDescent="0.3">
      <c r="A2" s="84" t="s">
        <v>1664</v>
      </c>
      <c r="B2" s="61" t="s">
        <v>1665</v>
      </c>
      <c r="C2" s="65" t="s">
        <v>1666</v>
      </c>
      <c r="D2" s="63" t="s">
        <v>1667</v>
      </c>
      <c r="E2" s="64" t="s">
        <v>1668</v>
      </c>
      <c r="F2" s="30" t="s">
        <v>1669</v>
      </c>
    </row>
    <row r="3" spans="1:7" ht="55.5" customHeight="1" x14ac:dyDescent="0.25">
      <c r="A3" s="269"/>
      <c r="B3" s="41" t="s">
        <v>2351</v>
      </c>
      <c r="C3" s="138" t="s">
        <v>2352</v>
      </c>
      <c r="D3" s="59" t="str">
        <f>IF(COUNTIF(D4:D5,"NO CUMPLE")&gt;0,"NO CUMPLE CONDICIÓN",IF(COUNTIF(D4:D5,"CUMPLE")=0,"NO APLICA","CUMPLE"))</f>
        <v>NO APLICA</v>
      </c>
      <c r="E3" s="191" t="str">
        <f>CONCATENATE(IF(D4="NO CUMPLE",CONCATENATE(E4," / "),""),IF(D5="NO CUMPLE",CONCATENATE(E5," / "),""))</f>
        <v/>
      </c>
      <c r="F3" s="295" t="s">
        <v>2353</v>
      </c>
      <c r="G3" s="12">
        <f>IF(D3="CUMPLE",1,IF(D3="NO CUMPLE CONDICIÓN",2,3))</f>
        <v>3</v>
      </c>
    </row>
    <row r="4" spans="1:7" ht="68.25" customHeight="1" x14ac:dyDescent="0.25">
      <c r="A4" s="270" t="s">
        <v>2276</v>
      </c>
      <c r="B4" s="52" t="s">
        <v>2354</v>
      </c>
      <c r="C4" s="210" t="s">
        <v>2355</v>
      </c>
      <c r="D4" s="92"/>
      <c r="E4" s="89"/>
      <c r="F4" s="296" t="s">
        <v>2353</v>
      </c>
    </row>
    <row r="5" spans="1:7" ht="108.75" customHeight="1" x14ac:dyDescent="0.25">
      <c r="A5" s="270" t="s">
        <v>2276</v>
      </c>
      <c r="B5" s="52" t="s">
        <v>2356</v>
      </c>
      <c r="C5" s="210" t="s">
        <v>2357</v>
      </c>
      <c r="D5" s="92"/>
      <c r="E5" s="89"/>
      <c r="F5" s="296" t="s">
        <v>2353</v>
      </c>
    </row>
    <row r="6" spans="1:7" ht="36" x14ac:dyDescent="0.25">
      <c r="B6" s="56" t="s">
        <v>2358</v>
      </c>
      <c r="C6" s="271" t="s">
        <v>2359</v>
      </c>
      <c r="D6" s="60" t="str">
        <f>IF(COUNTIF(D7:D11,"NO CUMPLE")&gt;0,"NO CUMPLE CONDICIÓN",IF(COUNTIF(D7:D11,"CUMPLE")=0,"NO APLICA","CUMPLE"))</f>
        <v>NO APLICA</v>
      </c>
      <c r="E6" s="58" t="str">
        <f>CONCATENATE(IF(D7="NO CUMPLE",CONCATENATE(E7," / "),""),IF(D8="NO CUMPLE",CONCATENATE(E8," / "),""),IF(D9="NO CUMPLE",CONCATENATE(E9," / "),""),IF(D10="NO CUMPLE",CONCATENATE(E10," / "),""),IF(D11="NO CUMPLE",CONCATENATE(E11," / "),""))</f>
        <v/>
      </c>
      <c r="F6" s="295" t="s">
        <v>2360</v>
      </c>
      <c r="G6" s="12">
        <f>IF(D6="CUMPLE",1,IF(D6="NO CUMPLE CONDICIÓN",2,3))</f>
        <v>3</v>
      </c>
    </row>
    <row r="7" spans="1:7" ht="80.25" customHeight="1" x14ac:dyDescent="0.25">
      <c r="A7" s="270" t="s">
        <v>2276</v>
      </c>
      <c r="B7" s="42" t="s">
        <v>2361</v>
      </c>
      <c r="C7" s="272" t="s">
        <v>2362</v>
      </c>
      <c r="D7" s="92"/>
      <c r="E7" s="89"/>
      <c r="F7" s="296" t="s">
        <v>2363</v>
      </c>
      <c r="G7" s="12"/>
    </row>
    <row r="8" spans="1:7" ht="36" x14ac:dyDescent="0.25">
      <c r="A8" s="270" t="s">
        <v>2276</v>
      </c>
      <c r="B8" s="42" t="s">
        <v>2364</v>
      </c>
      <c r="C8" s="273" t="s">
        <v>2365</v>
      </c>
      <c r="D8" s="92"/>
      <c r="E8" s="90"/>
      <c r="F8" s="296" t="s">
        <v>2366</v>
      </c>
      <c r="G8" s="12"/>
    </row>
    <row r="9" spans="1:7" ht="45.75" customHeight="1" x14ac:dyDescent="0.25">
      <c r="A9" s="270" t="s">
        <v>2276</v>
      </c>
      <c r="B9" s="42" t="s">
        <v>2367</v>
      </c>
      <c r="C9" s="273" t="s">
        <v>2368</v>
      </c>
      <c r="D9" s="92"/>
      <c r="E9" s="89"/>
      <c r="F9" s="296" t="s">
        <v>2369</v>
      </c>
      <c r="G9" s="12"/>
    </row>
    <row r="10" spans="1:7" ht="109.5" customHeight="1" x14ac:dyDescent="0.25">
      <c r="A10" s="270" t="s">
        <v>2276</v>
      </c>
      <c r="B10" s="42" t="s">
        <v>2370</v>
      </c>
      <c r="C10" s="273" t="s">
        <v>2371</v>
      </c>
      <c r="D10" s="92"/>
      <c r="E10" s="89"/>
      <c r="F10" s="296" t="s">
        <v>2369</v>
      </c>
      <c r="G10" s="12"/>
    </row>
    <row r="11" spans="1:7" ht="75.599999999999994" customHeight="1" x14ac:dyDescent="0.25">
      <c r="A11" s="270" t="s">
        <v>2276</v>
      </c>
      <c r="B11" s="42" t="s">
        <v>2372</v>
      </c>
      <c r="C11" s="273" t="s">
        <v>2373</v>
      </c>
      <c r="D11" s="92"/>
      <c r="E11" s="90"/>
      <c r="F11" s="296" t="s">
        <v>2360</v>
      </c>
      <c r="G11" s="12"/>
    </row>
    <row r="12" spans="1:7" ht="71.25" customHeight="1" x14ac:dyDescent="0.25">
      <c r="A12" s="274"/>
      <c r="B12" s="44" t="s">
        <v>2374</v>
      </c>
      <c r="C12" s="271" t="s">
        <v>2375</v>
      </c>
      <c r="D12" s="60" t="str">
        <f>IF(COUNTIF(D13:D13,"NO CUMPLE")&gt;0,"NO CUMPLE CONDICIÓN",IF(COUNTIF(D13:D13,"CUMPLE")=0,"NO APLICA","CUMPLE"))</f>
        <v>NO APLICA</v>
      </c>
      <c r="E12" s="341" t="str">
        <f>CONCATENATE(IF(D13="NO CUMPLE",CONCATENATE(E13," / "),""))</f>
        <v/>
      </c>
      <c r="F12" s="295" t="s">
        <v>2376</v>
      </c>
      <c r="G12" s="12">
        <f>IF(D12="CUMPLE",1,IF(D12="NO CUMPLE CONDICIÓN",2,3))</f>
        <v>3</v>
      </c>
    </row>
    <row r="13" spans="1:7" ht="195.75" customHeight="1" x14ac:dyDescent="0.25">
      <c r="A13" s="270" t="s">
        <v>2276</v>
      </c>
      <c r="B13" s="52" t="s">
        <v>2377</v>
      </c>
      <c r="C13" s="275" t="s">
        <v>2378</v>
      </c>
      <c r="D13" s="92"/>
      <c r="E13" s="89"/>
      <c r="F13" s="296" t="s">
        <v>2376</v>
      </c>
      <c r="G13" s="12"/>
    </row>
    <row r="14" spans="1:7" ht="39.75" customHeight="1" x14ac:dyDescent="0.25">
      <c r="A14" s="274"/>
      <c r="B14" s="44" t="s">
        <v>2379</v>
      </c>
      <c r="C14" s="271" t="s">
        <v>2380</v>
      </c>
      <c r="D14" s="60" t="str">
        <f>IF(COUNTIF(D15:D16,"NO CUMPLE")&gt;0,"NO CUMPLE CONDICIÓN",IF(COUNTIF(D15:D16,"CUMPLE")=0,"NO APLICA","CUMPLE"))</f>
        <v>NO APLICA</v>
      </c>
      <c r="E14" s="58" t="str">
        <f>CONCATENATE(IF(D15="NO CUMPLE",CONCATENATE(E15," / "),""),IF(D16="NO CUMPLE",CONCATENATE(E16," / "),""))</f>
        <v/>
      </c>
      <c r="F14" s="295" t="s">
        <v>2376</v>
      </c>
      <c r="G14" s="12">
        <f>IF(D14="CUMPLE",1,IF(D14="NO CUMPLE CONDICIÓN",2,3))</f>
        <v>3</v>
      </c>
    </row>
    <row r="15" spans="1:7" ht="42.75" customHeight="1" x14ac:dyDescent="0.25">
      <c r="A15" s="270" t="s">
        <v>2276</v>
      </c>
      <c r="B15" s="52" t="s">
        <v>2381</v>
      </c>
      <c r="C15" s="273" t="s">
        <v>2382</v>
      </c>
      <c r="D15" s="276"/>
      <c r="E15" s="367"/>
      <c r="F15" s="296" t="s">
        <v>2383</v>
      </c>
      <c r="G15" s="12"/>
    </row>
    <row r="16" spans="1:7" ht="84" x14ac:dyDescent="0.25">
      <c r="A16" s="270" t="s">
        <v>2276</v>
      </c>
      <c r="B16" s="42" t="s">
        <v>2384</v>
      </c>
      <c r="C16" s="277" t="s">
        <v>2385</v>
      </c>
      <c r="D16" s="92"/>
      <c r="E16" s="89"/>
      <c r="F16" s="297" t="s">
        <v>2386</v>
      </c>
      <c r="G16" s="12"/>
    </row>
    <row r="17" spans="1:7" ht="67.5" customHeight="1" x14ac:dyDescent="0.25">
      <c r="A17" s="274"/>
      <c r="B17" s="44" t="s">
        <v>2387</v>
      </c>
      <c r="C17" s="271" t="s">
        <v>2388</v>
      </c>
      <c r="D17" s="60" t="str">
        <f>IF(COUNTIF(D18:D23,"NO CUMPLE")&gt;0,"NO CUMPLE CONDICIÓN",IF(COUNTIF(D18:D23,"CUMPLE")=0,"NO APLICA","CUMPLE"))</f>
        <v>NO APLICA</v>
      </c>
      <c r="E17" s="58" t="str">
        <f>CONCATENATE(IF(D18="NO CUMPLE",CONCATENATE(E18," / "),""),IF(D19="NO CUMPLE",CONCATENATE(E19," / "),""),IF(D20="NO CUMPLE",CONCATENATE(E20," / "),""),IF(D21="NO CUMPLE",CONCATENATE(E21," / "),""),IF(D22="NO CUMPLE",CONCATENATE(E22," / "),""),IF(D23="NO CUMPLE",CONCATENATE(E23," / "),""))</f>
        <v/>
      </c>
      <c r="F17" s="295" t="s">
        <v>2389</v>
      </c>
      <c r="G17" s="12">
        <f>IF(D17="CUMPLE",1,IF(D17="NO CUMPLE CONDICIÓN",2,3))</f>
        <v>3</v>
      </c>
    </row>
    <row r="18" spans="1:7" ht="114.75" customHeight="1" x14ac:dyDescent="0.25">
      <c r="A18" s="270" t="s">
        <v>2276</v>
      </c>
      <c r="B18" s="42" t="s">
        <v>2390</v>
      </c>
      <c r="C18" s="275" t="s">
        <v>2391</v>
      </c>
      <c r="D18" s="92"/>
      <c r="E18" s="90"/>
      <c r="F18" s="296" t="s">
        <v>2389</v>
      </c>
      <c r="G18" s="12"/>
    </row>
    <row r="19" spans="1:7" ht="42.95" customHeight="1" x14ac:dyDescent="0.25">
      <c r="A19" s="270" t="s">
        <v>2276</v>
      </c>
      <c r="B19" s="42" t="s">
        <v>2392</v>
      </c>
      <c r="C19" s="277" t="s">
        <v>2393</v>
      </c>
      <c r="D19" s="92"/>
      <c r="E19" s="90"/>
      <c r="F19" s="296" t="s">
        <v>2394</v>
      </c>
      <c r="G19" s="12"/>
    </row>
    <row r="20" spans="1:7" ht="285" customHeight="1" x14ac:dyDescent="0.25">
      <c r="A20" s="270" t="s">
        <v>2276</v>
      </c>
      <c r="B20" s="42" t="s">
        <v>2395</v>
      </c>
      <c r="C20" s="278" t="s">
        <v>2396</v>
      </c>
      <c r="D20" s="92"/>
      <c r="E20" s="90"/>
      <c r="F20" s="296" t="s">
        <v>2394</v>
      </c>
      <c r="G20" s="12"/>
    </row>
    <row r="21" spans="1:7" ht="47.25" customHeight="1" x14ac:dyDescent="0.25">
      <c r="A21" s="270" t="s">
        <v>2276</v>
      </c>
      <c r="B21" s="42" t="s">
        <v>2397</v>
      </c>
      <c r="C21" s="279" t="s">
        <v>2398</v>
      </c>
      <c r="D21" s="92"/>
      <c r="E21" s="89"/>
      <c r="F21" s="296" t="s">
        <v>2394</v>
      </c>
      <c r="G21" s="12"/>
    </row>
    <row r="22" spans="1:7" ht="39" customHeight="1" x14ac:dyDescent="0.25">
      <c r="A22" s="270" t="s">
        <v>2276</v>
      </c>
      <c r="B22" s="42" t="s">
        <v>2399</v>
      </c>
      <c r="C22" s="280" t="s">
        <v>2400</v>
      </c>
      <c r="D22" s="92"/>
      <c r="E22" s="368"/>
      <c r="F22" s="296" t="s">
        <v>2401</v>
      </c>
      <c r="G22" s="12"/>
    </row>
    <row r="23" spans="1:7" ht="45.75" customHeight="1" x14ac:dyDescent="0.25">
      <c r="A23" s="270" t="s">
        <v>2276</v>
      </c>
      <c r="B23" s="42" t="s">
        <v>2402</v>
      </c>
      <c r="C23" s="217" t="s">
        <v>2403</v>
      </c>
      <c r="D23" s="92"/>
      <c r="E23" s="89"/>
      <c r="F23" s="296" t="s">
        <v>2404</v>
      </c>
    </row>
    <row r="24" spans="1:7" ht="64.5" customHeight="1" x14ac:dyDescent="0.25">
      <c r="A24" s="269"/>
      <c r="B24" s="44" t="s">
        <v>2405</v>
      </c>
      <c r="C24" s="77" t="s">
        <v>2406</v>
      </c>
      <c r="D24" s="60" t="str">
        <f>IF(COUNTIF(D25:D26,"NO CUMPLE")&gt;0,"NO CUMPLE CONDICIÓN",IF(COUNTIF(D25:D26,"CUMPLE")=0,"NO APLICA","CUMPLE"))</f>
        <v>NO APLICA</v>
      </c>
      <c r="E24" s="58" t="str">
        <f>CONCATENATE(IF(D25="NO CUMPLE",CONCATENATE(E25," / "),""),IF(D26="NO CUMPLE",CONCATENATE(E26," / "),""))</f>
        <v/>
      </c>
      <c r="F24" s="295" t="s">
        <v>2394</v>
      </c>
      <c r="G24" s="12">
        <f>IF(D24="CUMPLE",1,IF(D24="NO CUMPLE CONDICIÓN",2,3))</f>
        <v>3</v>
      </c>
    </row>
    <row r="25" spans="1:7" ht="161.25" x14ac:dyDescent="0.25">
      <c r="A25" s="270" t="s">
        <v>2276</v>
      </c>
      <c r="B25" s="52" t="s">
        <v>2407</v>
      </c>
      <c r="C25" s="43" t="s">
        <v>2408</v>
      </c>
      <c r="D25" s="92"/>
      <c r="E25" s="90"/>
      <c r="F25" s="296" t="s">
        <v>2394</v>
      </c>
    </row>
    <row r="26" spans="1:7" ht="114.75" customHeight="1" thickBot="1" x14ac:dyDescent="0.3">
      <c r="A26" s="270" t="s">
        <v>2276</v>
      </c>
      <c r="B26" s="281" t="s">
        <v>2409</v>
      </c>
      <c r="C26" s="50" t="s">
        <v>2410</v>
      </c>
      <c r="D26" s="93"/>
      <c r="E26" s="369"/>
      <c r="F26" s="298" t="s">
        <v>2411</v>
      </c>
    </row>
    <row r="29" spans="1:7" hidden="1" x14ac:dyDescent="0.25">
      <c r="C29" s="78" t="s">
        <v>2347</v>
      </c>
      <c r="D29" s="12">
        <f>COUNTIF(G3:G26,1)</f>
        <v>0</v>
      </c>
    </row>
    <row r="30" spans="1:7" hidden="1" x14ac:dyDescent="0.25">
      <c r="C30" s="78" t="s">
        <v>2348</v>
      </c>
      <c r="D30" s="12">
        <f>COUNTIF(G3:G26,2)</f>
        <v>0</v>
      </c>
    </row>
    <row r="31" spans="1:7" hidden="1" x14ac:dyDescent="0.25">
      <c r="C31" s="78" t="s">
        <v>2349</v>
      </c>
      <c r="D31" s="12">
        <f>COUNTIF(G3:G26,3)</f>
        <v>6</v>
      </c>
    </row>
  </sheetData>
  <sheetProtection algorithmName="SHA-512" hashValue="Yeo6HLCCYcs+OeaGadbBraagfuBnxSp/s6SmPXdbfuOPXeUJM/Q+7Qm7LGDgeuJGwm8j5NPwHX49Jzt4omNLeg==" saltValue="gYHV9sL5xsBVv8MFTvEacA==" spinCount="100000" sheet="1" formatRows="0" autoFilter="0"/>
  <mergeCells count="1">
    <mergeCell ref="B1:E1"/>
  </mergeCells>
  <conditionalFormatting sqref="D3">
    <cfRule type="cellIs" dxfId="26" priority="11" operator="equal">
      <formula>"NO CUMPLE CONDICIÓN"</formula>
    </cfRule>
    <cfRule type="cellIs" dxfId="25" priority="12" operator="equal">
      <formula>"No Cumple"</formula>
    </cfRule>
  </conditionalFormatting>
  <conditionalFormatting sqref="D6">
    <cfRule type="cellIs" dxfId="24" priority="9" operator="equal">
      <formula>"NO CUMPLE CONDICIÓN"</formula>
    </cfRule>
    <cfRule type="cellIs" dxfId="23" priority="10" operator="equal">
      <formula>"No Cumple"</formula>
    </cfRule>
  </conditionalFormatting>
  <conditionalFormatting sqref="D12">
    <cfRule type="cellIs" dxfId="22" priority="7" operator="equal">
      <formula>"NO CUMPLE CONDICIÓN"</formula>
    </cfRule>
    <cfRule type="cellIs" dxfId="21" priority="8" operator="equal">
      <formula>"No Cumple"</formula>
    </cfRule>
  </conditionalFormatting>
  <conditionalFormatting sqref="D14">
    <cfRule type="cellIs" dxfId="20" priority="5" operator="equal">
      <formula>"NO CUMPLE CONDICIÓN"</formula>
    </cfRule>
    <cfRule type="cellIs" dxfId="19" priority="6" operator="equal">
      <formula>"No Cumple"</formula>
    </cfRule>
  </conditionalFormatting>
  <conditionalFormatting sqref="D17">
    <cfRule type="cellIs" dxfId="18" priority="3" operator="equal">
      <formula>"NO CUMPLE CONDICIÓN"</formula>
    </cfRule>
    <cfRule type="cellIs" dxfId="17" priority="4" operator="equal">
      <formula>"No Cumple"</formula>
    </cfRule>
  </conditionalFormatting>
  <conditionalFormatting sqref="D24">
    <cfRule type="cellIs" dxfId="16" priority="1" operator="equal">
      <formula>"NO CUMPLE CONDICIÓN"</formula>
    </cfRule>
    <cfRule type="cellIs" dxfId="15" priority="2" operator="equal">
      <formula>"No Cumple"</formula>
    </cfRule>
  </conditionalFormatting>
  <dataValidations count="2">
    <dataValidation type="list" allowBlank="1" showInputMessage="1" showErrorMessage="1" sqref="D15 D9:D10" xr:uid="{412E4173-D7BA-496E-9E70-03914810E67E}">
      <formula1>"CUMPLE,NO CUMPLE,NO APLICA"</formula1>
    </dataValidation>
    <dataValidation type="list" allowBlank="1" showInputMessage="1" showErrorMessage="1" sqref="D13 D4:D5 D25:D26 D16 D18:D23 D7:D8 D11" xr:uid="{257684C1-D3A5-4B08-94E5-A75957204D28}">
      <formula1>"CUMPLE,NO CUMPLE"</formula1>
    </dataValidation>
  </dataValidations>
  <hyperlinks>
    <hyperlink ref="A1" location="PORTADA!A1" display="Portada" xr:uid="{BE463699-C663-460D-83C5-BCC17CA06F27}"/>
  </hyperlinks>
  <printOptions horizontalCentered="1"/>
  <pageMargins left="0.31496062992125984" right="0.31496062992125984" top="1.1417322834645669" bottom="0.74803149606299213" header="0.31496062992125984" footer="0.31496062992125984"/>
  <pageSetup scale="66" fitToHeight="0" orientation="landscape" r:id="rId1"/>
  <headerFooter>
    <oddHeader>&amp;L&amp;G&amp;CPROCESO DE INSPECCIÓN, VIGILANCIA Y CONTROL
INSTRUMENTO DE VERIFICACION
PROCESO DE INSPECCIÓN, VIGILANCIA Y CONTROL
INSTRUMENTO IV
CENTRO DE EDUCACION INICIAL
&amp;RIN92.IVC
Versión 1
07/07/2026
Clasificación de la Información
CLASIFICADA</oddHeader>
    <oddFooter>&amp;C&amp;G</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FF00"/>
    <pageSetUpPr fitToPage="1"/>
  </sheetPr>
  <dimension ref="A1:M53"/>
  <sheetViews>
    <sheetView zoomScale="90" zoomScaleNormal="90" zoomScaleSheetLayoutView="100" workbookViewId="0">
      <selection activeCell="A7" sqref="A7"/>
    </sheetView>
  </sheetViews>
  <sheetFormatPr baseColWidth="10" defaultColWidth="11.42578125" defaultRowHeight="14.25" x14ac:dyDescent="0.2"/>
  <cols>
    <col min="1" max="1" width="15.42578125" style="146" customWidth="1"/>
    <col min="2" max="4" width="17.42578125" style="146" customWidth="1"/>
    <col min="5" max="5" width="14.85546875" style="146" customWidth="1"/>
    <col min="6" max="6" width="21.42578125" style="146" customWidth="1"/>
    <col min="7" max="7" width="19.42578125" style="146" customWidth="1"/>
    <col min="8" max="8" width="20.42578125" style="146" customWidth="1"/>
    <col min="9" max="9" width="38.85546875" style="146" customWidth="1"/>
    <col min="10" max="12" width="11.42578125" style="146"/>
    <col min="13" max="13" width="0" style="146" hidden="1" customWidth="1"/>
    <col min="14" max="16384" width="11.42578125" style="146"/>
  </cols>
  <sheetData>
    <row r="1" spans="1:13" ht="21.6" customHeight="1" thickBot="1" x14ac:dyDescent="0.25">
      <c r="A1" s="454" t="s">
        <v>2412</v>
      </c>
      <c r="B1" s="455"/>
      <c r="C1" s="455"/>
      <c r="D1" s="455"/>
      <c r="E1" s="455"/>
      <c r="F1" s="455"/>
      <c r="G1" s="455"/>
      <c r="H1" s="455"/>
      <c r="I1" s="456"/>
      <c r="J1" s="152" t="s">
        <v>1635</v>
      </c>
    </row>
    <row r="2" spans="1:13" ht="18" customHeight="1" x14ac:dyDescent="0.25">
      <c r="B2" s="147"/>
      <c r="C2" s="148"/>
      <c r="D2" s="148"/>
      <c r="E2" s="148"/>
      <c r="F2" s="148"/>
      <c r="G2" s="148"/>
      <c r="H2" s="148"/>
      <c r="I2" s="148"/>
      <c r="J2" s="153" t="s">
        <v>1811</v>
      </c>
      <c r="M2" s="173">
        <v>2</v>
      </c>
    </row>
    <row r="3" spans="1:13" ht="51.95" customHeight="1" x14ac:dyDescent="0.2">
      <c r="A3" s="158" t="s">
        <v>2413</v>
      </c>
      <c r="B3" s="159" t="s">
        <v>2414</v>
      </c>
      <c r="C3" s="159" t="s">
        <v>2415</v>
      </c>
      <c r="D3" s="159" t="s">
        <v>2416</v>
      </c>
      <c r="E3" s="159" t="s">
        <v>2417</v>
      </c>
      <c r="F3" s="159" t="s">
        <v>2418</v>
      </c>
      <c r="G3" s="159" t="s">
        <v>2419</v>
      </c>
      <c r="H3" s="159" t="s">
        <v>2420</v>
      </c>
      <c r="I3" s="160" t="s">
        <v>2421</v>
      </c>
      <c r="M3" s="173">
        <v>1.2</v>
      </c>
    </row>
    <row r="4" spans="1:13" x14ac:dyDescent="0.2">
      <c r="A4" s="115"/>
      <c r="B4" s="97"/>
      <c r="C4" s="97"/>
      <c r="D4" s="113"/>
      <c r="E4" s="96"/>
      <c r="F4" s="149"/>
      <c r="G4" s="96"/>
      <c r="H4" s="150" t="str">
        <f>IF(OR(ISBLANK(Tabla1[[#This Row],[Capacidad máxima 
(Área / Índice)]]),ISBLANK(Tabla1[[#This Row],[No. niñas y niños (Cupos ubicados)]])),"No aplica",IF(Tabla1[[#This Row],[No. niñas y niños (Cupos ubicados)]]&lt;=Tabla1[[#This Row],[Capacidad máxima 
(Área / Índice)]],"Cumple","No cumple"))</f>
        <v>No aplica</v>
      </c>
      <c r="I4" s="112"/>
    </row>
    <row r="5" spans="1:13" x14ac:dyDescent="0.2">
      <c r="A5" s="115"/>
      <c r="B5" s="97"/>
      <c r="C5" s="97"/>
      <c r="D5" s="113"/>
      <c r="E5" s="96"/>
      <c r="F5" s="149" t="str">
        <f>IFERROR(ROUNDDOWN((Tabla1[[#This Row],[Área (m²)]]/Tabla1[[#This Row],[Índice (m²/niña-niño)]]),0)," ")</f>
        <v xml:space="preserve"> </v>
      </c>
      <c r="G5" s="96"/>
      <c r="H5" s="150" t="str">
        <f>IF(OR(ISBLANK(Tabla1[[#This Row],[Capacidad máxima 
(Área / Índice)]]),ISBLANK(Tabla1[[#This Row],[No. niñas y niños (Cupos ubicados)]])),"No aplica",IF(Tabla1[[#This Row],[No. niñas y niños (Cupos ubicados)]]&lt;=Tabla1[[#This Row],[Capacidad máxima 
(Área / Índice)]],"Cumple","No cumple"))</f>
        <v>No aplica</v>
      </c>
      <c r="I5" s="112"/>
    </row>
    <row r="6" spans="1:13" x14ac:dyDescent="0.2">
      <c r="A6" s="115"/>
      <c r="B6" s="97"/>
      <c r="C6" s="97"/>
      <c r="D6" s="113"/>
      <c r="E6" s="96"/>
      <c r="F6" s="149" t="str">
        <f>IFERROR(ROUNDDOWN((Tabla1[[#This Row],[Área (m²)]]/Tabla1[[#This Row],[Índice (m²/niña-niño)]]),0)," ")</f>
        <v xml:space="preserve"> </v>
      </c>
      <c r="G6" s="96"/>
      <c r="H6" s="150" t="str">
        <f>IF(OR(ISBLANK(Tabla1[[#This Row],[Capacidad máxima 
(Área / Índice)]]),ISBLANK(Tabla1[[#This Row],[No. niñas y niños (Cupos ubicados)]])),"No aplica",IF(Tabla1[[#This Row],[No. niñas y niños (Cupos ubicados)]]&lt;=Tabla1[[#This Row],[Capacidad máxima 
(Área / Índice)]],"Cumple","No cumple"))</f>
        <v>No aplica</v>
      </c>
      <c r="I6" s="112"/>
    </row>
    <row r="7" spans="1:13" x14ac:dyDescent="0.2">
      <c r="A7" s="115"/>
      <c r="B7" s="97"/>
      <c r="C7" s="97"/>
      <c r="D7" s="113"/>
      <c r="E7" s="96"/>
      <c r="F7" s="149" t="str">
        <f>IFERROR(ROUNDDOWN((Tabla1[[#This Row],[Área (m²)]]/Tabla1[[#This Row],[Índice (m²/niña-niño)]]),0)," ")</f>
        <v xml:space="preserve"> </v>
      </c>
      <c r="G7" s="96"/>
      <c r="H7" s="150" t="str">
        <f>IF(OR(ISBLANK(Tabla1[[#This Row],[Capacidad máxima 
(Área / Índice)]]),ISBLANK(Tabla1[[#This Row],[No. niñas y niños (Cupos ubicados)]])),"No aplica",IF(Tabla1[[#This Row],[No. niñas y niños (Cupos ubicados)]]&lt;=Tabla1[[#This Row],[Capacidad máxima 
(Área / Índice)]],"Cumple","No cumple"))</f>
        <v>No aplica</v>
      </c>
      <c r="I7" s="112"/>
    </row>
    <row r="8" spans="1:13" x14ac:dyDescent="0.2">
      <c r="A8" s="115"/>
      <c r="B8" s="97"/>
      <c r="C8" s="97"/>
      <c r="D8" s="113"/>
      <c r="E8" s="96"/>
      <c r="F8" s="149" t="str">
        <f>IFERROR(ROUNDDOWN((Tabla1[[#This Row],[Área (m²)]]/Tabla1[[#This Row],[Índice (m²/niña-niño)]]),0)," ")</f>
        <v xml:space="preserve"> </v>
      </c>
      <c r="G8" s="96"/>
      <c r="H8" s="150" t="str">
        <f>IF(OR(ISBLANK(Tabla1[[#This Row],[Capacidad máxima 
(Área / Índice)]]),ISBLANK(Tabla1[[#This Row],[No. niñas y niños (Cupos ubicados)]])),"No aplica",IF(Tabla1[[#This Row],[No. niñas y niños (Cupos ubicados)]]&lt;=Tabla1[[#This Row],[Capacidad máxima 
(Área / Índice)]],"Cumple","No cumple"))</f>
        <v>No aplica</v>
      </c>
      <c r="I8" s="112"/>
    </row>
    <row r="9" spans="1:13" x14ac:dyDescent="0.2">
      <c r="A9" s="115"/>
      <c r="B9" s="97"/>
      <c r="C9" s="97"/>
      <c r="D9" s="113"/>
      <c r="E9" s="96"/>
      <c r="F9" s="149" t="str">
        <f>IFERROR(ROUNDDOWN((Tabla1[[#This Row],[Área (m²)]]/Tabla1[[#This Row],[Índice (m²/niña-niño)]]),0)," ")</f>
        <v xml:space="preserve"> </v>
      </c>
      <c r="G9" s="96"/>
      <c r="H9" s="150" t="str">
        <f>IF(OR(ISBLANK(Tabla1[[#This Row],[Capacidad máxima 
(Área / Índice)]]),ISBLANK(Tabla1[[#This Row],[No. niñas y niños (Cupos ubicados)]])),"No aplica",IF(Tabla1[[#This Row],[No. niñas y niños (Cupos ubicados)]]&lt;=Tabla1[[#This Row],[Capacidad máxima 
(Área / Índice)]],"Cumple","No cumple"))</f>
        <v>No aplica</v>
      </c>
      <c r="I9" s="112"/>
    </row>
    <row r="10" spans="1:13" x14ac:dyDescent="0.2">
      <c r="A10" s="115"/>
      <c r="B10" s="97"/>
      <c r="C10" s="97"/>
      <c r="D10" s="113"/>
      <c r="E10" s="96"/>
      <c r="F10" s="149" t="str">
        <f>IFERROR(ROUNDDOWN((Tabla1[[#This Row],[Área (m²)]]/Tabla1[[#This Row],[Índice (m²/niña-niño)]]),0)," ")</f>
        <v xml:space="preserve"> </v>
      </c>
      <c r="G10" s="96"/>
      <c r="H10" s="150" t="str">
        <f>IF(OR(ISBLANK(Tabla1[[#This Row],[Capacidad máxima 
(Área / Índice)]]),ISBLANK(Tabla1[[#This Row],[No. niñas y niños (Cupos ubicados)]])),"No aplica",IF(Tabla1[[#This Row],[No. niñas y niños (Cupos ubicados)]]&lt;=Tabla1[[#This Row],[Capacidad máxima 
(Área / Índice)]],"Cumple","No cumple"))</f>
        <v>No aplica</v>
      </c>
      <c r="I10" s="112"/>
    </row>
    <row r="11" spans="1:13" x14ac:dyDescent="0.2">
      <c r="A11" s="115"/>
      <c r="B11" s="97"/>
      <c r="C11" s="97"/>
      <c r="D11" s="113"/>
      <c r="E11" s="96"/>
      <c r="F11" s="149" t="str">
        <f>IFERROR(ROUNDDOWN((Tabla1[[#This Row],[Área (m²)]]/Tabla1[[#This Row],[Índice (m²/niña-niño)]]),0)," ")</f>
        <v xml:space="preserve"> </v>
      </c>
      <c r="G11" s="96"/>
      <c r="H11" s="150" t="str">
        <f>IF(OR(ISBLANK(Tabla1[[#This Row],[Capacidad máxima 
(Área / Índice)]]),ISBLANK(Tabla1[[#This Row],[No. niñas y niños (Cupos ubicados)]])),"No aplica",IF(Tabla1[[#This Row],[No. niñas y niños (Cupos ubicados)]]&lt;=Tabla1[[#This Row],[Capacidad máxima 
(Área / Índice)]],"Cumple","No cumple"))</f>
        <v>No aplica</v>
      </c>
      <c r="I11" s="112"/>
    </row>
    <row r="12" spans="1:13" x14ac:dyDescent="0.2">
      <c r="A12" s="115"/>
      <c r="B12" s="97"/>
      <c r="C12" s="97"/>
      <c r="D12" s="113"/>
      <c r="E12" s="96"/>
      <c r="F12" s="149" t="str">
        <f>IFERROR(ROUNDDOWN((Tabla1[[#This Row],[Área (m²)]]/Tabla1[[#This Row],[Índice (m²/niña-niño)]]),0)," ")</f>
        <v xml:space="preserve"> </v>
      </c>
      <c r="G12" s="96"/>
      <c r="H12" s="150" t="str">
        <f>IF(OR(ISBLANK(Tabla1[[#This Row],[Capacidad máxima 
(Área / Índice)]]),ISBLANK(Tabla1[[#This Row],[No. niñas y niños (Cupos ubicados)]])),"No aplica",IF(Tabla1[[#This Row],[No. niñas y niños (Cupos ubicados)]]&lt;=Tabla1[[#This Row],[Capacidad máxima 
(Área / Índice)]],"Cumple","No cumple"))</f>
        <v>No aplica</v>
      </c>
      <c r="I12" s="112"/>
    </row>
    <row r="13" spans="1:13" x14ac:dyDescent="0.2">
      <c r="A13" s="115"/>
      <c r="B13" s="97"/>
      <c r="C13" s="97"/>
      <c r="D13" s="113"/>
      <c r="E13" s="96"/>
      <c r="F13" s="149" t="str">
        <f>IFERROR(ROUNDDOWN((Tabla1[[#This Row],[Área (m²)]]/Tabla1[[#This Row],[Índice (m²/niña-niño)]]),0)," ")</f>
        <v xml:space="preserve"> </v>
      </c>
      <c r="G13" s="96"/>
      <c r="H13" s="150" t="str">
        <f>IF(OR(ISBLANK(Tabla1[[#This Row],[Capacidad máxima 
(Área / Índice)]]),ISBLANK(Tabla1[[#This Row],[No. niñas y niños (Cupos ubicados)]])),"No aplica",IF(Tabla1[[#This Row],[No. niñas y niños (Cupos ubicados)]]&lt;=Tabla1[[#This Row],[Capacidad máxima 
(Área / Índice)]],"Cumple","No cumple"))</f>
        <v>No aplica</v>
      </c>
      <c r="I13" s="112"/>
    </row>
    <row r="14" spans="1:13" x14ac:dyDescent="0.2">
      <c r="A14" s="115"/>
      <c r="B14" s="97"/>
      <c r="C14" s="97"/>
      <c r="D14" s="113"/>
      <c r="E14" s="96"/>
      <c r="F14" s="149" t="str">
        <f>IFERROR(ROUNDDOWN((Tabla1[[#This Row],[Área (m²)]]/Tabla1[[#This Row],[Índice (m²/niña-niño)]]),0)," ")</f>
        <v xml:space="preserve"> </v>
      </c>
      <c r="G14" s="96"/>
      <c r="H14" s="150" t="str">
        <f>IF(OR(ISBLANK(Tabla1[[#This Row],[Capacidad máxima 
(Área / Índice)]]),ISBLANK(Tabla1[[#This Row],[No. niñas y niños (Cupos ubicados)]])),"No aplica",IF(Tabla1[[#This Row],[No. niñas y niños (Cupos ubicados)]]&lt;=Tabla1[[#This Row],[Capacidad máxima 
(Área / Índice)]],"Cumple","No cumple"))</f>
        <v>No aplica</v>
      </c>
      <c r="I14" s="112"/>
    </row>
    <row r="15" spans="1:13" x14ac:dyDescent="0.2">
      <c r="A15" s="115"/>
      <c r="B15" s="97"/>
      <c r="C15" s="97"/>
      <c r="D15" s="113"/>
      <c r="E15" s="96"/>
      <c r="F15" s="149" t="str">
        <f>IFERROR(ROUNDDOWN((Tabla1[[#This Row],[Área (m²)]]/Tabla1[[#This Row],[Índice (m²/niña-niño)]]),0)," ")</f>
        <v xml:space="preserve"> </v>
      </c>
      <c r="G15" s="96"/>
      <c r="H15" s="150" t="str">
        <f>IF(OR(ISBLANK(Tabla1[[#This Row],[Capacidad máxima 
(Área / Índice)]]),ISBLANK(Tabla1[[#This Row],[No. niñas y niños (Cupos ubicados)]])),"No aplica",IF(Tabla1[[#This Row],[No. niñas y niños (Cupos ubicados)]]&lt;=Tabla1[[#This Row],[Capacidad máxima 
(Área / Índice)]],"Cumple","No cumple"))</f>
        <v>No aplica</v>
      </c>
      <c r="I15" s="112"/>
    </row>
    <row r="16" spans="1:13" x14ac:dyDescent="0.2">
      <c r="A16" s="115"/>
      <c r="B16" s="97"/>
      <c r="C16" s="97"/>
      <c r="D16" s="113"/>
      <c r="E16" s="96"/>
      <c r="F16" s="149" t="str">
        <f>IFERROR(ROUNDDOWN((Tabla1[[#This Row],[Área (m²)]]/Tabla1[[#This Row],[Índice (m²/niña-niño)]]),0)," ")</f>
        <v xml:space="preserve"> </v>
      </c>
      <c r="G16" s="96"/>
      <c r="H16" s="150" t="str">
        <f>IF(OR(ISBLANK(Tabla1[[#This Row],[Capacidad máxima 
(Área / Índice)]]),ISBLANK(Tabla1[[#This Row],[No. niñas y niños (Cupos ubicados)]])),"No aplica",IF(Tabla1[[#This Row],[No. niñas y niños (Cupos ubicados)]]&lt;=Tabla1[[#This Row],[Capacidad máxima 
(Área / Índice)]],"Cumple","No cumple"))</f>
        <v>No aplica</v>
      </c>
      <c r="I16" s="112"/>
    </row>
    <row r="17" spans="1:9" x14ac:dyDescent="0.2">
      <c r="A17" s="115"/>
      <c r="B17" s="97"/>
      <c r="C17" s="97"/>
      <c r="D17" s="113"/>
      <c r="E17" s="96"/>
      <c r="F17" s="149" t="str">
        <f>IFERROR(ROUNDDOWN((Tabla1[[#This Row],[Área (m²)]]/Tabla1[[#This Row],[Índice (m²/niña-niño)]]),0)," ")</f>
        <v xml:space="preserve"> </v>
      </c>
      <c r="G17" s="96"/>
      <c r="H17" s="150" t="str">
        <f>IF(OR(ISBLANK(Tabla1[[#This Row],[Capacidad máxima 
(Área / Índice)]]),ISBLANK(Tabla1[[#This Row],[No. niñas y niños (Cupos ubicados)]])),"No aplica",IF(Tabla1[[#This Row],[No. niñas y niños (Cupos ubicados)]]&lt;=Tabla1[[#This Row],[Capacidad máxima 
(Área / Índice)]],"Cumple","No cumple"))</f>
        <v>No aplica</v>
      </c>
      <c r="I17" s="112"/>
    </row>
    <row r="18" spans="1:9" x14ac:dyDescent="0.2">
      <c r="A18" s="115"/>
      <c r="B18" s="97"/>
      <c r="C18" s="97"/>
      <c r="D18" s="97"/>
      <c r="E18" s="96"/>
      <c r="F18" s="149" t="str">
        <f>IFERROR(ROUNDDOWN((Tabla1[[#This Row],[Área (m²)]]/Tabla1[[#This Row],[Índice (m²/niña-niño)]]),0)," ")</f>
        <v xml:space="preserve"> </v>
      </c>
      <c r="G18" s="96"/>
      <c r="H18" s="150" t="str">
        <f>IF(OR(ISBLANK(Tabla1[[#This Row],[Capacidad máxima 
(Área / Índice)]]),ISBLANK(Tabla1[[#This Row],[No. niñas y niños (Cupos ubicados)]])),"No aplica",IF(Tabla1[[#This Row],[No. niñas y niños (Cupos ubicados)]]&lt;=Tabla1[[#This Row],[Capacidad máxima 
(Área / Índice)]],"Cumple","No cumple"))</f>
        <v>No aplica</v>
      </c>
      <c r="I18" s="112"/>
    </row>
    <row r="19" spans="1:9" x14ac:dyDescent="0.2">
      <c r="A19" s="115"/>
      <c r="B19" s="97"/>
      <c r="C19" s="97"/>
      <c r="D19" s="97"/>
      <c r="E19" s="96"/>
      <c r="F19" s="149" t="str">
        <f>IFERROR(ROUNDDOWN((Tabla1[[#This Row],[Área (m²)]]/Tabla1[[#This Row],[Índice (m²/niña-niño)]]),0)," ")</f>
        <v xml:space="preserve"> </v>
      </c>
      <c r="G19" s="96"/>
      <c r="H19" s="150" t="str">
        <f>IF(OR(ISBLANK(Tabla1[[#This Row],[Capacidad máxima 
(Área / Índice)]]),ISBLANK(Tabla1[[#This Row],[No. niñas y niños (Cupos ubicados)]])),"No aplica",IF(Tabla1[[#This Row],[No. niñas y niños (Cupos ubicados)]]&lt;=Tabla1[[#This Row],[Capacidad máxima 
(Área / Índice)]],"Cumple","No cumple"))</f>
        <v>No aplica</v>
      </c>
      <c r="I19" s="112"/>
    </row>
    <row r="20" spans="1:9" x14ac:dyDescent="0.2">
      <c r="A20" s="115"/>
      <c r="B20" s="97"/>
      <c r="C20" s="97"/>
      <c r="D20" s="97"/>
      <c r="E20" s="96"/>
      <c r="F20" s="149" t="str">
        <f>IFERROR(ROUNDDOWN((Tabla1[[#This Row],[Área (m²)]]/Tabla1[[#This Row],[Índice (m²/niña-niño)]]),0)," ")</f>
        <v xml:space="preserve"> </v>
      </c>
      <c r="G20" s="96"/>
      <c r="H20" s="150" t="str">
        <f>IF(OR(ISBLANK(Tabla1[[#This Row],[Capacidad máxima 
(Área / Índice)]]),ISBLANK(Tabla1[[#This Row],[No. niñas y niños (Cupos ubicados)]])),"No aplica",IF(Tabla1[[#This Row],[No. niñas y niños (Cupos ubicados)]]&lt;=Tabla1[[#This Row],[Capacidad máxima 
(Área / Índice)]],"Cumple","No cumple"))</f>
        <v>No aplica</v>
      </c>
      <c r="I20" s="112"/>
    </row>
    <row r="21" spans="1:9" x14ac:dyDescent="0.2">
      <c r="A21" s="115"/>
      <c r="B21" s="97"/>
      <c r="C21" s="97"/>
      <c r="D21" s="97"/>
      <c r="E21" s="96"/>
      <c r="F21" s="149" t="str">
        <f>IFERROR(ROUNDDOWN((Tabla1[[#This Row],[Área (m²)]]/Tabla1[[#This Row],[Índice (m²/niña-niño)]]),0)," ")</f>
        <v xml:space="preserve"> </v>
      </c>
      <c r="G21" s="96"/>
      <c r="H21" s="150" t="str">
        <f>IF(OR(ISBLANK(Tabla1[[#This Row],[Capacidad máxima 
(Área / Índice)]]),ISBLANK(Tabla1[[#This Row],[No. niñas y niños (Cupos ubicados)]])),"No aplica",IF(Tabla1[[#This Row],[No. niñas y niños (Cupos ubicados)]]&lt;=Tabla1[[#This Row],[Capacidad máxima 
(Área / Índice)]],"Cumple","No cumple"))</f>
        <v>No aplica</v>
      </c>
      <c r="I21" s="112"/>
    </row>
    <row r="22" spans="1:9" x14ac:dyDescent="0.2">
      <c r="A22" s="115"/>
      <c r="B22" s="97"/>
      <c r="C22" s="97"/>
      <c r="D22" s="97"/>
      <c r="E22" s="96"/>
      <c r="F22" s="149" t="str">
        <f>IFERROR(ROUNDDOWN((Tabla1[[#This Row],[Área (m²)]]/Tabla1[[#This Row],[Índice (m²/niña-niño)]]),0)," ")</f>
        <v xml:space="preserve"> </v>
      </c>
      <c r="G22" s="96"/>
      <c r="H22" s="150" t="str">
        <f>IF(OR(ISBLANK(Tabla1[[#This Row],[Capacidad máxima 
(Área / Índice)]]),ISBLANK(Tabla1[[#This Row],[No. niñas y niños (Cupos ubicados)]])),"No aplica",IF(Tabla1[[#This Row],[No. niñas y niños (Cupos ubicados)]]&lt;=Tabla1[[#This Row],[Capacidad máxima 
(Área / Índice)]],"Cumple","No cumple"))</f>
        <v>No aplica</v>
      </c>
      <c r="I22" s="112"/>
    </row>
    <row r="23" spans="1:9" x14ac:dyDescent="0.2">
      <c r="A23" s="115"/>
      <c r="B23" s="97"/>
      <c r="C23" s="97"/>
      <c r="D23" s="97"/>
      <c r="E23" s="96"/>
      <c r="F23" s="149" t="str">
        <f>IFERROR(ROUNDDOWN((Tabla1[[#This Row],[Área (m²)]]/Tabla1[[#This Row],[Índice (m²/niña-niño)]]),0)," ")</f>
        <v xml:space="preserve"> </v>
      </c>
      <c r="G23" s="96"/>
      <c r="H23" s="150" t="str">
        <f>IF(OR(ISBLANK(Tabla1[[#This Row],[Capacidad máxima 
(Área / Índice)]]),ISBLANK(Tabla1[[#This Row],[No. niñas y niños (Cupos ubicados)]])),"No aplica",IF(Tabla1[[#This Row],[No. niñas y niños (Cupos ubicados)]]&lt;=Tabla1[[#This Row],[Capacidad máxima 
(Área / Índice)]],"Cumple","No cumple"))</f>
        <v>No aplica</v>
      </c>
      <c r="I23" s="112"/>
    </row>
    <row r="24" spans="1:9" x14ac:dyDescent="0.2">
      <c r="A24" s="115"/>
      <c r="B24" s="97"/>
      <c r="C24" s="97"/>
      <c r="D24" s="97"/>
      <c r="E24" s="96"/>
      <c r="F24" s="149" t="str">
        <f>IFERROR(ROUNDDOWN((Tabla1[[#This Row],[Área (m²)]]/Tabla1[[#This Row],[Índice (m²/niña-niño)]]),0)," ")</f>
        <v xml:space="preserve"> </v>
      </c>
      <c r="G24" s="96"/>
      <c r="H24" s="150" t="str">
        <f>IF(OR(ISBLANK(Tabla1[[#This Row],[Capacidad máxima 
(Área / Índice)]]),ISBLANK(Tabla1[[#This Row],[No. niñas y niños (Cupos ubicados)]])),"No aplica",IF(Tabla1[[#This Row],[No. niñas y niños (Cupos ubicados)]]&lt;=Tabla1[[#This Row],[Capacidad máxima 
(Área / Índice)]],"Cumple","No cumple"))</f>
        <v>No aplica</v>
      </c>
      <c r="I24" s="112"/>
    </row>
    <row r="25" spans="1:9" x14ac:dyDescent="0.2">
      <c r="A25" s="115"/>
      <c r="B25" s="97"/>
      <c r="C25" s="97"/>
      <c r="D25" s="97"/>
      <c r="E25" s="96"/>
      <c r="F25" s="149" t="str">
        <f>IFERROR(ROUNDDOWN((Tabla1[[#This Row],[Área (m²)]]/Tabla1[[#This Row],[Índice (m²/niña-niño)]]),0)," ")</f>
        <v xml:space="preserve"> </v>
      </c>
      <c r="G25" s="96"/>
      <c r="H25" s="150" t="str">
        <f>IF(OR(ISBLANK(Tabla1[[#This Row],[Capacidad máxima 
(Área / Índice)]]),ISBLANK(Tabla1[[#This Row],[No. niñas y niños (Cupos ubicados)]])),"No aplica",IF(Tabla1[[#This Row],[No. niñas y niños (Cupos ubicados)]]&lt;=Tabla1[[#This Row],[Capacidad máxima 
(Área / Índice)]],"Cumple","No cumple"))</f>
        <v>No aplica</v>
      </c>
      <c r="I25" s="112"/>
    </row>
    <row r="26" spans="1:9" x14ac:dyDescent="0.2">
      <c r="A26" s="115"/>
      <c r="B26" s="97"/>
      <c r="C26" s="97"/>
      <c r="D26" s="97"/>
      <c r="E26" s="96"/>
      <c r="F26" s="149" t="str">
        <f>IFERROR(ROUNDDOWN((Tabla1[[#This Row],[Área (m²)]]/Tabla1[[#This Row],[Índice (m²/niña-niño)]]),0)," ")</f>
        <v xml:space="preserve"> </v>
      </c>
      <c r="G26" s="96"/>
      <c r="H26" s="150" t="str">
        <f>IF(OR(ISBLANK(Tabla1[[#This Row],[Capacidad máxima 
(Área / Índice)]]),ISBLANK(Tabla1[[#This Row],[No. niñas y niños (Cupos ubicados)]])),"No aplica",IF(Tabla1[[#This Row],[No. niñas y niños (Cupos ubicados)]]&lt;=Tabla1[[#This Row],[Capacidad máxima 
(Área / Índice)]],"Cumple","No cumple"))</f>
        <v>No aplica</v>
      </c>
      <c r="I26" s="112"/>
    </row>
    <row r="27" spans="1:9" x14ac:dyDescent="0.2">
      <c r="A27" s="115"/>
      <c r="B27" s="97"/>
      <c r="C27" s="97"/>
      <c r="D27" s="97"/>
      <c r="E27" s="96"/>
      <c r="F27" s="149" t="str">
        <f>IFERROR(ROUNDDOWN((Tabla1[[#This Row],[Área (m²)]]/Tabla1[[#This Row],[Índice (m²/niña-niño)]]),0)," ")</f>
        <v xml:space="preserve"> </v>
      </c>
      <c r="G27" s="96"/>
      <c r="H27" s="150" t="str">
        <f>IF(OR(ISBLANK(Tabla1[[#This Row],[Capacidad máxima 
(Área / Índice)]]),ISBLANK(Tabla1[[#This Row],[No. niñas y niños (Cupos ubicados)]])),"No aplica",IF(Tabla1[[#This Row],[No. niñas y niños (Cupos ubicados)]]&lt;=Tabla1[[#This Row],[Capacidad máxima 
(Área / Índice)]],"Cumple","No cumple"))</f>
        <v>No aplica</v>
      </c>
      <c r="I27" s="112"/>
    </row>
    <row r="28" spans="1:9" x14ac:dyDescent="0.2">
      <c r="A28" s="115"/>
      <c r="B28" s="111"/>
      <c r="C28" s="111"/>
      <c r="D28" s="111"/>
      <c r="E28" s="96"/>
      <c r="F28" s="149" t="str">
        <f>IFERROR(ROUNDDOWN((Tabla1[[#This Row],[Área (m²)]]/Tabla1[[#This Row],[Índice (m²/niña-niño)]]),0)," ")</f>
        <v xml:space="preserve"> </v>
      </c>
      <c r="G28" s="114"/>
      <c r="H28" s="151" t="str">
        <f>IF(OR(ISBLANK(Tabla1[[#This Row],[Capacidad máxima 
(Área / Índice)]]),ISBLANK(Tabla1[[#This Row],[No. niñas y niños (Cupos ubicados)]])),"No aplica",IF(Tabla1[[#This Row],[No. niñas y niños (Cupos ubicados)]]&lt;=Tabla1[[#This Row],[Capacidad máxima 
(Área / Índice)]],"Cumple","No cumple"))</f>
        <v>No aplica</v>
      </c>
      <c r="I28" s="110"/>
    </row>
    <row r="29" spans="1:9" x14ac:dyDescent="0.2">
      <c r="A29" s="115"/>
      <c r="B29" s="111"/>
      <c r="C29" s="111"/>
      <c r="D29" s="111"/>
      <c r="E29" s="96"/>
      <c r="F29" s="149" t="str">
        <f>IFERROR(ROUNDDOWN((Tabla1[[#This Row],[Área (m²)]]/Tabla1[[#This Row],[Índice (m²/niña-niño)]]),0)," ")</f>
        <v xml:space="preserve"> </v>
      </c>
      <c r="G29" s="114"/>
      <c r="H29" s="151" t="str">
        <f>IF(OR(ISBLANK(Tabla1[[#This Row],[Capacidad máxima 
(Área / Índice)]]),ISBLANK(Tabla1[[#This Row],[No. niñas y niños (Cupos ubicados)]])),"No aplica",IF(Tabla1[[#This Row],[No. niñas y niños (Cupos ubicados)]]&lt;=Tabla1[[#This Row],[Capacidad máxima 
(Área / Índice)]],"Cumple","No cumple"))</f>
        <v>No aplica</v>
      </c>
      <c r="I29" s="110"/>
    </row>
    <row r="30" spans="1:9" x14ac:dyDescent="0.2">
      <c r="A30" s="115"/>
      <c r="B30" s="111"/>
      <c r="C30" s="111"/>
      <c r="D30" s="111"/>
      <c r="E30" s="96"/>
      <c r="F30" s="149" t="str">
        <f>IFERROR(ROUNDDOWN((Tabla1[[#This Row],[Área (m²)]]/Tabla1[[#This Row],[Índice (m²/niña-niño)]]),0)," ")</f>
        <v xml:space="preserve"> </v>
      </c>
      <c r="G30" s="114"/>
      <c r="H30" s="151" t="str">
        <f>IF(OR(ISBLANK(Tabla1[[#This Row],[Capacidad máxima 
(Área / Índice)]]),ISBLANK(Tabla1[[#This Row],[No. niñas y niños (Cupos ubicados)]])),"No aplica",IF(Tabla1[[#This Row],[No. niñas y niños (Cupos ubicados)]]&lt;=Tabla1[[#This Row],[Capacidad máxima 
(Área / Índice)]],"Cumple","No cumple"))</f>
        <v>No aplica</v>
      </c>
      <c r="I30" s="110"/>
    </row>
    <row r="31" spans="1:9" x14ac:dyDescent="0.2">
      <c r="A31" s="115"/>
      <c r="B31" s="111"/>
      <c r="C31" s="111"/>
      <c r="D31" s="111"/>
      <c r="E31" s="96"/>
      <c r="F31" s="149" t="str">
        <f>IFERROR(ROUNDDOWN((Tabla1[[#This Row],[Área (m²)]]/Tabla1[[#This Row],[Índice (m²/niña-niño)]]),0)," ")</f>
        <v xml:space="preserve"> </v>
      </c>
      <c r="G31" s="114"/>
      <c r="H31" s="151" t="str">
        <f>IF(OR(ISBLANK(Tabla1[[#This Row],[Capacidad máxima 
(Área / Índice)]]),ISBLANK(Tabla1[[#This Row],[No. niñas y niños (Cupos ubicados)]])),"No aplica",IF(Tabla1[[#This Row],[No. niñas y niños (Cupos ubicados)]]&lt;=Tabla1[[#This Row],[Capacidad máxima 
(Área / Índice)]],"Cumple","No cumple"))</f>
        <v>No aplica</v>
      </c>
      <c r="I31" s="110"/>
    </row>
    <row r="32" spans="1:9" x14ac:dyDescent="0.2">
      <c r="A32" s="115"/>
      <c r="B32" s="111"/>
      <c r="C32" s="111"/>
      <c r="D32" s="111"/>
      <c r="E32" s="96"/>
      <c r="F32" s="149" t="str">
        <f>IFERROR(ROUNDDOWN((Tabla1[[#This Row],[Área (m²)]]/Tabla1[[#This Row],[Índice (m²/niña-niño)]]),0)," ")</f>
        <v xml:space="preserve"> </v>
      </c>
      <c r="G32" s="114"/>
      <c r="H32" s="151" t="str">
        <f>IF(OR(ISBLANK(Tabla1[[#This Row],[Capacidad máxima 
(Área / Índice)]]),ISBLANK(Tabla1[[#This Row],[No. niñas y niños (Cupos ubicados)]])),"No aplica",IF(Tabla1[[#This Row],[No. niñas y niños (Cupos ubicados)]]&lt;=Tabla1[[#This Row],[Capacidad máxima 
(Área / Índice)]],"Cumple","No cumple"))</f>
        <v>No aplica</v>
      </c>
      <c r="I32" s="110"/>
    </row>
    <row r="33" spans="1:9" x14ac:dyDescent="0.2">
      <c r="A33" s="115"/>
      <c r="B33" s="97"/>
      <c r="C33" s="97"/>
      <c r="D33" s="97"/>
      <c r="E33" s="96"/>
      <c r="F33" s="149" t="str">
        <f>IFERROR(ROUNDDOWN((Tabla1[[#This Row],[Área (m²)]]/Tabla1[[#This Row],[Índice (m²/niña-niño)]]),0)," ")</f>
        <v xml:space="preserve"> </v>
      </c>
      <c r="G33" s="96"/>
      <c r="H33" s="150" t="str">
        <f>IF(OR(ISBLANK(Tabla1[[#This Row],[Capacidad máxima 
(Área / Índice)]]),ISBLANK(Tabla1[[#This Row],[No. niñas y niños (Cupos ubicados)]])),"No aplica",IF(Tabla1[[#This Row],[No. niñas y niños (Cupos ubicados)]]&lt;=Tabla1[[#This Row],[Capacidad máxima 
(Área / Índice)]],"Cumple","No cumple"))</f>
        <v>No aplica</v>
      </c>
      <c r="I33" s="112"/>
    </row>
    <row r="36" spans="1:9" ht="15" thickBot="1" x14ac:dyDescent="0.25"/>
    <row r="37" spans="1:9" ht="20.100000000000001" customHeight="1" thickBot="1" x14ac:dyDescent="0.25">
      <c r="A37" s="454" t="s">
        <v>2422</v>
      </c>
      <c r="B37" s="455"/>
      <c r="C37" s="455"/>
      <c r="D37" s="455"/>
      <c r="E37" s="455"/>
      <c r="F37" s="455"/>
      <c r="G37" s="455"/>
      <c r="H37" s="455"/>
      <c r="I37" s="456"/>
    </row>
    <row r="39" spans="1:9" ht="24.6" customHeight="1" x14ac:dyDescent="0.2">
      <c r="A39" s="457" t="s">
        <v>2423</v>
      </c>
      <c r="B39" s="457"/>
      <c r="C39" s="457"/>
      <c r="D39" s="164"/>
    </row>
    <row r="41" spans="1:9" ht="20.45" customHeight="1" x14ac:dyDescent="0.2">
      <c r="E41" s="453" t="s">
        <v>2424</v>
      </c>
      <c r="F41" s="453"/>
      <c r="G41" s="453"/>
      <c r="H41" s="453"/>
      <c r="I41" s="453"/>
    </row>
    <row r="42" spans="1:9" ht="55.5" customHeight="1" x14ac:dyDescent="0.2">
      <c r="E42" s="162" t="s">
        <v>2425</v>
      </c>
      <c r="F42" s="162" t="s">
        <v>2426</v>
      </c>
      <c r="G42" s="162" t="s">
        <v>2427</v>
      </c>
      <c r="H42" s="161" t="s">
        <v>2420</v>
      </c>
      <c r="I42" s="161" t="s">
        <v>2421</v>
      </c>
    </row>
    <row r="43" spans="1:9" ht="40.5" customHeight="1" x14ac:dyDescent="0.2">
      <c r="E43" s="163">
        <f>IFERROR(ROUNDUP($D$39/20,0)," ")</f>
        <v>0</v>
      </c>
      <c r="F43" s="95"/>
      <c r="G43" s="163" t="str">
        <f>IFERROR(IF((Tabla_Sanitarios_u_Orinales119[[#This Row],[Cantidad de sanitarios u orinales infantiles requeridos]]-Tabla_Sanitarios_u_Orinales119[[#This Row],[Cantidad de sanitarios u orinales infantiles encontrados]])&lt;=0," ",Tabla_Sanitarios_u_Orinales119[[#This Row],[Cantidad de sanitarios u orinales infantiles requeridos]]-Tabla_Sanitarios_u_Orinales119[[#This Row],[Cantidad de sanitarios u orinales infantiles encontrados]])," ")</f>
        <v xml:space="preserve"> </v>
      </c>
      <c r="H43" s="150" t="str">
        <f>IF(OR(ISBLANK(Tabla_Sanitarios_u_Orinales119[[#This Row],[Cantidad de sanitarios u orinales infantiles requeridos]]),ISBLANK(Tabla_Sanitarios_u_Orinales119[[#This Row],[Cantidad de sanitarios u orinales infantiles encontrados]])),"No aplica",IF(Tabla_Sanitarios_u_Orinales119[[#This Row],[Cantidad de sanitarios u orinales infantiles encontrados]]&gt;=Tabla_Sanitarios_u_Orinales119[[#This Row],[Cantidad de sanitarios u orinales infantiles requeridos]],"Cumple","No cumple"))</f>
        <v>No aplica</v>
      </c>
      <c r="I43" s="154"/>
    </row>
    <row r="46" spans="1:9" ht="20.45" customHeight="1" x14ac:dyDescent="0.2">
      <c r="E46" s="453" t="s">
        <v>2428</v>
      </c>
      <c r="F46" s="453"/>
      <c r="G46" s="453"/>
      <c r="H46" s="453"/>
      <c r="I46" s="453"/>
    </row>
    <row r="47" spans="1:9" ht="51.6" customHeight="1" x14ac:dyDescent="0.2">
      <c r="C47" s="171"/>
      <c r="E47" s="162" t="s">
        <v>2429</v>
      </c>
      <c r="F47" s="162" t="s">
        <v>2430</v>
      </c>
      <c r="G47" s="162" t="s">
        <v>2431</v>
      </c>
      <c r="H47" s="161" t="s">
        <v>2420</v>
      </c>
      <c r="I47" s="161" t="s">
        <v>2421</v>
      </c>
    </row>
    <row r="48" spans="1:9" ht="40.5" customHeight="1" x14ac:dyDescent="0.2">
      <c r="E48" s="163">
        <f>IFERROR(ROUNDUP($D$39/20,0)," ")</f>
        <v>0</v>
      </c>
      <c r="F48" s="95"/>
      <c r="G48" s="163" t="str">
        <f>IFERROR(IF((Tabla_Lavamanos120[[#This Row],[Cantidad de lavamanos infantiles requeridos]]-Tabla_Lavamanos120[[#This Row],[Cantidad de lavamanos infantiles encontrados]])&lt;=0," ",Tabla_Lavamanos120[[#This Row],[Cantidad de lavamanos infantiles requeridos]]-Tabla_Lavamanos120[[#This Row],[Cantidad de lavamanos infantiles encontrados]])," ")</f>
        <v xml:space="preserve"> </v>
      </c>
      <c r="H48" s="150" t="str">
        <f>IF(OR(ISBLANK(Tabla_Lavamanos120[[#This Row],[Cantidad de lavamanos infantiles requeridos]]),ISBLANK(Tabla_Lavamanos120[[#This Row],[Cantidad de lavamanos infantiles encontrados]])),"No aplica",IF(Tabla_Lavamanos120[[#This Row],[Cantidad de lavamanos infantiles encontrados]]&gt;=Tabla_Lavamanos120[[#This Row],[Cantidad de lavamanos infantiles requeridos]],"Cumple","No cumple"))</f>
        <v>No aplica</v>
      </c>
      <c r="I48" s="154"/>
    </row>
    <row r="51" spans="5:9" ht="14.1" customHeight="1" x14ac:dyDescent="0.2">
      <c r="E51" s="453" t="s">
        <v>2432</v>
      </c>
      <c r="F51" s="453"/>
      <c r="G51" s="453"/>
      <c r="H51" s="453"/>
      <c r="I51" s="453"/>
    </row>
    <row r="52" spans="5:9" ht="45.95" customHeight="1" x14ac:dyDescent="0.2">
      <c r="E52" s="162" t="s">
        <v>2433</v>
      </c>
      <c r="F52" s="162" t="s">
        <v>2434</v>
      </c>
      <c r="G52" s="162" t="s">
        <v>2435</v>
      </c>
      <c r="H52" s="161" t="s">
        <v>2420</v>
      </c>
      <c r="I52" s="161" t="s">
        <v>2421</v>
      </c>
    </row>
    <row r="53" spans="5:9" ht="37.5" customHeight="1" x14ac:dyDescent="0.2">
      <c r="E53" s="163" t="str">
        <f>IFERROR(ROUNDUP($D$39/$D$39,0)," ")</f>
        <v xml:space="preserve"> </v>
      </c>
      <c r="F53" s="95"/>
      <c r="G53" s="163" t="str">
        <f>IFERROR(IF((Tabla_Lavamanos117121[[#This Row],[Cantidad duchas tipo teléfono requeridas]]-Tabla_Lavamanos117121[[#This Row],[Cantidad de duchas tipo teléfono encontradas]])&lt;=0," ",Tabla_Lavamanos117121[[#This Row],[Cantidad duchas tipo teléfono requeridas]]-Tabla_Lavamanos117121[[#This Row],[Cantidad de duchas tipo teléfono encontradas]])," ")</f>
        <v xml:space="preserve"> </v>
      </c>
      <c r="H53" s="150" t="str">
        <f>IF(OR(ISBLANK(Tabla_Lavamanos117121[[#This Row],[Cantidad duchas tipo teléfono requeridas]]),ISBLANK(Tabla_Lavamanos117121[[#This Row],[Cantidad de duchas tipo teléfono encontradas]])),"No aplica",IF(Tabla_Lavamanos117121[[#This Row],[Cantidad de duchas tipo teléfono encontradas]]&gt;=Tabla_Lavamanos117121[[#This Row],[Cantidad duchas tipo teléfono requeridas]],"Cumple","No cumple"))</f>
        <v>No aplica</v>
      </c>
      <c r="I53" s="154"/>
    </row>
  </sheetData>
  <sheetProtection algorithmName="SHA-512" hashValue="/2A3SH8DNkfPvl024DG8nTeQTZPaRXjrYcw6f/i/mdRYeKeGBdiQch5lWqaL738V6vWhKt7uFG9jRysL3zaqag==" saltValue="9AC3lpX74gjPKGXMp5Pmvg==" spinCount="100000" sheet="1" formatRows="0"/>
  <mergeCells count="6">
    <mergeCell ref="E41:I41"/>
    <mergeCell ref="E46:I46"/>
    <mergeCell ref="E51:I51"/>
    <mergeCell ref="A1:I1"/>
    <mergeCell ref="A37:I37"/>
    <mergeCell ref="A39:C39"/>
  </mergeCells>
  <conditionalFormatting sqref="D39">
    <cfRule type="expression" dxfId="14" priority="7">
      <formula>$D$39=0</formula>
    </cfRule>
    <cfRule type="expression" dxfId="13" priority="8">
      <formula>$D$39&lt;&gt;0</formula>
    </cfRule>
  </conditionalFormatting>
  <conditionalFormatting sqref="F43">
    <cfRule type="expression" dxfId="12" priority="5">
      <formula>$F$43=0</formula>
    </cfRule>
    <cfRule type="colorScale" priority="6">
      <colorScale>
        <cfvo type="formula" val="$F$43=0"/>
        <cfvo type="formula" val="$F$43&lt;&gt;0"/>
        <color rgb="FFFFFF00"/>
        <color theme="6" tint="0.79998168889431442"/>
      </colorScale>
    </cfRule>
  </conditionalFormatting>
  <conditionalFormatting sqref="F48">
    <cfRule type="expression" dxfId="11" priority="4">
      <formula>$F$48=0</formula>
    </cfRule>
  </conditionalFormatting>
  <conditionalFormatting sqref="F53">
    <cfRule type="expression" dxfId="10" priority="1">
      <formula>$F$53=0</formula>
    </cfRule>
  </conditionalFormatting>
  <conditionalFormatting sqref="H4:H33">
    <cfRule type="cellIs" dxfId="9" priority="25" operator="equal">
      <formula>"No Cumple"</formula>
    </cfRule>
    <cfRule type="cellIs" dxfId="8" priority="26" operator="equal">
      <formula>"CUMPLE"</formula>
    </cfRule>
  </conditionalFormatting>
  <conditionalFormatting sqref="H43">
    <cfRule type="cellIs" dxfId="7" priority="13" operator="equal">
      <formula>"No Cumple"</formula>
    </cfRule>
    <cfRule type="cellIs" dxfId="6" priority="14" operator="equal">
      <formula>"CUMPLE"</formula>
    </cfRule>
  </conditionalFormatting>
  <conditionalFormatting sqref="H48">
    <cfRule type="cellIs" dxfId="5" priority="11" operator="equal">
      <formula>"No Cumple"</formula>
    </cfRule>
    <cfRule type="cellIs" dxfId="4" priority="12" operator="equal">
      <formula>"CUMPLE"</formula>
    </cfRule>
  </conditionalFormatting>
  <conditionalFormatting sqref="H53">
    <cfRule type="cellIs" dxfId="3" priority="9" operator="equal">
      <formula>"No Cumple"</formula>
    </cfRule>
    <cfRule type="cellIs" dxfId="2" priority="10" operator="equal">
      <formula>"CUMPLE"</formula>
    </cfRule>
  </conditionalFormatting>
  <conditionalFormatting sqref="J2">
    <cfRule type="cellIs" dxfId="1" priority="27" operator="equal">
      <formula>"No Cumple"</formula>
    </cfRule>
    <cfRule type="cellIs" dxfId="0" priority="28" operator="equal">
      <formula>"CUMPLE"</formula>
    </cfRule>
  </conditionalFormatting>
  <dataValidations xWindow="300" yWindow="648" count="4">
    <dataValidation type="decimal" operator="greaterThan" allowBlank="1" showInputMessage="1" showErrorMessage="1" errorTitle="ERROR DE DIGITACIÓN !" error="Asegurese de digitar únicamente datos numéricos mayores a cero (0)._x000a__x000a_⚠️Verifique según su configuración de Ecxel el uso del . o , para la escritura de decimales. ⚠" sqref="D4:D33" xr:uid="{72587FB4-97C2-4923-80B5-8B4027250B10}">
      <formula1>0</formula1>
    </dataValidation>
    <dataValidation type="whole" operator="greaterThanOrEqual" allowBlank="1" showInputMessage="1" showErrorMessage="1" errorTitle="ERROR DE DIGITACIÓN !" error="Asegurese de digitar únicamente números ENTEROS POSITIVOS._x000a__x000a_No se aceptan números decimales ni cadenas de texto." sqref="G4:G33" xr:uid="{6C784B1C-3614-4550-89E8-2C960F219A06}">
      <formula1>0</formula1>
    </dataValidation>
    <dataValidation type="whole" operator="greaterThanOrEqual" allowBlank="1" showInputMessage="1" showErrorMessage="1" errorTitle="ERROR DE DIGITACIÓN !" error="Asegurese de digitar únicamente números ENTEROS POSITIVOS." sqref="F43 F48 F53 D39" xr:uid="{01E05B7F-8E82-49D7-9569-8A89EFD4CED7}">
      <formula1>0</formula1>
    </dataValidation>
    <dataValidation type="list" allowBlank="1" showInputMessage="1" showErrorMessage="1" sqref="E4:E33" xr:uid="{99DE6B2F-E473-4225-AFCE-D0765FB958B1}">
      <formula1>$M$2:$M$3</formula1>
    </dataValidation>
  </dataValidations>
  <hyperlinks>
    <hyperlink ref="J1" location="'INSTRUMENTO VERIFICACION INTERN'!A1" display="Portada" xr:uid="{8E67C92D-3EED-46EB-A9B3-C61FBBC5B684}"/>
    <hyperlink ref="J2" location="'2.Ambientes Edu. y Protectores'!B66" display="Click" xr:uid="{DB406258-597A-4AEE-BDE3-58443678DF9E}"/>
  </hyperlinks>
  <printOptions horizontalCentered="1"/>
  <pageMargins left="0.31496062992125984" right="0.31496062992125984" top="1.1417322834645669" bottom="0.74803149606299213" header="0.31496062992125984" footer="0.31496062992125984"/>
  <pageSetup scale="72" fitToHeight="0" orientation="landscape" r:id="rId1"/>
  <headerFooter>
    <oddHeader>&amp;L&amp;G&amp;CPROCESO DE INSPECCIÓN, VIGILANCIA Y CONTROL
INSTRUMENTO DE VERIFICACION
PROCESO DE INSPECCIÓN, VIGILANCIA Y CONTROL
INSTRUMENTO IV
CENTRO DE EDUCACION INICIAL
&amp;RIN92.IVC
Versión 1
07/07/2026
Clasificación de la Información
CLASIFICADA</oddHeader>
    <oddFooter>&amp;C&amp;G</oddFooter>
  </headerFooter>
  <rowBreaks count="1" manualBreakCount="1">
    <brk id="35" max="8" man="1"/>
  </rowBreaks>
  <legacyDrawingHF r:id="rId2"/>
  <tableParts count="4">
    <tablePart r:id="rId3"/>
    <tablePart r:id="rId4"/>
    <tablePart r:id="rId5"/>
    <tablePart r:id="rId6"/>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02259-C345-4B19-9B53-0B35C29289C0}">
  <sheetPr>
    <tabColor rgb="FFFFCCCC"/>
    <pageSetUpPr fitToPage="1"/>
  </sheetPr>
  <dimension ref="A1:AN12"/>
  <sheetViews>
    <sheetView zoomScaleNormal="100" workbookViewId="0">
      <selection activeCell="A7" sqref="A7"/>
    </sheetView>
  </sheetViews>
  <sheetFormatPr baseColWidth="10" defaultColWidth="11.42578125" defaultRowHeight="15" x14ac:dyDescent="0.25"/>
  <cols>
    <col min="1" max="1" width="8.42578125" customWidth="1"/>
    <col min="2" max="2" width="5.85546875" customWidth="1"/>
    <col min="3" max="3" width="32.28515625" customWidth="1"/>
    <col min="4" max="4" width="14.7109375" customWidth="1"/>
    <col min="5" max="5" width="15.140625" customWidth="1"/>
    <col min="6" max="6" width="13.7109375" customWidth="1"/>
    <col min="7" max="9" width="18.140625" customWidth="1"/>
    <col min="10" max="10" width="18.28515625" customWidth="1"/>
    <col min="11" max="11" width="20.85546875" customWidth="1"/>
    <col min="12" max="12" width="14.42578125" customWidth="1"/>
    <col min="13" max="13" width="14.7109375" customWidth="1"/>
    <col min="14" max="14" width="28.140625" customWidth="1"/>
    <col min="16" max="16" width="14.28515625" customWidth="1"/>
    <col min="29" max="29" width="13.42578125" customWidth="1"/>
    <col min="33" max="33" width="13.42578125" customWidth="1"/>
    <col min="34" max="35" width="12" customWidth="1"/>
    <col min="36" max="36" width="13.85546875" customWidth="1"/>
    <col min="40" max="40" width="47.140625" customWidth="1"/>
  </cols>
  <sheetData>
    <row r="1" spans="1:40" ht="21" customHeight="1" thickBot="1" x14ac:dyDescent="0.3">
      <c r="A1" s="223" t="s">
        <v>1635</v>
      </c>
      <c r="B1" s="458" t="s">
        <v>2436</v>
      </c>
      <c r="C1" s="458"/>
      <c r="D1" s="458"/>
      <c r="E1" s="458"/>
      <c r="F1" s="458"/>
      <c r="G1" s="458"/>
      <c r="H1" s="458"/>
      <c r="I1" s="458"/>
      <c r="J1" s="458"/>
      <c r="K1" s="458"/>
      <c r="L1" s="458"/>
      <c r="M1" s="458"/>
      <c r="N1" s="458"/>
      <c r="O1" s="221"/>
      <c r="P1" s="221"/>
      <c r="Q1" s="221"/>
      <c r="R1" s="221"/>
      <c r="S1" s="221"/>
      <c r="T1" s="221"/>
      <c r="U1" s="221"/>
      <c r="V1" s="221"/>
      <c r="W1" s="221"/>
      <c r="X1" s="221"/>
      <c r="Y1" s="221"/>
      <c r="Z1" s="221"/>
      <c r="AA1" s="221"/>
      <c r="AB1" s="221"/>
      <c r="AC1" s="221"/>
      <c r="AD1" s="221"/>
      <c r="AE1" s="221"/>
      <c r="AF1" s="221"/>
      <c r="AG1" s="221"/>
      <c r="AH1" s="221"/>
      <c r="AI1" s="221"/>
      <c r="AJ1" s="221"/>
      <c r="AK1" s="221"/>
      <c r="AL1" s="221"/>
      <c r="AM1" s="221"/>
      <c r="AN1" s="222"/>
    </row>
    <row r="2" spans="1:40" ht="45.75" thickBot="1" x14ac:dyDescent="0.3">
      <c r="A2" s="224" t="s">
        <v>1664</v>
      </c>
      <c r="B2" s="225" t="s">
        <v>1665</v>
      </c>
      <c r="C2" s="226" t="s">
        <v>2437</v>
      </c>
      <c r="D2" s="226" t="s">
        <v>2438</v>
      </c>
      <c r="E2" s="226" t="s">
        <v>2439</v>
      </c>
      <c r="F2" s="226" t="s">
        <v>2440</v>
      </c>
      <c r="G2" s="226" t="s">
        <v>2441</v>
      </c>
      <c r="H2" s="226" t="s">
        <v>2442</v>
      </c>
      <c r="I2" s="226" t="s">
        <v>2443</v>
      </c>
      <c r="J2" s="226" t="s">
        <v>2444</v>
      </c>
      <c r="K2" s="226" t="s">
        <v>2445</v>
      </c>
      <c r="L2" s="226" t="s">
        <v>2446</v>
      </c>
      <c r="M2" s="226" t="s">
        <v>2447</v>
      </c>
      <c r="N2" s="227" t="s">
        <v>2448</v>
      </c>
    </row>
    <row r="3" spans="1:40" ht="24.75" x14ac:dyDescent="0.25">
      <c r="A3" s="228" t="s">
        <v>2449</v>
      </c>
      <c r="B3" s="229">
        <v>1</v>
      </c>
      <c r="C3" s="230"/>
      <c r="D3" s="231"/>
      <c r="E3" s="231"/>
      <c r="F3" s="232"/>
      <c r="G3" s="230"/>
      <c r="H3" s="230"/>
      <c r="I3" s="230"/>
      <c r="J3" s="230"/>
      <c r="K3" s="233"/>
      <c r="L3" s="233"/>
      <c r="M3" s="234"/>
      <c r="N3" s="235"/>
    </row>
    <row r="4" spans="1:40" ht="24.75" x14ac:dyDescent="0.25">
      <c r="A4" s="228" t="s">
        <v>2449</v>
      </c>
      <c r="B4" s="236">
        <v>2</v>
      </c>
      <c r="C4" s="237"/>
      <c r="D4" s="238"/>
      <c r="E4" s="238"/>
      <c r="F4" s="239"/>
      <c r="G4" s="237"/>
      <c r="H4" s="237"/>
      <c r="I4" s="237"/>
      <c r="J4" s="237"/>
      <c r="K4" s="233"/>
      <c r="L4" s="233"/>
      <c r="M4" s="117"/>
      <c r="N4" s="240"/>
    </row>
    <row r="5" spans="1:40" ht="24.75" x14ac:dyDescent="0.25">
      <c r="A5" s="228" t="s">
        <v>2449</v>
      </c>
      <c r="B5" s="236">
        <v>3</v>
      </c>
      <c r="C5" s="237"/>
      <c r="D5" s="238"/>
      <c r="E5" s="238"/>
      <c r="F5" s="239"/>
      <c r="G5" s="237"/>
      <c r="H5" s="237"/>
      <c r="I5" s="237"/>
      <c r="J5" s="237"/>
      <c r="K5" s="233"/>
      <c r="L5" s="233"/>
      <c r="M5" s="117"/>
      <c r="N5" s="240"/>
    </row>
    <row r="6" spans="1:40" ht="24.75" x14ac:dyDescent="0.25">
      <c r="A6" s="228" t="s">
        <v>2449</v>
      </c>
      <c r="B6" s="236">
        <v>4</v>
      </c>
      <c r="C6" s="237"/>
      <c r="D6" s="238"/>
      <c r="E6" s="238"/>
      <c r="F6" s="239"/>
      <c r="G6" s="237"/>
      <c r="H6" s="237"/>
      <c r="I6" s="237"/>
      <c r="J6" s="237"/>
      <c r="K6" s="233"/>
      <c r="L6" s="233"/>
      <c r="M6" s="117"/>
      <c r="N6" s="240"/>
    </row>
    <row r="7" spans="1:40" ht="24.75" x14ac:dyDescent="0.25">
      <c r="A7" s="228" t="s">
        <v>2449</v>
      </c>
      <c r="B7" s="236">
        <v>5</v>
      </c>
      <c r="C7" s="237"/>
      <c r="D7" s="238"/>
      <c r="E7" s="238"/>
      <c r="F7" s="239"/>
      <c r="G7" s="237"/>
      <c r="H7" s="237"/>
      <c r="I7" s="237"/>
      <c r="J7" s="237"/>
      <c r="K7" s="233"/>
      <c r="L7" s="233"/>
      <c r="M7" s="117"/>
      <c r="N7" s="240"/>
    </row>
    <row r="8" spans="1:40" ht="24.75" x14ac:dyDescent="0.25">
      <c r="A8" s="228" t="s">
        <v>2449</v>
      </c>
      <c r="B8" s="236">
        <v>6</v>
      </c>
      <c r="C8" s="237"/>
      <c r="D8" s="238"/>
      <c r="E8" s="238"/>
      <c r="F8" s="239"/>
      <c r="G8" s="237"/>
      <c r="H8" s="237"/>
      <c r="I8" s="237"/>
      <c r="J8" s="237"/>
      <c r="K8" s="233"/>
      <c r="L8" s="233"/>
      <c r="M8" s="117"/>
      <c r="N8" s="240"/>
    </row>
    <row r="9" spans="1:40" ht="24.75" x14ac:dyDescent="0.25">
      <c r="A9" s="228" t="s">
        <v>2449</v>
      </c>
      <c r="B9" s="236">
        <v>7</v>
      </c>
      <c r="C9" s="237"/>
      <c r="D9" s="238"/>
      <c r="E9" s="238"/>
      <c r="F9" s="239"/>
      <c r="G9" s="237"/>
      <c r="H9" s="237"/>
      <c r="I9" s="237"/>
      <c r="J9" s="237"/>
      <c r="K9" s="233"/>
      <c r="L9" s="233"/>
      <c r="M9" s="117"/>
      <c r="N9" s="240"/>
    </row>
    <row r="10" spans="1:40" ht="24.75" x14ac:dyDescent="0.25">
      <c r="A10" s="228" t="s">
        <v>2449</v>
      </c>
      <c r="B10" s="236">
        <v>8</v>
      </c>
      <c r="C10" s="237"/>
      <c r="D10" s="238"/>
      <c r="E10" s="238"/>
      <c r="F10" s="239"/>
      <c r="G10" s="237"/>
      <c r="H10" s="237"/>
      <c r="I10" s="237"/>
      <c r="J10" s="237"/>
      <c r="K10" s="233"/>
      <c r="L10" s="233"/>
      <c r="M10" s="117"/>
      <c r="N10" s="240"/>
    </row>
    <row r="11" spans="1:40" ht="24.75" x14ac:dyDescent="0.25">
      <c r="A11" s="228" t="s">
        <v>2449</v>
      </c>
      <c r="B11" s="236">
        <v>9</v>
      </c>
      <c r="C11" s="237"/>
      <c r="D11" s="238"/>
      <c r="E11" s="238"/>
      <c r="F11" s="239"/>
      <c r="G11" s="237"/>
      <c r="H11" s="237"/>
      <c r="I11" s="237"/>
      <c r="J11" s="237"/>
      <c r="K11" s="233"/>
      <c r="L11" s="233"/>
      <c r="M11" s="117"/>
      <c r="N11" s="240"/>
    </row>
    <row r="12" spans="1:40" ht="25.5" thickBot="1" x14ac:dyDescent="0.3">
      <c r="A12" s="228" t="s">
        <v>2449</v>
      </c>
      <c r="B12" s="241">
        <v>10</v>
      </c>
      <c r="C12" s="242"/>
      <c r="D12" s="243"/>
      <c r="E12" s="243"/>
      <c r="F12" s="244"/>
      <c r="G12" s="242"/>
      <c r="H12" s="242"/>
      <c r="I12" s="242"/>
      <c r="J12" s="242"/>
      <c r="K12" s="245"/>
      <c r="L12" s="245"/>
      <c r="M12" s="246"/>
      <c r="N12" s="247"/>
    </row>
  </sheetData>
  <sheetProtection algorithmName="SHA-512" hashValue="nlgnXbfnTMmi4zajSzuDurHlIZLf43t+886/aaz2064wWjJ134skmNY2CZo6k1AtnD9wiQn+aIwLZotXAngWfg==" saltValue="EBYELntsyev312kFzzXXsw==" spinCount="100000" sheet="1" formatRows="0"/>
  <mergeCells count="1">
    <mergeCell ref="B1:N1"/>
  </mergeCells>
  <dataValidations disablePrompts="1" count="1">
    <dataValidation type="list" allowBlank="1" showInputMessage="1" showErrorMessage="1" sqref="K3:L12" xr:uid="{1FE7AE25-54AB-476E-B7A2-A1448325813B}">
      <formula1>"SI, NO"</formula1>
    </dataValidation>
  </dataValidations>
  <hyperlinks>
    <hyperlink ref="A1" location="PORTADA!A1" display="Portada" xr:uid="{7A4A0E9D-6780-4605-B72D-0D45914B2D48}"/>
  </hyperlinks>
  <printOptions horizontalCentered="1"/>
  <pageMargins left="0.31496062992125984" right="0.31496062992125984" top="1.1417322834645669" bottom="0.74803149606299213" header="0.31496062992125984" footer="0.31496062992125984"/>
  <pageSetup scale="56" fitToHeight="0" orientation="landscape" r:id="rId1"/>
  <headerFooter>
    <oddHeader>&amp;L&amp;G&amp;CPROCESO DE INSPECCIÓN, VIGILANCIA Y CONTROL
INSTRUMENTO DE VERIFICACION
PROCESO DE INSPECCIÓN, VIGILANCIA Y CONTROL
INSTRUMENTO IV
CENTRO DE EDUCACION INICIAL
&amp;RIN92.IVC
Versión 1
07/07/2026
Clasificación de la Información
CLASIFICADA</oddHeader>
    <oddFooter>&amp;C&amp;G</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353A1-355A-4276-BCA6-6AEDAD129DC0}">
  <sheetPr>
    <tabColor rgb="FFEE0000"/>
    <pageSetUpPr fitToPage="1"/>
  </sheetPr>
  <dimension ref="A1:Z80"/>
  <sheetViews>
    <sheetView zoomScaleNormal="100" zoomScalePageLayoutView="80" workbookViewId="0">
      <selection activeCell="B3" sqref="B3"/>
    </sheetView>
  </sheetViews>
  <sheetFormatPr baseColWidth="10" defaultColWidth="11.42578125" defaultRowHeight="15" x14ac:dyDescent="0.25"/>
  <cols>
    <col min="2" max="2" width="20" bestFit="1" customWidth="1"/>
    <col min="3" max="3" width="33.140625" style="2" customWidth="1"/>
    <col min="4" max="4" width="74.140625" style="2" customWidth="1"/>
    <col min="5" max="5" width="56.42578125" style="2" bestFit="1" customWidth="1"/>
    <col min="6" max="6" width="30.42578125" style="2" customWidth="1"/>
    <col min="7" max="7" width="134" style="2" customWidth="1"/>
    <col min="8" max="8" width="84.42578125" customWidth="1"/>
    <col min="9" max="9" width="41.7109375" customWidth="1"/>
  </cols>
  <sheetData>
    <row r="1" spans="1:9" s="31" customFormat="1" x14ac:dyDescent="0.25">
      <c r="A1" s="28"/>
      <c r="B1" s="28"/>
      <c r="C1" s="28"/>
      <c r="D1" s="28"/>
    </row>
    <row r="2" spans="1:9" ht="30" customHeight="1" x14ac:dyDescent="0.25">
      <c r="A2" s="28"/>
      <c r="B2" s="67" t="s">
        <v>2450</v>
      </c>
      <c r="C2" s="66" t="s">
        <v>1665</v>
      </c>
      <c r="D2" s="66" t="s">
        <v>1666</v>
      </c>
      <c r="E2" s="66" t="s">
        <v>1667</v>
      </c>
      <c r="F2" s="66" t="s">
        <v>2451</v>
      </c>
      <c r="G2" s="66" t="s">
        <v>1669</v>
      </c>
    </row>
    <row r="3" spans="1:9" s="12" customFormat="1" x14ac:dyDescent="0.15">
      <c r="A3" s="28"/>
      <c r="B3" s="69" t="s">
        <v>1670</v>
      </c>
      <c r="C3" s="70" t="str" cm="1">
        <f t="array" ref="C3">_xlfn._xlws.FILTER('2.Ambientes Edu. y Protectores'!B3:F94,'2.Ambientes Edu. y Protectores'!D3:D94="NO CUMPLE CONDICIÓN","")</f>
        <v/>
      </c>
      <c r="D3" s="10"/>
      <c r="E3" s="70"/>
      <c r="F3" s="10"/>
      <c r="G3" s="10"/>
      <c r="H3" s="10" t="str">
        <f>CONCATENATE("No ",D3)</f>
        <v xml:space="preserve">No </v>
      </c>
      <c r="I3" s="12" t="s">
        <v>2503</v>
      </c>
    </row>
    <row r="4" spans="1:9" x14ac:dyDescent="0.25">
      <c r="A4" s="28"/>
      <c r="B4" s="69" t="s">
        <v>1676</v>
      </c>
      <c r="C4" s="70"/>
      <c r="D4" s="10"/>
      <c r="E4" s="70"/>
      <c r="F4" s="10"/>
      <c r="G4" s="10"/>
      <c r="H4" s="10" t="str">
        <f t="shared" ref="H4:H63" si="0">CONCATENATE("No ",D4)</f>
        <v xml:space="preserve">No </v>
      </c>
      <c r="I4" s="12" t="s">
        <v>2503</v>
      </c>
    </row>
    <row r="5" spans="1:9" x14ac:dyDescent="0.25">
      <c r="A5" s="28"/>
      <c r="B5" s="69" t="s">
        <v>1685</v>
      </c>
      <c r="C5" s="70"/>
      <c r="D5" s="10"/>
      <c r="E5" s="70"/>
      <c r="F5" s="10"/>
      <c r="G5" s="10"/>
      <c r="H5" s="10" t="str">
        <f t="shared" si="0"/>
        <v xml:space="preserve">No </v>
      </c>
      <c r="I5" s="12" t="s">
        <v>2503</v>
      </c>
    </row>
    <row r="6" spans="1:9" x14ac:dyDescent="0.25">
      <c r="A6" s="28"/>
      <c r="B6" s="69" t="s">
        <v>1706</v>
      </c>
      <c r="C6" s="70"/>
      <c r="D6" s="10"/>
      <c r="E6" s="70"/>
      <c r="F6" s="10"/>
      <c r="G6" s="10"/>
      <c r="H6" s="10" t="str">
        <f t="shared" si="0"/>
        <v xml:space="preserve">No </v>
      </c>
      <c r="I6" s="12" t="s">
        <v>2503</v>
      </c>
    </row>
    <row r="7" spans="1:9" x14ac:dyDescent="0.25">
      <c r="A7" s="28"/>
      <c r="B7" s="69" t="s">
        <v>1711</v>
      </c>
      <c r="C7" s="70"/>
      <c r="D7" s="10"/>
      <c r="E7" s="70"/>
      <c r="F7" s="10"/>
      <c r="G7" s="10"/>
      <c r="H7" s="10" t="str">
        <f t="shared" si="0"/>
        <v xml:space="preserve">No </v>
      </c>
      <c r="I7" s="12" t="s">
        <v>2503</v>
      </c>
    </row>
    <row r="8" spans="1:9" x14ac:dyDescent="0.25">
      <c r="A8" s="28"/>
      <c r="B8" s="69" t="s">
        <v>1718</v>
      </c>
      <c r="C8" s="70"/>
      <c r="D8" s="10"/>
      <c r="E8" s="70"/>
      <c r="F8" s="10"/>
      <c r="G8" s="10"/>
      <c r="H8" s="10" t="str">
        <f t="shared" si="0"/>
        <v xml:space="preserve">No </v>
      </c>
      <c r="I8" s="12" t="s">
        <v>2503</v>
      </c>
    </row>
    <row r="9" spans="1:9" x14ac:dyDescent="0.25">
      <c r="A9" s="28"/>
      <c r="B9" s="69" t="s">
        <v>1727</v>
      </c>
      <c r="C9" s="70"/>
      <c r="D9" s="10"/>
      <c r="E9" s="70"/>
      <c r="F9" s="10"/>
      <c r="G9" s="10"/>
      <c r="H9" s="10" t="str">
        <f t="shared" si="0"/>
        <v xml:space="preserve">No </v>
      </c>
      <c r="I9" s="12" t="s">
        <v>2503</v>
      </c>
    </row>
    <row r="10" spans="1:9" x14ac:dyDescent="0.25">
      <c r="B10" s="69" t="s">
        <v>1734</v>
      </c>
      <c r="D10" s="10"/>
      <c r="F10" s="116"/>
      <c r="G10" s="11"/>
      <c r="H10" s="10" t="str">
        <f t="shared" si="0"/>
        <v xml:space="preserve">No </v>
      </c>
      <c r="I10" s="12" t="s">
        <v>2503</v>
      </c>
    </row>
    <row r="11" spans="1:9" x14ac:dyDescent="0.25">
      <c r="B11" s="69" t="s">
        <v>1734</v>
      </c>
      <c r="D11" s="10"/>
      <c r="F11" s="116"/>
      <c r="G11" s="11"/>
      <c r="H11" s="10" t="str">
        <f t="shared" si="0"/>
        <v xml:space="preserve">No </v>
      </c>
      <c r="I11" s="12" t="s">
        <v>2503</v>
      </c>
    </row>
    <row r="12" spans="1:9" x14ac:dyDescent="0.25">
      <c r="B12" s="69" t="s">
        <v>1734</v>
      </c>
      <c r="D12" s="10"/>
      <c r="F12" s="116"/>
      <c r="G12" s="11"/>
      <c r="H12" s="10" t="str">
        <f t="shared" si="0"/>
        <v xml:space="preserve">No </v>
      </c>
      <c r="I12" s="12" t="s">
        <v>2503</v>
      </c>
    </row>
    <row r="13" spans="1:9" x14ac:dyDescent="0.25">
      <c r="B13" s="69" t="s">
        <v>1797</v>
      </c>
      <c r="D13" s="10"/>
      <c r="F13" s="116"/>
      <c r="G13" s="11"/>
      <c r="H13" s="10" t="str">
        <f t="shared" si="0"/>
        <v xml:space="preserve">No </v>
      </c>
      <c r="I13" s="12" t="s">
        <v>2503</v>
      </c>
    </row>
    <row r="14" spans="1:9" x14ac:dyDescent="0.25">
      <c r="B14" s="69" t="s">
        <v>1812</v>
      </c>
      <c r="D14" s="10"/>
      <c r="F14" s="116"/>
      <c r="G14" s="11"/>
      <c r="H14" s="10" t="str">
        <f t="shared" si="0"/>
        <v xml:space="preserve">No </v>
      </c>
      <c r="I14" s="12" t="s">
        <v>2503</v>
      </c>
    </row>
    <row r="15" spans="1:9" x14ac:dyDescent="0.25">
      <c r="B15" s="69" t="s">
        <v>1812</v>
      </c>
      <c r="D15" s="10"/>
      <c r="F15" s="116"/>
      <c r="G15" s="11"/>
      <c r="H15" s="10" t="str">
        <f t="shared" si="0"/>
        <v xml:space="preserve">No </v>
      </c>
      <c r="I15" s="12" t="s">
        <v>2503</v>
      </c>
    </row>
    <row r="16" spans="1:9" x14ac:dyDescent="0.25">
      <c r="B16" s="69" t="s">
        <v>1849</v>
      </c>
      <c r="D16" s="10"/>
      <c r="F16" s="116"/>
      <c r="G16" s="11"/>
      <c r="H16" s="10" t="str">
        <f t="shared" si="0"/>
        <v xml:space="preserve">No </v>
      </c>
      <c r="I16" s="12" t="s">
        <v>2503</v>
      </c>
    </row>
    <row r="17" spans="2:9" x14ac:dyDescent="0.25">
      <c r="B17" s="69" t="s">
        <v>1863</v>
      </c>
      <c r="D17" s="10"/>
      <c r="F17" s="116"/>
      <c r="G17" s="11"/>
      <c r="H17" s="10" t="str">
        <f t="shared" si="0"/>
        <v xml:space="preserve">No </v>
      </c>
      <c r="I17" s="12" t="s">
        <v>2503</v>
      </c>
    </row>
    <row r="18" spans="2:9" x14ac:dyDescent="0.25">
      <c r="B18" s="69" t="s">
        <v>2452</v>
      </c>
      <c r="C18" s="70" t="str" cm="1">
        <f t="array" ref="C18">_xlfn._xlws.FILTER('3. Alimentacion y Nutrición '!B3:F104,'3. Alimentacion y Nutrición '!D3:D104="NO CUMPLE CONDICIÓN","")</f>
        <v/>
      </c>
      <c r="D18" s="10"/>
      <c r="E18" s="71"/>
      <c r="F18" s="5"/>
      <c r="G18" s="5"/>
      <c r="H18" s="10" t="str">
        <f t="shared" si="0"/>
        <v xml:space="preserve">No </v>
      </c>
      <c r="I18" s="12" t="s">
        <v>2504</v>
      </c>
    </row>
    <row r="19" spans="2:9" x14ac:dyDescent="0.25">
      <c r="B19" s="69" t="s">
        <v>1878</v>
      </c>
      <c r="C19" s="70"/>
      <c r="D19" s="10"/>
      <c r="E19" s="71"/>
      <c r="F19" s="5"/>
      <c r="G19" s="5"/>
      <c r="H19" s="10" t="str">
        <f t="shared" si="0"/>
        <v xml:space="preserve">No </v>
      </c>
      <c r="I19" s="12" t="s">
        <v>2504</v>
      </c>
    </row>
    <row r="20" spans="2:9" x14ac:dyDescent="0.25">
      <c r="B20" s="69" t="s">
        <v>1890</v>
      </c>
      <c r="C20" s="70"/>
      <c r="D20" s="10"/>
      <c r="E20" s="71"/>
      <c r="F20" s="5"/>
      <c r="G20" s="5"/>
      <c r="H20" s="10" t="str">
        <f t="shared" si="0"/>
        <v xml:space="preserve">No </v>
      </c>
      <c r="I20" s="12" t="s">
        <v>2504</v>
      </c>
    </row>
    <row r="21" spans="2:9" x14ac:dyDescent="0.25">
      <c r="B21" s="69" t="s">
        <v>1895</v>
      </c>
      <c r="C21" s="70"/>
      <c r="D21" s="10"/>
      <c r="E21" s="71"/>
      <c r="F21" s="5"/>
      <c r="G21" s="5"/>
      <c r="H21" s="10" t="str">
        <f t="shared" si="0"/>
        <v xml:space="preserve">No </v>
      </c>
      <c r="I21" s="12" t="s">
        <v>2504</v>
      </c>
    </row>
    <row r="22" spans="2:9" x14ac:dyDescent="0.25">
      <c r="B22" s="69" t="s">
        <v>1895</v>
      </c>
      <c r="C22" s="70"/>
      <c r="D22" s="10"/>
      <c r="E22" s="71"/>
      <c r="F22" s="5"/>
      <c r="G22" s="5"/>
      <c r="H22" s="10" t="str">
        <f t="shared" si="0"/>
        <v xml:space="preserve">No </v>
      </c>
      <c r="I22" s="12" t="s">
        <v>2504</v>
      </c>
    </row>
    <row r="23" spans="2:9" x14ac:dyDescent="0.25">
      <c r="B23" s="69" t="s">
        <v>1934</v>
      </c>
      <c r="D23" s="10"/>
      <c r="F23" s="116"/>
      <c r="G23" s="11"/>
      <c r="H23" s="10" t="str">
        <f t="shared" si="0"/>
        <v xml:space="preserve">No </v>
      </c>
      <c r="I23" s="12" t="s">
        <v>2504</v>
      </c>
    </row>
    <row r="24" spans="2:9" x14ac:dyDescent="0.25">
      <c r="B24" s="69" t="s">
        <v>1947</v>
      </c>
      <c r="D24" s="10"/>
      <c r="F24" s="116"/>
      <c r="G24" s="11"/>
      <c r="H24" s="10" t="str">
        <f t="shared" si="0"/>
        <v xml:space="preserve">No </v>
      </c>
      <c r="I24" s="12" t="s">
        <v>2504</v>
      </c>
    </row>
    <row r="25" spans="2:9" x14ac:dyDescent="0.25">
      <c r="B25" s="69" t="s">
        <v>1958</v>
      </c>
      <c r="D25" s="10"/>
      <c r="F25" s="116"/>
      <c r="G25" s="11"/>
      <c r="H25" s="10" t="str">
        <f t="shared" si="0"/>
        <v xml:space="preserve">No </v>
      </c>
      <c r="I25" s="12" t="s">
        <v>2504</v>
      </c>
    </row>
    <row r="26" spans="2:9" x14ac:dyDescent="0.25">
      <c r="B26" s="69" t="s">
        <v>1974</v>
      </c>
      <c r="D26" s="10"/>
      <c r="F26" s="116"/>
      <c r="G26" s="11"/>
      <c r="H26" s="10" t="str">
        <f t="shared" si="0"/>
        <v xml:space="preserve">No </v>
      </c>
      <c r="I26" s="12" t="s">
        <v>2504</v>
      </c>
    </row>
    <row r="27" spans="2:9" x14ac:dyDescent="0.25">
      <c r="B27" s="69" t="s">
        <v>2005</v>
      </c>
      <c r="D27" s="10"/>
      <c r="F27" s="116"/>
      <c r="G27" s="11"/>
      <c r="H27" s="10" t="str">
        <f t="shared" si="0"/>
        <v xml:space="preserve">No </v>
      </c>
      <c r="I27" s="12" t="s">
        <v>2504</v>
      </c>
    </row>
    <row r="28" spans="2:9" x14ac:dyDescent="0.25">
      <c r="B28" s="69" t="s">
        <v>2019</v>
      </c>
      <c r="D28" s="10"/>
      <c r="F28" s="116"/>
      <c r="G28" s="11"/>
      <c r="H28" s="10" t="str">
        <f t="shared" si="0"/>
        <v xml:space="preserve">No </v>
      </c>
      <c r="I28" s="12" t="s">
        <v>2504</v>
      </c>
    </row>
    <row r="29" spans="2:9" x14ac:dyDescent="0.25">
      <c r="B29" s="69" t="s">
        <v>2024</v>
      </c>
      <c r="D29" s="10"/>
      <c r="F29" s="116"/>
      <c r="G29" s="11"/>
      <c r="H29" s="10" t="str">
        <f t="shared" si="0"/>
        <v xml:space="preserve">No </v>
      </c>
      <c r="I29" s="12" t="s">
        <v>2504</v>
      </c>
    </row>
    <row r="30" spans="2:9" x14ac:dyDescent="0.25">
      <c r="B30" s="69" t="s">
        <v>2040</v>
      </c>
      <c r="D30" s="10"/>
      <c r="F30" s="116"/>
      <c r="G30" s="11"/>
      <c r="H30" s="10" t="str">
        <f t="shared" si="0"/>
        <v xml:space="preserve">No </v>
      </c>
      <c r="I30" s="12" t="s">
        <v>2504</v>
      </c>
    </row>
    <row r="31" spans="2:9" x14ac:dyDescent="0.25">
      <c r="B31" s="69" t="s">
        <v>2045</v>
      </c>
      <c r="D31" s="10"/>
      <c r="F31" s="116"/>
      <c r="G31" s="11"/>
      <c r="H31" s="10" t="str">
        <f t="shared" si="0"/>
        <v xml:space="preserve">No </v>
      </c>
      <c r="I31" s="12" t="s">
        <v>2504</v>
      </c>
    </row>
    <row r="32" spans="2:9" x14ac:dyDescent="0.25">
      <c r="B32" s="69" t="s">
        <v>2070</v>
      </c>
      <c r="D32" s="10"/>
      <c r="F32" s="116"/>
      <c r="G32" s="11"/>
      <c r="H32" s="10" t="str">
        <f t="shared" si="0"/>
        <v xml:space="preserve">No </v>
      </c>
      <c r="I32" s="12" t="s">
        <v>2504</v>
      </c>
    </row>
    <row r="33" spans="2:26" x14ac:dyDescent="0.25">
      <c r="B33" s="69" t="s">
        <v>2070</v>
      </c>
      <c r="D33" s="10"/>
      <c r="F33" s="116"/>
      <c r="G33" s="11"/>
      <c r="H33" s="10" t="str">
        <f t="shared" si="0"/>
        <v xml:space="preserve">No </v>
      </c>
      <c r="I33" s="12" t="s">
        <v>2504</v>
      </c>
    </row>
    <row r="34" spans="2:26" x14ac:dyDescent="0.25">
      <c r="B34" s="69" t="s">
        <v>2105</v>
      </c>
      <c r="D34" s="10"/>
      <c r="F34" s="116"/>
      <c r="G34" s="11"/>
      <c r="H34" s="10" t="str">
        <f t="shared" si="0"/>
        <v xml:space="preserve">No </v>
      </c>
      <c r="I34" s="12" t="s">
        <v>2504</v>
      </c>
    </row>
    <row r="35" spans="2:26" x14ac:dyDescent="0.25">
      <c r="B35" s="69" t="s">
        <v>2114</v>
      </c>
      <c r="D35" s="10"/>
      <c r="F35" s="116"/>
      <c r="G35" s="11"/>
      <c r="H35" s="10" t="str">
        <f t="shared" si="0"/>
        <v xml:space="preserve">No </v>
      </c>
      <c r="I35" s="12" t="s">
        <v>2504</v>
      </c>
    </row>
    <row r="36" spans="2:26" x14ac:dyDescent="0.25">
      <c r="B36" s="69" t="s">
        <v>2121</v>
      </c>
      <c r="D36" s="10"/>
      <c r="F36" s="116"/>
      <c r="G36" s="11"/>
      <c r="H36" s="10" t="str">
        <f t="shared" si="0"/>
        <v xml:space="preserve">No </v>
      </c>
      <c r="I36" s="12" t="s">
        <v>2504</v>
      </c>
    </row>
    <row r="37" spans="2:26" x14ac:dyDescent="0.25">
      <c r="B37" s="69" t="s">
        <v>2142</v>
      </c>
      <c r="C37" s="70" t="str" cm="1">
        <f t="array" ref="C37">_xlfn._xlws.FILTER('4. Familia,Comunidadesy Redes'!B3:F37,'4. Familia,Comunidadesy Redes'!D3:D37="NO CUMPLE CONDICIÓN","")</f>
        <v/>
      </c>
      <c r="D37" s="10"/>
      <c r="E37" s="71"/>
      <c r="F37" s="5"/>
      <c r="G37" s="11"/>
      <c r="H37" s="10" t="str">
        <f t="shared" si="0"/>
        <v xml:space="preserve">No </v>
      </c>
      <c r="I37" s="12" t="s">
        <v>2453</v>
      </c>
    </row>
    <row r="38" spans="2:26" x14ac:dyDescent="0.25">
      <c r="B38" s="69" t="s">
        <v>2147</v>
      </c>
      <c r="D38" s="10"/>
      <c r="F38" s="116"/>
      <c r="G38" s="11"/>
      <c r="H38" s="10" t="str">
        <f t="shared" si="0"/>
        <v xml:space="preserve">No </v>
      </c>
      <c r="I38" s="12" t="s">
        <v>2453</v>
      </c>
    </row>
    <row r="39" spans="2:26" x14ac:dyDescent="0.25">
      <c r="B39" s="69" t="s">
        <v>2161</v>
      </c>
      <c r="D39" s="10"/>
      <c r="F39" s="116"/>
      <c r="G39" s="11"/>
      <c r="H39" s="10" t="str">
        <f t="shared" si="0"/>
        <v xml:space="preserve">No </v>
      </c>
      <c r="I39" s="12" t="s">
        <v>2453</v>
      </c>
    </row>
    <row r="40" spans="2:26" x14ac:dyDescent="0.25">
      <c r="B40" s="69" t="s">
        <v>2174</v>
      </c>
      <c r="D40" s="10"/>
      <c r="F40" s="116"/>
      <c r="G40" s="11"/>
      <c r="H40" s="10" t="str">
        <f t="shared" si="0"/>
        <v xml:space="preserve">No </v>
      </c>
      <c r="I40" s="12" t="s">
        <v>2453</v>
      </c>
    </row>
    <row r="41" spans="2:26" x14ac:dyDescent="0.25">
      <c r="B41" s="69" t="s">
        <v>2183</v>
      </c>
      <c r="D41" s="10"/>
      <c r="F41" s="116"/>
      <c r="G41" s="11"/>
      <c r="H41" s="10" t="str">
        <f t="shared" si="0"/>
        <v xml:space="preserve">No </v>
      </c>
      <c r="I41" s="12" t="s">
        <v>2453</v>
      </c>
    </row>
    <row r="42" spans="2:26" x14ac:dyDescent="0.25">
      <c r="B42" s="69" t="s">
        <v>2191</v>
      </c>
      <c r="D42" s="10"/>
      <c r="F42" s="116"/>
      <c r="G42" s="11"/>
      <c r="H42" s="10" t="str">
        <f t="shared" si="0"/>
        <v xml:space="preserve">No </v>
      </c>
      <c r="I42" s="12" t="s">
        <v>2453</v>
      </c>
    </row>
    <row r="43" spans="2:26" x14ac:dyDescent="0.25">
      <c r="B43" s="69" t="s">
        <v>2208</v>
      </c>
      <c r="D43" s="10"/>
      <c r="F43" s="116"/>
      <c r="G43" s="11"/>
      <c r="H43" s="10" t="str">
        <f t="shared" si="0"/>
        <v xml:space="preserve">No </v>
      </c>
      <c r="I43" s="12" t="s">
        <v>2453</v>
      </c>
    </row>
    <row r="44" spans="2:26" x14ac:dyDescent="0.25">
      <c r="B44" s="69" t="s">
        <v>2218</v>
      </c>
      <c r="C44" s="70" t="str" cm="1">
        <f t="array" ref="C44">_xlfn._xlws.FILTER('5. Proceso Pedagógico'!B3:F28,'5. Proceso Pedagógico'!D3:D28="NO CUMPLE CONDICIÓN","")</f>
        <v/>
      </c>
      <c r="D44" s="10"/>
      <c r="E44" s="71"/>
      <c r="F44" s="5"/>
      <c r="G44" s="5"/>
      <c r="H44" s="10" t="str">
        <f t="shared" si="0"/>
        <v xml:space="preserve">No </v>
      </c>
      <c r="I44" s="12" t="s">
        <v>2454</v>
      </c>
      <c r="J44" s="68"/>
      <c r="K44" s="68"/>
      <c r="L44" s="68"/>
      <c r="M44" s="68"/>
      <c r="N44" s="68"/>
      <c r="O44" s="68"/>
      <c r="P44" s="68"/>
      <c r="Q44" s="68"/>
      <c r="R44" s="68"/>
      <c r="S44" s="68"/>
      <c r="T44" s="68"/>
      <c r="U44" s="68"/>
      <c r="V44" s="68"/>
      <c r="W44" s="68"/>
      <c r="X44" s="68"/>
      <c r="Y44" s="68"/>
      <c r="Z44" s="68"/>
    </row>
    <row r="45" spans="2:26" x14ac:dyDescent="0.25">
      <c r="B45" s="69" t="s">
        <v>2222</v>
      </c>
      <c r="C45" s="71"/>
      <c r="D45" s="10"/>
      <c r="E45" s="71"/>
      <c r="F45" s="5"/>
      <c r="G45" s="5"/>
      <c r="H45" s="10" t="str">
        <f t="shared" si="0"/>
        <v xml:space="preserve">No </v>
      </c>
      <c r="I45" s="12" t="s">
        <v>2454</v>
      </c>
      <c r="J45" s="68"/>
      <c r="K45" s="68"/>
      <c r="L45" s="68"/>
      <c r="M45" s="68"/>
      <c r="N45" s="68"/>
      <c r="O45" s="68"/>
      <c r="P45" s="68"/>
      <c r="Q45" s="68"/>
      <c r="R45" s="68"/>
      <c r="S45" s="68"/>
      <c r="T45" s="68"/>
      <c r="U45" s="68"/>
      <c r="V45" s="68"/>
      <c r="W45" s="68"/>
      <c r="X45" s="68"/>
      <c r="Y45" s="68"/>
      <c r="Z45" s="68"/>
    </row>
    <row r="46" spans="2:26" x14ac:dyDescent="0.25">
      <c r="B46" s="69" t="s">
        <v>2230</v>
      </c>
      <c r="C46" s="71"/>
      <c r="D46" s="10"/>
      <c r="E46" s="71"/>
      <c r="F46" s="5"/>
      <c r="G46" s="5"/>
      <c r="H46" s="10" t="str">
        <f t="shared" si="0"/>
        <v xml:space="preserve">No </v>
      </c>
      <c r="I46" s="12" t="s">
        <v>2454</v>
      </c>
      <c r="J46" s="68"/>
      <c r="K46" s="68"/>
      <c r="L46" s="68"/>
      <c r="M46" s="68"/>
      <c r="N46" s="68"/>
      <c r="O46" s="68"/>
      <c r="P46" s="68"/>
      <c r="Q46" s="68"/>
      <c r="R46" s="68"/>
      <c r="S46" s="68"/>
      <c r="T46" s="68"/>
      <c r="U46" s="68"/>
      <c r="V46" s="68"/>
      <c r="W46" s="68"/>
      <c r="X46" s="68"/>
      <c r="Y46" s="68"/>
      <c r="Z46" s="68"/>
    </row>
    <row r="47" spans="2:26" x14ac:dyDescent="0.25">
      <c r="B47" s="69" t="s">
        <v>2240</v>
      </c>
      <c r="C47" s="71"/>
      <c r="D47" s="10"/>
      <c r="E47" s="71"/>
      <c r="F47" s="5"/>
      <c r="G47" s="5"/>
      <c r="H47" s="10" t="str">
        <f t="shared" si="0"/>
        <v xml:space="preserve">No </v>
      </c>
      <c r="I47" s="12" t="s">
        <v>2454</v>
      </c>
      <c r="J47" s="68"/>
      <c r="K47" s="68"/>
      <c r="L47" s="68"/>
      <c r="M47" s="68"/>
      <c r="N47" s="68"/>
      <c r="O47" s="68"/>
      <c r="P47" s="68"/>
      <c r="Q47" s="68"/>
      <c r="R47" s="68"/>
      <c r="S47" s="68"/>
      <c r="T47" s="68"/>
      <c r="U47" s="68"/>
      <c r="V47" s="68"/>
      <c r="W47" s="68"/>
      <c r="X47" s="68"/>
      <c r="Y47" s="68"/>
      <c r="Z47" s="68"/>
    </row>
    <row r="48" spans="2:26" x14ac:dyDescent="0.25">
      <c r="B48" s="69" t="s">
        <v>2252</v>
      </c>
      <c r="C48" s="71"/>
      <c r="D48" s="10"/>
      <c r="E48" s="71"/>
      <c r="F48" s="5"/>
      <c r="G48" s="5"/>
      <c r="H48" s="10" t="str">
        <f t="shared" si="0"/>
        <v xml:space="preserve">No </v>
      </c>
      <c r="I48" s="12" t="s">
        <v>2454</v>
      </c>
      <c r="J48" s="68"/>
      <c r="K48" s="68"/>
      <c r="L48" s="68"/>
      <c r="M48" s="68"/>
      <c r="N48" s="68"/>
      <c r="O48" s="68"/>
      <c r="P48" s="68"/>
      <c r="Q48" s="68"/>
      <c r="R48" s="68"/>
      <c r="S48" s="68"/>
      <c r="T48" s="68"/>
      <c r="U48" s="68"/>
      <c r="V48" s="68"/>
      <c r="W48" s="68"/>
      <c r="X48" s="68"/>
      <c r="Y48" s="68"/>
      <c r="Z48" s="68"/>
    </row>
    <row r="49" spans="2:26" x14ac:dyDescent="0.25">
      <c r="B49" s="69" t="s">
        <v>2263</v>
      </c>
      <c r="C49" s="71"/>
      <c r="D49" s="10"/>
      <c r="E49" s="71"/>
      <c r="F49" s="5"/>
      <c r="G49" s="5"/>
      <c r="H49" s="10" t="str">
        <f t="shared" si="0"/>
        <v xml:space="preserve">No </v>
      </c>
      <c r="I49" s="12" t="s">
        <v>2454</v>
      </c>
      <c r="J49" s="68"/>
      <c r="K49" s="68"/>
      <c r="L49" s="68"/>
      <c r="M49" s="68"/>
      <c r="N49" s="68"/>
      <c r="O49" s="68"/>
      <c r="P49" s="68"/>
      <c r="Q49" s="68"/>
      <c r="R49" s="68"/>
      <c r="S49" s="68"/>
      <c r="T49" s="68"/>
      <c r="U49" s="68"/>
      <c r="V49" s="68"/>
      <c r="W49" s="68"/>
      <c r="X49" s="68"/>
      <c r="Y49" s="68"/>
      <c r="Z49" s="68"/>
    </row>
    <row r="50" spans="2:26" x14ac:dyDescent="0.25">
      <c r="B50" s="69" t="s">
        <v>2455</v>
      </c>
      <c r="C50" s="70" t="str" cm="1">
        <f t="array" ref="C50">_xlfn._xlws.FILTER('6. AdministrativoyGestión'!B3:F20,'6. AdministrativoyGestión'!D3:D20="NO CUMPLE CONDICIÓN","")</f>
        <v/>
      </c>
      <c r="D50" s="10"/>
      <c r="E50" s="71"/>
      <c r="F50" s="5"/>
      <c r="G50" s="5"/>
      <c r="H50" s="10" t="str">
        <f t="shared" si="0"/>
        <v xml:space="preserve">No </v>
      </c>
      <c r="I50" s="12" t="s">
        <v>2456</v>
      </c>
      <c r="J50" s="68"/>
      <c r="K50" s="68"/>
      <c r="L50" s="68"/>
      <c r="M50" s="68"/>
      <c r="N50" s="68"/>
      <c r="O50" s="68"/>
      <c r="P50" s="68"/>
      <c r="Q50" s="68"/>
      <c r="R50" s="68"/>
      <c r="S50" s="68"/>
      <c r="T50" s="68"/>
      <c r="U50" s="68"/>
      <c r="V50" s="68"/>
      <c r="W50" s="68"/>
      <c r="X50" s="68"/>
      <c r="Y50" s="68"/>
      <c r="Z50" s="68"/>
    </row>
    <row r="51" spans="2:26" x14ac:dyDescent="0.25">
      <c r="B51" s="69" t="s">
        <v>2282</v>
      </c>
      <c r="C51" s="71"/>
      <c r="D51" s="10"/>
      <c r="E51" s="71"/>
      <c r="F51" s="5"/>
      <c r="G51" s="5"/>
      <c r="H51" s="10" t="str">
        <f t="shared" si="0"/>
        <v xml:space="preserve">No </v>
      </c>
      <c r="I51" s="12" t="s">
        <v>2456</v>
      </c>
      <c r="J51" s="68"/>
      <c r="K51" s="68"/>
      <c r="L51" s="68"/>
      <c r="M51" s="68"/>
      <c r="N51" s="68"/>
      <c r="O51" s="68"/>
      <c r="P51" s="68"/>
      <c r="Q51" s="68"/>
      <c r="R51" s="68"/>
      <c r="S51" s="68"/>
      <c r="T51" s="68"/>
      <c r="U51" s="68"/>
      <c r="V51" s="68"/>
      <c r="W51" s="68"/>
      <c r="X51" s="68"/>
      <c r="Y51" s="68"/>
      <c r="Z51" s="68"/>
    </row>
    <row r="52" spans="2:26" x14ac:dyDescent="0.25">
      <c r="B52" s="69" t="s">
        <v>2295</v>
      </c>
      <c r="C52" s="71"/>
      <c r="D52" s="10"/>
      <c r="E52" s="71"/>
      <c r="F52" s="5"/>
      <c r="G52" s="5"/>
      <c r="H52" s="10" t="str">
        <f t="shared" si="0"/>
        <v xml:space="preserve">No </v>
      </c>
      <c r="I52" s="12" t="s">
        <v>2456</v>
      </c>
      <c r="J52" s="68"/>
      <c r="K52" s="68"/>
      <c r="L52" s="68"/>
      <c r="M52" s="68"/>
      <c r="N52" s="68"/>
      <c r="O52" s="68"/>
      <c r="P52" s="68"/>
      <c r="Q52" s="68"/>
      <c r="R52" s="68"/>
      <c r="S52" s="68"/>
      <c r="T52" s="68"/>
      <c r="U52" s="68"/>
      <c r="V52" s="68"/>
      <c r="W52" s="68"/>
      <c r="X52" s="68"/>
      <c r="Y52" s="68"/>
      <c r="Z52" s="68"/>
    </row>
    <row r="53" spans="2:26" x14ac:dyDescent="0.25">
      <c r="B53" s="69" t="s">
        <v>2301</v>
      </c>
      <c r="C53" s="71"/>
      <c r="D53" s="10"/>
      <c r="E53" s="71"/>
      <c r="F53" s="5"/>
      <c r="G53" s="5"/>
      <c r="H53" s="10" t="str">
        <f t="shared" si="0"/>
        <v xml:space="preserve">No </v>
      </c>
      <c r="I53" s="12" t="s">
        <v>2456</v>
      </c>
      <c r="J53" s="68"/>
      <c r="K53" s="68"/>
      <c r="L53" s="68"/>
      <c r="M53" s="68"/>
      <c r="N53" s="68"/>
      <c r="O53" s="68"/>
      <c r="P53" s="68"/>
      <c r="Q53" s="68"/>
      <c r="R53" s="68"/>
      <c r="S53" s="68"/>
      <c r="T53" s="68"/>
      <c r="U53" s="68"/>
      <c r="V53" s="68"/>
      <c r="W53" s="68"/>
      <c r="X53" s="68"/>
      <c r="Y53" s="68"/>
      <c r="Z53" s="68"/>
    </row>
    <row r="54" spans="2:26" x14ac:dyDescent="0.25">
      <c r="B54" s="69" t="s">
        <v>2306</v>
      </c>
      <c r="C54" s="71"/>
      <c r="D54" s="10"/>
      <c r="E54" s="71"/>
      <c r="F54" s="5"/>
      <c r="G54" s="5"/>
      <c r="H54" s="10" t="str">
        <f t="shared" si="0"/>
        <v xml:space="preserve">No </v>
      </c>
      <c r="I54" s="12" t="s">
        <v>2456</v>
      </c>
      <c r="J54" s="68"/>
      <c r="K54" s="68"/>
      <c r="L54" s="68"/>
      <c r="M54" s="68"/>
      <c r="N54" s="68"/>
      <c r="O54" s="68"/>
      <c r="P54" s="68"/>
      <c r="Q54" s="68"/>
      <c r="R54" s="68"/>
      <c r="S54" s="68"/>
      <c r="T54" s="68"/>
      <c r="U54" s="68"/>
      <c r="V54" s="68"/>
      <c r="W54" s="68"/>
      <c r="X54" s="68"/>
      <c r="Y54" s="68"/>
      <c r="Z54" s="68"/>
    </row>
    <row r="55" spans="2:26" x14ac:dyDescent="0.25">
      <c r="B55" s="69" t="s">
        <v>2315</v>
      </c>
      <c r="C55" s="70" t="str" cm="1">
        <f t="array" ref="C55">_xlfn._xlws.FILTER('7. Financiero'!B3:F17,'7. Financiero'!D3:D17="NO CUMPLE CONDICIÓN","")</f>
        <v/>
      </c>
      <c r="D55" s="10"/>
      <c r="E55" s="71"/>
      <c r="F55" s="5"/>
      <c r="G55" s="5"/>
      <c r="H55" s="10" t="str">
        <f t="shared" si="0"/>
        <v xml:space="preserve">No </v>
      </c>
      <c r="I55" s="12" t="s">
        <v>2457</v>
      </c>
    </row>
    <row r="56" spans="2:26" x14ac:dyDescent="0.25">
      <c r="B56" s="69" t="s">
        <v>2321</v>
      </c>
      <c r="H56" s="10" t="str">
        <f t="shared" si="0"/>
        <v xml:space="preserve">No </v>
      </c>
      <c r="I56" s="12" t="s">
        <v>2457</v>
      </c>
    </row>
    <row r="57" spans="2:26" x14ac:dyDescent="0.25">
      <c r="B57" s="69" t="s">
        <v>2331</v>
      </c>
      <c r="H57" s="10" t="str">
        <f t="shared" si="0"/>
        <v xml:space="preserve">No </v>
      </c>
      <c r="I57" s="12" t="s">
        <v>2457</v>
      </c>
    </row>
    <row r="58" spans="2:26" x14ac:dyDescent="0.25">
      <c r="B58" s="69" t="s">
        <v>2351</v>
      </c>
      <c r="C58" s="70" t="str" cm="1">
        <f t="array" ref="C58">_xlfn._xlws.FILTER('8. Talento Humano'!B3:F26,'8. Talento Humano'!D3:D26="NO CUMPLE CONDICIÓN","")</f>
        <v/>
      </c>
      <c r="H58" s="10" t="str">
        <f t="shared" si="0"/>
        <v xml:space="preserve">No </v>
      </c>
      <c r="I58" s="69" t="s">
        <v>2458</v>
      </c>
    </row>
    <row r="59" spans="2:26" x14ac:dyDescent="0.25">
      <c r="B59" s="69" t="s">
        <v>2358</v>
      </c>
      <c r="H59" s="10" t="str">
        <f t="shared" si="0"/>
        <v xml:space="preserve">No </v>
      </c>
      <c r="I59" s="69" t="s">
        <v>2458</v>
      </c>
    </row>
    <row r="60" spans="2:26" x14ac:dyDescent="0.25">
      <c r="B60" s="69" t="s">
        <v>2374</v>
      </c>
      <c r="H60" s="10" t="str">
        <f t="shared" si="0"/>
        <v xml:space="preserve">No </v>
      </c>
      <c r="I60" s="69" t="s">
        <v>2458</v>
      </c>
    </row>
    <row r="61" spans="2:26" x14ac:dyDescent="0.25">
      <c r="B61" s="69" t="s">
        <v>2379</v>
      </c>
      <c r="H61" s="10" t="str">
        <f t="shared" si="0"/>
        <v xml:space="preserve">No </v>
      </c>
      <c r="I61" s="69" t="s">
        <v>2458</v>
      </c>
    </row>
    <row r="62" spans="2:26" x14ac:dyDescent="0.25">
      <c r="B62" s="69" t="s">
        <v>2387</v>
      </c>
      <c r="H62" s="10" t="str">
        <f t="shared" si="0"/>
        <v xml:space="preserve">No </v>
      </c>
      <c r="I62" s="69" t="s">
        <v>2458</v>
      </c>
    </row>
    <row r="63" spans="2:26" x14ac:dyDescent="0.25">
      <c r="B63" s="69" t="s">
        <v>2405</v>
      </c>
      <c r="H63" s="10" t="str">
        <f t="shared" si="0"/>
        <v xml:space="preserve">No </v>
      </c>
      <c r="I63" s="69" t="s">
        <v>2458</v>
      </c>
    </row>
    <row r="64" spans="2:26" x14ac:dyDescent="0.25">
      <c r="B64" s="69"/>
      <c r="H64" s="10"/>
      <c r="I64" s="69"/>
    </row>
    <row r="65" spans="2:9" x14ac:dyDescent="0.25">
      <c r="B65" s="69"/>
      <c r="H65" s="10"/>
      <c r="I65" s="69"/>
    </row>
    <row r="66" spans="2:9" x14ac:dyDescent="0.25">
      <c r="B66" s="69"/>
      <c r="H66" s="10"/>
      <c r="I66" s="69"/>
    </row>
    <row r="67" spans="2:9" x14ac:dyDescent="0.25">
      <c r="B67" s="69"/>
      <c r="H67" s="10"/>
      <c r="I67" s="69"/>
    </row>
    <row r="68" spans="2:9" x14ac:dyDescent="0.25">
      <c r="B68" s="69"/>
      <c r="H68" s="10"/>
      <c r="I68" s="69"/>
    </row>
    <row r="69" spans="2:9" x14ac:dyDescent="0.25">
      <c r="B69" s="69"/>
      <c r="H69" s="10"/>
      <c r="I69" s="69"/>
    </row>
    <row r="70" spans="2:9" x14ac:dyDescent="0.25">
      <c r="B70" s="69"/>
      <c r="H70" s="10"/>
      <c r="I70" s="69"/>
    </row>
    <row r="71" spans="2:9" x14ac:dyDescent="0.25">
      <c r="B71" s="69"/>
      <c r="H71" s="10"/>
      <c r="I71" s="69"/>
    </row>
    <row r="72" spans="2:9" x14ac:dyDescent="0.25">
      <c r="B72" s="69"/>
      <c r="H72" s="10"/>
      <c r="I72" s="69"/>
    </row>
    <row r="73" spans="2:9" x14ac:dyDescent="0.25">
      <c r="B73" s="69"/>
      <c r="H73" s="10"/>
      <c r="I73" s="69"/>
    </row>
    <row r="74" spans="2:9" x14ac:dyDescent="0.25">
      <c r="B74" s="69"/>
      <c r="H74" s="10"/>
      <c r="I74" s="69"/>
    </row>
    <row r="75" spans="2:9" x14ac:dyDescent="0.25">
      <c r="B75" s="69"/>
      <c r="H75" s="10"/>
      <c r="I75" s="69"/>
    </row>
    <row r="76" spans="2:9" x14ac:dyDescent="0.25">
      <c r="B76" s="69"/>
      <c r="H76" s="10"/>
      <c r="I76" s="69"/>
    </row>
    <row r="77" spans="2:9" x14ac:dyDescent="0.25">
      <c r="B77" s="69"/>
      <c r="H77" s="10"/>
      <c r="I77" s="69"/>
    </row>
    <row r="78" spans="2:9" x14ac:dyDescent="0.25">
      <c r="B78" s="69"/>
      <c r="H78" s="10"/>
      <c r="I78" s="69"/>
    </row>
    <row r="79" spans="2:9" x14ac:dyDescent="0.25">
      <c r="I79" s="69"/>
    </row>
    <row r="80" spans="2:9" x14ac:dyDescent="0.25">
      <c r="I80" s="69"/>
    </row>
  </sheetData>
  <sheetProtection algorithmName="SHA-512" hashValue="mC5QT1oNZR2gINYfHngDJ6V2UhnJIcFyVfY6UPGs5y5gaoENcUHDDJ47mQuQyhelrFtYtdZ2jLgQ1v3VsVmMOg==" saltValue="NOVS68TVBGyNWJqk8dRZlQ==" spinCount="100000" sheet="1" objects="1" scenarios="1" formatRows="0"/>
  <printOptions horizontalCentered="1"/>
  <pageMargins left="0.11811023622047245" right="0.11811023622047245" top="1.1811023622047245" bottom="0.74803149606299213" header="0.31496062992125984" footer="0.31496062992125984"/>
  <pageSetup scale="55" fitToHeight="0" orientation="landscape" r:id="rId1"/>
  <headerFooter>
    <oddHeader>&amp;C
PROCESO DE INSPECCIÓN, VIGILANCIA Y CONTROL
INSTRUMENTO DE VERIFICACIÓN  DE LAS CONDICIONES  DE PRESTACIÓN DEL SERVICIO
INTERNADO&amp;RINXX.IVC
Versión 1
Página &amp;P de &amp;N 
XX/XX/2025
Clasificación de la Información
CLASIFICADA</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CCAF4-9E3B-4E80-9515-DBD3ABD1E3A5}">
  <sheetPr>
    <tabColor rgb="FFFF0000"/>
    <pageSetUpPr fitToPage="1"/>
  </sheetPr>
  <dimension ref="A1:H46"/>
  <sheetViews>
    <sheetView workbookViewId="0">
      <selection activeCell="A7" sqref="A7"/>
    </sheetView>
  </sheetViews>
  <sheetFormatPr baseColWidth="10" defaultColWidth="11.42578125" defaultRowHeight="15.75" x14ac:dyDescent="0.25"/>
  <cols>
    <col min="1" max="1" width="11.140625" style="131" customWidth="1"/>
    <col min="2" max="2" width="53.42578125" hidden="1" customWidth="1"/>
    <col min="3" max="3" width="32.140625" hidden="1" customWidth="1"/>
    <col min="4" max="4" width="66.140625" customWidth="1"/>
    <col min="5" max="5" width="70.42578125" customWidth="1"/>
    <col min="6" max="6" width="51.85546875" customWidth="1"/>
    <col min="7" max="7" width="18.140625" customWidth="1"/>
  </cols>
  <sheetData>
    <row r="1" spans="1:8" ht="21.75" customHeight="1" x14ac:dyDescent="0.25">
      <c r="A1" s="429" t="s">
        <v>2459</v>
      </c>
      <c r="B1" s="430"/>
      <c r="C1" s="430"/>
      <c r="D1" s="430"/>
      <c r="E1" s="430"/>
      <c r="F1" s="430"/>
      <c r="G1" s="431"/>
      <c r="H1" s="323" t="s">
        <v>1635</v>
      </c>
    </row>
    <row r="2" spans="1:8" ht="45.75" thickBot="1" x14ac:dyDescent="0.3">
      <c r="A2" s="128" t="s">
        <v>2460</v>
      </c>
      <c r="B2" s="72" t="s">
        <v>1666</v>
      </c>
      <c r="C2" s="72" t="s">
        <v>1667</v>
      </c>
      <c r="D2" s="72" t="s">
        <v>1668</v>
      </c>
      <c r="E2" s="72" t="s">
        <v>1669</v>
      </c>
      <c r="F2" s="72" t="s">
        <v>2461</v>
      </c>
      <c r="G2" s="73" t="s">
        <v>2462</v>
      </c>
    </row>
    <row r="3" spans="1:8" ht="27" x14ac:dyDescent="0.25">
      <c r="A3" s="129" t="str" cm="1">
        <f t="array" ref="A3">_xlfn._xlws.FILTER(TEMP!C3:I63,TEMP!E3:E63="NO CUMPLE CONDICIÓN","")</f>
        <v/>
      </c>
      <c r="B3" s="118"/>
      <c r="C3" s="119"/>
      <c r="D3" s="122"/>
      <c r="E3" s="132"/>
      <c r="F3" s="123"/>
      <c r="G3" s="124"/>
    </row>
    <row r="4" spans="1:8" ht="27" x14ac:dyDescent="0.25">
      <c r="A4" s="130"/>
      <c r="B4" s="120"/>
      <c r="C4" s="121"/>
      <c r="D4" s="125"/>
      <c r="E4" s="133"/>
      <c r="F4" s="126"/>
      <c r="G4" s="127"/>
    </row>
    <row r="5" spans="1:8" ht="44.1" customHeight="1" x14ac:dyDescent="0.25">
      <c r="A5" s="130"/>
      <c r="B5" s="120"/>
      <c r="C5" s="121"/>
      <c r="D5" s="125"/>
      <c r="E5" s="133"/>
      <c r="F5" s="126"/>
      <c r="G5" s="127"/>
    </row>
    <row r="6" spans="1:8" ht="50.1" customHeight="1" x14ac:dyDescent="0.25">
      <c r="A6" s="130"/>
      <c r="B6" s="120"/>
      <c r="C6" s="121"/>
      <c r="D6" s="125"/>
      <c r="E6" s="133"/>
      <c r="F6" s="126"/>
      <c r="G6" s="127"/>
    </row>
    <row r="7" spans="1:8" ht="50.1" customHeight="1" x14ac:dyDescent="0.25">
      <c r="A7" s="130"/>
      <c r="B7" s="120"/>
      <c r="C7" s="121"/>
      <c r="D7" s="125"/>
      <c r="E7" s="133"/>
      <c r="F7" s="126"/>
      <c r="G7" s="127"/>
    </row>
    <row r="8" spans="1:8" ht="50.1" customHeight="1" x14ac:dyDescent="0.25">
      <c r="A8" s="130"/>
      <c r="B8" s="120"/>
      <c r="C8" s="121"/>
      <c r="D8" s="125"/>
      <c r="E8" s="133"/>
      <c r="F8" s="126"/>
      <c r="G8" s="127"/>
    </row>
    <row r="9" spans="1:8" ht="50.1" customHeight="1" x14ac:dyDescent="0.25">
      <c r="A9" s="130"/>
      <c r="B9" s="120"/>
      <c r="C9" s="121"/>
      <c r="D9" s="125"/>
      <c r="E9" s="133"/>
      <c r="F9" s="126"/>
      <c r="G9" s="127"/>
    </row>
    <row r="10" spans="1:8" ht="50.1" customHeight="1" x14ac:dyDescent="0.25">
      <c r="A10" s="130"/>
      <c r="B10" s="120"/>
      <c r="C10" s="121"/>
      <c r="D10" s="125"/>
      <c r="E10" s="133"/>
      <c r="F10" s="126"/>
      <c r="G10" s="127"/>
    </row>
    <row r="11" spans="1:8" ht="50.1" customHeight="1" x14ac:dyDescent="0.25">
      <c r="A11" s="130"/>
      <c r="B11" s="120"/>
      <c r="C11" s="121"/>
      <c r="D11" s="125"/>
      <c r="E11" s="133"/>
      <c r="F11" s="126"/>
      <c r="G11" s="127"/>
    </row>
    <row r="12" spans="1:8" ht="50.1" customHeight="1" x14ac:dyDescent="0.25">
      <c r="A12" s="130"/>
      <c r="B12" s="120"/>
      <c r="C12" s="121"/>
      <c r="D12" s="125"/>
      <c r="E12" s="133"/>
      <c r="F12" s="126"/>
      <c r="G12" s="127"/>
    </row>
    <row r="13" spans="1:8" ht="50.1" customHeight="1" x14ac:dyDescent="0.25">
      <c r="A13" s="130"/>
      <c r="B13" s="120"/>
      <c r="C13" s="121"/>
      <c r="D13" s="125"/>
      <c r="E13" s="133"/>
      <c r="F13" s="126"/>
      <c r="G13" s="127"/>
    </row>
    <row r="14" spans="1:8" ht="50.1" customHeight="1" x14ac:dyDescent="0.25">
      <c r="A14" s="130"/>
      <c r="B14" s="120"/>
      <c r="C14" s="121"/>
      <c r="D14" s="125"/>
      <c r="E14" s="133"/>
      <c r="F14" s="126"/>
      <c r="G14" s="127"/>
    </row>
    <row r="15" spans="1:8" ht="50.1" customHeight="1" x14ac:dyDescent="0.25">
      <c r="A15" s="130"/>
      <c r="B15" s="120"/>
      <c r="C15" s="121"/>
      <c r="D15" s="125"/>
      <c r="E15" s="133"/>
      <c r="F15" s="126"/>
      <c r="G15" s="127"/>
    </row>
    <row r="16" spans="1:8" ht="50.1" customHeight="1" x14ac:dyDescent="0.25">
      <c r="A16" s="130"/>
      <c r="B16" s="120"/>
      <c r="C16" s="121"/>
      <c r="D16" s="125"/>
      <c r="E16" s="133"/>
      <c r="F16" s="126"/>
      <c r="G16" s="127"/>
    </row>
    <row r="17" spans="1:7" ht="50.1" customHeight="1" x14ac:dyDescent="0.25">
      <c r="A17" s="130"/>
      <c r="B17" s="120"/>
      <c r="C17" s="121"/>
      <c r="D17" s="125"/>
      <c r="E17" s="133"/>
      <c r="F17" s="126"/>
      <c r="G17" s="127"/>
    </row>
    <row r="18" spans="1:7" ht="50.1" customHeight="1" x14ac:dyDescent="0.25">
      <c r="A18" s="130"/>
      <c r="B18" s="120"/>
      <c r="C18" s="121"/>
      <c r="D18" s="125"/>
      <c r="E18" s="133"/>
      <c r="F18" s="126"/>
      <c r="G18" s="127"/>
    </row>
    <row r="19" spans="1:7" ht="50.1" customHeight="1" x14ac:dyDescent="0.25">
      <c r="A19" s="130"/>
      <c r="B19" s="120"/>
      <c r="C19" s="121"/>
      <c r="D19" s="125"/>
      <c r="E19" s="133"/>
      <c r="F19" s="126"/>
      <c r="G19" s="127"/>
    </row>
    <row r="20" spans="1:7" ht="50.1" customHeight="1" x14ac:dyDescent="0.25">
      <c r="A20" s="130"/>
      <c r="B20" s="120"/>
      <c r="C20" s="121"/>
      <c r="D20" s="125"/>
      <c r="E20" s="133"/>
      <c r="F20" s="126"/>
      <c r="G20" s="127"/>
    </row>
    <row r="21" spans="1:7" ht="50.1" customHeight="1" x14ac:dyDescent="0.25">
      <c r="A21" s="130"/>
      <c r="B21" s="120"/>
      <c r="C21" s="121"/>
      <c r="D21" s="125"/>
      <c r="E21" s="133"/>
      <c r="F21" s="126"/>
      <c r="G21" s="127"/>
    </row>
    <row r="22" spans="1:7" ht="50.1" customHeight="1" x14ac:dyDescent="0.25">
      <c r="A22" s="130"/>
      <c r="B22" s="120"/>
      <c r="C22" s="121"/>
      <c r="D22" s="125"/>
      <c r="E22" s="133"/>
      <c r="F22" s="126"/>
      <c r="G22" s="127"/>
    </row>
    <row r="23" spans="1:7" ht="50.1" customHeight="1" x14ac:dyDescent="0.25">
      <c r="A23" s="130"/>
      <c r="B23" s="120"/>
      <c r="C23" s="121"/>
      <c r="D23" s="125"/>
      <c r="E23" s="133"/>
      <c r="F23" s="126"/>
      <c r="G23" s="127"/>
    </row>
    <row r="24" spans="1:7" ht="50.1" customHeight="1" x14ac:dyDescent="0.25">
      <c r="A24" s="130"/>
      <c r="B24" s="120"/>
      <c r="C24" s="121"/>
      <c r="D24" s="125"/>
      <c r="E24" s="133"/>
      <c r="F24" s="126"/>
      <c r="G24" s="127"/>
    </row>
    <row r="25" spans="1:7" ht="50.1" customHeight="1" x14ac:dyDescent="0.25">
      <c r="A25" s="130"/>
      <c r="B25" s="120"/>
      <c r="C25" s="121"/>
      <c r="D25" s="125"/>
      <c r="E25" s="133"/>
      <c r="F25" s="126"/>
      <c r="G25" s="127"/>
    </row>
    <row r="26" spans="1:7" ht="50.1" customHeight="1" x14ac:dyDescent="0.25">
      <c r="A26" s="130"/>
      <c r="B26" s="120"/>
      <c r="C26" s="121"/>
      <c r="D26" s="125"/>
      <c r="E26" s="133"/>
      <c r="F26" s="126"/>
      <c r="G26" s="127"/>
    </row>
    <row r="27" spans="1:7" ht="50.1" customHeight="1" x14ac:dyDescent="0.25">
      <c r="A27" s="130"/>
      <c r="B27" s="120"/>
      <c r="C27" s="121"/>
      <c r="D27" s="125"/>
      <c r="E27" s="133"/>
      <c r="F27" s="126"/>
      <c r="G27" s="127"/>
    </row>
    <row r="28" spans="1:7" ht="50.1" customHeight="1" x14ac:dyDescent="0.25">
      <c r="A28" s="130"/>
      <c r="B28" s="120"/>
      <c r="C28" s="121"/>
      <c r="D28" s="125"/>
      <c r="E28" s="133"/>
      <c r="F28" s="126"/>
      <c r="G28" s="127"/>
    </row>
    <row r="29" spans="1:7" ht="50.1" customHeight="1" x14ac:dyDescent="0.25">
      <c r="A29" s="130"/>
      <c r="B29" s="120"/>
      <c r="C29" s="121"/>
      <c r="D29" s="125"/>
      <c r="E29" s="133"/>
      <c r="F29" s="126"/>
      <c r="G29" s="127"/>
    </row>
    <row r="30" spans="1:7" ht="50.1" customHeight="1" x14ac:dyDescent="0.25">
      <c r="A30" s="130"/>
      <c r="B30" s="120"/>
      <c r="C30" s="121"/>
      <c r="D30" s="125"/>
      <c r="E30" s="133"/>
      <c r="F30" s="126"/>
      <c r="G30" s="127"/>
    </row>
    <row r="31" spans="1:7" ht="50.1" customHeight="1" x14ac:dyDescent="0.25">
      <c r="A31" s="130"/>
      <c r="B31" s="120"/>
      <c r="C31" s="121"/>
      <c r="D31" s="125"/>
      <c r="E31" s="133"/>
      <c r="F31" s="126"/>
      <c r="G31" s="127"/>
    </row>
    <row r="32" spans="1:7" ht="50.1" customHeight="1" x14ac:dyDescent="0.25">
      <c r="A32" s="130"/>
      <c r="B32" s="120"/>
      <c r="C32" s="121"/>
      <c r="D32" s="125"/>
      <c r="E32" s="133"/>
      <c r="F32" s="126"/>
      <c r="G32" s="127"/>
    </row>
    <row r="33" spans="1:7" ht="50.1" customHeight="1" x14ac:dyDescent="0.25">
      <c r="A33" s="130"/>
      <c r="B33" s="120"/>
      <c r="C33" s="121"/>
      <c r="D33" s="125"/>
      <c r="E33" s="133"/>
      <c r="F33" s="126"/>
      <c r="G33" s="127"/>
    </row>
    <row r="34" spans="1:7" ht="50.1" customHeight="1" x14ac:dyDescent="0.25">
      <c r="A34" s="130"/>
      <c r="B34" s="120"/>
      <c r="C34" s="121"/>
      <c r="D34" s="125"/>
      <c r="E34" s="133"/>
      <c r="F34" s="126"/>
      <c r="G34" s="127"/>
    </row>
    <row r="35" spans="1:7" ht="50.1" customHeight="1" x14ac:dyDescent="0.25">
      <c r="A35" s="130"/>
      <c r="B35" s="120"/>
      <c r="C35" s="121"/>
      <c r="D35" s="125"/>
      <c r="E35" s="133"/>
      <c r="F35" s="126"/>
      <c r="G35" s="127"/>
    </row>
    <row r="36" spans="1:7" ht="50.1" customHeight="1" x14ac:dyDescent="0.25">
      <c r="A36" s="130"/>
      <c r="B36" s="120"/>
      <c r="C36" s="121"/>
      <c r="D36" s="125"/>
      <c r="E36" s="133"/>
      <c r="F36" s="126"/>
      <c r="G36" s="127"/>
    </row>
    <row r="37" spans="1:7" ht="50.1" customHeight="1" x14ac:dyDescent="0.25">
      <c r="A37" s="130"/>
      <c r="B37" s="120"/>
      <c r="C37" s="121"/>
      <c r="D37" s="125"/>
      <c r="E37" s="133"/>
      <c r="F37" s="126"/>
      <c r="G37" s="127"/>
    </row>
    <row r="38" spans="1:7" ht="50.1" customHeight="1" x14ac:dyDescent="0.25">
      <c r="A38" s="130"/>
      <c r="B38" s="120"/>
      <c r="C38" s="121"/>
      <c r="D38" s="125"/>
      <c r="E38" s="133"/>
      <c r="F38" s="126"/>
      <c r="G38" s="127"/>
    </row>
    <row r="39" spans="1:7" ht="50.1" customHeight="1" x14ac:dyDescent="0.25">
      <c r="A39" s="130"/>
      <c r="B39" s="120"/>
      <c r="C39" s="121"/>
      <c r="D39" s="125"/>
      <c r="E39" s="133"/>
      <c r="F39" s="126"/>
      <c r="G39" s="127"/>
    </row>
    <row r="40" spans="1:7" ht="50.1" customHeight="1" x14ac:dyDescent="0.25">
      <c r="A40" s="130"/>
      <c r="B40" s="120"/>
      <c r="C40" s="121"/>
      <c r="D40" s="125"/>
      <c r="E40" s="133"/>
      <c r="F40" s="126"/>
      <c r="G40" s="127"/>
    </row>
    <row r="41" spans="1:7" ht="50.1" customHeight="1" x14ac:dyDescent="0.25">
      <c r="A41" s="130"/>
      <c r="B41" s="120"/>
      <c r="C41" s="121"/>
      <c r="D41" s="125"/>
      <c r="E41" s="133"/>
      <c r="F41" s="126"/>
      <c r="G41" s="127"/>
    </row>
    <row r="42" spans="1:7" ht="50.1" customHeight="1" x14ac:dyDescent="0.25">
      <c r="A42" s="130"/>
      <c r="B42" s="120"/>
      <c r="C42" s="121"/>
      <c r="D42" s="125"/>
      <c r="E42" s="133"/>
      <c r="F42" s="126"/>
      <c r="G42" s="127"/>
    </row>
    <row r="43" spans="1:7" ht="50.1" customHeight="1" x14ac:dyDescent="0.25">
      <c r="A43" s="130"/>
      <c r="B43" s="120"/>
      <c r="C43" s="121"/>
      <c r="D43" s="125"/>
      <c r="E43" s="133"/>
      <c r="F43" s="126"/>
      <c r="G43" s="127"/>
    </row>
    <row r="44" spans="1:7" ht="50.1" customHeight="1" x14ac:dyDescent="0.25">
      <c r="A44" s="130"/>
      <c r="B44" s="120"/>
      <c r="C44" s="121"/>
      <c r="D44" s="125"/>
      <c r="E44" s="133"/>
      <c r="F44" s="126"/>
      <c r="G44" s="127"/>
    </row>
    <row r="45" spans="1:7" ht="50.1" customHeight="1" x14ac:dyDescent="0.25">
      <c r="A45" s="130"/>
      <c r="B45" s="120"/>
      <c r="C45" s="121"/>
      <c r="D45" s="125"/>
      <c r="E45" s="133"/>
      <c r="F45" s="126"/>
      <c r="G45" s="127"/>
    </row>
    <row r="46" spans="1:7" ht="50.1" customHeight="1" x14ac:dyDescent="0.25">
      <c r="A46" s="130"/>
      <c r="B46" s="120"/>
      <c r="C46" s="121"/>
      <c r="D46" s="125"/>
      <c r="E46" s="133"/>
      <c r="F46" s="126"/>
      <c r="G46" s="127"/>
    </row>
  </sheetData>
  <sheetProtection algorithmName="SHA-512" hashValue="XyKCw5TPLLYltHMVK4s7vjfrt9ZYmNRqqQ3AYqwoZetMw5umVzhYrX/LPlEYQLMa7DRp+6FvX6NqTWxo+6bTcw==" saltValue="petGMJrWBbC+IXl81Wa9yg==" spinCount="100000" sheet="1" formatRows="0"/>
  <mergeCells count="1">
    <mergeCell ref="A1:G1"/>
  </mergeCells>
  <hyperlinks>
    <hyperlink ref="H1" location="PORTADA!A1" display="Portada" xr:uid="{50A66BD3-9B36-47E0-B1E4-676D6BD75BDB}"/>
  </hyperlinks>
  <printOptions horizontalCentered="1"/>
  <pageMargins left="0.31496062992125984" right="0.31496062992125984" top="1.1417322834645669" bottom="0.74803149606299213" header="0.31496062992125984" footer="0.31496062992125984"/>
  <pageSetup scale="60" fitToHeight="0" orientation="landscape" r:id="rId1"/>
  <headerFooter>
    <oddHeader>&amp;L&amp;G&amp;CPROCESO DE INSPECCIÓN, VIGILANCIA Y CONTROL
INSTRUMENTO DE VERIFICACION
PROCESO DE INSPECCIÓN, VIGILANCIA Y CONTROL
INSTRUMENTO IV
CENTRO DE EDUCACION INICIAL
&amp;RIN92.IVC
Versión 1
07/07/2026
Clasificación de la Información
CLASIFICADA</oddHeader>
    <oddFooter>&amp;C&amp;G</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BF486-E7BA-4685-9CFE-AC2467F500CA}">
  <sheetPr>
    <tabColor rgb="FF00B0F0"/>
    <pageSetUpPr fitToPage="1"/>
  </sheetPr>
  <dimension ref="A1:J45"/>
  <sheetViews>
    <sheetView zoomScaleNormal="100" workbookViewId="0">
      <selection activeCell="A7" sqref="A7"/>
    </sheetView>
  </sheetViews>
  <sheetFormatPr baseColWidth="10" defaultColWidth="11.42578125" defaultRowHeight="15" x14ac:dyDescent="0.25"/>
  <cols>
    <col min="1" max="1" width="10.85546875" customWidth="1"/>
    <col min="2" max="2" width="56.140625" customWidth="1"/>
    <col min="3" max="3" width="48.42578125" customWidth="1"/>
    <col min="4" max="4" width="35.85546875" customWidth="1"/>
    <col min="5" max="5" width="30.140625" customWidth="1"/>
    <col min="6" max="6" width="28.85546875" customWidth="1"/>
  </cols>
  <sheetData>
    <row r="1" spans="1:10" ht="21.75" thickBot="1" x14ac:dyDescent="0.3">
      <c r="A1" s="461" t="s">
        <v>2463</v>
      </c>
      <c r="B1" s="462"/>
      <c r="C1" s="462"/>
      <c r="D1" s="462"/>
      <c r="E1" s="462"/>
      <c r="F1" s="463"/>
      <c r="G1" s="323" t="s">
        <v>1635</v>
      </c>
    </row>
    <row r="2" spans="1:10" ht="33" customHeight="1" thickBot="1" x14ac:dyDescent="0.3">
      <c r="A2" s="464" t="s">
        <v>2464</v>
      </c>
      <c r="B2" s="465"/>
      <c r="C2" s="466" t="s">
        <v>2465</v>
      </c>
      <c r="D2" s="466"/>
      <c r="E2" s="466"/>
      <c r="F2" s="467"/>
    </row>
    <row r="3" spans="1:10" s="31" customFormat="1" ht="15.75" customHeight="1" x14ac:dyDescent="0.25">
      <c r="A3" s="468" t="s">
        <v>2466</v>
      </c>
      <c r="B3" s="469"/>
      <c r="C3" s="470" t="s">
        <v>2467</v>
      </c>
      <c r="D3" s="470"/>
      <c r="E3" s="470"/>
      <c r="F3" s="471"/>
      <c r="G3" s="28"/>
      <c r="H3" s="28"/>
      <c r="I3" s="28"/>
      <c r="J3" s="28"/>
    </row>
    <row r="4" spans="1:10" ht="14.25" customHeight="1" x14ac:dyDescent="0.25">
      <c r="A4" s="468"/>
      <c r="B4" s="469"/>
      <c r="C4" s="98" t="s">
        <v>2468</v>
      </c>
      <c r="D4" s="98" t="s">
        <v>2469</v>
      </c>
      <c r="E4" s="98" t="s">
        <v>1905</v>
      </c>
      <c r="F4" s="99" t="s">
        <v>2470</v>
      </c>
      <c r="G4" s="28"/>
      <c r="H4" s="28"/>
      <c r="I4" s="28"/>
      <c r="J4" s="28"/>
    </row>
    <row r="5" spans="1:10" s="12" customFormat="1" ht="15.75" customHeight="1" x14ac:dyDescent="0.15">
      <c r="A5" s="459" t="s">
        <v>2501</v>
      </c>
      <c r="B5" s="460"/>
      <c r="C5" s="35">
        <f>+'2.Ambientes Edu. y Protectores'!D96</f>
        <v>0</v>
      </c>
      <c r="D5" s="35">
        <f>+'2.Ambientes Edu. y Protectores'!D97</f>
        <v>0</v>
      </c>
      <c r="E5" s="35">
        <f>+'2.Ambientes Edu. y Protectores'!D98</f>
        <v>15</v>
      </c>
      <c r="F5" s="100">
        <f>SUM(C5:E5)</f>
        <v>15</v>
      </c>
      <c r="G5" s="28"/>
      <c r="H5" s="28"/>
      <c r="I5" s="28"/>
      <c r="J5" s="28"/>
    </row>
    <row r="6" spans="1:10" x14ac:dyDescent="0.25">
      <c r="A6" s="459" t="s">
        <v>2502</v>
      </c>
      <c r="B6" s="460"/>
      <c r="C6" s="79">
        <f>+'3. Alimentacion y Nutrición '!D106</f>
        <v>0</v>
      </c>
      <c r="D6" s="79">
        <f>+'3. Alimentacion y Nutrición '!D107</f>
        <v>0</v>
      </c>
      <c r="E6" s="79">
        <f>+'3. Alimentacion y Nutrición '!D108</f>
        <v>19</v>
      </c>
      <c r="F6" s="100">
        <f t="shared" ref="F6:F11" si="0">SUM(C6:E6)</f>
        <v>19</v>
      </c>
      <c r="G6" s="28"/>
      <c r="H6" s="28"/>
      <c r="I6" s="28"/>
      <c r="J6" s="28"/>
    </row>
    <row r="7" spans="1:10" x14ac:dyDescent="0.25">
      <c r="A7" s="459" t="s">
        <v>2471</v>
      </c>
      <c r="B7" s="460"/>
      <c r="C7" s="79">
        <f>+'4. Familia,Comunidadesy Redes'!D39</f>
        <v>0</v>
      </c>
      <c r="D7" s="79">
        <f>+'4. Familia,Comunidadesy Redes'!D40</f>
        <v>0</v>
      </c>
      <c r="E7" s="79">
        <f>+'4. Familia,Comunidadesy Redes'!D41</f>
        <v>7</v>
      </c>
      <c r="F7" s="100">
        <f t="shared" si="0"/>
        <v>7</v>
      </c>
      <c r="G7" s="28"/>
      <c r="H7" s="28"/>
      <c r="I7" s="28"/>
      <c r="J7" s="28"/>
    </row>
    <row r="8" spans="1:10" x14ac:dyDescent="0.25">
      <c r="A8" s="459" t="s">
        <v>2472</v>
      </c>
      <c r="B8" s="460"/>
      <c r="C8" s="79">
        <f>+'5. Proceso Pedagógico'!D30</f>
        <v>0</v>
      </c>
      <c r="D8" s="79">
        <f>+'5. Proceso Pedagógico'!D31</f>
        <v>0</v>
      </c>
      <c r="E8" s="79">
        <f>+'5. Proceso Pedagógico'!D32</f>
        <v>6</v>
      </c>
      <c r="F8" s="100">
        <f t="shared" si="0"/>
        <v>6</v>
      </c>
      <c r="G8" s="28"/>
      <c r="H8" s="28"/>
      <c r="I8" s="28"/>
      <c r="J8" s="28"/>
    </row>
    <row r="9" spans="1:10" x14ac:dyDescent="0.25">
      <c r="A9" s="459" t="s">
        <v>2473</v>
      </c>
      <c r="B9" s="460"/>
      <c r="C9" s="79">
        <f>+'6. AdministrativoyGestión'!D22</f>
        <v>0</v>
      </c>
      <c r="D9" s="79">
        <f>+'6. AdministrativoyGestión'!D23</f>
        <v>0</v>
      </c>
      <c r="E9" s="79">
        <f>+'6. AdministrativoyGestión'!D24</f>
        <v>5</v>
      </c>
      <c r="F9" s="100">
        <f t="shared" si="0"/>
        <v>5</v>
      </c>
      <c r="G9" s="28"/>
      <c r="H9" s="28"/>
      <c r="I9" s="28"/>
      <c r="J9" s="28"/>
    </row>
    <row r="10" spans="1:10" x14ac:dyDescent="0.25">
      <c r="A10" s="459" t="s">
        <v>2474</v>
      </c>
      <c r="B10" s="460"/>
      <c r="C10" s="79">
        <f>+'7. Financiero'!D19</f>
        <v>0</v>
      </c>
      <c r="D10" s="79">
        <f>+'7. Financiero'!D20</f>
        <v>0</v>
      </c>
      <c r="E10" s="79">
        <f>+'7. Financiero'!D21</f>
        <v>3</v>
      </c>
      <c r="F10" s="100">
        <f t="shared" si="0"/>
        <v>3</v>
      </c>
      <c r="G10" s="28"/>
      <c r="H10" s="28"/>
      <c r="I10" s="28"/>
      <c r="J10" s="28"/>
    </row>
    <row r="11" spans="1:10" x14ac:dyDescent="0.25">
      <c r="A11" s="459" t="s">
        <v>2475</v>
      </c>
      <c r="B11" s="460"/>
      <c r="C11" s="79">
        <f>+'8. Talento Humano'!D29</f>
        <v>0</v>
      </c>
      <c r="D11" s="79">
        <f>+'8. Talento Humano'!D30</f>
        <v>0</v>
      </c>
      <c r="E11" s="79">
        <f>+'8. Talento Humano'!D31</f>
        <v>6</v>
      </c>
      <c r="F11" s="100">
        <f t="shared" si="0"/>
        <v>6</v>
      </c>
      <c r="G11" s="28"/>
      <c r="H11" s="28"/>
      <c r="I11" s="28"/>
      <c r="J11" s="28"/>
    </row>
    <row r="12" spans="1:10" x14ac:dyDescent="0.25">
      <c r="A12" s="476" t="s">
        <v>2476</v>
      </c>
      <c r="B12" s="477"/>
      <c r="C12" s="101">
        <f>SUM(C5:C11)</f>
        <v>0</v>
      </c>
      <c r="D12" s="101">
        <f>SUM(D5:D11)</f>
        <v>0</v>
      </c>
      <c r="E12" s="101">
        <f>SUM(E5:E11)</f>
        <v>61</v>
      </c>
      <c r="F12" s="102">
        <f>SUM(F5:F11)</f>
        <v>61</v>
      </c>
    </row>
    <row r="13" spans="1:10" ht="30.75" thickBot="1" x14ac:dyDescent="0.3">
      <c r="A13" s="103"/>
      <c r="B13" s="104"/>
      <c r="C13" s="105" t="s">
        <v>2477</v>
      </c>
      <c r="D13" s="106" t="s">
        <v>2478</v>
      </c>
      <c r="E13" s="105" t="s">
        <v>2477</v>
      </c>
      <c r="F13" s="107"/>
    </row>
    <row r="14" spans="1:10" x14ac:dyDescent="0.25">
      <c r="A14" s="478" t="s">
        <v>1630</v>
      </c>
      <c r="B14" s="479"/>
      <c r="C14" s="479"/>
      <c r="D14" s="479"/>
      <c r="E14" s="479"/>
      <c r="F14" s="480"/>
    </row>
    <row r="15" spans="1:10" x14ac:dyDescent="0.25">
      <c r="A15" s="481"/>
      <c r="B15" s="482"/>
      <c r="C15" s="482"/>
      <c r="D15" s="482"/>
      <c r="E15" s="482"/>
      <c r="F15" s="483"/>
    </row>
    <row r="16" spans="1:10" ht="109.5" customHeight="1" thickBot="1" x14ac:dyDescent="0.3">
      <c r="A16" s="484"/>
      <c r="B16" s="485"/>
      <c r="C16" s="485"/>
      <c r="D16" s="485"/>
      <c r="E16" s="485"/>
      <c r="F16" s="486"/>
    </row>
    <row r="17" spans="1:7" ht="25.5" customHeight="1" x14ac:dyDescent="0.25">
      <c r="A17" s="478" t="s">
        <v>1632</v>
      </c>
      <c r="B17" s="479"/>
      <c r="C17" s="479"/>
      <c r="D17" s="479"/>
      <c r="E17" s="479"/>
      <c r="F17" s="480"/>
    </row>
    <row r="18" spans="1:7" x14ac:dyDescent="0.25">
      <c r="A18" s="487"/>
      <c r="B18" s="488"/>
      <c r="C18" s="488"/>
      <c r="D18" s="488"/>
      <c r="E18" s="488"/>
      <c r="F18" s="489"/>
    </row>
    <row r="19" spans="1:7" x14ac:dyDescent="0.25">
      <c r="A19" s="487"/>
      <c r="B19" s="488"/>
      <c r="C19" s="488"/>
      <c r="D19" s="488"/>
      <c r="E19" s="488"/>
      <c r="F19" s="489"/>
    </row>
    <row r="20" spans="1:7" x14ac:dyDescent="0.25">
      <c r="A20" s="487"/>
      <c r="B20" s="488"/>
      <c r="C20" s="488"/>
      <c r="D20" s="488"/>
      <c r="E20" s="488"/>
      <c r="F20" s="489"/>
    </row>
    <row r="21" spans="1:7" x14ac:dyDescent="0.25">
      <c r="A21" s="487"/>
      <c r="B21" s="488"/>
      <c r="C21" s="488"/>
      <c r="D21" s="488"/>
      <c r="E21" s="488"/>
      <c r="F21" s="489"/>
    </row>
    <row r="22" spans="1:7" x14ac:dyDescent="0.25">
      <c r="A22" s="487"/>
      <c r="B22" s="488"/>
      <c r="C22" s="488"/>
      <c r="D22" s="488"/>
      <c r="E22" s="488"/>
      <c r="F22" s="489"/>
    </row>
    <row r="23" spans="1:7" x14ac:dyDescent="0.25">
      <c r="A23" s="487"/>
      <c r="B23" s="488"/>
      <c r="C23" s="488"/>
      <c r="D23" s="488"/>
      <c r="E23" s="488"/>
      <c r="F23" s="489"/>
    </row>
    <row r="24" spans="1:7" x14ac:dyDescent="0.25">
      <c r="A24" s="487"/>
      <c r="B24" s="488"/>
      <c r="C24" s="488"/>
      <c r="D24" s="488"/>
      <c r="E24" s="488"/>
      <c r="F24" s="489"/>
    </row>
    <row r="25" spans="1:7" ht="18" customHeight="1" x14ac:dyDescent="0.25">
      <c r="A25" s="487"/>
      <c r="B25" s="488"/>
      <c r="C25" s="488"/>
      <c r="D25" s="488"/>
      <c r="E25" s="488"/>
      <c r="F25" s="489"/>
    </row>
    <row r="26" spans="1:7" ht="18" customHeight="1" x14ac:dyDescent="0.25">
      <c r="A26" s="487"/>
      <c r="B26" s="488"/>
      <c r="C26" s="488"/>
      <c r="D26" s="488"/>
      <c r="E26" s="488"/>
      <c r="F26" s="489"/>
    </row>
    <row r="27" spans="1:7" x14ac:dyDescent="0.25">
      <c r="A27" s="487"/>
      <c r="B27" s="488"/>
      <c r="C27" s="488"/>
      <c r="D27" s="488"/>
      <c r="E27" s="488"/>
      <c r="F27" s="489"/>
    </row>
    <row r="28" spans="1:7" x14ac:dyDescent="0.25">
      <c r="A28" s="487"/>
      <c r="B28" s="488"/>
      <c r="C28" s="488"/>
      <c r="D28" s="488"/>
      <c r="E28" s="488"/>
      <c r="F28" s="489"/>
    </row>
    <row r="29" spans="1:7" ht="15" customHeight="1" x14ac:dyDescent="0.25">
      <c r="A29" s="487"/>
      <c r="B29" s="488"/>
      <c r="C29" s="488"/>
      <c r="D29" s="488"/>
      <c r="E29" s="488"/>
      <c r="F29" s="489"/>
    </row>
    <row r="30" spans="1:7" ht="68.25" customHeight="1" x14ac:dyDescent="0.25">
      <c r="A30" s="490" t="s">
        <v>2479</v>
      </c>
      <c r="B30" s="490"/>
      <c r="C30" s="491" t="s">
        <v>2480</v>
      </c>
      <c r="D30" s="491"/>
      <c r="E30" s="491"/>
      <c r="F30" s="491"/>
    </row>
    <row r="31" spans="1:7" ht="29.45" customHeight="1" x14ac:dyDescent="0.25">
      <c r="A31" s="492" t="s">
        <v>2481</v>
      </c>
      <c r="B31" s="493"/>
      <c r="C31" s="493"/>
      <c r="D31" s="493"/>
      <c r="E31" s="493"/>
      <c r="F31" s="494"/>
      <c r="G31" s="37"/>
    </row>
    <row r="32" spans="1:7" ht="19.350000000000001" customHeight="1" x14ac:dyDescent="0.25">
      <c r="A32" s="495" t="s">
        <v>2482</v>
      </c>
      <c r="B32" s="496"/>
      <c r="C32" s="497" t="s">
        <v>2483</v>
      </c>
      <c r="D32" s="498"/>
      <c r="E32" s="496"/>
      <c r="F32" s="38" t="s">
        <v>2484</v>
      </c>
      <c r="G32" s="37"/>
    </row>
    <row r="33" spans="1:10" ht="30" customHeight="1" x14ac:dyDescent="0.25">
      <c r="A33" s="472"/>
      <c r="B33" s="473"/>
      <c r="C33" s="474"/>
      <c r="D33" s="475"/>
      <c r="E33" s="473"/>
      <c r="F33" s="108"/>
      <c r="G33" s="37"/>
      <c r="H33" s="36"/>
      <c r="I33" s="36"/>
      <c r="J33" s="36"/>
    </row>
    <row r="34" spans="1:10" ht="30" customHeight="1" x14ac:dyDescent="0.25">
      <c r="A34" s="472"/>
      <c r="B34" s="473"/>
      <c r="C34" s="474"/>
      <c r="D34" s="475"/>
      <c r="E34" s="473"/>
      <c r="F34" s="108"/>
      <c r="G34" s="37"/>
    </row>
    <row r="35" spans="1:10" ht="30" customHeight="1" x14ac:dyDescent="0.25">
      <c r="A35" s="472"/>
      <c r="B35" s="473"/>
      <c r="C35" s="474"/>
      <c r="D35" s="475"/>
      <c r="E35" s="473"/>
      <c r="F35" s="108"/>
      <c r="G35" s="37"/>
    </row>
    <row r="36" spans="1:10" ht="30" customHeight="1" x14ac:dyDescent="0.25">
      <c r="A36" s="472"/>
      <c r="B36" s="473"/>
      <c r="C36" s="474"/>
      <c r="D36" s="475"/>
      <c r="E36" s="473"/>
      <c r="F36" s="108"/>
      <c r="G36" s="37"/>
    </row>
    <row r="37" spans="1:10" ht="30" customHeight="1" thickBot="1" x14ac:dyDescent="0.3">
      <c r="A37" s="499"/>
      <c r="B37" s="500"/>
      <c r="C37" s="501"/>
      <c r="D37" s="502"/>
      <c r="E37" s="500"/>
      <c r="F37" s="109"/>
      <c r="G37" s="37"/>
    </row>
    <row r="38" spans="1:10" ht="15.75" thickBot="1" x14ac:dyDescent="0.3">
      <c r="A38" s="503"/>
      <c r="B38" s="503"/>
      <c r="C38" s="503"/>
      <c r="D38" s="503"/>
      <c r="E38" s="503"/>
      <c r="F38" s="39"/>
      <c r="G38" s="37"/>
    </row>
    <row r="39" spans="1:10" x14ac:dyDescent="0.25">
      <c r="A39" s="504" t="s">
        <v>2485</v>
      </c>
      <c r="B39" s="505"/>
      <c r="C39" s="505"/>
      <c r="D39" s="505"/>
      <c r="E39" s="505"/>
      <c r="F39" s="506"/>
      <c r="G39" s="37"/>
    </row>
    <row r="40" spans="1:10" x14ac:dyDescent="0.25">
      <c r="A40" s="495" t="s">
        <v>2482</v>
      </c>
      <c r="B40" s="496"/>
      <c r="C40" s="497" t="s">
        <v>2483</v>
      </c>
      <c r="D40" s="498"/>
      <c r="E40" s="496"/>
      <c r="F40" s="38" t="s">
        <v>2484</v>
      </c>
      <c r="G40" s="37"/>
    </row>
    <row r="41" spans="1:10" ht="30" customHeight="1" x14ac:dyDescent="0.25">
      <c r="A41" s="472"/>
      <c r="B41" s="473"/>
      <c r="C41" s="474"/>
      <c r="D41" s="475"/>
      <c r="E41" s="473"/>
      <c r="F41" s="108"/>
      <c r="G41" s="37"/>
    </row>
    <row r="42" spans="1:10" ht="30" customHeight="1" x14ac:dyDescent="0.25">
      <c r="A42" s="472"/>
      <c r="B42" s="473"/>
      <c r="C42" s="474"/>
      <c r="D42" s="475"/>
      <c r="E42" s="473"/>
      <c r="F42" s="108"/>
      <c r="G42" s="37"/>
    </row>
    <row r="43" spans="1:10" ht="30" customHeight="1" x14ac:dyDescent="0.25">
      <c r="A43" s="472"/>
      <c r="B43" s="473"/>
      <c r="C43" s="474"/>
      <c r="D43" s="475"/>
      <c r="E43" s="473"/>
      <c r="F43" s="108"/>
      <c r="G43" s="37"/>
    </row>
    <row r="44" spans="1:10" ht="30" customHeight="1" x14ac:dyDescent="0.25">
      <c r="A44" s="472"/>
      <c r="B44" s="473"/>
      <c r="C44" s="474"/>
      <c r="D44" s="475"/>
      <c r="E44" s="473"/>
      <c r="F44" s="108"/>
      <c r="G44" s="37"/>
    </row>
    <row r="45" spans="1:10" ht="30" customHeight="1" thickBot="1" x14ac:dyDescent="0.3">
      <c r="A45" s="499"/>
      <c r="B45" s="500"/>
      <c r="C45" s="501"/>
      <c r="D45" s="502"/>
      <c r="E45" s="500"/>
      <c r="F45" s="109"/>
      <c r="G45" s="37"/>
    </row>
  </sheetData>
  <sheetProtection algorithmName="SHA-512" hashValue="Lkcnhhsw8C+3aPqL79zIb/ZgncEcGc3fYXI7k+16jQ/KTixzIHHd7SkV9tgaEDWAAoR4UjXJ9x969IGJMK77lA==" saltValue="3OJ6XxO1Z1nnsvBS4MA7sg==" spinCount="100000" sheet="1" formatRows="0"/>
  <mergeCells count="47">
    <mergeCell ref="A45:B45"/>
    <mergeCell ref="C45:E45"/>
    <mergeCell ref="A42:B42"/>
    <mergeCell ref="C42:E42"/>
    <mergeCell ref="A43:B43"/>
    <mergeCell ref="C43:E43"/>
    <mergeCell ref="A44:B44"/>
    <mergeCell ref="C44:E44"/>
    <mergeCell ref="A41:B41"/>
    <mergeCell ref="C41:E41"/>
    <mergeCell ref="A35:B35"/>
    <mergeCell ref="C35:E35"/>
    <mergeCell ref="A36:B36"/>
    <mergeCell ref="C36:E36"/>
    <mergeCell ref="A37:B37"/>
    <mergeCell ref="C37:E37"/>
    <mergeCell ref="A38:B38"/>
    <mergeCell ref="C38:E38"/>
    <mergeCell ref="A39:F39"/>
    <mergeCell ref="A40:B40"/>
    <mergeCell ref="C40:E40"/>
    <mergeCell ref="A34:B34"/>
    <mergeCell ref="C34:E34"/>
    <mergeCell ref="A12:B12"/>
    <mergeCell ref="A14:F14"/>
    <mergeCell ref="A15:F16"/>
    <mergeCell ref="A17:F17"/>
    <mergeCell ref="A18:F29"/>
    <mergeCell ref="A30:B30"/>
    <mergeCell ref="C30:F30"/>
    <mergeCell ref="A31:F31"/>
    <mergeCell ref="A32:B32"/>
    <mergeCell ref="C32:E32"/>
    <mergeCell ref="A33:B33"/>
    <mergeCell ref="C33:E33"/>
    <mergeCell ref="A11:B11"/>
    <mergeCell ref="A1:F1"/>
    <mergeCell ref="A2:B2"/>
    <mergeCell ref="C2:F2"/>
    <mergeCell ref="A3:B4"/>
    <mergeCell ref="C3:F3"/>
    <mergeCell ref="A5:B5"/>
    <mergeCell ref="A6:B6"/>
    <mergeCell ref="A7:B7"/>
    <mergeCell ref="A8:B8"/>
    <mergeCell ref="A9:B9"/>
    <mergeCell ref="A10:B10"/>
  </mergeCells>
  <hyperlinks>
    <hyperlink ref="G1" location="PORTADA!A1" display="Portada" xr:uid="{E545C04C-16A8-4B80-B46A-24ACE1409182}"/>
  </hyperlinks>
  <printOptions horizontalCentered="1"/>
  <pageMargins left="0.31496062992125984" right="0.31496062992125984" top="1.1417322834645669" bottom="0.74803149606299213" header="0.31496062992125984" footer="0.31496062992125984"/>
  <pageSetup scale="62" fitToHeight="0" orientation="landscape" r:id="rId1"/>
  <headerFooter>
    <oddHeader>&amp;L&amp;G&amp;CPROCESO DE INSPECCIÓN, VIGILANCIA Y CONTROL
INSTRUMENTO DE VERIFICACION
PROCESO DE INSPECCIÓN, VIGILANCIA Y CONTROL
INSTRUMENTO IV
CENTRO DE EDUCACION INICIAL
&amp;RIN92.IVC
Versión 1
07/07/2026
Clasificación de la Información
CLASIFICADA</oddHeader>
    <oddFooter>&amp;C&amp;G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4BFBE-824C-4B9B-A33A-9AAF2A154E8B}">
  <sheetPr>
    <pageSetUpPr fitToPage="1"/>
  </sheetPr>
  <dimension ref="A1:E38"/>
  <sheetViews>
    <sheetView showGridLines="0" tabSelected="1" zoomScale="90" zoomScaleNormal="90" workbookViewId="0">
      <selection activeCell="A7" sqref="A7"/>
    </sheetView>
  </sheetViews>
  <sheetFormatPr baseColWidth="10" defaultColWidth="11.42578125" defaultRowHeight="15" x14ac:dyDescent="0.25"/>
  <cols>
    <col min="1" max="1" width="35.85546875" customWidth="1"/>
    <col min="2" max="2" width="38.85546875" customWidth="1"/>
    <col min="3" max="3" width="37.42578125" customWidth="1"/>
    <col min="4" max="4" width="74.140625" customWidth="1"/>
    <col min="5" max="5" width="26.42578125" customWidth="1"/>
  </cols>
  <sheetData>
    <row r="1" spans="1:5" ht="18" customHeight="1" x14ac:dyDescent="0.25">
      <c r="A1" s="1"/>
      <c r="B1" s="1"/>
      <c r="C1" s="1"/>
      <c r="D1" s="1"/>
      <c r="E1" s="372" t="s">
        <v>2510</v>
      </c>
    </row>
    <row r="2" spans="1:5" ht="23.25" customHeight="1" x14ac:dyDescent="0.25">
      <c r="A2" s="1"/>
      <c r="B2" s="374" t="s">
        <v>1468</v>
      </c>
      <c r="C2" s="374"/>
      <c r="D2" s="374"/>
      <c r="E2" s="373"/>
    </row>
    <row r="3" spans="1:5" x14ac:dyDescent="0.25">
      <c r="B3" s="374"/>
      <c r="C3" s="374"/>
      <c r="D3" s="374"/>
      <c r="E3" s="373"/>
    </row>
    <row r="4" spans="1:5" ht="24" customHeight="1" x14ac:dyDescent="0.25">
      <c r="A4" s="1"/>
      <c r="B4" s="374"/>
      <c r="C4" s="374"/>
      <c r="D4" s="374"/>
      <c r="E4" s="373"/>
    </row>
    <row r="5" spans="1:5" ht="14.25" customHeight="1" x14ac:dyDescent="0.25">
      <c r="A5" s="1"/>
      <c r="B5" s="1"/>
      <c r="C5" s="1"/>
      <c r="D5" s="1"/>
      <c r="E5" s="373"/>
    </row>
    <row r="6" spans="1:5" ht="15.6" customHeight="1" x14ac:dyDescent="0.25">
      <c r="A6" s="1"/>
      <c r="B6" s="1"/>
      <c r="C6" s="1"/>
      <c r="D6" s="1"/>
      <c r="E6" s="373"/>
    </row>
    <row r="7" spans="1:5" x14ac:dyDescent="0.25">
      <c r="A7" s="1"/>
      <c r="B7" s="1"/>
      <c r="C7" s="1"/>
      <c r="D7" s="1"/>
      <c r="E7" s="1"/>
    </row>
    <row r="8" spans="1:5" x14ac:dyDescent="0.25">
      <c r="A8" s="1"/>
      <c r="B8" s="1"/>
      <c r="C8" s="1"/>
      <c r="D8" s="1"/>
      <c r="E8" s="1"/>
    </row>
    <row r="9" spans="1:5" x14ac:dyDescent="0.25">
      <c r="A9" s="1"/>
      <c r="B9" s="1"/>
      <c r="C9" s="1"/>
      <c r="D9" s="1"/>
      <c r="E9" s="1"/>
    </row>
    <row r="10" spans="1:5" x14ac:dyDescent="0.25">
      <c r="A10" s="1"/>
      <c r="B10" s="1"/>
      <c r="C10" s="1"/>
      <c r="D10" s="1"/>
      <c r="E10" s="1"/>
    </row>
    <row r="11" spans="1:5" x14ac:dyDescent="0.25">
      <c r="A11" s="1"/>
      <c r="B11" s="1"/>
      <c r="C11" s="1"/>
      <c r="D11" s="1"/>
      <c r="E11" s="1"/>
    </row>
    <row r="12" spans="1:5" x14ac:dyDescent="0.25">
      <c r="A12" s="1"/>
      <c r="B12" s="1"/>
      <c r="C12" s="1"/>
      <c r="D12" s="1"/>
      <c r="E12" s="1"/>
    </row>
    <row r="13" spans="1:5" x14ac:dyDescent="0.25">
      <c r="A13" s="1"/>
      <c r="B13" s="1"/>
      <c r="C13" s="1"/>
      <c r="D13" s="1"/>
      <c r="E13" s="1"/>
    </row>
    <row r="14" spans="1:5" x14ac:dyDescent="0.25">
      <c r="A14" s="1"/>
      <c r="B14" s="1"/>
      <c r="C14" s="1"/>
      <c r="D14" s="1"/>
      <c r="E14" s="1"/>
    </row>
    <row r="15" spans="1:5" x14ac:dyDescent="0.25">
      <c r="A15" s="1"/>
      <c r="B15" s="1"/>
      <c r="C15" s="1"/>
      <c r="D15" s="1"/>
      <c r="E15" s="1"/>
    </row>
    <row r="16" spans="1:5" x14ac:dyDescent="0.25">
      <c r="A16" s="1"/>
      <c r="B16" s="1"/>
      <c r="C16" s="1"/>
      <c r="D16" s="1"/>
      <c r="E16" s="1"/>
    </row>
    <row r="17" spans="1:5" x14ac:dyDescent="0.25">
      <c r="A17" s="1"/>
      <c r="B17" s="1"/>
      <c r="C17" s="1"/>
      <c r="D17" s="1"/>
      <c r="E17" s="1"/>
    </row>
    <row r="18" spans="1:5" x14ac:dyDescent="0.25">
      <c r="A18" s="1"/>
      <c r="B18" s="1"/>
      <c r="C18" s="1"/>
      <c r="D18" s="1"/>
      <c r="E18" s="1"/>
    </row>
    <row r="19" spans="1:5" x14ac:dyDescent="0.25">
      <c r="A19" s="1"/>
      <c r="B19" s="1"/>
      <c r="C19" s="1"/>
      <c r="D19" s="1"/>
      <c r="E19" s="1"/>
    </row>
    <row r="20" spans="1:5" x14ac:dyDescent="0.25">
      <c r="A20" s="1"/>
      <c r="B20" s="1"/>
      <c r="C20" s="1"/>
      <c r="D20" s="1"/>
      <c r="E20" s="1"/>
    </row>
    <row r="21" spans="1:5" x14ac:dyDescent="0.25">
      <c r="A21" s="1"/>
      <c r="B21" s="1"/>
      <c r="C21" s="1"/>
      <c r="D21" s="1"/>
      <c r="E21" s="1"/>
    </row>
    <row r="22" spans="1:5" x14ac:dyDescent="0.25">
      <c r="A22" s="1"/>
      <c r="B22" s="1"/>
      <c r="C22" s="1"/>
      <c r="D22" s="1"/>
      <c r="E22" s="1"/>
    </row>
    <row r="23" spans="1:5" x14ac:dyDescent="0.25">
      <c r="A23" s="1"/>
      <c r="B23" s="1"/>
      <c r="C23" s="1"/>
      <c r="D23" s="1"/>
      <c r="E23" s="1"/>
    </row>
    <row r="24" spans="1:5" x14ac:dyDescent="0.25">
      <c r="A24" s="1"/>
      <c r="B24" s="1"/>
      <c r="C24" s="1"/>
      <c r="D24" s="1"/>
      <c r="E24" s="1"/>
    </row>
    <row r="25" spans="1:5" x14ac:dyDescent="0.25">
      <c r="A25" s="1"/>
      <c r="B25" s="1"/>
      <c r="C25" s="1"/>
      <c r="D25" s="1"/>
      <c r="E25" s="1"/>
    </row>
    <row r="26" spans="1:5" x14ac:dyDescent="0.25">
      <c r="A26" s="1"/>
      <c r="B26" s="1"/>
      <c r="C26" s="1"/>
      <c r="D26" s="1"/>
      <c r="E26" s="1"/>
    </row>
    <row r="27" spans="1:5" x14ac:dyDescent="0.25">
      <c r="A27" s="1"/>
      <c r="B27" s="1"/>
      <c r="C27" s="1"/>
      <c r="D27" s="1"/>
      <c r="E27" s="1"/>
    </row>
    <row r="28" spans="1:5" x14ac:dyDescent="0.25">
      <c r="A28" s="1"/>
      <c r="B28" s="1"/>
      <c r="C28" s="1"/>
      <c r="D28" s="1"/>
      <c r="E28" s="1"/>
    </row>
    <row r="29" spans="1:5" x14ac:dyDescent="0.25">
      <c r="A29" s="1"/>
      <c r="B29" s="1"/>
      <c r="C29" s="1"/>
      <c r="D29" s="1"/>
      <c r="E29" s="1"/>
    </row>
    <row r="30" spans="1:5" x14ac:dyDescent="0.25">
      <c r="A30" s="1"/>
      <c r="B30" s="1"/>
      <c r="C30" s="1"/>
      <c r="D30" s="1"/>
      <c r="E30" s="1"/>
    </row>
    <row r="31" spans="1:5" x14ac:dyDescent="0.25">
      <c r="A31" s="1"/>
      <c r="B31" s="1"/>
      <c r="C31" s="1"/>
      <c r="D31" s="1"/>
      <c r="E31" s="1"/>
    </row>
    <row r="32" spans="1:5" x14ac:dyDescent="0.25">
      <c r="A32" s="1"/>
      <c r="B32" s="1"/>
      <c r="C32" s="1"/>
      <c r="D32" s="1"/>
      <c r="E32" s="1"/>
    </row>
    <row r="33" spans="1:5" x14ac:dyDescent="0.25">
      <c r="A33" s="1"/>
      <c r="B33" s="1"/>
      <c r="C33" s="1"/>
      <c r="D33" s="1"/>
      <c r="E33" s="1"/>
    </row>
    <row r="34" spans="1:5" x14ac:dyDescent="0.25">
      <c r="A34" s="1"/>
      <c r="B34" s="1"/>
      <c r="C34" s="1"/>
      <c r="D34" s="1"/>
      <c r="E34" s="1"/>
    </row>
    <row r="35" spans="1:5" ht="20.25" customHeight="1" x14ac:dyDescent="0.25">
      <c r="A35" s="375"/>
      <c r="B35" s="376"/>
      <c r="C35" s="376"/>
      <c r="D35" s="376"/>
      <c r="E35" s="376"/>
    </row>
    <row r="38" spans="1:5" ht="54" customHeight="1" x14ac:dyDescent="0.25">
      <c r="A38" s="377" t="s">
        <v>2509</v>
      </c>
      <c r="B38" s="376"/>
      <c r="C38" s="376"/>
      <c r="D38" s="376"/>
      <c r="E38" s="376"/>
    </row>
  </sheetData>
  <sheetProtection algorithmName="SHA-512" hashValue="81dVWr4qGXdamnPOiiVVSGwAwO0bVHDKfXt+mLquGD1F4gGt/VURJQT05rMAlKw0N9qEPcyS4ElWcZgIKcWwvA==" saltValue="jhrc8/FmmBGmM+wus9Yf0w==" spinCount="100000" sheet="1" insertHyperlinks="0"/>
  <mergeCells count="4">
    <mergeCell ref="E1:E6"/>
    <mergeCell ref="B2:D4"/>
    <mergeCell ref="A35:E35"/>
    <mergeCell ref="A38:E38"/>
  </mergeCells>
  <printOptions horizontalCentered="1"/>
  <pageMargins left="0.11811023622047245" right="0.11811023622047245" top="0.74803149606299213" bottom="0.74803149606299213" header="0.31496062992125984" footer="0.31496062992125984"/>
  <pageSetup paperSize="9" scale="68"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3EAA5D-795A-4AC8-9DFA-7FD452ED4AF6}">
  <sheetPr>
    <tabColor theme="3" tint="0.249977111117893"/>
    <pageSetUpPr fitToPage="1"/>
  </sheetPr>
  <dimension ref="A1:E95"/>
  <sheetViews>
    <sheetView zoomScaleNormal="100" workbookViewId="0">
      <selection activeCell="A7" sqref="A7"/>
    </sheetView>
  </sheetViews>
  <sheetFormatPr baseColWidth="10" defaultColWidth="11.42578125" defaultRowHeight="15" x14ac:dyDescent="0.25"/>
  <cols>
    <col min="1" max="1" width="86.85546875" style="175" customWidth="1"/>
    <col min="2" max="2" width="150.85546875" style="26" customWidth="1"/>
    <col min="3" max="3" width="8" customWidth="1"/>
  </cols>
  <sheetData>
    <row r="1" spans="1:5" ht="17.25" thickBot="1" x14ac:dyDescent="0.3">
      <c r="A1" s="392" t="s">
        <v>1469</v>
      </c>
      <c r="B1" s="393"/>
      <c r="C1" s="223" t="s">
        <v>1635</v>
      </c>
    </row>
    <row r="2" spans="1:5" ht="17.25" customHeight="1" x14ac:dyDescent="0.25">
      <c r="A2" s="174" t="s">
        <v>1470</v>
      </c>
      <c r="B2" s="174" t="s">
        <v>1471</v>
      </c>
      <c r="E2" t="str">
        <f>UPPER(D1)</f>
        <v/>
      </c>
    </row>
    <row r="3" spans="1:5" ht="17.25" thickBot="1" x14ac:dyDescent="0.3">
      <c r="A3" s="392" t="s">
        <v>1472</v>
      </c>
      <c r="B3" s="393"/>
    </row>
    <row r="4" spans="1:5" ht="16.5" x14ac:dyDescent="0.25">
      <c r="A4" s="391" t="s">
        <v>1473</v>
      </c>
      <c r="B4" s="391"/>
    </row>
    <row r="5" spans="1:5" x14ac:dyDescent="0.25">
      <c r="A5" s="175" t="s">
        <v>1474</v>
      </c>
      <c r="B5" s="176" t="s">
        <v>1475</v>
      </c>
    </row>
    <row r="6" spans="1:5" x14ac:dyDescent="0.25">
      <c r="A6" s="175" t="s">
        <v>1476</v>
      </c>
      <c r="B6" s="176" t="s">
        <v>1477</v>
      </c>
    </row>
    <row r="7" spans="1:5" x14ac:dyDescent="0.25">
      <c r="A7" s="175" t="s">
        <v>1478</v>
      </c>
      <c r="B7" s="176" t="s">
        <v>1479</v>
      </c>
    </row>
    <row r="8" spans="1:5" x14ac:dyDescent="0.25">
      <c r="A8" s="175" t="s">
        <v>1480</v>
      </c>
      <c r="B8" s="176" t="s">
        <v>1481</v>
      </c>
    </row>
    <row r="9" spans="1:5" ht="17.25" customHeight="1" x14ac:dyDescent="0.25">
      <c r="A9" s="175" t="s">
        <v>1482</v>
      </c>
      <c r="B9" s="176" t="s">
        <v>1483</v>
      </c>
    </row>
    <row r="10" spans="1:5" x14ac:dyDescent="0.25">
      <c r="A10" s="175" t="s">
        <v>1484</v>
      </c>
      <c r="B10" s="176" t="s">
        <v>1485</v>
      </c>
    </row>
    <row r="11" spans="1:5" x14ac:dyDescent="0.25">
      <c r="A11" s="175" t="s">
        <v>1486</v>
      </c>
      <c r="B11" s="176" t="s">
        <v>1487</v>
      </c>
    </row>
    <row r="12" spans="1:5" x14ac:dyDescent="0.25">
      <c r="A12" s="175" t="s">
        <v>1488</v>
      </c>
      <c r="B12" s="176" t="s">
        <v>1489</v>
      </c>
    </row>
    <row r="13" spans="1:5" x14ac:dyDescent="0.25">
      <c r="A13" s="175" t="s">
        <v>1490</v>
      </c>
      <c r="B13" s="176" t="s">
        <v>1491</v>
      </c>
    </row>
    <row r="14" spans="1:5" x14ac:dyDescent="0.25">
      <c r="A14" s="175" t="s">
        <v>1492</v>
      </c>
      <c r="B14" s="176" t="s">
        <v>1493</v>
      </c>
    </row>
    <row r="15" spans="1:5" x14ac:dyDescent="0.25">
      <c r="A15" s="175" t="s">
        <v>1494</v>
      </c>
      <c r="B15" s="176" t="s">
        <v>1495</v>
      </c>
    </row>
    <row r="16" spans="1:5" ht="15.75" thickBot="1" x14ac:dyDescent="0.3">
      <c r="A16" s="175" t="s">
        <v>1496</v>
      </c>
      <c r="B16" s="26" t="s">
        <v>1497</v>
      </c>
    </row>
    <row r="17" spans="1:2" ht="16.5" x14ac:dyDescent="0.25">
      <c r="A17" s="391" t="s">
        <v>1498</v>
      </c>
      <c r="B17" s="391"/>
    </row>
    <row r="18" spans="1:2" ht="30" x14ac:dyDescent="0.25">
      <c r="A18" s="177" t="s">
        <v>1499</v>
      </c>
      <c r="B18" s="26" t="s">
        <v>1500</v>
      </c>
    </row>
    <row r="19" spans="1:2" x14ac:dyDescent="0.25">
      <c r="A19" s="178" t="s">
        <v>1501</v>
      </c>
      <c r="B19" s="176" t="s">
        <v>1502</v>
      </c>
    </row>
    <row r="20" spans="1:2" x14ac:dyDescent="0.25">
      <c r="A20" s="178" t="s">
        <v>1503</v>
      </c>
      <c r="B20" s="176" t="s">
        <v>1504</v>
      </c>
    </row>
    <row r="21" spans="1:2" x14ac:dyDescent="0.25">
      <c r="A21" s="178" t="s">
        <v>1505</v>
      </c>
      <c r="B21" s="176" t="s">
        <v>1506</v>
      </c>
    </row>
    <row r="22" spans="1:2" x14ac:dyDescent="0.25">
      <c r="A22" s="175" t="s">
        <v>1507</v>
      </c>
      <c r="B22" s="176" t="s">
        <v>1508</v>
      </c>
    </row>
    <row r="23" spans="1:2" x14ac:dyDescent="0.25">
      <c r="A23" s="178" t="s">
        <v>1509</v>
      </c>
      <c r="B23" s="176" t="s">
        <v>1510</v>
      </c>
    </row>
    <row r="24" spans="1:2" x14ac:dyDescent="0.25">
      <c r="A24" s="175" t="s">
        <v>1480</v>
      </c>
      <c r="B24" s="26" t="s">
        <v>1511</v>
      </c>
    </row>
    <row r="25" spans="1:2" x14ac:dyDescent="0.25">
      <c r="A25" s="175" t="s">
        <v>1512</v>
      </c>
      <c r="B25" s="26" t="s">
        <v>1513</v>
      </c>
    </row>
    <row r="26" spans="1:2" ht="30" x14ac:dyDescent="0.25">
      <c r="A26" s="175" t="s">
        <v>1514</v>
      </c>
      <c r="B26" s="26" t="s">
        <v>1515</v>
      </c>
    </row>
    <row r="27" spans="1:2" x14ac:dyDescent="0.25">
      <c r="A27" s="175" t="s">
        <v>1516</v>
      </c>
      <c r="B27" s="176" t="s">
        <v>1517</v>
      </c>
    </row>
    <row r="28" spans="1:2" x14ac:dyDescent="0.25">
      <c r="A28" s="175" t="s">
        <v>1518</v>
      </c>
      <c r="B28" s="26" t="s">
        <v>1519</v>
      </c>
    </row>
    <row r="29" spans="1:2" x14ac:dyDescent="0.25">
      <c r="A29" s="175" t="s">
        <v>1520</v>
      </c>
      <c r="B29" s="26" t="s">
        <v>1521</v>
      </c>
    </row>
    <row r="30" spans="1:2" x14ac:dyDescent="0.25">
      <c r="A30" s="175" t="s">
        <v>1522</v>
      </c>
      <c r="B30" s="26" t="s">
        <v>1523</v>
      </c>
    </row>
    <row r="31" spans="1:2" x14ac:dyDescent="0.25">
      <c r="A31" s="175" t="s">
        <v>1492</v>
      </c>
      <c r="B31" s="26" t="s">
        <v>1524</v>
      </c>
    </row>
    <row r="32" spans="1:2" x14ac:dyDescent="0.25">
      <c r="A32" s="175" t="s">
        <v>1494</v>
      </c>
      <c r="B32" s="26" t="s">
        <v>1525</v>
      </c>
    </row>
    <row r="33" spans="1:2" x14ac:dyDescent="0.25">
      <c r="A33" s="175" t="s">
        <v>1526</v>
      </c>
      <c r="B33" s="26" t="s">
        <v>1527</v>
      </c>
    </row>
    <row r="34" spans="1:2" ht="75" x14ac:dyDescent="0.25">
      <c r="A34" s="175" t="s">
        <v>1528</v>
      </c>
      <c r="B34" s="26" t="s">
        <v>1529</v>
      </c>
    </row>
    <row r="35" spans="1:2" x14ac:dyDescent="0.25">
      <c r="A35" s="175" t="s">
        <v>1530</v>
      </c>
      <c r="B35" s="26" t="s">
        <v>1531</v>
      </c>
    </row>
    <row r="36" spans="1:2" ht="15.75" thickBot="1" x14ac:dyDescent="0.3">
      <c r="A36" s="175" t="s">
        <v>1532</v>
      </c>
      <c r="B36" s="26" t="s">
        <v>1531</v>
      </c>
    </row>
    <row r="37" spans="1:2" ht="16.5" x14ac:dyDescent="0.25">
      <c r="A37" s="391" t="s">
        <v>1533</v>
      </c>
      <c r="B37" s="391"/>
    </row>
    <row r="38" spans="1:2" x14ac:dyDescent="0.25">
      <c r="A38" s="175" t="s">
        <v>1534</v>
      </c>
      <c r="B38" s="26" t="s">
        <v>1535</v>
      </c>
    </row>
    <row r="39" spans="1:2" x14ac:dyDescent="0.25">
      <c r="A39" s="175" t="s">
        <v>1536</v>
      </c>
      <c r="B39" s="26" t="s">
        <v>1537</v>
      </c>
    </row>
    <row r="40" spans="1:2" x14ac:dyDescent="0.25">
      <c r="A40" s="175" t="s">
        <v>1538</v>
      </c>
      <c r="B40" s="26" t="s">
        <v>1539</v>
      </c>
    </row>
    <row r="41" spans="1:2" x14ac:dyDescent="0.25">
      <c r="A41" s="175" t="s">
        <v>1540</v>
      </c>
      <c r="B41" s="26" t="s">
        <v>1541</v>
      </c>
    </row>
    <row r="42" spans="1:2" x14ac:dyDescent="0.25">
      <c r="A42" s="175" t="s">
        <v>1542</v>
      </c>
      <c r="B42" s="26" t="s">
        <v>1543</v>
      </c>
    </row>
    <row r="43" spans="1:2" ht="145.5" customHeight="1" x14ac:dyDescent="0.25">
      <c r="A43" s="178" t="s">
        <v>1544</v>
      </c>
      <c r="B43" s="248" t="s">
        <v>1545</v>
      </c>
    </row>
    <row r="44" spans="1:2" x14ac:dyDescent="0.25">
      <c r="A44" s="178" t="s">
        <v>1546</v>
      </c>
      <c r="B44" s="176" t="s">
        <v>1547</v>
      </c>
    </row>
    <row r="45" spans="1:2" ht="15.75" thickBot="1" x14ac:dyDescent="0.3">
      <c r="A45" s="178" t="s">
        <v>1548</v>
      </c>
      <c r="B45" s="176" t="s">
        <v>1549</v>
      </c>
    </row>
    <row r="46" spans="1:2" ht="16.5" x14ac:dyDescent="0.25">
      <c r="A46" s="391" t="s">
        <v>1550</v>
      </c>
      <c r="B46" s="391"/>
    </row>
    <row r="47" spans="1:2" x14ac:dyDescent="0.25">
      <c r="A47" s="175" t="s">
        <v>1551</v>
      </c>
      <c r="B47" s="26" t="s">
        <v>1552</v>
      </c>
    </row>
    <row r="48" spans="1:2" x14ac:dyDescent="0.25">
      <c r="A48" s="175" t="s">
        <v>1553</v>
      </c>
      <c r="B48" s="26" t="s">
        <v>1554</v>
      </c>
    </row>
    <row r="49" spans="1:2" x14ac:dyDescent="0.25">
      <c r="A49" s="175" t="s">
        <v>1555</v>
      </c>
      <c r="B49" s="26" t="s">
        <v>1556</v>
      </c>
    </row>
    <row r="50" spans="1:2" x14ac:dyDescent="0.25">
      <c r="A50" s="175" t="s">
        <v>1557</v>
      </c>
      <c r="B50" s="26" t="s">
        <v>1558</v>
      </c>
    </row>
    <row r="51" spans="1:2" x14ac:dyDescent="0.25">
      <c r="A51" s="175" t="s">
        <v>1559</v>
      </c>
      <c r="B51" s="26" t="s">
        <v>1560</v>
      </c>
    </row>
    <row r="52" spans="1:2" x14ac:dyDescent="0.25">
      <c r="A52" s="175" t="s">
        <v>1561</v>
      </c>
      <c r="B52" s="26" t="s">
        <v>1562</v>
      </c>
    </row>
    <row r="53" spans="1:2" x14ac:dyDescent="0.25">
      <c r="A53" s="175" t="s">
        <v>1563</v>
      </c>
      <c r="B53" s="26" t="s">
        <v>1564</v>
      </c>
    </row>
    <row r="54" spans="1:2" x14ac:dyDescent="0.25">
      <c r="A54" s="175" t="s">
        <v>1565</v>
      </c>
      <c r="B54" s="26" t="s">
        <v>1566</v>
      </c>
    </row>
    <row r="55" spans="1:2" x14ac:dyDescent="0.25">
      <c r="A55" s="175" t="s">
        <v>1567</v>
      </c>
      <c r="B55" s="26" t="s">
        <v>1568</v>
      </c>
    </row>
    <row r="56" spans="1:2" x14ac:dyDescent="0.25">
      <c r="A56" s="175" t="s">
        <v>1569</v>
      </c>
      <c r="B56" s="26" t="s">
        <v>1570</v>
      </c>
    </row>
    <row r="57" spans="1:2" ht="65.25" customHeight="1" x14ac:dyDescent="0.25">
      <c r="A57" s="175" t="s">
        <v>1518</v>
      </c>
      <c r="B57" s="176" t="s">
        <v>1571</v>
      </c>
    </row>
    <row r="58" spans="1:2" ht="16.5" x14ac:dyDescent="0.25">
      <c r="A58" s="382" t="s">
        <v>1572</v>
      </c>
      <c r="B58" s="383"/>
    </row>
    <row r="59" spans="1:2" x14ac:dyDescent="0.25">
      <c r="A59" s="384" t="s">
        <v>1573</v>
      </c>
      <c r="B59" s="179" t="s">
        <v>1574</v>
      </c>
    </row>
    <row r="60" spans="1:2" x14ac:dyDescent="0.25">
      <c r="A60" s="384"/>
      <c r="B60" s="180" t="s">
        <v>1575</v>
      </c>
    </row>
    <row r="61" spans="1:2" x14ac:dyDescent="0.25">
      <c r="A61" s="384"/>
      <c r="B61" s="181" t="s">
        <v>1576</v>
      </c>
    </row>
    <row r="62" spans="1:2" x14ac:dyDescent="0.25">
      <c r="A62" s="384"/>
      <c r="B62" s="182" t="s">
        <v>1577</v>
      </c>
    </row>
    <row r="63" spans="1:2" x14ac:dyDescent="0.25">
      <c r="A63" s="384"/>
      <c r="B63" s="183" t="s">
        <v>1578</v>
      </c>
    </row>
    <row r="64" spans="1:2" x14ac:dyDescent="0.25">
      <c r="A64" s="184" t="s">
        <v>1579</v>
      </c>
      <c r="B64" s="179" t="s">
        <v>1580</v>
      </c>
    </row>
    <row r="65" spans="1:2" ht="90" x14ac:dyDescent="0.25">
      <c r="A65" s="184" t="s">
        <v>1581</v>
      </c>
      <c r="B65" s="179" t="s">
        <v>1582</v>
      </c>
    </row>
    <row r="66" spans="1:2" ht="45" x14ac:dyDescent="0.25">
      <c r="A66" s="184" t="s">
        <v>1583</v>
      </c>
      <c r="B66" s="179" t="s">
        <v>1584</v>
      </c>
    </row>
    <row r="67" spans="1:2" ht="16.5" x14ac:dyDescent="0.25">
      <c r="A67" s="380" t="s">
        <v>1585</v>
      </c>
      <c r="B67" s="385"/>
    </row>
    <row r="68" spans="1:2" ht="51.75" customHeight="1" x14ac:dyDescent="0.25">
      <c r="A68" s="179" t="s">
        <v>1586</v>
      </c>
      <c r="B68" s="179" t="s">
        <v>1587</v>
      </c>
    </row>
    <row r="69" spans="1:2" ht="60" customHeight="1" x14ac:dyDescent="0.25">
      <c r="A69" s="179" t="s">
        <v>1588</v>
      </c>
      <c r="B69" s="179" t="s">
        <v>1589</v>
      </c>
    </row>
    <row r="70" spans="1:2" ht="60" customHeight="1" x14ac:dyDescent="0.25">
      <c r="A70" s="179" t="s">
        <v>1590</v>
      </c>
      <c r="B70" s="179" t="s">
        <v>1591</v>
      </c>
    </row>
    <row r="71" spans="1:2" ht="62.25" customHeight="1" x14ac:dyDescent="0.25">
      <c r="A71" s="179" t="s">
        <v>1592</v>
      </c>
      <c r="B71" s="179" t="s">
        <v>1589</v>
      </c>
    </row>
    <row r="72" spans="1:2" x14ac:dyDescent="0.25">
      <c r="A72" s="386" t="s">
        <v>1593</v>
      </c>
      <c r="B72" s="387"/>
    </row>
    <row r="73" spans="1:2" ht="131.25" customHeight="1" x14ac:dyDescent="0.25">
      <c r="A73" s="187" t="s">
        <v>1594</v>
      </c>
      <c r="B73" s="188" t="s">
        <v>1595</v>
      </c>
    </row>
    <row r="74" spans="1:2" ht="79.5" customHeight="1" x14ac:dyDescent="0.25">
      <c r="A74" s="187" t="s">
        <v>1596</v>
      </c>
      <c r="B74" s="188" t="s">
        <v>1597</v>
      </c>
    </row>
    <row r="75" spans="1:2" ht="30" x14ac:dyDescent="0.25">
      <c r="A75" s="319" t="s">
        <v>1598</v>
      </c>
      <c r="B75" s="188" t="s">
        <v>1599</v>
      </c>
    </row>
    <row r="76" spans="1:2" ht="23.25" customHeight="1" x14ac:dyDescent="0.25">
      <c r="A76" s="388" t="s">
        <v>1600</v>
      </c>
      <c r="B76" s="388"/>
    </row>
    <row r="77" spans="1:2" ht="144.75" customHeight="1" x14ac:dyDescent="0.25">
      <c r="A77" s="185" t="s">
        <v>1601</v>
      </c>
      <c r="B77" s="185" t="s">
        <v>1602</v>
      </c>
    </row>
    <row r="78" spans="1:2" ht="31.5" customHeight="1" x14ac:dyDescent="0.25">
      <c r="A78" s="389" t="s">
        <v>1603</v>
      </c>
      <c r="B78" s="390"/>
    </row>
    <row r="79" spans="1:2" ht="43.5" customHeight="1" x14ac:dyDescent="0.25">
      <c r="A79" s="185" t="s">
        <v>1604</v>
      </c>
      <c r="B79" s="185" t="s">
        <v>1605</v>
      </c>
    </row>
    <row r="80" spans="1:2" ht="41.25" customHeight="1" x14ac:dyDescent="0.25">
      <c r="A80" s="185" t="s">
        <v>1606</v>
      </c>
      <c r="B80" s="186" t="s">
        <v>1607</v>
      </c>
    </row>
    <row r="81" spans="1:2" ht="31.5" customHeight="1" x14ac:dyDescent="0.25">
      <c r="A81" s="185" t="s">
        <v>1608</v>
      </c>
      <c r="B81" s="186" t="s">
        <v>1609</v>
      </c>
    </row>
    <row r="82" spans="1:2" ht="28.5" customHeight="1" x14ac:dyDescent="0.25">
      <c r="A82" s="378" t="s">
        <v>1610</v>
      </c>
      <c r="B82" s="379"/>
    </row>
    <row r="83" spans="1:2" ht="46.5" customHeight="1" x14ac:dyDescent="0.25">
      <c r="A83" s="185" t="s">
        <v>1611</v>
      </c>
      <c r="B83" s="320" t="s">
        <v>1612</v>
      </c>
    </row>
    <row r="84" spans="1:2" ht="23.25" customHeight="1" x14ac:dyDescent="0.25">
      <c r="A84" s="378" t="s">
        <v>1613</v>
      </c>
      <c r="B84" s="379"/>
    </row>
    <row r="85" spans="1:2" ht="33" x14ac:dyDescent="0.25">
      <c r="A85" s="185" t="s">
        <v>1614</v>
      </c>
      <c r="B85" s="185" t="s">
        <v>1615</v>
      </c>
    </row>
    <row r="86" spans="1:2" ht="33" x14ac:dyDescent="0.25">
      <c r="A86" s="185" t="s">
        <v>1616</v>
      </c>
      <c r="B86" s="185" t="s">
        <v>1617</v>
      </c>
    </row>
    <row r="87" spans="1:2" ht="36" customHeight="1" x14ac:dyDescent="0.25">
      <c r="A87" s="185" t="s">
        <v>1618</v>
      </c>
      <c r="B87" s="185" t="s">
        <v>1619</v>
      </c>
    </row>
    <row r="88" spans="1:2" ht="123.75" customHeight="1" x14ac:dyDescent="0.25">
      <c r="A88" s="185" t="s">
        <v>1620</v>
      </c>
      <c r="B88" s="185" t="s">
        <v>1621</v>
      </c>
    </row>
    <row r="89" spans="1:2" ht="52.5" customHeight="1" x14ac:dyDescent="0.25">
      <c r="A89" s="185" t="s">
        <v>1622</v>
      </c>
      <c r="B89" s="185" t="s">
        <v>1623</v>
      </c>
    </row>
    <row r="90" spans="1:2" ht="16.5" x14ac:dyDescent="0.25">
      <c r="A90" s="380" t="s">
        <v>1624</v>
      </c>
      <c r="B90" s="380"/>
    </row>
    <row r="91" spans="1:2" ht="30" x14ac:dyDescent="0.25">
      <c r="A91" s="187" t="s">
        <v>1625</v>
      </c>
      <c r="B91" s="188" t="s">
        <v>1626</v>
      </c>
    </row>
    <row r="92" spans="1:2" ht="16.5" x14ac:dyDescent="0.25">
      <c r="A92" s="381" t="s">
        <v>1627</v>
      </c>
      <c r="B92" s="381"/>
    </row>
    <row r="93" spans="1:2" s="32" customFormat="1" ht="30" x14ac:dyDescent="0.25">
      <c r="A93" s="321" t="s">
        <v>1628</v>
      </c>
      <c r="B93" s="322" t="s">
        <v>1629</v>
      </c>
    </row>
    <row r="94" spans="1:2" ht="30" x14ac:dyDescent="0.25">
      <c r="A94" s="184" t="s">
        <v>1630</v>
      </c>
      <c r="B94" s="179" t="s">
        <v>1631</v>
      </c>
    </row>
    <row r="95" spans="1:2" ht="23.25" customHeight="1" x14ac:dyDescent="0.25">
      <c r="A95" s="184" t="s">
        <v>1632</v>
      </c>
      <c r="B95" s="179" t="s">
        <v>1633</v>
      </c>
    </row>
  </sheetData>
  <sheetProtection algorithmName="SHA-512" hashValue="GGrLzg8bcdTaxSibjXiBJIhHeHNzlqTIBvL0QMmdp+Uo6iM/wTbRWv5Q96OEz40d7x82GewFvfCATaOyG7eOIg==" saltValue="nNANVCFL+VLfIeDFfBrB3Q==" spinCount="100000" sheet="1" formatRows="0"/>
  <mergeCells count="16">
    <mergeCell ref="A46:B46"/>
    <mergeCell ref="A1:B1"/>
    <mergeCell ref="A3:B3"/>
    <mergeCell ref="A4:B4"/>
    <mergeCell ref="A17:B17"/>
    <mergeCell ref="A37:B37"/>
    <mergeCell ref="A82:B82"/>
    <mergeCell ref="A84:B84"/>
    <mergeCell ref="A90:B90"/>
    <mergeCell ref="A92:B92"/>
    <mergeCell ref="A58:B58"/>
    <mergeCell ref="A59:A63"/>
    <mergeCell ref="A67:B67"/>
    <mergeCell ref="A72:B72"/>
    <mergeCell ref="A76:B76"/>
    <mergeCell ref="A78:B78"/>
  </mergeCells>
  <hyperlinks>
    <hyperlink ref="C1" location="PORTADA!A1" display="Portada" xr:uid="{478C76E5-55D8-4575-B0DD-E472F2669FCE}"/>
  </hyperlinks>
  <printOptions horizontalCentered="1"/>
  <pageMargins left="0.31496062992125984" right="0.31496062992125984" top="1.1417322834645669" bottom="0.74803149606299213" header="0.31496062992125984" footer="0.31496062992125984"/>
  <pageSetup scale="55" fitToHeight="0" orientation="landscape" r:id="rId1"/>
  <headerFooter>
    <oddHeader>&amp;L&amp;G&amp;CPROCESO DE INSPECCIÓN, VIGILANCIA Y CONTROL
INSTRUMENTO DE VERIFICACION
PROCESO DE INSPECCIÓN, VIGILANCIA Y CONTROL
INSTRUMENTO IV
CENTRO DE EDUCACION INICIAL
&amp;RIN92.IVC
Versión 1
07/07/2026
Clasificación de la Información
CLASIFICADA</oddHeader>
    <oddFooter>&amp;C&amp;G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F6BD4-3ADB-44A3-A7C3-F6D5142150CE}">
  <sheetPr>
    <tabColor rgb="FFF57C00"/>
    <pageSetUpPr fitToPage="1"/>
  </sheetPr>
  <dimension ref="A1:G41"/>
  <sheetViews>
    <sheetView zoomScale="110" zoomScaleNormal="110" workbookViewId="0">
      <selection activeCell="A7" sqref="A7"/>
    </sheetView>
  </sheetViews>
  <sheetFormatPr baseColWidth="10" defaultColWidth="11.42578125" defaultRowHeight="15" x14ac:dyDescent="0.25"/>
  <cols>
    <col min="1" max="1" width="23.85546875" style="1" customWidth="1"/>
    <col min="2" max="2" width="37.42578125" style="1" customWidth="1"/>
    <col min="3" max="3" width="30.140625" style="1" customWidth="1"/>
    <col min="4" max="4" width="18.85546875" style="1" customWidth="1"/>
    <col min="5" max="5" width="21.140625" style="1" customWidth="1"/>
    <col min="6" max="6" width="49.42578125" style="1" customWidth="1"/>
    <col min="7" max="7" width="7.42578125" style="1" customWidth="1"/>
    <col min="8" max="16384" width="11.42578125" style="1"/>
  </cols>
  <sheetData>
    <row r="1" spans="1:7" ht="15.75" thickBot="1" x14ac:dyDescent="0.3">
      <c r="A1" s="394" t="s">
        <v>1634</v>
      </c>
      <c r="B1" s="395"/>
      <c r="C1" s="395"/>
      <c r="D1" s="395"/>
      <c r="E1" s="395"/>
      <c r="F1" s="396"/>
      <c r="G1" s="223" t="s">
        <v>1635</v>
      </c>
    </row>
    <row r="2" spans="1:7" ht="29.25" customHeight="1" thickBot="1" x14ac:dyDescent="0.3">
      <c r="A2" s="300" t="s">
        <v>1636</v>
      </c>
      <c r="B2" s="397"/>
      <c r="C2" s="397"/>
      <c r="D2" s="398"/>
      <c r="E2" s="300" t="s">
        <v>1476</v>
      </c>
      <c r="F2" s="304"/>
    </row>
    <row r="3" spans="1:7" ht="36" customHeight="1" thickBot="1" x14ac:dyDescent="0.3">
      <c r="A3" s="300" t="s">
        <v>1478</v>
      </c>
      <c r="B3" s="397"/>
      <c r="C3" s="397"/>
      <c r="D3" s="397"/>
      <c r="E3" s="300" t="s">
        <v>1480</v>
      </c>
      <c r="F3" s="318"/>
    </row>
    <row r="4" spans="1:7" ht="33.6" customHeight="1" thickBot="1" x14ac:dyDescent="0.3">
      <c r="A4" s="300" t="s">
        <v>1482</v>
      </c>
      <c r="B4" s="303"/>
      <c r="C4" s="300" t="s">
        <v>1484</v>
      </c>
      <c r="D4" s="399"/>
      <c r="E4" s="399"/>
      <c r="F4" s="400"/>
    </row>
    <row r="5" spans="1:7" ht="30.75" thickBot="1" x14ac:dyDescent="0.3">
      <c r="A5" s="300" t="s">
        <v>1486</v>
      </c>
      <c r="B5" s="304"/>
      <c r="C5" s="300" t="s">
        <v>1488</v>
      </c>
      <c r="D5" s="401"/>
      <c r="E5" s="401"/>
      <c r="F5" s="402"/>
    </row>
    <row r="6" spans="1:7" ht="31.5" customHeight="1" thickBot="1" x14ac:dyDescent="0.3">
      <c r="A6" s="300" t="s">
        <v>1490</v>
      </c>
      <c r="B6" s="401"/>
      <c r="C6" s="401"/>
      <c r="D6" s="402"/>
      <c r="E6" s="300" t="s">
        <v>1522</v>
      </c>
      <c r="F6" s="318"/>
    </row>
    <row r="7" spans="1:7" ht="30" customHeight="1" thickBot="1" x14ac:dyDescent="0.3">
      <c r="A7" s="300" t="s">
        <v>1492</v>
      </c>
      <c r="B7" s="304"/>
      <c r="C7" s="300" t="s">
        <v>1494</v>
      </c>
      <c r="D7" s="304"/>
      <c r="E7" s="300" t="s">
        <v>1496</v>
      </c>
      <c r="F7" s="304"/>
    </row>
    <row r="8" spans="1:7" ht="9" customHeight="1" thickBot="1" x14ac:dyDescent="0.3">
      <c r="A8" s="313"/>
      <c r="B8" s="313"/>
      <c r="C8" s="313"/>
      <c r="D8" s="313"/>
      <c r="E8" s="313"/>
      <c r="F8" s="313"/>
    </row>
    <row r="9" spans="1:7" ht="15.75" thickBot="1" x14ac:dyDescent="0.3">
      <c r="A9" s="421" t="s">
        <v>1637</v>
      </c>
      <c r="B9" s="422"/>
      <c r="C9" s="422"/>
      <c r="D9" s="422"/>
      <c r="E9" s="422"/>
      <c r="F9" s="423"/>
    </row>
    <row r="10" spans="1:7" ht="45.75" thickBot="1" x14ac:dyDescent="0.3">
      <c r="A10" s="300" t="s">
        <v>1638</v>
      </c>
      <c r="B10" s="397"/>
      <c r="C10" s="397"/>
      <c r="D10" s="398"/>
      <c r="E10" s="300" t="s">
        <v>1639</v>
      </c>
      <c r="F10" s="304"/>
    </row>
    <row r="11" spans="1:7" ht="53.25" customHeight="1" thickBot="1" x14ac:dyDescent="0.3">
      <c r="A11" s="300" t="s">
        <v>1505</v>
      </c>
      <c r="B11" s="303"/>
      <c r="C11" s="300" t="s">
        <v>1507</v>
      </c>
      <c r="D11" s="399"/>
      <c r="E11" s="399"/>
      <c r="F11" s="400"/>
    </row>
    <row r="12" spans="1:7" ht="30.75" thickBot="1" x14ac:dyDescent="0.3">
      <c r="A12" s="300" t="s">
        <v>1509</v>
      </c>
      <c r="B12" s="397"/>
      <c r="C12" s="397"/>
      <c r="D12" s="397"/>
      <c r="E12" s="300" t="s">
        <v>1480</v>
      </c>
      <c r="F12" s="318"/>
    </row>
    <row r="13" spans="1:7" ht="60.75" thickBot="1" x14ac:dyDescent="0.3">
      <c r="A13" s="300" t="s">
        <v>1640</v>
      </c>
      <c r="B13" s="301"/>
      <c r="C13" s="300" t="s">
        <v>1514</v>
      </c>
      <c r="D13" s="401"/>
      <c r="E13" s="401"/>
      <c r="F13" s="402"/>
    </row>
    <row r="14" spans="1:7" ht="37.5" customHeight="1" thickBot="1" x14ac:dyDescent="0.3">
      <c r="A14" s="300" t="s">
        <v>2492</v>
      </c>
      <c r="B14" s="304"/>
      <c r="C14" s="300" t="s">
        <v>1641</v>
      </c>
      <c r="D14" s="304"/>
      <c r="E14" s="300" t="s">
        <v>1518</v>
      </c>
      <c r="F14" s="304"/>
    </row>
    <row r="15" spans="1:7" ht="45.75" thickBot="1" x14ac:dyDescent="0.3">
      <c r="A15" s="300" t="s">
        <v>1520</v>
      </c>
      <c r="B15" s="401"/>
      <c r="C15" s="401"/>
      <c r="D15" s="402"/>
      <c r="E15" s="300" t="s">
        <v>1522</v>
      </c>
      <c r="F15" s="318"/>
    </row>
    <row r="16" spans="1:7" ht="22.35" customHeight="1" thickBot="1" x14ac:dyDescent="0.3">
      <c r="A16" s="300" t="s">
        <v>1492</v>
      </c>
      <c r="B16" s="304"/>
      <c r="C16" s="300" t="s">
        <v>1494</v>
      </c>
      <c r="D16" s="304"/>
      <c r="E16" s="300" t="s">
        <v>1526</v>
      </c>
      <c r="F16" s="304"/>
    </row>
    <row r="17" spans="1:6" ht="48.6" customHeight="1" thickBot="1" x14ac:dyDescent="0.3">
      <c r="A17" s="300" t="s">
        <v>1528</v>
      </c>
      <c r="B17" s="317"/>
      <c r="C17" s="316" t="s">
        <v>1530</v>
      </c>
      <c r="D17" s="314" t="str">
        <f>IFERROR(LEFT($B$17,FIND(",",$B$17)-1)," ")</f>
        <v xml:space="preserve"> </v>
      </c>
      <c r="E17" s="315" t="s">
        <v>1532</v>
      </c>
      <c r="F17" s="314" t="str">
        <f>IFERROR(RIGHT($B$17,FIND(",",$B$17))," ")</f>
        <v xml:space="preserve"> </v>
      </c>
    </row>
    <row r="18" spans="1:6" ht="15.75" thickBot="1" x14ac:dyDescent="0.3">
      <c r="A18" s="313"/>
      <c r="B18" s="313"/>
      <c r="C18" s="313"/>
      <c r="D18" s="313"/>
      <c r="E18" s="313"/>
      <c r="F18" s="313"/>
    </row>
    <row r="19" spans="1:6" ht="15.75" thickBot="1" x14ac:dyDescent="0.3">
      <c r="A19" s="394" t="s">
        <v>1642</v>
      </c>
      <c r="B19" s="395"/>
      <c r="C19" s="395"/>
      <c r="D19" s="395"/>
      <c r="E19" s="395"/>
      <c r="F19" s="396"/>
    </row>
    <row r="20" spans="1:6" ht="30.75" thickBot="1" x14ac:dyDescent="0.3">
      <c r="A20" s="300" t="s">
        <v>1534</v>
      </c>
      <c r="B20" s="310"/>
      <c r="C20" s="300" t="s">
        <v>1536</v>
      </c>
      <c r="D20" s="312"/>
      <c r="E20" s="300" t="s">
        <v>1643</v>
      </c>
      <c r="F20" s="312"/>
    </row>
    <row r="21" spans="1:6" ht="30.75" thickBot="1" x14ac:dyDescent="0.3">
      <c r="A21" s="300" t="s">
        <v>1644</v>
      </c>
      <c r="B21" s="403"/>
      <c r="C21" s="403"/>
      <c r="D21" s="403"/>
      <c r="E21" s="311" t="s">
        <v>1645</v>
      </c>
      <c r="F21" s="310"/>
    </row>
    <row r="22" spans="1:6" ht="35.25" customHeight="1" thickBot="1" x14ac:dyDescent="0.3">
      <c r="A22" s="300" t="s">
        <v>1540</v>
      </c>
      <c r="B22" s="308" t="s">
        <v>1646</v>
      </c>
      <c r="C22" s="309" t="s">
        <v>1542</v>
      </c>
      <c r="D22" s="404" t="s">
        <v>1647</v>
      </c>
      <c r="E22" s="404"/>
      <c r="F22" s="405"/>
    </row>
    <row r="23" spans="1:6" ht="23.25" customHeight="1" thickBot="1" x14ac:dyDescent="0.3">
      <c r="A23" s="406" t="s">
        <v>1648</v>
      </c>
      <c r="B23" s="409" t="s">
        <v>1649</v>
      </c>
      <c r="C23" s="410"/>
      <c r="D23" s="410"/>
      <c r="E23" s="410"/>
      <c r="F23" s="411"/>
    </row>
    <row r="24" spans="1:6" ht="20.25" customHeight="1" thickBot="1" x14ac:dyDescent="0.3">
      <c r="A24" s="407"/>
      <c r="B24" s="307" t="s">
        <v>1650</v>
      </c>
      <c r="C24" s="307" t="s">
        <v>1651</v>
      </c>
      <c r="D24" s="412" t="s">
        <v>1652</v>
      </c>
      <c r="E24" s="413"/>
      <c r="F24" s="414"/>
    </row>
    <row r="25" spans="1:6" ht="19.5" customHeight="1" x14ac:dyDescent="0.25">
      <c r="A25" s="407"/>
      <c r="B25" s="306" t="b">
        <v>0</v>
      </c>
      <c r="C25" s="144" t="s">
        <v>1653</v>
      </c>
      <c r="D25" s="415"/>
      <c r="E25" s="416"/>
      <c r="F25" s="417"/>
    </row>
    <row r="26" spans="1:6" ht="19.5" customHeight="1" x14ac:dyDescent="0.25">
      <c r="A26" s="407"/>
      <c r="B26" s="306" t="b">
        <v>0</v>
      </c>
      <c r="C26" s="144" t="s">
        <v>1654</v>
      </c>
      <c r="D26" s="415"/>
      <c r="E26" s="416"/>
      <c r="F26" s="417"/>
    </row>
    <row r="27" spans="1:6" ht="18" customHeight="1" x14ac:dyDescent="0.25">
      <c r="A27" s="407"/>
      <c r="B27" s="306" t="b">
        <v>0</v>
      </c>
      <c r="C27" s="144" t="s">
        <v>1655</v>
      </c>
      <c r="D27" s="415"/>
      <c r="E27" s="416"/>
      <c r="F27" s="417"/>
    </row>
    <row r="28" spans="1:6" ht="33.75" customHeight="1" x14ac:dyDescent="0.25">
      <c r="A28" s="407"/>
      <c r="B28" s="306" t="b">
        <v>0</v>
      </c>
      <c r="C28" s="144" t="s">
        <v>1656</v>
      </c>
      <c r="D28" s="415"/>
      <c r="E28" s="416"/>
      <c r="F28" s="417"/>
    </row>
    <row r="29" spans="1:6" ht="31.5" customHeight="1" x14ac:dyDescent="0.25">
      <c r="A29" s="407"/>
      <c r="B29" s="306" t="b">
        <v>0</v>
      </c>
      <c r="C29" s="144" t="s">
        <v>1657</v>
      </c>
      <c r="D29" s="415"/>
      <c r="E29" s="416"/>
      <c r="F29" s="417"/>
    </row>
    <row r="30" spans="1:6" ht="20.25" customHeight="1" thickBot="1" x14ac:dyDescent="0.3">
      <c r="A30" s="408"/>
      <c r="B30" s="306" t="b">
        <v>0</v>
      </c>
      <c r="C30" s="144" t="s">
        <v>1658</v>
      </c>
      <c r="D30" s="418"/>
      <c r="E30" s="419"/>
      <c r="F30" s="420"/>
    </row>
    <row r="31" spans="1:6" ht="31.5" customHeight="1" thickBot="1" x14ac:dyDescent="0.3">
      <c r="A31" s="300" t="s">
        <v>1546</v>
      </c>
      <c r="B31" s="424" t="s">
        <v>108</v>
      </c>
      <c r="C31" s="425"/>
      <c r="D31" s="305" t="s">
        <v>1548</v>
      </c>
      <c r="E31" s="424" t="s">
        <v>1659</v>
      </c>
      <c r="F31" s="425"/>
    </row>
    <row r="32" spans="1:6" ht="8.25" customHeight="1" thickBot="1" x14ac:dyDescent="0.3"/>
    <row r="33" spans="1:6" ht="15.75" thickBot="1" x14ac:dyDescent="0.3">
      <c r="A33" s="394" t="s">
        <v>1660</v>
      </c>
      <c r="B33" s="395"/>
      <c r="C33" s="395"/>
      <c r="D33" s="395"/>
      <c r="E33" s="395"/>
      <c r="F33" s="396"/>
    </row>
    <row r="34" spans="1:6" ht="20.25" customHeight="1" thickBot="1" x14ac:dyDescent="0.3">
      <c r="A34" s="300" t="s">
        <v>1661</v>
      </c>
      <c r="B34" s="303"/>
      <c r="C34" s="300" t="s">
        <v>1553</v>
      </c>
      <c r="D34" s="399"/>
      <c r="E34" s="399"/>
      <c r="F34" s="400"/>
    </row>
    <row r="35" spans="1:6" ht="30.75" thickBot="1" x14ac:dyDescent="0.3">
      <c r="A35" s="300" t="s">
        <v>1555</v>
      </c>
      <c r="B35" s="299"/>
      <c r="C35" s="300" t="s">
        <v>1557</v>
      </c>
      <c r="D35" s="302"/>
      <c r="E35" s="300" t="s">
        <v>1559</v>
      </c>
      <c r="F35" s="302"/>
    </row>
    <row r="36" spans="1:6" ht="30.75" thickBot="1" x14ac:dyDescent="0.3">
      <c r="A36" s="300" t="s">
        <v>1561</v>
      </c>
      <c r="B36" s="401"/>
      <c r="C36" s="401"/>
      <c r="D36" s="401"/>
      <c r="E36" s="300" t="s">
        <v>1565</v>
      </c>
      <c r="F36" s="304"/>
    </row>
    <row r="37" spans="1:6" ht="30.75" thickBot="1" x14ac:dyDescent="0.3">
      <c r="A37" s="300" t="s">
        <v>1567</v>
      </c>
      <c r="B37" s="304"/>
      <c r="C37" s="300" t="s">
        <v>1569</v>
      </c>
      <c r="D37" s="304"/>
      <c r="E37" s="300" t="s">
        <v>1518</v>
      </c>
      <c r="F37" s="304"/>
    </row>
    <row r="38" spans="1:6" ht="20.25" customHeight="1" thickBot="1" x14ac:dyDescent="0.3">
      <c r="A38" s="300" t="s">
        <v>1662</v>
      </c>
      <c r="B38" s="303"/>
      <c r="C38" s="300" t="s">
        <v>1553</v>
      </c>
      <c r="D38" s="399"/>
      <c r="E38" s="399"/>
      <c r="F38" s="400"/>
    </row>
    <row r="39" spans="1:6" ht="30.75" thickBot="1" x14ac:dyDescent="0.3">
      <c r="A39" s="300" t="s">
        <v>1555</v>
      </c>
      <c r="B39" s="299"/>
      <c r="C39" s="300" t="s">
        <v>1557</v>
      </c>
      <c r="D39" s="302"/>
      <c r="E39" s="300" t="s">
        <v>1559</v>
      </c>
      <c r="F39" s="302"/>
    </row>
    <row r="40" spans="1:6" ht="30.75" thickBot="1" x14ac:dyDescent="0.3">
      <c r="A40" s="300" t="s">
        <v>1561</v>
      </c>
      <c r="B40" s="401"/>
      <c r="C40" s="401"/>
      <c r="D40" s="401"/>
      <c r="E40" s="300" t="s">
        <v>1565</v>
      </c>
      <c r="F40" s="299"/>
    </row>
    <row r="41" spans="1:6" ht="30.75" thickBot="1" x14ac:dyDescent="0.3">
      <c r="A41" s="300" t="s">
        <v>1567</v>
      </c>
      <c r="B41" s="299"/>
      <c r="C41" s="300" t="s">
        <v>1569</v>
      </c>
      <c r="D41" s="299"/>
      <c r="E41" s="300" t="s">
        <v>1518</v>
      </c>
      <c r="F41" s="299"/>
    </row>
  </sheetData>
  <sheetProtection algorithmName="SHA-512" hashValue="g7bsRJaubhBX3vsYxGPhJ63Jb4qGHnBtJzADeYhxxSNyv19hvWfPXyMt4YttrrMoYyVmI9eRLdPSLynSr+WoEw==" saltValue="b+ZEAxMadJvCzBWu5kdUfQ==" spinCount="100000" sheet="1" objects="1" scenarios="1"/>
  <mergeCells count="26">
    <mergeCell ref="B40:D40"/>
    <mergeCell ref="B31:C31"/>
    <mergeCell ref="E31:F31"/>
    <mergeCell ref="A33:F33"/>
    <mergeCell ref="D34:F34"/>
    <mergeCell ref="B36:D36"/>
    <mergeCell ref="D38:F38"/>
    <mergeCell ref="A19:F19"/>
    <mergeCell ref="B21:D21"/>
    <mergeCell ref="B6:D6"/>
    <mergeCell ref="D22:F22"/>
    <mergeCell ref="A23:A30"/>
    <mergeCell ref="B23:F23"/>
    <mergeCell ref="D24:F24"/>
    <mergeCell ref="D25:F30"/>
    <mergeCell ref="B15:D15"/>
    <mergeCell ref="A9:F9"/>
    <mergeCell ref="B10:D10"/>
    <mergeCell ref="D11:F11"/>
    <mergeCell ref="B12:D12"/>
    <mergeCell ref="D13:F13"/>
    <mergeCell ref="A1:F1"/>
    <mergeCell ref="B2:D2"/>
    <mergeCell ref="B3:D3"/>
    <mergeCell ref="D4:F4"/>
    <mergeCell ref="D5:F5"/>
  </mergeCells>
  <dataValidations count="9">
    <dataValidation type="list" allowBlank="1" showInputMessage="1" showErrorMessage="1" sqref="B20" xr:uid="{8E823541-DF1C-45F1-BDCD-43F1991D24D2}">
      <formula1>"Visita de Inspección,Visita de Vigilancia"</formula1>
    </dataValidation>
    <dataValidation type="list" allowBlank="1" showInputMessage="1" showErrorMessage="1" sqref="B7 B16" xr:uid="{0755A592-1916-4606-99BB-DD68A3B01ADE}">
      <formula1>"Cédula,Cédula de Extranjeria,Pasaporte,PPT"</formula1>
    </dataValidation>
    <dataValidation type="list" allowBlank="1" showInputMessage="1" showErrorMessage="1" sqref="F10" xr:uid="{7241FB56-0B4F-45C8-9EAB-4F5830468404}">
      <formula1>"Rural,Úrbano"</formula1>
    </dataValidation>
    <dataValidation type="list" allowBlank="1" showInputMessage="1" showErrorMessage="1" sqref="D34:F34" xr:uid="{2B01F443-7420-4021-8C55-5BED5BDD2CAC}">
      <formula1>INDIRECT($B$34)</formula1>
    </dataValidation>
    <dataValidation type="list" allowBlank="1" showInputMessage="1" showErrorMessage="1" sqref="D4:F4" xr:uid="{5826801D-D78E-44A2-9648-4A91CC925A49}">
      <formula1>INDIRECT($B$4)</formula1>
    </dataValidation>
    <dataValidation type="list" allowBlank="1" showInputMessage="1" showErrorMessage="1" sqref="D11:F11" xr:uid="{6A8A845F-38A5-443E-8478-3A2BDCAEF1E3}">
      <formula1>INDIRECT($B$11)</formula1>
    </dataValidation>
    <dataValidation showInputMessage="1" showErrorMessage="1" promptTitle="RANGOS DE EDAD: ETAPA DE LA VIDA" sqref="B23 D24 B24:C30" xr:uid="{3116A163-BE9E-435F-88C9-DC307CB39340}"/>
    <dataValidation type="list" allowBlank="1" showInputMessage="1" showErrorMessage="1" sqref="B13" xr:uid="{FBD78F25-8252-43CB-90ED-86D8B45A0331}">
      <formula1>"Propiedad ICBF,En Comodato,En Convenio Interadministrativo,Propiedad del Operador,Arriendo,Propiedad Entidad Territorial,Otro"</formula1>
    </dataValidation>
    <dataValidation type="list" allowBlank="1" showInputMessage="1" showErrorMessage="1" sqref="D38:F38" xr:uid="{7037CFDA-ADAD-4E08-A04D-54E9D7F82661}">
      <formula1>INDIRECT($B$38)</formula1>
    </dataValidation>
  </dataValidations>
  <hyperlinks>
    <hyperlink ref="G1" location="PORTADA!A1" display="Portada" xr:uid="{EAE5654F-4D8D-4252-A3CF-1D771FEE360C}"/>
  </hyperlinks>
  <printOptions horizontalCentered="1"/>
  <pageMargins left="0.31496062992125984" right="0.31496062992125984" top="1.1417322834645669" bottom="0.74803149606299213" header="0.31496062992125984" footer="0.31496062992125984"/>
  <pageSetup scale="73" fitToHeight="0" orientation="landscape" r:id="rId1"/>
  <headerFooter>
    <oddHeader>&amp;L&amp;G&amp;CPROCESO DE INSPECCIÓN, VIGILANCIA Y CONTROL
INSTRUMENTO DE VERIFICACION
PROCESO DE INSPECCIÓN, VIGILANCIA Y CONTROL
INSTRUMENTO IV
CENTRO DE EDUCACION INICIAL
&amp;RIN92.IVC
Versión 1
07/07/2026
Clasificación de la Información
CLASIFICADA</oddHeader>
    <oddFooter>&amp;C&amp;G</oddFooter>
  </headerFooter>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5747452C-E9DE-4D50-9464-E659FCF76F79}">
          <x14:formula1>
            <xm:f>LISTAS!$D$204:$AJ$204</xm:f>
          </x14:formula1>
          <xm:sqref>B4 B11</xm:sqref>
        </x14:dataValidation>
        <x14:dataValidation type="list" allowBlank="1" showInputMessage="1" showErrorMessage="1" xr:uid="{20AFBF63-1654-4E57-8604-4BD5F47756B9}">
          <x14:formula1>
            <xm:f>LISTAS!$D$171:$AJ$171</xm:f>
          </x14:formula1>
          <xm:sqref>B34 B38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H98"/>
  <sheetViews>
    <sheetView topLeftCell="A63" zoomScale="90" zoomScaleNormal="90" zoomScalePageLayoutView="60" workbookViewId="0">
      <selection activeCell="A7" sqref="A7"/>
    </sheetView>
  </sheetViews>
  <sheetFormatPr baseColWidth="10" defaultColWidth="11.42578125" defaultRowHeight="15" x14ac:dyDescent="0.25"/>
  <cols>
    <col min="1" max="1" width="7.42578125" style="83" customWidth="1"/>
    <col min="2" max="2" width="7.85546875" style="12" customWidth="1"/>
    <col min="3" max="3" width="92.42578125" style="88" customWidth="1"/>
    <col min="4" max="4" width="21.140625" customWidth="1"/>
    <col min="5" max="5" width="85.85546875" customWidth="1"/>
    <col min="6" max="6" width="37.42578125" customWidth="1"/>
    <col min="7" max="7" width="11.42578125" hidden="1" customWidth="1"/>
    <col min="8" max="8" width="23.7109375" customWidth="1"/>
  </cols>
  <sheetData>
    <row r="1" spans="1:8" s="31" customFormat="1" ht="21.75" customHeight="1" thickBot="1" x14ac:dyDescent="0.3">
      <c r="A1" s="223" t="s">
        <v>1635</v>
      </c>
      <c r="B1" s="426" t="s">
        <v>1663</v>
      </c>
      <c r="C1" s="427"/>
      <c r="D1" s="427"/>
      <c r="E1" s="428"/>
      <c r="F1" s="27"/>
    </row>
    <row r="2" spans="1:8" s="29" customFormat="1" ht="59.25" customHeight="1" thickBot="1" x14ac:dyDescent="0.3">
      <c r="A2" s="80" t="s">
        <v>1664</v>
      </c>
      <c r="B2" s="47" t="s">
        <v>1665</v>
      </c>
      <c r="C2" s="49" t="s">
        <v>1666</v>
      </c>
      <c r="D2" s="48" t="s">
        <v>1667</v>
      </c>
      <c r="E2" s="167" t="s">
        <v>1668</v>
      </c>
      <c r="F2" s="165" t="s">
        <v>1669</v>
      </c>
    </row>
    <row r="3" spans="1:8" ht="55.5" customHeight="1" x14ac:dyDescent="0.25">
      <c r="A3" s="81"/>
      <c r="B3" s="41" t="s">
        <v>1670</v>
      </c>
      <c r="C3" s="138" t="s">
        <v>1671</v>
      </c>
      <c r="D3" s="330" t="str">
        <f>IF(COUNTIF(D4:D4,"NO CUMPLE")&gt;0,"NO CUMPLE CONDICIÓN",IF(COUNTIF(D4:D4,"CUMPLE")=0,"NO APLICA","CUMPLE"))</f>
        <v>NO APLICA</v>
      </c>
      <c r="E3" s="191" t="str">
        <f>CONCATENATE(IF(D4="NO CUMPLE",CONCATENATE(E4," / "),""))</f>
        <v/>
      </c>
      <c r="F3" s="168" t="s">
        <v>1672</v>
      </c>
      <c r="G3" s="12">
        <f>IF(D3="CUMPLE",1,IF(D3="NO CUMPLE CONDICIÓN",2,3))</f>
        <v>3</v>
      </c>
      <c r="H3" s="282"/>
    </row>
    <row r="4" spans="1:8" ht="352.5" customHeight="1" x14ac:dyDescent="0.25">
      <c r="A4" s="82" t="s">
        <v>1673</v>
      </c>
      <c r="B4" s="42" t="s">
        <v>1674</v>
      </c>
      <c r="C4" s="45" t="s">
        <v>1675</v>
      </c>
      <c r="D4" s="92"/>
      <c r="E4" s="329"/>
      <c r="F4" s="155" t="s">
        <v>1672</v>
      </c>
      <c r="G4" s="12"/>
    </row>
    <row r="5" spans="1:8" ht="112.5" customHeight="1" x14ac:dyDescent="0.25">
      <c r="B5" s="44" t="s">
        <v>1676</v>
      </c>
      <c r="C5" s="77" t="s">
        <v>1677</v>
      </c>
      <c r="D5" s="331" t="str">
        <f>IF(COUNTIF(D6:D8,"NO CUMPLE")&gt;0,"NO CUMPLE CONDICIÓN",IF(COUNTIF(D6:D8,"CUMPLE")=0,"NO APLICA","CUMPLE"))</f>
        <v>NO APLICA</v>
      </c>
      <c r="E5" s="58" t="str">
        <f>CONCATENATE(IF(D6="NO CUMPLE",CONCATENATE(E6," / "),""),IF(D7="NO CUMPLE",CONCATENATE(E7," / "),""),IF(D8="NO CUMPLE",CONCATENATE(E8," / "),""))</f>
        <v/>
      </c>
      <c r="F5" s="157" t="s">
        <v>1678</v>
      </c>
      <c r="G5" s="12">
        <f t="shared" ref="G5:G93" si="0">IF(D5="CUMPLE",1,IF(D5="NO CUMPLE CONDICIÓN",2,3))</f>
        <v>3</v>
      </c>
      <c r="H5" s="282"/>
    </row>
    <row r="6" spans="1:8" ht="159" x14ac:dyDescent="0.25">
      <c r="A6" s="82" t="s">
        <v>1673</v>
      </c>
      <c r="B6" s="42" t="s">
        <v>1679</v>
      </c>
      <c r="C6" s="43" t="s">
        <v>1680</v>
      </c>
      <c r="D6" s="92"/>
      <c r="E6" s="329"/>
      <c r="F6" s="155" t="s">
        <v>1678</v>
      </c>
      <c r="G6" s="12"/>
    </row>
    <row r="7" spans="1:8" ht="173.25" x14ac:dyDescent="0.25">
      <c r="A7" s="82" t="s">
        <v>1673</v>
      </c>
      <c r="B7" s="42" t="s">
        <v>1681</v>
      </c>
      <c r="C7" s="43" t="s">
        <v>1682</v>
      </c>
      <c r="D7" s="92"/>
      <c r="E7" s="329"/>
      <c r="F7" s="155" t="s">
        <v>1678</v>
      </c>
      <c r="G7" s="12"/>
    </row>
    <row r="8" spans="1:8" ht="315" x14ac:dyDescent="0.25">
      <c r="A8" s="82" t="s">
        <v>1673</v>
      </c>
      <c r="B8" s="42" t="s">
        <v>1683</v>
      </c>
      <c r="C8" s="43" t="s">
        <v>1684</v>
      </c>
      <c r="D8" s="92"/>
      <c r="E8" s="329"/>
      <c r="F8" s="155" t="s">
        <v>1678</v>
      </c>
      <c r="G8" s="12"/>
    </row>
    <row r="9" spans="1:8" ht="45.6" customHeight="1" x14ac:dyDescent="0.25">
      <c r="B9" s="44" t="s">
        <v>1685</v>
      </c>
      <c r="C9" s="156" t="s">
        <v>1686</v>
      </c>
      <c r="D9" s="331" t="str">
        <f>IF(COUNTIF(D10:D16,"NO CUMPLE")&gt;0,"NO CUMPLE CONDICIÓN",IF(COUNTIF(D10:D16,"CUMPLE")=0,"NO APLICA","CUMPLE"))</f>
        <v>NO APLICA</v>
      </c>
      <c r="E9" s="58" t="str">
        <f>CONCATENATE(IF(D10="NO CUMPLE",CONCATENATE(E10," / "),""),IF(D11="NO CUMPLE",CONCATENATE(E11," / "),""),IF(D12="NO CUMPLE",CONCATENATE(E12," / "),""),IF(D13="NO CUMPLE",CONCATENATE(E13," / "),""),IF(D14="NO CUMPLE",CONCATENATE(E14," / "),""),IF(D15="NO CUMPLE",CONCATENATE(E15," / "),""),IF(D16="NO CUMPLE",CONCATENATE(E16," / "),""))</f>
        <v/>
      </c>
      <c r="F9" s="157" t="s">
        <v>1687</v>
      </c>
      <c r="G9" s="12">
        <f t="shared" si="0"/>
        <v>3</v>
      </c>
      <c r="H9" s="282"/>
    </row>
    <row r="10" spans="1:8" ht="228" x14ac:dyDescent="0.25">
      <c r="A10" s="82" t="s">
        <v>1673</v>
      </c>
      <c r="B10" s="42" t="s">
        <v>1688</v>
      </c>
      <c r="C10" s="43" t="s">
        <v>1689</v>
      </c>
      <c r="D10" s="92"/>
      <c r="E10" s="329"/>
      <c r="F10" s="155" t="s">
        <v>1690</v>
      </c>
      <c r="G10" s="12"/>
    </row>
    <row r="11" spans="1:8" ht="85.5" customHeight="1" x14ac:dyDescent="0.25">
      <c r="A11" s="82" t="s">
        <v>1673</v>
      </c>
      <c r="B11" s="42" t="s">
        <v>1691</v>
      </c>
      <c r="C11" s="43" t="s">
        <v>1692</v>
      </c>
      <c r="D11" s="92"/>
      <c r="E11" s="329"/>
      <c r="F11" s="155" t="s">
        <v>1693</v>
      </c>
      <c r="G11" s="12"/>
    </row>
    <row r="12" spans="1:8" ht="74.25" x14ac:dyDescent="0.25">
      <c r="A12" s="82" t="s">
        <v>1673</v>
      </c>
      <c r="B12" s="42" t="s">
        <v>1694</v>
      </c>
      <c r="C12" s="43" t="s">
        <v>1695</v>
      </c>
      <c r="D12" s="92"/>
      <c r="E12" s="329"/>
      <c r="F12" s="155" t="s">
        <v>1696</v>
      </c>
      <c r="G12" s="12"/>
    </row>
    <row r="13" spans="1:8" ht="57.75" x14ac:dyDescent="0.25">
      <c r="A13" s="82" t="s">
        <v>1673</v>
      </c>
      <c r="B13" s="42" t="s">
        <v>1697</v>
      </c>
      <c r="C13" s="43" t="s">
        <v>1698</v>
      </c>
      <c r="D13" s="92"/>
      <c r="E13" s="329"/>
      <c r="F13" s="155" t="s">
        <v>1690</v>
      </c>
      <c r="G13" s="12"/>
    </row>
    <row r="14" spans="1:8" ht="200.25" x14ac:dyDescent="0.25">
      <c r="A14" s="172" t="s">
        <v>1699</v>
      </c>
      <c r="B14" s="42" t="s">
        <v>1700</v>
      </c>
      <c r="C14" s="43" t="s">
        <v>1701</v>
      </c>
      <c r="D14" s="92"/>
      <c r="E14" s="329"/>
      <c r="F14" s="283" t="s">
        <v>1687</v>
      </c>
      <c r="G14" s="12"/>
    </row>
    <row r="15" spans="1:8" ht="409.5" x14ac:dyDescent="0.25">
      <c r="A15" s="172" t="s">
        <v>1699</v>
      </c>
      <c r="B15" s="42" t="s">
        <v>1702</v>
      </c>
      <c r="C15" s="43" t="s">
        <v>1703</v>
      </c>
      <c r="D15" s="92"/>
      <c r="E15" s="329"/>
      <c r="F15" s="283" t="s">
        <v>1687</v>
      </c>
      <c r="G15" s="12"/>
    </row>
    <row r="16" spans="1:8" ht="57" x14ac:dyDescent="0.25">
      <c r="A16" s="82" t="s">
        <v>1673</v>
      </c>
      <c r="B16" s="42" t="s">
        <v>1704</v>
      </c>
      <c r="C16" s="43" t="s">
        <v>1705</v>
      </c>
      <c r="D16" s="92"/>
      <c r="E16" s="329"/>
      <c r="F16" s="155" t="s">
        <v>1687</v>
      </c>
      <c r="G16" s="12"/>
    </row>
    <row r="17" spans="1:8" ht="71.25" x14ac:dyDescent="0.25">
      <c r="B17" s="44" t="s">
        <v>1706</v>
      </c>
      <c r="C17" s="156" t="s">
        <v>1707</v>
      </c>
      <c r="D17" s="331" t="str">
        <f>IF(COUNTIF(D18:D18,"NO CUMPLE")&gt;0,"NO CUMPLE CONDICIÓN",IF(COUNTIF(D18:D18,"CUMPLE")=0,"NO APLICA","CUMPLE"))</f>
        <v>NO APLICA</v>
      </c>
      <c r="E17" s="58" t="str">
        <f>CONCATENATE(IF(D18="NO CUMPLE",CONCATENATE(E18," "),""))</f>
        <v/>
      </c>
      <c r="F17" s="157" t="s">
        <v>1708</v>
      </c>
      <c r="G17" s="12">
        <f t="shared" si="0"/>
        <v>3</v>
      </c>
      <c r="H17" s="282"/>
    </row>
    <row r="18" spans="1:8" ht="213.75" x14ac:dyDescent="0.25">
      <c r="A18" s="82" t="s">
        <v>1673</v>
      </c>
      <c r="B18" s="42" t="s">
        <v>1709</v>
      </c>
      <c r="C18" s="43" t="s">
        <v>1710</v>
      </c>
      <c r="D18" s="92"/>
      <c r="E18" s="329"/>
      <c r="F18" s="155" t="s">
        <v>1708</v>
      </c>
      <c r="G18" s="12"/>
    </row>
    <row r="19" spans="1:8" ht="42.75" x14ac:dyDescent="0.25">
      <c r="B19" s="44" t="s">
        <v>1711</v>
      </c>
      <c r="C19" s="77" t="s">
        <v>1712</v>
      </c>
      <c r="D19" s="331" t="str">
        <f>IF(COUNTIF(D20:D21,"NO CUMPLE")&gt;0,"NO CUMPLE CONDICIÓN",IF(COUNTIF(D20:D21,"CUMPLE")=0,"NO APLICA","CUMPLE"))</f>
        <v>NO APLICA</v>
      </c>
      <c r="E19" s="58" t="str">
        <f>CONCATENATE(IF(D20="NO CUMPLE",CONCATENATE(E20," / "),""),IF(D21="NO CUMPLE",CONCATENATE(E21," / "),""))</f>
        <v/>
      </c>
      <c r="F19" s="157" t="s">
        <v>1713</v>
      </c>
      <c r="G19" s="12">
        <f t="shared" si="0"/>
        <v>3</v>
      </c>
      <c r="H19" s="282"/>
    </row>
    <row r="20" spans="1:8" ht="294" customHeight="1" x14ac:dyDescent="0.25">
      <c r="A20" s="82" t="s">
        <v>1673</v>
      </c>
      <c r="B20" s="42" t="s">
        <v>1714</v>
      </c>
      <c r="C20" s="43" t="s">
        <v>1715</v>
      </c>
      <c r="D20" s="92"/>
      <c r="E20" s="329"/>
      <c r="F20" s="155" t="s">
        <v>1713</v>
      </c>
      <c r="G20" s="12"/>
    </row>
    <row r="21" spans="1:8" ht="79.5" customHeight="1" x14ac:dyDescent="0.25">
      <c r="A21" s="82" t="s">
        <v>1673</v>
      </c>
      <c r="B21" s="42" t="s">
        <v>1716</v>
      </c>
      <c r="C21" s="43" t="s">
        <v>1717</v>
      </c>
      <c r="D21" s="92"/>
      <c r="E21" s="329"/>
      <c r="F21" s="155" t="s">
        <v>1713</v>
      </c>
      <c r="G21" s="12"/>
    </row>
    <row r="22" spans="1:8" ht="60.75" customHeight="1" x14ac:dyDescent="0.25">
      <c r="B22" s="44" t="s">
        <v>1718</v>
      </c>
      <c r="C22" s="166" t="s">
        <v>1719</v>
      </c>
      <c r="D22" s="331" t="str">
        <f>IF(COUNTIF(D23:D25,"NO CUMPLE")&gt;0,"NO CUMPLE CONDICIÓN",IF(COUNTIF(D23:D25,"CUMPLE")=0,"NO APLICA","CUMPLE"))</f>
        <v>NO APLICA</v>
      </c>
      <c r="E22" s="58" t="str">
        <f>CONCATENATE(IF(D23="NO CUMPLE",CONCATENATE(E23," / "),""),IF(D24="NO CUMPLE",CONCATENATE(E24," / "),""),IF(D25="NO CUMPLE",CONCATENATE(E25," / "),""))</f>
        <v/>
      </c>
      <c r="F22" s="169" t="s">
        <v>1720</v>
      </c>
      <c r="G22" s="12">
        <f t="shared" si="0"/>
        <v>3</v>
      </c>
      <c r="H22" s="282"/>
    </row>
    <row r="23" spans="1:8" ht="317.25" x14ac:dyDescent="0.25">
      <c r="A23" s="82" t="s">
        <v>1673</v>
      </c>
      <c r="B23" s="42" t="s">
        <v>1721</v>
      </c>
      <c r="C23" s="45" t="s">
        <v>1722</v>
      </c>
      <c r="D23" s="92"/>
      <c r="E23" s="329"/>
      <c r="F23" s="155" t="s">
        <v>1720</v>
      </c>
      <c r="G23" s="12"/>
    </row>
    <row r="24" spans="1:8" ht="171" x14ac:dyDescent="0.25">
      <c r="A24" s="82" t="s">
        <v>1673</v>
      </c>
      <c r="B24" s="42" t="s">
        <v>1723</v>
      </c>
      <c r="C24" s="45" t="s">
        <v>1724</v>
      </c>
      <c r="D24" s="92"/>
      <c r="E24" s="329"/>
      <c r="F24" s="155" t="s">
        <v>1720</v>
      </c>
      <c r="G24" s="12"/>
      <c r="H24" s="282"/>
    </row>
    <row r="25" spans="1:8" ht="76.5" customHeight="1" x14ac:dyDescent="0.25">
      <c r="A25" s="82" t="s">
        <v>1673</v>
      </c>
      <c r="B25" s="42" t="s">
        <v>1725</v>
      </c>
      <c r="C25" s="45" t="s">
        <v>1726</v>
      </c>
      <c r="D25" s="92"/>
      <c r="E25" s="329"/>
      <c r="F25" s="155" t="s">
        <v>1720</v>
      </c>
      <c r="G25" s="12"/>
    </row>
    <row r="26" spans="1:8" ht="60" customHeight="1" x14ac:dyDescent="0.25">
      <c r="B26" s="44" t="s">
        <v>1727</v>
      </c>
      <c r="C26" s="166" t="s">
        <v>1728</v>
      </c>
      <c r="D26" s="331" t="str">
        <f>IF(COUNTIF(D27:D28,"NO CUMPLE")&gt;0,"NO CUMPLE CONDICIÓN",IF(COUNTIF(D27:D28,"CUMPLE")=0,"NO APLICA","CUMPLE"))</f>
        <v>NO APLICA</v>
      </c>
      <c r="E26" s="58" t="str">
        <f>CONCATENATE(IF(D27="NO CUMPLE",CONCATENATE(E27," / "),""),IF(D28="NO CUMPLE",CONCATENATE(E28," / "),""))</f>
        <v/>
      </c>
      <c r="F26" s="169" t="s">
        <v>1729</v>
      </c>
      <c r="G26" s="12">
        <f t="shared" ref="G26" si="1">IF(D26="CUMPLE",1,IF(D26="NO CUMPLE CONDICIÓN",2,3))</f>
        <v>3</v>
      </c>
      <c r="H26" s="282"/>
    </row>
    <row r="27" spans="1:8" ht="71.25" x14ac:dyDescent="0.25">
      <c r="A27" s="82" t="s">
        <v>1673</v>
      </c>
      <c r="B27" s="42" t="s">
        <v>1730</v>
      </c>
      <c r="C27" s="43" t="s">
        <v>1731</v>
      </c>
      <c r="D27" s="92"/>
      <c r="E27" s="329"/>
      <c r="F27" s="155" t="s">
        <v>1729</v>
      </c>
      <c r="G27" s="12"/>
    </row>
    <row r="28" spans="1:8" ht="56.45" customHeight="1" x14ac:dyDescent="0.25">
      <c r="A28" s="82" t="s">
        <v>1673</v>
      </c>
      <c r="B28" s="42" t="s">
        <v>1732</v>
      </c>
      <c r="C28" s="43" t="s">
        <v>1733</v>
      </c>
      <c r="D28" s="92"/>
      <c r="E28" s="329"/>
      <c r="F28" s="155" t="s">
        <v>1729</v>
      </c>
      <c r="G28" s="12"/>
    </row>
    <row r="29" spans="1:8" s="12" customFormat="1" ht="96" customHeight="1" x14ac:dyDescent="0.25">
      <c r="A29" s="81"/>
      <c r="B29" s="44" t="s">
        <v>1734</v>
      </c>
      <c r="C29" s="166" t="s">
        <v>1735</v>
      </c>
      <c r="D29" s="331" t="str">
        <f>IF(COUNTIF(D32:D41,"NO CUMPLE")&gt;0,"NO CUMPLE CONDICIÓN",IF(COUNTIF(D32:D41,"CUMPLE")=0,"NO APLICA","CUMPLE"))</f>
        <v>NO APLICA</v>
      </c>
      <c r="E29" s="58" t="str">
        <f>CONCATENATE(IF(D32="NO CUMPLE",CONCATENATE(E32," / "),""),IF(D33="NO CUMPLE",CONCATENATE(E33," / "),""),IF(D34="NO CUMPLE",CONCATENATE(E34," / "),""),IF(D35="NO CUMPLE",CONCATENATE(E35," / "),""),IF(D36="NO CUMPLE",CONCATENATE(E36," / "),""),IF(D37="NO CUMPLE",CONCATENATE(E37," / "),""),IF(D38="NO CUMPLE",CONCATENATE(E38," / "),""),IF(D39="NO CUMPLE",CONCATENATE(E39," / "),""),IF(D40="NO CUMPLE",CONCATENATE(E40," / "),""),IF(D41="NO CUMPLE",CONCATENATE(E41," / "),""))</f>
        <v/>
      </c>
      <c r="F29" s="169" t="s">
        <v>1736</v>
      </c>
      <c r="G29" s="12">
        <f t="shared" ref="G29:G31" si="2">IF(D29="CUMPLE",1,IF(D29="NO CUMPLE CONDICIÓN",2,3))</f>
        <v>3</v>
      </c>
      <c r="H29" s="282"/>
    </row>
    <row r="30" spans="1:8" s="12" customFormat="1" ht="96" customHeight="1" x14ac:dyDescent="0.25">
      <c r="A30" s="81"/>
      <c r="B30" s="44" t="s">
        <v>1734</v>
      </c>
      <c r="C30" s="166" t="s">
        <v>1735</v>
      </c>
      <c r="D30" s="331" t="str">
        <f>IF(COUNTIF(D42:D51,"NO CUMPLE")&gt;0,"NO CUMPLE CONDICIÓN",IF(COUNTIF(D42:D51,"CUMPLE")=0,"NO APLICA","CUMPLE"))</f>
        <v>NO APLICA</v>
      </c>
      <c r="E30" s="58" t="str">
        <f>CONCATENATE(IF(D42="NO CUMPLE",CONCATENATE(E42," / "),""),IF(D43="NO CUMPLE",CONCATENATE(E43," / "),""),IF(D44="NO CUMPLE",CONCATENATE(E44," / "),""),IF(D45="NO CUMPLE",CONCATENATE(E45," / "),""),IF(D46="NO CUMPLE",CONCATENATE(E46," / "),""),IF(D47="NO CUMPLE",CONCATENATE(E47," / "),""),IF(D48="NO CUMPLE",CONCATENATE(E48," / "),""),IF(D49="NO CUMPLE",CONCATENATE(E49," / "),""),IF(D50="NO CUMPLE",CONCATENATE(E50," / "),""),IF(D51="NO CUMPLE",CONCATENATE(E51," / "),""))</f>
        <v/>
      </c>
      <c r="F30" s="169" t="s">
        <v>1736</v>
      </c>
      <c r="G30" s="12">
        <f t="shared" si="2"/>
        <v>3</v>
      </c>
      <c r="H30" s="282"/>
    </row>
    <row r="31" spans="1:8" s="12" customFormat="1" ht="96" customHeight="1" x14ac:dyDescent="0.25">
      <c r="A31" s="81"/>
      <c r="B31" s="44" t="s">
        <v>1734</v>
      </c>
      <c r="C31" s="166" t="s">
        <v>1735</v>
      </c>
      <c r="D31" s="331" t="str">
        <f>IF(COUNTIF(D52:D61,"NO CUMPLE")&gt;0,"NO CUMPLE CONDICIÓN",IF(COUNTIF(D52:D61,"CUMPLE")=0,"NO APLICA","CUMPLE"))</f>
        <v>NO APLICA</v>
      </c>
      <c r="E31" s="58" t="str">
        <f>CONCATENATE(IF(D52="NO CUMPLE",CONCATENATE(E52," / "),""),IF(D53="NO CUMPLE",CONCATENATE(E53," / "),""),IF(D54="NO CUMPLE",CONCATENATE(E54," / "),""),IF(D55="NO CUMPLE",CONCATENATE(E55," / "),""),IF(D56="NO CUMPLE",CONCATENATE(E56," / "),""),IF(D57="NO CUMPLE",CONCATENATE(E57," / "),""),IF(D58="NO CUMPLE",CONCATENATE(E58," / "),""),IF(D59="NO CUMPLE",CONCATENATE(E59," / "),""),IF(D60="NO CUMPLE",CONCATENATE(E60," / "),""),IF(D61="NO CUMPLE",CONCATENATE(E61," / "),""))</f>
        <v/>
      </c>
      <c r="F31" s="169" t="s">
        <v>1736</v>
      </c>
      <c r="G31" s="12">
        <f t="shared" si="2"/>
        <v>3</v>
      </c>
      <c r="H31" s="282"/>
    </row>
    <row r="32" spans="1:8" ht="45" customHeight="1" x14ac:dyDescent="0.25">
      <c r="A32" s="82" t="s">
        <v>1673</v>
      </c>
      <c r="B32" s="42" t="s">
        <v>1737</v>
      </c>
      <c r="C32" s="51" t="s">
        <v>1738</v>
      </c>
      <c r="D32" s="92"/>
      <c r="E32" s="329"/>
      <c r="F32" s="155" t="s">
        <v>1736</v>
      </c>
      <c r="G32" s="12"/>
    </row>
    <row r="33" spans="1:7" ht="100.5" x14ac:dyDescent="0.25">
      <c r="A33" s="82" t="s">
        <v>1673</v>
      </c>
      <c r="B33" s="42" t="s">
        <v>1739</v>
      </c>
      <c r="C33" s="51" t="s">
        <v>1740</v>
      </c>
      <c r="D33" s="92"/>
      <c r="E33" s="329"/>
      <c r="F33" s="155" t="s">
        <v>1736</v>
      </c>
      <c r="G33" s="12"/>
    </row>
    <row r="34" spans="1:7" ht="72" x14ac:dyDescent="0.25">
      <c r="A34" s="82" t="s">
        <v>1673</v>
      </c>
      <c r="B34" s="42" t="s">
        <v>1741</v>
      </c>
      <c r="C34" s="51" t="s">
        <v>1742</v>
      </c>
      <c r="D34" s="92"/>
      <c r="E34" s="329"/>
      <c r="F34" s="155" t="s">
        <v>1736</v>
      </c>
      <c r="G34" s="12"/>
    </row>
    <row r="35" spans="1:7" ht="33" x14ac:dyDescent="0.25">
      <c r="A35" s="82" t="s">
        <v>1673</v>
      </c>
      <c r="B35" s="42" t="s">
        <v>1743</v>
      </c>
      <c r="C35" s="51" t="s">
        <v>1744</v>
      </c>
      <c r="D35" s="92"/>
      <c r="E35" s="329"/>
      <c r="F35" s="155" t="s">
        <v>1736</v>
      </c>
      <c r="G35" s="12"/>
    </row>
    <row r="36" spans="1:7" ht="57" x14ac:dyDescent="0.25">
      <c r="A36" s="82" t="s">
        <v>1673</v>
      </c>
      <c r="B36" s="42" t="s">
        <v>1745</v>
      </c>
      <c r="C36" s="51" t="s">
        <v>1746</v>
      </c>
      <c r="D36" s="92"/>
      <c r="E36" s="329"/>
      <c r="F36" s="155" t="s">
        <v>1736</v>
      </c>
      <c r="G36" s="12"/>
    </row>
    <row r="37" spans="1:7" ht="60.95" customHeight="1" x14ac:dyDescent="0.25">
      <c r="A37" s="82" t="s">
        <v>1673</v>
      </c>
      <c r="B37" s="42" t="s">
        <v>1747</v>
      </c>
      <c r="C37" s="51" t="s">
        <v>1748</v>
      </c>
      <c r="D37" s="92"/>
      <c r="E37" s="329"/>
      <c r="F37" s="155" t="s">
        <v>1736</v>
      </c>
      <c r="G37" s="12"/>
    </row>
    <row r="38" spans="1:7" ht="40.5" customHeight="1" x14ac:dyDescent="0.25">
      <c r="A38" s="82" t="s">
        <v>1673</v>
      </c>
      <c r="B38" s="42" t="s">
        <v>1749</v>
      </c>
      <c r="C38" s="51" t="s">
        <v>1750</v>
      </c>
      <c r="D38" s="92"/>
      <c r="E38" s="329"/>
      <c r="F38" s="155" t="s">
        <v>1736</v>
      </c>
      <c r="G38" s="12"/>
    </row>
    <row r="39" spans="1:7" ht="33" customHeight="1" x14ac:dyDescent="0.25">
      <c r="A39" s="82" t="s">
        <v>1673</v>
      </c>
      <c r="B39" s="42" t="s">
        <v>1751</v>
      </c>
      <c r="C39" s="51" t="s">
        <v>1752</v>
      </c>
      <c r="D39" s="92"/>
      <c r="E39" s="329"/>
      <c r="F39" s="155" t="s">
        <v>1736</v>
      </c>
      <c r="G39" s="12"/>
    </row>
    <row r="40" spans="1:7" ht="45" customHeight="1" x14ac:dyDescent="0.25">
      <c r="A40" s="82" t="s">
        <v>1673</v>
      </c>
      <c r="B40" s="42" t="s">
        <v>1753</v>
      </c>
      <c r="C40" s="51" t="s">
        <v>1754</v>
      </c>
      <c r="D40" s="92"/>
      <c r="E40" s="329"/>
      <c r="F40" s="155" t="s">
        <v>1736</v>
      </c>
      <c r="G40" s="12"/>
    </row>
    <row r="41" spans="1:7" ht="33" customHeight="1" x14ac:dyDescent="0.25">
      <c r="A41" s="82" t="s">
        <v>1673</v>
      </c>
      <c r="B41" s="42" t="s">
        <v>1755</v>
      </c>
      <c r="C41" s="51" t="s">
        <v>1756</v>
      </c>
      <c r="D41" s="92"/>
      <c r="E41" s="329"/>
      <c r="F41" s="155" t="s">
        <v>1736</v>
      </c>
      <c r="G41" s="12"/>
    </row>
    <row r="42" spans="1:7" ht="33" customHeight="1" x14ac:dyDescent="0.25">
      <c r="A42" s="82" t="s">
        <v>1673</v>
      </c>
      <c r="B42" s="42" t="s">
        <v>1757</v>
      </c>
      <c r="C42" s="51" t="s">
        <v>1758</v>
      </c>
      <c r="D42" s="92"/>
      <c r="E42" s="329"/>
      <c r="F42" s="155" t="s">
        <v>1736</v>
      </c>
      <c r="G42" s="12"/>
    </row>
    <row r="43" spans="1:7" ht="33" x14ac:dyDescent="0.25">
      <c r="A43" s="82" t="s">
        <v>1673</v>
      </c>
      <c r="B43" s="42" t="s">
        <v>1759</v>
      </c>
      <c r="C43" s="51" t="s">
        <v>1760</v>
      </c>
      <c r="D43" s="92"/>
      <c r="E43" s="329"/>
      <c r="F43" s="155" t="s">
        <v>1736</v>
      </c>
      <c r="G43" s="12"/>
    </row>
    <row r="44" spans="1:7" ht="42.75" x14ac:dyDescent="0.25">
      <c r="A44" s="82" t="s">
        <v>1673</v>
      </c>
      <c r="B44" s="42" t="s">
        <v>1761</v>
      </c>
      <c r="C44" s="51" t="s">
        <v>1762</v>
      </c>
      <c r="D44" s="92"/>
      <c r="E44" s="329"/>
      <c r="F44" s="155" t="s">
        <v>1736</v>
      </c>
      <c r="G44" s="12"/>
    </row>
    <row r="45" spans="1:7" ht="65.45" customHeight="1" x14ac:dyDescent="0.25">
      <c r="A45" s="82" t="s">
        <v>1673</v>
      </c>
      <c r="B45" s="42" t="s">
        <v>1763</v>
      </c>
      <c r="C45" s="51" t="s">
        <v>1764</v>
      </c>
      <c r="D45" s="92"/>
      <c r="E45" s="329"/>
      <c r="F45" s="155" t="s">
        <v>1736</v>
      </c>
      <c r="G45" s="12"/>
    </row>
    <row r="46" spans="1:7" ht="90.95" customHeight="1" x14ac:dyDescent="0.25">
      <c r="A46" s="82" t="s">
        <v>1673</v>
      </c>
      <c r="B46" s="42" t="s">
        <v>1765</v>
      </c>
      <c r="C46" s="51" t="s">
        <v>1766</v>
      </c>
      <c r="D46" s="92"/>
      <c r="E46" s="329"/>
      <c r="F46" s="155" t="s">
        <v>1736</v>
      </c>
      <c r="G46" s="12"/>
    </row>
    <row r="47" spans="1:7" ht="51.75" customHeight="1" x14ac:dyDescent="0.25">
      <c r="A47" s="82" t="s">
        <v>1673</v>
      </c>
      <c r="B47" s="42" t="s">
        <v>1767</v>
      </c>
      <c r="C47" s="54" t="s">
        <v>1768</v>
      </c>
      <c r="D47" s="92"/>
      <c r="E47" s="329"/>
      <c r="F47" s="155" t="s">
        <v>1736</v>
      </c>
      <c r="G47" s="12"/>
    </row>
    <row r="48" spans="1:7" ht="33" customHeight="1" x14ac:dyDescent="0.25">
      <c r="A48" s="82" t="s">
        <v>1673</v>
      </c>
      <c r="B48" s="42" t="s">
        <v>1769</v>
      </c>
      <c r="C48" s="51" t="s">
        <v>1770</v>
      </c>
      <c r="D48" s="92"/>
      <c r="E48" s="329"/>
      <c r="F48" s="155" t="s">
        <v>1736</v>
      </c>
      <c r="G48" s="12"/>
    </row>
    <row r="49" spans="1:8" ht="33" customHeight="1" x14ac:dyDescent="0.25">
      <c r="A49" s="82" t="s">
        <v>1673</v>
      </c>
      <c r="B49" s="42" t="s">
        <v>1771</v>
      </c>
      <c r="C49" s="51" t="s">
        <v>1772</v>
      </c>
      <c r="D49" s="92"/>
      <c r="E49" s="329"/>
      <c r="F49" s="155" t="s">
        <v>1736</v>
      </c>
      <c r="G49" s="12"/>
    </row>
    <row r="50" spans="1:8" ht="71.25" customHeight="1" x14ac:dyDescent="0.25">
      <c r="A50" s="82" t="s">
        <v>1673</v>
      </c>
      <c r="B50" s="42" t="s">
        <v>1773</v>
      </c>
      <c r="C50" s="51" t="s">
        <v>1774</v>
      </c>
      <c r="D50" s="92"/>
      <c r="E50" s="329"/>
      <c r="F50" s="155" t="s">
        <v>1736</v>
      </c>
      <c r="G50" s="12"/>
    </row>
    <row r="51" spans="1:8" ht="45" customHeight="1" x14ac:dyDescent="0.25">
      <c r="A51" s="82" t="s">
        <v>1673</v>
      </c>
      <c r="B51" s="42" t="s">
        <v>1775</v>
      </c>
      <c r="C51" s="51" t="s">
        <v>1776</v>
      </c>
      <c r="D51" s="92"/>
      <c r="E51" s="329"/>
      <c r="F51" s="155" t="s">
        <v>1736</v>
      </c>
      <c r="G51" s="12"/>
    </row>
    <row r="52" spans="1:8" ht="71.25" customHeight="1" x14ac:dyDescent="0.25">
      <c r="A52" s="82" t="s">
        <v>1673</v>
      </c>
      <c r="B52" s="42" t="s">
        <v>1777</v>
      </c>
      <c r="C52" s="51" t="s">
        <v>1778</v>
      </c>
      <c r="D52" s="92"/>
      <c r="E52" s="329"/>
      <c r="F52" s="155" t="s">
        <v>1736</v>
      </c>
      <c r="G52" s="12"/>
    </row>
    <row r="53" spans="1:8" ht="72" x14ac:dyDescent="0.25">
      <c r="A53" s="82" t="s">
        <v>1673</v>
      </c>
      <c r="B53" s="42" t="s">
        <v>1779</v>
      </c>
      <c r="C53" s="51" t="s">
        <v>1780</v>
      </c>
      <c r="D53" s="92"/>
      <c r="E53" s="329"/>
      <c r="F53" s="155" t="s">
        <v>1736</v>
      </c>
      <c r="G53" s="12"/>
    </row>
    <row r="54" spans="1:8" ht="216" x14ac:dyDescent="0.25">
      <c r="A54" s="82" t="s">
        <v>1673</v>
      </c>
      <c r="B54" s="42" t="s">
        <v>1781</v>
      </c>
      <c r="C54" s="193" t="s">
        <v>1782</v>
      </c>
      <c r="D54" s="92"/>
      <c r="E54" s="329"/>
      <c r="F54" s="155" t="s">
        <v>1736</v>
      </c>
      <c r="G54" s="12"/>
    </row>
    <row r="55" spans="1:8" ht="100.5" x14ac:dyDescent="0.25">
      <c r="A55" s="82" t="s">
        <v>1673</v>
      </c>
      <c r="B55" s="42" t="s">
        <v>1783</v>
      </c>
      <c r="C55" s="51" t="s">
        <v>1784</v>
      </c>
      <c r="D55" s="92"/>
      <c r="E55" s="329"/>
      <c r="F55" s="155" t="s">
        <v>1736</v>
      </c>
      <c r="G55" s="12"/>
    </row>
    <row r="56" spans="1:8" ht="33" x14ac:dyDescent="0.25">
      <c r="A56" s="82" t="s">
        <v>1673</v>
      </c>
      <c r="B56" s="42" t="s">
        <v>1785</v>
      </c>
      <c r="C56" s="51" t="s">
        <v>1786</v>
      </c>
      <c r="D56" s="92"/>
      <c r="E56" s="329"/>
      <c r="F56" s="155" t="s">
        <v>1736</v>
      </c>
      <c r="G56" s="12"/>
    </row>
    <row r="57" spans="1:8" ht="57" x14ac:dyDescent="0.25">
      <c r="A57" s="82" t="s">
        <v>1673</v>
      </c>
      <c r="B57" s="42" t="s">
        <v>1787</v>
      </c>
      <c r="C57" s="51" t="s">
        <v>1788</v>
      </c>
      <c r="D57" s="92"/>
      <c r="E57" s="329"/>
      <c r="F57" s="155" t="s">
        <v>1736</v>
      </c>
      <c r="G57" s="12"/>
    </row>
    <row r="58" spans="1:8" ht="39.6" customHeight="1" x14ac:dyDescent="0.25">
      <c r="A58" s="82" t="s">
        <v>1673</v>
      </c>
      <c r="B58" s="42" t="s">
        <v>1789</v>
      </c>
      <c r="C58" s="51" t="s">
        <v>1790</v>
      </c>
      <c r="D58" s="92"/>
      <c r="E58" s="329"/>
      <c r="F58" s="155" t="s">
        <v>1736</v>
      </c>
      <c r="G58" s="12"/>
    </row>
    <row r="59" spans="1:8" ht="39.6" customHeight="1" x14ac:dyDescent="0.25">
      <c r="A59" s="82" t="s">
        <v>1673</v>
      </c>
      <c r="B59" s="42" t="s">
        <v>1791</v>
      </c>
      <c r="C59" s="51" t="s">
        <v>1792</v>
      </c>
      <c r="D59" s="92"/>
      <c r="E59" s="329"/>
      <c r="F59" s="155" t="s">
        <v>1736</v>
      </c>
      <c r="G59" s="12"/>
    </row>
    <row r="60" spans="1:8" ht="39.6" customHeight="1" x14ac:dyDescent="0.25">
      <c r="A60" s="82" t="s">
        <v>1673</v>
      </c>
      <c r="B60" s="42" t="s">
        <v>1793</v>
      </c>
      <c r="C60" s="51" t="s">
        <v>1794</v>
      </c>
      <c r="D60" s="92"/>
      <c r="E60" s="329"/>
      <c r="F60" s="155" t="s">
        <v>1736</v>
      </c>
      <c r="G60" s="12"/>
    </row>
    <row r="61" spans="1:8" ht="43.5" customHeight="1" x14ac:dyDescent="0.25">
      <c r="A61" s="82" t="s">
        <v>1673</v>
      </c>
      <c r="B61" s="42" t="s">
        <v>1795</v>
      </c>
      <c r="C61" s="51" t="s">
        <v>1796</v>
      </c>
      <c r="D61" s="92"/>
      <c r="E61" s="329"/>
      <c r="F61" s="155" t="s">
        <v>1736</v>
      </c>
      <c r="G61" s="12"/>
    </row>
    <row r="62" spans="1:8" s="12" customFormat="1" ht="114.75" x14ac:dyDescent="0.25">
      <c r="A62" s="81"/>
      <c r="B62" s="44" t="s">
        <v>1797</v>
      </c>
      <c r="C62" s="166" t="s">
        <v>1798</v>
      </c>
      <c r="D62" s="331" t="str">
        <f>IF(COUNTIF(D63:D67,"NO CUMPLE")&gt;0,"NO CUMPLE CONDICIÓN",IF(COUNTIF(D63:D67,"CUMPLE")=0,"NO APLICA","CUMPLE"))</f>
        <v>NO APLICA</v>
      </c>
      <c r="E62" s="58" t="str">
        <f>CONCATENATE(IF(D63="NO CUMPLE",CONCATENATE(E63," / "),""),IF(D64="NO CUMPLE",CONCATENATE(E64," / "),""),IF(D65="NO CUMPLE",CONCATENATE(E65," / "),""),IF(D66="NO CUMPLE",CONCATENATE(E66," / "),""),IF(D67="NO CUMPLE",CONCATENATE(E67," / "),""))</f>
        <v/>
      </c>
      <c r="F62" s="169" t="s">
        <v>1799</v>
      </c>
      <c r="G62" s="12">
        <f t="shared" ref="G62" si="3">IF(D62="CUMPLE",1,IF(D62="NO CUMPLE CONDICIÓN",2,3))</f>
        <v>3</v>
      </c>
      <c r="H62" s="282"/>
    </row>
    <row r="63" spans="1:8" ht="157.5" x14ac:dyDescent="0.25">
      <c r="A63" s="82" t="s">
        <v>1673</v>
      </c>
      <c r="B63" s="42" t="s">
        <v>1800</v>
      </c>
      <c r="C63" s="145" t="s">
        <v>1801</v>
      </c>
      <c r="D63" s="92"/>
      <c r="E63" s="329"/>
      <c r="F63" s="155" t="s">
        <v>1802</v>
      </c>
      <c r="G63" s="12"/>
    </row>
    <row r="64" spans="1:8" ht="86.25" x14ac:dyDescent="0.25">
      <c r="A64" s="82" t="s">
        <v>1673</v>
      </c>
      <c r="B64" s="42" t="s">
        <v>1803</v>
      </c>
      <c r="C64" s="43" t="s">
        <v>1804</v>
      </c>
      <c r="D64" s="92"/>
      <c r="E64" s="329"/>
      <c r="F64" s="155" t="s">
        <v>1802</v>
      </c>
      <c r="G64" s="12"/>
    </row>
    <row r="65" spans="1:8" ht="100.5" x14ac:dyDescent="0.25">
      <c r="A65" s="82" t="s">
        <v>1673</v>
      </c>
      <c r="B65" s="42" t="s">
        <v>1805</v>
      </c>
      <c r="C65" s="45" t="s">
        <v>1806</v>
      </c>
      <c r="D65" s="92"/>
      <c r="E65" s="329"/>
      <c r="F65" s="155" t="s">
        <v>1802</v>
      </c>
      <c r="G65" s="12"/>
    </row>
    <row r="66" spans="1:8" ht="115.5" x14ac:dyDescent="0.25">
      <c r="A66" s="82" t="s">
        <v>1673</v>
      </c>
      <c r="B66" s="42" t="s">
        <v>1807</v>
      </c>
      <c r="C66" s="43" t="s">
        <v>1808</v>
      </c>
      <c r="D66" s="92"/>
      <c r="E66" s="329"/>
      <c r="F66" s="155" t="s">
        <v>1802</v>
      </c>
      <c r="G66" s="12"/>
    </row>
    <row r="67" spans="1:8" ht="100.5" x14ac:dyDescent="0.25">
      <c r="A67" s="82" t="s">
        <v>1673</v>
      </c>
      <c r="B67" s="42" t="s">
        <v>1809</v>
      </c>
      <c r="C67" s="43" t="s">
        <v>1810</v>
      </c>
      <c r="D67" s="92"/>
      <c r="E67" s="329"/>
      <c r="F67" s="155" t="s">
        <v>1802</v>
      </c>
      <c r="G67" s="12"/>
    </row>
    <row r="68" spans="1:8" ht="129" x14ac:dyDescent="0.25">
      <c r="A68" s="370" t="s">
        <v>1811</v>
      </c>
      <c r="B68" s="44" t="s">
        <v>1812</v>
      </c>
      <c r="C68" s="166" t="s">
        <v>1813</v>
      </c>
      <c r="D68" s="331" t="str">
        <f>IF(COUNTIF(D70:D78,"NO CUMPLE")&gt;0,"NO CUMPLE CONDICIÓN",IF(COUNTIF(D70:D78,"CUMPLE")=0,"NO APLICA","CUMPLE"))</f>
        <v>NO APLICA</v>
      </c>
      <c r="E68" s="58" t="str">
        <f>CONCATENATE(IF(D70="NO CUMPLE",CONCATENATE(E70," / "),""),IF(D71="NO CUMPLE",CONCATENATE(E71," / "),""),IF(D72="NO CUMPLE",CONCATENATE(E72," / "),""),IF(D73="NO CUMPLE",CONCATENATE(E73," / "),""),IF(D74="NO CUMPLE",CONCATENATE(E74," / "),""),IF(D75="NO CUMPLE",CONCATENATE(E75," / "),""),IF(D76="NO CUMPLE",CONCATENATE(E76," / "),""),IF(D77="NO CUMPLE",CONCATENATE(E77," / "),""),IF(D78="NO CUMPLE",CONCATENATE(E78," / "),""))</f>
        <v/>
      </c>
      <c r="F68" s="169" t="s">
        <v>1814</v>
      </c>
      <c r="G68" s="12">
        <f t="shared" ref="G68:G69" si="4">IF(D68="CUMPLE",1,IF(D68="NO CUMPLE CONDICIÓN",2,3))</f>
        <v>3</v>
      </c>
      <c r="H68" s="282"/>
    </row>
    <row r="69" spans="1:8" ht="129" x14ac:dyDescent="0.25">
      <c r="A69" s="370" t="s">
        <v>1811</v>
      </c>
      <c r="B69" s="44" t="s">
        <v>1812</v>
      </c>
      <c r="C69" s="166" t="s">
        <v>1813</v>
      </c>
      <c r="D69" s="331" t="str">
        <f>IF(COUNTIF(D79:D86,"NO CUMPLE")&gt;0,"NO CUMPLE CONDICIÓN",IF(COUNTIF(D79:D86,"CUMPLE")=0,"NO APLICA","CUMPLE"))</f>
        <v>NO APLICA</v>
      </c>
      <c r="E69" s="58" t="str">
        <f>CONCATENATE(IF(D79="NO CUMPLE",CONCATENATE(E79," / "),""),IF(D80="NO CUMPLE",CONCATENATE(E80," / "),""),IF(D81="NO CUMPLE",CONCATENATE(E81," / "),""),IF(D82="NO CUMPLE",CONCATENATE(E82," / "),""),IF(D83="NO CUMPLE",CONCATENATE(E83," / "),""),IF(D84="NO CUMPLE",CONCATENATE(E84," / "),""),IF(D85="NO CUMPLE",CONCATENATE(E85," / "),""),IF(D86="NO CUMPLE",CONCATENATE(E86," / "),""))</f>
        <v/>
      </c>
      <c r="F69" s="169" t="s">
        <v>1814</v>
      </c>
      <c r="G69" s="12">
        <f t="shared" si="4"/>
        <v>3</v>
      </c>
      <c r="H69" s="282"/>
    </row>
    <row r="70" spans="1:8" ht="100.5" x14ac:dyDescent="0.25">
      <c r="A70" s="82" t="s">
        <v>1673</v>
      </c>
      <c r="B70" s="42" t="s">
        <v>1815</v>
      </c>
      <c r="C70" s="51" t="s">
        <v>1816</v>
      </c>
      <c r="D70" s="92"/>
      <c r="E70" s="329"/>
      <c r="F70" s="155" t="s">
        <v>1814</v>
      </c>
      <c r="G70" s="12"/>
    </row>
    <row r="71" spans="1:8" ht="44.45" customHeight="1" x14ac:dyDescent="0.25">
      <c r="A71" s="82" t="s">
        <v>1673</v>
      </c>
      <c r="B71" s="42" t="s">
        <v>1817</v>
      </c>
      <c r="C71" s="51" t="s">
        <v>1818</v>
      </c>
      <c r="D71" s="92"/>
      <c r="E71" s="329"/>
      <c r="F71" s="155" t="s">
        <v>1814</v>
      </c>
      <c r="G71" s="12"/>
    </row>
    <row r="72" spans="1:8" ht="71.25" x14ac:dyDescent="0.25">
      <c r="A72" s="82" t="s">
        <v>1673</v>
      </c>
      <c r="B72" s="42" t="s">
        <v>1819</v>
      </c>
      <c r="C72" s="54" t="s">
        <v>1820</v>
      </c>
      <c r="D72" s="92"/>
      <c r="E72" s="329"/>
      <c r="F72" s="155" t="s">
        <v>1814</v>
      </c>
      <c r="G72" s="12"/>
    </row>
    <row r="73" spans="1:8" ht="54" customHeight="1" x14ac:dyDescent="0.25">
      <c r="A73" s="82" t="s">
        <v>1673</v>
      </c>
      <c r="B73" s="42" t="s">
        <v>1821</v>
      </c>
      <c r="C73" s="51" t="s">
        <v>1822</v>
      </c>
      <c r="D73" s="92"/>
      <c r="E73" s="329"/>
      <c r="F73" s="155" t="s">
        <v>1814</v>
      </c>
      <c r="G73" s="12"/>
    </row>
    <row r="74" spans="1:8" ht="117" x14ac:dyDescent="0.25">
      <c r="A74" s="82" t="s">
        <v>1673</v>
      </c>
      <c r="B74" s="42" t="s">
        <v>1823</v>
      </c>
      <c r="C74" s="51" t="s">
        <v>1824</v>
      </c>
      <c r="D74" s="92"/>
      <c r="E74" s="329"/>
      <c r="F74" s="155" t="s">
        <v>1814</v>
      </c>
      <c r="G74" s="12"/>
    </row>
    <row r="75" spans="1:8" ht="78.599999999999994" customHeight="1" x14ac:dyDescent="0.25">
      <c r="A75" s="82" t="s">
        <v>1673</v>
      </c>
      <c r="B75" s="42" t="s">
        <v>1825</v>
      </c>
      <c r="C75" s="51" t="s">
        <v>1826</v>
      </c>
      <c r="D75" s="92"/>
      <c r="E75" s="329"/>
      <c r="F75" s="155" t="s">
        <v>1814</v>
      </c>
      <c r="G75" s="12"/>
    </row>
    <row r="76" spans="1:8" ht="81.95" customHeight="1" x14ac:dyDescent="0.25">
      <c r="A76" s="82" t="s">
        <v>1673</v>
      </c>
      <c r="B76" s="42" t="s">
        <v>1827</v>
      </c>
      <c r="C76" s="51" t="s">
        <v>1828</v>
      </c>
      <c r="D76" s="92"/>
      <c r="E76" s="329"/>
      <c r="F76" s="155" t="s">
        <v>1814</v>
      </c>
      <c r="G76" s="12"/>
    </row>
    <row r="77" spans="1:8" ht="59.1" customHeight="1" x14ac:dyDescent="0.25">
      <c r="A77" s="82" t="s">
        <v>1673</v>
      </c>
      <c r="B77" s="42" t="s">
        <v>1829</v>
      </c>
      <c r="C77" s="51" t="s">
        <v>1830</v>
      </c>
      <c r="D77" s="92"/>
      <c r="E77" s="329"/>
      <c r="F77" s="155" t="s">
        <v>1814</v>
      </c>
      <c r="G77" s="12"/>
    </row>
    <row r="78" spans="1:8" ht="38.25" customHeight="1" x14ac:dyDescent="0.25">
      <c r="A78" s="82" t="s">
        <v>1673</v>
      </c>
      <c r="B78" s="42" t="s">
        <v>1831</v>
      </c>
      <c r="C78" s="54" t="s">
        <v>1832</v>
      </c>
      <c r="D78" s="92"/>
      <c r="E78" s="329"/>
      <c r="F78" s="155" t="s">
        <v>1814</v>
      </c>
      <c r="G78" s="12"/>
    </row>
    <row r="79" spans="1:8" ht="54" customHeight="1" x14ac:dyDescent="0.25">
      <c r="A79" s="82" t="s">
        <v>1673</v>
      </c>
      <c r="B79" s="42" t="s">
        <v>1833</v>
      </c>
      <c r="C79" s="51" t="s">
        <v>1834</v>
      </c>
      <c r="D79" s="92"/>
      <c r="E79" s="329"/>
      <c r="F79" s="155" t="s">
        <v>1814</v>
      </c>
      <c r="G79" s="12"/>
    </row>
    <row r="80" spans="1:8" ht="78" customHeight="1" x14ac:dyDescent="0.25">
      <c r="A80" s="82" t="s">
        <v>1673</v>
      </c>
      <c r="B80" s="42" t="s">
        <v>1835</v>
      </c>
      <c r="C80" s="51" t="s">
        <v>1836</v>
      </c>
      <c r="D80" s="92"/>
      <c r="E80" s="329"/>
      <c r="F80" s="155" t="s">
        <v>1814</v>
      </c>
      <c r="G80" s="12"/>
    </row>
    <row r="81" spans="1:8" ht="42.6" customHeight="1" x14ac:dyDescent="0.25">
      <c r="A81" s="82" t="s">
        <v>1673</v>
      </c>
      <c r="B81" s="42" t="s">
        <v>1837</v>
      </c>
      <c r="C81" s="51" t="s">
        <v>1838</v>
      </c>
      <c r="D81" s="92"/>
      <c r="E81" s="329"/>
      <c r="F81" s="155" t="s">
        <v>1814</v>
      </c>
      <c r="G81" s="12"/>
    </row>
    <row r="82" spans="1:8" ht="42.6" customHeight="1" x14ac:dyDescent="0.25">
      <c r="A82" s="82" t="s">
        <v>1673</v>
      </c>
      <c r="B82" s="42" t="s">
        <v>1839</v>
      </c>
      <c r="C82" s="51" t="s">
        <v>1840</v>
      </c>
      <c r="D82" s="92"/>
      <c r="E82" s="329"/>
      <c r="F82" s="155" t="s">
        <v>1814</v>
      </c>
      <c r="G82" s="12"/>
    </row>
    <row r="83" spans="1:8" ht="38.25" customHeight="1" x14ac:dyDescent="0.25">
      <c r="A83" s="82" t="s">
        <v>1673</v>
      </c>
      <c r="B83" s="42" t="s">
        <v>1841</v>
      </c>
      <c r="C83" s="51" t="s">
        <v>1842</v>
      </c>
      <c r="D83" s="92"/>
      <c r="E83" s="329"/>
      <c r="F83" s="155" t="s">
        <v>1814</v>
      </c>
      <c r="G83" s="12"/>
    </row>
    <row r="84" spans="1:8" ht="38.25" customHeight="1" x14ac:dyDescent="0.25">
      <c r="A84" s="82" t="s">
        <v>1673</v>
      </c>
      <c r="B84" s="42" t="s">
        <v>1843</v>
      </c>
      <c r="C84" s="51" t="s">
        <v>1844</v>
      </c>
      <c r="D84" s="92"/>
      <c r="E84" s="329"/>
      <c r="F84" s="155" t="s">
        <v>1814</v>
      </c>
      <c r="G84" s="12"/>
    </row>
    <row r="85" spans="1:8" ht="57" x14ac:dyDescent="0.25">
      <c r="A85" s="82" t="s">
        <v>1673</v>
      </c>
      <c r="B85" s="42" t="s">
        <v>1845</v>
      </c>
      <c r="C85" s="43" t="s">
        <v>1846</v>
      </c>
      <c r="D85" s="92"/>
      <c r="E85" s="329"/>
      <c r="F85" s="155" t="s">
        <v>1814</v>
      </c>
      <c r="G85" s="12"/>
    </row>
    <row r="86" spans="1:8" ht="42.75" x14ac:dyDescent="0.25">
      <c r="A86" s="82" t="s">
        <v>1673</v>
      </c>
      <c r="B86" s="42" t="s">
        <v>1847</v>
      </c>
      <c r="C86" s="43" t="s">
        <v>1848</v>
      </c>
      <c r="D86" s="92"/>
      <c r="E86" s="329"/>
      <c r="F86" s="155" t="s">
        <v>1814</v>
      </c>
      <c r="G86" s="12"/>
    </row>
    <row r="87" spans="1:8" ht="132" customHeight="1" x14ac:dyDescent="0.25">
      <c r="B87" s="44" t="s">
        <v>1849</v>
      </c>
      <c r="C87" s="77" t="s">
        <v>1850</v>
      </c>
      <c r="D87" s="331" t="str">
        <f>IF(COUNTIF(D88:D92,"NO CUMPLE")&gt;0,"NO CUMPLE CONDICIÓN",IF(COUNTIF(D88:D92,"CUMPLE")=0,"NO APLICA","CUMPLE"))</f>
        <v>NO APLICA</v>
      </c>
      <c r="E87" s="58" t="str">
        <f>CONCATENATE(IF(D88="NO CUMPLE",CONCATENATE(E88," / "),""),IF(D89="NO CUMPLE",CONCATENATE(E89," / "),""),IF(D90="NO CUMPLE",CONCATENATE(E90," / "),""),IF(D91="NO CUMPLE",CONCATENATE(E91," / "),""),IF(D92="NO CUMPLE",CONCATENATE(E92," / "),""))</f>
        <v/>
      </c>
      <c r="F87" s="157" t="s">
        <v>1851</v>
      </c>
      <c r="G87" s="12">
        <f t="shared" si="0"/>
        <v>3</v>
      </c>
      <c r="H87" s="282"/>
    </row>
    <row r="88" spans="1:8" ht="62.1" customHeight="1" x14ac:dyDescent="0.25">
      <c r="A88" s="82" t="s">
        <v>1673</v>
      </c>
      <c r="B88" s="42" t="s">
        <v>1852</v>
      </c>
      <c r="C88" s="51" t="s">
        <v>1853</v>
      </c>
      <c r="D88" s="92"/>
      <c r="E88" s="329"/>
      <c r="F88" s="155" t="s">
        <v>1854</v>
      </c>
      <c r="G88" s="12"/>
    </row>
    <row r="89" spans="1:8" ht="62.1" customHeight="1" x14ac:dyDescent="0.25">
      <c r="A89" s="82" t="s">
        <v>1673</v>
      </c>
      <c r="B89" s="42" t="s">
        <v>1855</v>
      </c>
      <c r="C89" s="51" t="s">
        <v>1856</v>
      </c>
      <c r="D89" s="92"/>
      <c r="E89" s="329"/>
      <c r="F89" s="155" t="s">
        <v>1854</v>
      </c>
      <c r="G89" s="12"/>
    </row>
    <row r="90" spans="1:8" ht="62.1" customHeight="1" x14ac:dyDescent="0.25">
      <c r="A90" s="82" t="s">
        <v>1673</v>
      </c>
      <c r="B90" s="42" t="s">
        <v>1857</v>
      </c>
      <c r="C90" s="51" t="s">
        <v>1858</v>
      </c>
      <c r="D90" s="92"/>
      <c r="E90" s="329"/>
      <c r="F90" s="155" t="s">
        <v>1854</v>
      </c>
      <c r="G90" s="12"/>
    </row>
    <row r="91" spans="1:8" ht="71.25" x14ac:dyDescent="0.25">
      <c r="A91" s="82" t="s">
        <v>1673</v>
      </c>
      <c r="B91" s="42" t="s">
        <v>1859</v>
      </c>
      <c r="C91" s="51" t="s">
        <v>1860</v>
      </c>
      <c r="D91" s="92"/>
      <c r="E91" s="329"/>
      <c r="F91" s="155" t="s">
        <v>1854</v>
      </c>
      <c r="G91" s="12"/>
    </row>
    <row r="92" spans="1:8" ht="62.1" customHeight="1" x14ac:dyDescent="0.25">
      <c r="A92" s="82" t="s">
        <v>1673</v>
      </c>
      <c r="B92" s="42" t="s">
        <v>1861</v>
      </c>
      <c r="C92" s="51" t="s">
        <v>1862</v>
      </c>
      <c r="D92" s="92"/>
      <c r="E92" s="329"/>
      <c r="F92" s="155" t="s">
        <v>1854</v>
      </c>
      <c r="G92" s="12"/>
    </row>
    <row r="93" spans="1:8" s="12" customFormat="1" ht="41.45" customHeight="1" x14ac:dyDescent="0.25">
      <c r="A93" s="81"/>
      <c r="B93" s="44" t="s">
        <v>1863</v>
      </c>
      <c r="C93" s="166" t="s">
        <v>1864</v>
      </c>
      <c r="D93" s="331" t="str">
        <f>IF(COUNTIF(D94:D94,"NO CUMPLE")&gt;0,"NO CUMPLE CONDICIÓN",IF(COUNTIF(D94:D94,"CUMPLE")=0,"NO APLICA","CUMPLE"))</f>
        <v>NO APLICA</v>
      </c>
      <c r="E93" s="58" t="str">
        <f>CONCATENATE(IF(D94="NO CUMPLE",CONCATENATE(E94," "),""))</f>
        <v/>
      </c>
      <c r="F93" s="169" t="s">
        <v>1865</v>
      </c>
      <c r="G93" s="12">
        <f t="shared" si="0"/>
        <v>3</v>
      </c>
      <c r="H93" s="282"/>
    </row>
    <row r="94" spans="1:8" ht="45.95" customHeight="1" thickBot="1" x14ac:dyDescent="0.3">
      <c r="A94" s="82" t="s">
        <v>1673</v>
      </c>
      <c r="B94" s="46" t="s">
        <v>1866</v>
      </c>
      <c r="C94" s="74" t="s">
        <v>1867</v>
      </c>
      <c r="D94" s="93"/>
      <c r="E94" s="371"/>
      <c r="F94" s="170" t="s">
        <v>1865</v>
      </c>
      <c r="G94" s="12"/>
    </row>
    <row r="96" spans="1:8" hidden="1" x14ac:dyDescent="0.25">
      <c r="C96" s="78" t="s">
        <v>2347</v>
      </c>
      <c r="D96" s="12">
        <f>COUNTIF(G3:G94,1)</f>
        <v>0</v>
      </c>
    </row>
    <row r="97" spans="3:4" hidden="1" x14ac:dyDescent="0.25">
      <c r="C97" s="78" t="s">
        <v>2348</v>
      </c>
      <c r="D97" s="12">
        <f>COUNTIF(G3:G94,2)</f>
        <v>0</v>
      </c>
    </row>
    <row r="98" spans="3:4" hidden="1" x14ac:dyDescent="0.25">
      <c r="C98" s="78" t="s">
        <v>2349</v>
      </c>
      <c r="D98" s="12">
        <f>COUNTIF(G3:G94,3)</f>
        <v>15</v>
      </c>
    </row>
  </sheetData>
  <sheetProtection algorithmName="SHA-512" hashValue="zC6ttN6SqZkM+CXGNQ2QIMdMR745np6nTq5pRkKlp7incrVGAXa/7wUzVaUSEaUI6KYw8rKt0ZBjSlWO66UB9A==" saltValue="2vlxmbppiWvr3Fu1jwyq/g==" spinCount="100000" sheet="1" formatRows="0" autoFilter="0"/>
  <mergeCells count="1">
    <mergeCell ref="B1:E1"/>
  </mergeCells>
  <phoneticPr fontId="30" type="noConversion"/>
  <conditionalFormatting sqref="D3">
    <cfRule type="cellIs" dxfId="114" priority="23" operator="equal">
      <formula>"NO CUMPLE CONDICIÓN"</formula>
    </cfRule>
    <cfRule type="cellIs" dxfId="113" priority="24" operator="equal">
      <formula>"No Cumple"</formula>
    </cfRule>
  </conditionalFormatting>
  <conditionalFormatting sqref="D5">
    <cfRule type="cellIs" dxfId="112" priority="21" operator="equal">
      <formula>"NO CUMPLE CONDICIÓN"</formula>
    </cfRule>
    <cfRule type="cellIs" dxfId="111" priority="22" operator="equal">
      <formula>"No Cumple"</formula>
    </cfRule>
  </conditionalFormatting>
  <conditionalFormatting sqref="D9">
    <cfRule type="cellIs" dxfId="110" priority="19" operator="equal">
      <formula>"NO CUMPLE CONDICIÓN"</formula>
    </cfRule>
    <cfRule type="cellIs" dxfId="109" priority="20" operator="equal">
      <formula>"No Cumple"</formula>
    </cfRule>
  </conditionalFormatting>
  <conditionalFormatting sqref="D17">
    <cfRule type="cellIs" dxfId="108" priority="17" operator="equal">
      <formula>"NO CUMPLE CONDICIÓN"</formula>
    </cfRule>
    <cfRule type="cellIs" dxfId="107" priority="18" operator="equal">
      <formula>"No Cumple"</formula>
    </cfRule>
  </conditionalFormatting>
  <conditionalFormatting sqref="D19">
    <cfRule type="cellIs" dxfId="106" priority="15" operator="equal">
      <formula>"NO CUMPLE CONDICIÓN"</formula>
    </cfRule>
    <cfRule type="cellIs" dxfId="105" priority="16" operator="equal">
      <formula>"No Cumple"</formula>
    </cfRule>
  </conditionalFormatting>
  <conditionalFormatting sqref="D22">
    <cfRule type="cellIs" dxfId="104" priority="13" operator="equal">
      <formula>"NO CUMPLE CONDICIÓN"</formula>
    </cfRule>
    <cfRule type="cellIs" dxfId="103" priority="14" operator="equal">
      <formula>"No Cumple"</formula>
    </cfRule>
  </conditionalFormatting>
  <conditionalFormatting sqref="D26">
    <cfRule type="cellIs" dxfId="102" priority="11" operator="equal">
      <formula>"NO CUMPLE CONDICIÓN"</formula>
    </cfRule>
    <cfRule type="cellIs" dxfId="101" priority="12" operator="equal">
      <formula>"No Cumple"</formula>
    </cfRule>
  </conditionalFormatting>
  <conditionalFormatting sqref="D29:D31">
    <cfRule type="cellIs" dxfId="100" priority="9" operator="equal">
      <formula>"NO CUMPLE CONDICIÓN"</formula>
    </cfRule>
    <cfRule type="cellIs" dxfId="99" priority="10" operator="equal">
      <formula>"No Cumple"</formula>
    </cfRule>
  </conditionalFormatting>
  <conditionalFormatting sqref="D62">
    <cfRule type="cellIs" dxfId="98" priority="7" operator="equal">
      <formula>"NO CUMPLE CONDICIÓN"</formula>
    </cfRule>
    <cfRule type="cellIs" dxfId="97" priority="8" operator="equal">
      <formula>"No Cumple"</formula>
    </cfRule>
  </conditionalFormatting>
  <conditionalFormatting sqref="D68:D69">
    <cfRule type="cellIs" dxfId="96" priority="5" operator="equal">
      <formula>"NO CUMPLE CONDICIÓN"</formula>
    </cfRule>
    <cfRule type="cellIs" dxfId="95" priority="6" operator="equal">
      <formula>"No Cumple"</formula>
    </cfRule>
  </conditionalFormatting>
  <conditionalFormatting sqref="D87">
    <cfRule type="cellIs" dxfId="94" priority="3" operator="equal">
      <formula>"NO CUMPLE CONDICIÓN"</formula>
    </cfRule>
    <cfRule type="cellIs" dxfId="93" priority="4" operator="equal">
      <formula>"No Cumple"</formula>
    </cfRule>
  </conditionalFormatting>
  <conditionalFormatting sqref="D93">
    <cfRule type="cellIs" dxfId="92" priority="1" operator="equal">
      <formula>"NO CUMPLE CONDICIÓN"</formula>
    </cfRule>
    <cfRule type="cellIs" dxfId="91" priority="2" operator="equal">
      <formula>"No Cumple"</formula>
    </cfRule>
  </conditionalFormatting>
  <dataValidations count="2">
    <dataValidation type="list" allowBlank="1" showInputMessage="1" showErrorMessage="1" sqref="D28 D14:D16 D73:D82 D11:D12 D6:D8 D45:D49 D39:D42 D32:D37 D59 D84:D86" xr:uid="{00000000-0002-0000-0400-000000000000}">
      <formula1>"CUMPLE,NO CUMPLE,NO APLICA"</formula1>
    </dataValidation>
    <dataValidation type="list" allowBlank="1" showInputMessage="1" showErrorMessage="1" sqref="D50:D58 D83 D13 D4 D18 D10 D94 D20:D21 D23:D25 D43:D44 D38 D27 D63:D67 D60:D61 D70:D72 D88:D92" xr:uid="{00000000-0002-0000-0400-000001000000}">
      <formula1>"CUMPLE,NO CUMPLE"</formula1>
    </dataValidation>
  </dataValidations>
  <hyperlinks>
    <hyperlink ref="A68" location="'Tabla 1. Áreas y Baños'!A1" display="Click" xr:uid="{6C464E1B-A002-45F2-BD21-6022AD3EE2B1}"/>
    <hyperlink ref="A1" location="PORTADA!A1" display="Portada" xr:uid="{82BA981C-3D3C-419C-9F1E-9991B0AF1EA4}"/>
    <hyperlink ref="A69" location="'Tabla 1. Áreas y Baños'!A1" display="Click" xr:uid="{EC2E608B-5FAE-4BC7-A8C4-D02B1FEEF570}"/>
  </hyperlinks>
  <printOptions horizontalCentered="1"/>
  <pageMargins left="0.31496062992125984" right="0.31496062992125984" top="1.1417322834645669" bottom="0.74803149606299213" header="0.31496062992125984" footer="0.31496062992125984"/>
  <pageSetup scale="63" fitToHeight="0" orientation="landscape" r:id="rId1"/>
  <headerFooter>
    <oddHeader>&amp;L&amp;G&amp;CPROCESO DE INSPECCIÓN, VIGILANCIA Y CONTROL
INSTRUMENTO DE VERIFICACION
PROCESO DE INSPECCIÓN, VIGILANCIA Y CONTROL
INSTRUMENTO IV
CENTRO DE EDUCACION INICIAL
&amp;RIN92.IVC
Versión 1
07/07/2026
Clasificación de la Información
CLASIFICADA</oddHeader>
    <oddFooter>&amp;C&amp;G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4A8B9-BA14-4A11-BD01-BA5ADEF8BE83}">
  <sheetPr>
    <tabColor rgb="FFF2CEEF"/>
    <pageSetUpPr fitToPage="1"/>
  </sheetPr>
  <dimension ref="A1:G108"/>
  <sheetViews>
    <sheetView zoomScale="80" zoomScaleNormal="80" workbookViewId="0">
      <selection activeCell="A7" sqref="A7"/>
    </sheetView>
  </sheetViews>
  <sheetFormatPr baseColWidth="10" defaultColWidth="11.42578125" defaultRowHeight="15" x14ac:dyDescent="0.25"/>
  <cols>
    <col min="1" max="1" width="8.85546875" style="83" customWidth="1"/>
    <col min="2" max="2" width="7.140625" style="12" customWidth="1"/>
    <col min="3" max="3" width="79.42578125" customWidth="1"/>
    <col min="4" max="4" width="19.85546875" customWidth="1"/>
    <col min="5" max="5" width="87.28515625" customWidth="1"/>
    <col min="6" max="6" width="66.7109375" style="207" customWidth="1"/>
    <col min="7" max="7" width="11.42578125" style="12" hidden="1" customWidth="1"/>
  </cols>
  <sheetData>
    <row r="1" spans="1:7" s="31" customFormat="1" ht="20.25" customHeight="1" thickBot="1" x14ac:dyDescent="0.3">
      <c r="A1" s="223" t="s">
        <v>1635</v>
      </c>
      <c r="B1" s="429" t="s">
        <v>1868</v>
      </c>
      <c r="C1" s="430"/>
      <c r="D1" s="430"/>
      <c r="E1" s="431"/>
      <c r="F1" s="189"/>
      <c r="G1" s="57"/>
    </row>
    <row r="2" spans="1:7" s="29" customFormat="1" ht="74.25" customHeight="1" thickBot="1" x14ac:dyDescent="0.3">
      <c r="A2" s="333" t="s">
        <v>1664</v>
      </c>
      <c r="B2" s="343" t="s">
        <v>1665</v>
      </c>
      <c r="C2" s="344" t="s">
        <v>1666</v>
      </c>
      <c r="D2" s="345" t="s">
        <v>1667</v>
      </c>
      <c r="E2" s="346" t="s">
        <v>1668</v>
      </c>
      <c r="F2" s="334" t="s">
        <v>1669</v>
      </c>
      <c r="G2" s="40"/>
    </row>
    <row r="3" spans="1:7" ht="74.25" customHeight="1" x14ac:dyDescent="0.25">
      <c r="A3" s="190"/>
      <c r="B3" s="44" t="s">
        <v>1869</v>
      </c>
      <c r="C3" s="156" t="s">
        <v>1870</v>
      </c>
      <c r="D3" s="331" t="str">
        <f>IF(COUNTIF(D4:D5,"NO CUMPLE")&gt;0,"NO CUMPLE CONDICIÓN",IF(COUNTIF(D4:D5,"CUMPLE")=0,"NO APLICA","CUMPLE"))</f>
        <v>NO APLICA</v>
      </c>
      <c r="E3" s="58" t="str">
        <f>CONCATENATE(IF(D4="NO CUMPLE",CONCATENATE(E4," / "),""),IF(D5="NO CUMPLE",CONCATENATE(E5," / "),""))</f>
        <v/>
      </c>
      <c r="F3" s="335" t="s">
        <v>1871</v>
      </c>
      <c r="G3" s="12">
        <f>IF(D3="CUMPLE",1,IF(D3="NO CUMPLE CONDICIÓN",2,3))</f>
        <v>3</v>
      </c>
    </row>
    <row r="4" spans="1:7" s="32" customFormat="1" ht="158.25" x14ac:dyDescent="0.25">
      <c r="A4" s="192" t="s">
        <v>1872</v>
      </c>
      <c r="B4" s="52" t="s">
        <v>1873</v>
      </c>
      <c r="C4" s="193" t="s">
        <v>1874</v>
      </c>
      <c r="D4" s="347"/>
      <c r="E4" s="90"/>
      <c r="F4" s="335" t="s">
        <v>1871</v>
      </c>
      <c r="G4" s="194"/>
    </row>
    <row r="5" spans="1:7" s="32" customFormat="1" ht="56.1" customHeight="1" x14ac:dyDescent="0.25">
      <c r="A5" s="192" t="s">
        <v>1872</v>
      </c>
      <c r="B5" s="52" t="s">
        <v>1875</v>
      </c>
      <c r="C5" s="193" t="s">
        <v>1876</v>
      </c>
      <c r="D5" s="347"/>
      <c r="E5" s="90"/>
      <c r="F5" s="336" t="s">
        <v>1877</v>
      </c>
      <c r="G5" s="194"/>
    </row>
    <row r="6" spans="1:7" s="32" customFormat="1" ht="69.75" customHeight="1" x14ac:dyDescent="0.25">
      <c r="A6" s="195"/>
      <c r="B6" s="44" t="s">
        <v>1878</v>
      </c>
      <c r="C6" s="156" t="s">
        <v>1879</v>
      </c>
      <c r="D6" s="331" t="str">
        <f>IF(COUNTIF(D7:D10,"NO CUMPLE")&gt;0,"NO CUMPLE CONDICIÓN",IF(COUNTIF(D7:D10,"CUMPLE")=0,"NO APLICA","CUMPLE"))</f>
        <v>NO APLICA</v>
      </c>
      <c r="E6" s="58" t="str">
        <f>CONCATENATE(IF(D7="NO CUMPLE",CONCATENATE(E7," / "),""),IF(D8="NO CUMPLE",CONCATENATE(E8," / "),""),IF(D9="NO CUMPLE",CONCATENATE(E9," / "),""),IF(D10="NO CUMPLE",CONCATENATE(E10," / "),""))</f>
        <v/>
      </c>
      <c r="F6" s="336" t="s">
        <v>1880</v>
      </c>
      <c r="G6" s="12">
        <f>IF(D6="CUMPLE",1,IF(D6="NO CUMPLE CONDICIÓN",2,3))</f>
        <v>3</v>
      </c>
    </row>
    <row r="7" spans="1:7" s="32" customFormat="1" ht="187.5" x14ac:dyDescent="0.25">
      <c r="A7" s="192" t="s">
        <v>1872</v>
      </c>
      <c r="B7" s="52" t="s">
        <v>1881</v>
      </c>
      <c r="C7" s="193" t="s">
        <v>1882</v>
      </c>
      <c r="D7" s="347"/>
      <c r="E7" s="90"/>
      <c r="F7" s="336" t="s">
        <v>1880</v>
      </c>
      <c r="G7" s="194"/>
    </row>
    <row r="8" spans="1:7" s="32" customFormat="1" ht="216.6" customHeight="1" x14ac:dyDescent="0.25">
      <c r="A8" s="192" t="s">
        <v>1872</v>
      </c>
      <c r="B8" s="52" t="s">
        <v>1883</v>
      </c>
      <c r="C8" s="193" t="s">
        <v>1884</v>
      </c>
      <c r="D8" s="347"/>
      <c r="E8" s="90"/>
      <c r="F8" s="336" t="s">
        <v>1885</v>
      </c>
      <c r="G8" s="194"/>
    </row>
    <row r="9" spans="1:7" s="32" customFormat="1" ht="99.75" customHeight="1" x14ac:dyDescent="0.25">
      <c r="A9" s="192" t="s">
        <v>1872</v>
      </c>
      <c r="B9" s="52" t="s">
        <v>1886</v>
      </c>
      <c r="C9" s="193" t="s">
        <v>1887</v>
      </c>
      <c r="D9" s="347"/>
      <c r="E9" s="90"/>
      <c r="F9" s="336" t="s">
        <v>1880</v>
      </c>
      <c r="G9" s="194"/>
    </row>
    <row r="10" spans="1:7" s="32" customFormat="1" ht="137.44999999999999" customHeight="1" x14ac:dyDescent="0.25">
      <c r="A10" s="192" t="s">
        <v>1872</v>
      </c>
      <c r="B10" s="52" t="s">
        <v>1888</v>
      </c>
      <c r="C10" s="193" t="s">
        <v>1889</v>
      </c>
      <c r="D10" s="347"/>
      <c r="E10" s="90"/>
      <c r="F10" s="336" t="s">
        <v>1880</v>
      </c>
      <c r="G10" s="194"/>
    </row>
    <row r="11" spans="1:7" s="32" customFormat="1" ht="97.5" customHeight="1" x14ac:dyDescent="0.25">
      <c r="A11" s="195"/>
      <c r="B11" s="44" t="s">
        <v>1890</v>
      </c>
      <c r="C11" s="156" t="s">
        <v>1891</v>
      </c>
      <c r="D11" s="331" t="str">
        <f>IF(COUNTIF(D12:D12,"NO CUMPLE")&gt;0,"NO CUMPLE CONDICIÓN",IF(COUNTIF(D12:D12,"CUMPLE")=0,"NO APLICA","CUMPLE"))</f>
        <v>NO APLICA</v>
      </c>
      <c r="E11" s="58" t="str">
        <f>CONCATENATE(IF(D12="NO CUMPLE",CONCATENATE(E12," "),""))</f>
        <v/>
      </c>
      <c r="F11" s="336" t="s">
        <v>1892</v>
      </c>
      <c r="G11" s="12">
        <f>IF(D11="CUMPLE",1,IF(D11="NO CUMPLE CONDICIÓN",2,3))</f>
        <v>3</v>
      </c>
    </row>
    <row r="12" spans="1:7" s="32" customFormat="1" ht="293.25" customHeight="1" x14ac:dyDescent="0.25">
      <c r="A12" s="192" t="s">
        <v>1872</v>
      </c>
      <c r="B12" s="52" t="s">
        <v>1893</v>
      </c>
      <c r="C12" s="193" t="s">
        <v>1894</v>
      </c>
      <c r="D12" s="347"/>
      <c r="E12" s="90"/>
      <c r="F12" s="336" t="s">
        <v>1892</v>
      </c>
      <c r="G12" s="194"/>
    </row>
    <row r="13" spans="1:7" s="32" customFormat="1" ht="107.1" customHeight="1" x14ac:dyDescent="0.25">
      <c r="A13" s="195"/>
      <c r="B13" s="44" t="s">
        <v>1895</v>
      </c>
      <c r="C13" s="156" t="s">
        <v>1896</v>
      </c>
      <c r="D13" s="331" t="str">
        <f>IF(COUNTIF(D15:D21,"NO CUMPLE")&gt;0,"NO CUMPLE CONDICIÓN",IF(COUNTIF(D15:D21,"CUMPLE")=0,"NO APLICA","CUMPLE"))</f>
        <v>NO APLICA</v>
      </c>
      <c r="E13" s="58" t="str">
        <f>CONCATENATE(IF(D15="NO CUMPLE",CONCATENATE(E15," / "),""),IF(D16="NO CUMPLE",CONCATENATE(E16," / "),""),IF(D17="NO CUMPLE",CONCATENATE(E17," / "),""),IF(D18="NO CUMPLE",CONCATENATE(E18," / "),""),IF(D19="NO CUMPLE",CONCATENATE(E19," / "),""),IF(D20="NO CUMPLE",CONCATENATE(E20," / "),""),IF(D21="NO CUMPLE",CONCATENATE(E21," / "),""))</f>
        <v/>
      </c>
      <c r="F13" s="336" t="s">
        <v>1897</v>
      </c>
      <c r="G13" s="12">
        <f t="shared" ref="G13:G14" si="0">IF(D13="CUMPLE",1,IF(D13="NO CUMPLE CONDICIÓN",2,3))</f>
        <v>3</v>
      </c>
    </row>
    <row r="14" spans="1:7" s="32" customFormat="1" ht="107.1" customHeight="1" x14ac:dyDescent="0.25">
      <c r="A14" s="195"/>
      <c r="B14" s="44" t="s">
        <v>1895</v>
      </c>
      <c r="C14" s="156" t="s">
        <v>1896</v>
      </c>
      <c r="D14" s="331" t="str">
        <f>IF(COUNTIF(D22:D27,"NO CUMPLE")&gt;0,"NO CUMPLE CONDICIÓN",IF(COUNTIF(D22:D27,"CUMPLE")=0,"NO APLICA","CUMPLE"))</f>
        <v>NO APLICA</v>
      </c>
      <c r="E14" s="58" t="str">
        <f>CONCATENATE(IF(D22="NO CUMPLE",CONCATENATE(E22," / "),""),IF(D23="NO CUMPLE",CONCATENATE(E23," / "),""),IF(D24="NO CUMPLE",CONCATENATE(E24," / "),""),IF(D25="NO CUMPLE",CONCATENATE(E25," / "),""),IF(D26="NO CUMPLE",CONCATENATE(E26," / "),""),IF(D27="NO CUMPLE",CONCATENATE(E27," / "),""))</f>
        <v/>
      </c>
      <c r="F14" s="336" t="s">
        <v>1897</v>
      </c>
      <c r="G14" s="12">
        <f t="shared" si="0"/>
        <v>3</v>
      </c>
    </row>
    <row r="15" spans="1:7" s="32" customFormat="1" ht="105" customHeight="1" x14ac:dyDescent="0.25">
      <c r="A15" s="192" t="s">
        <v>1872</v>
      </c>
      <c r="B15" s="52" t="s">
        <v>1898</v>
      </c>
      <c r="C15" s="193" t="s">
        <v>1899</v>
      </c>
      <c r="D15" s="347"/>
      <c r="E15" s="90"/>
      <c r="F15" s="336" t="s">
        <v>1897</v>
      </c>
      <c r="G15" s="194"/>
    </row>
    <row r="16" spans="1:7" s="32" customFormat="1" ht="137.25" customHeight="1" x14ac:dyDescent="0.25">
      <c r="A16" s="192" t="s">
        <v>1872</v>
      </c>
      <c r="B16" s="52" t="s">
        <v>1900</v>
      </c>
      <c r="C16" s="193" t="s">
        <v>1901</v>
      </c>
      <c r="D16" s="347"/>
      <c r="E16" s="89"/>
      <c r="F16" s="336" t="s">
        <v>1902</v>
      </c>
      <c r="G16" s="194"/>
    </row>
    <row r="17" spans="1:7" s="32" customFormat="1" ht="399" x14ac:dyDescent="0.25">
      <c r="A17" s="192"/>
      <c r="B17" s="52" t="s">
        <v>1903</v>
      </c>
      <c r="C17" s="193" t="s">
        <v>1904</v>
      </c>
      <c r="D17" s="347"/>
      <c r="E17" s="89"/>
      <c r="F17" s="336" t="s">
        <v>1902</v>
      </c>
      <c r="G17" s="194"/>
    </row>
    <row r="18" spans="1:7" s="32" customFormat="1" ht="144" customHeight="1" x14ac:dyDescent="0.25">
      <c r="A18" s="192" t="s">
        <v>1872</v>
      </c>
      <c r="B18" s="52" t="s">
        <v>1906</v>
      </c>
      <c r="C18" s="193" t="s">
        <v>1907</v>
      </c>
      <c r="D18" s="347"/>
      <c r="E18" s="349"/>
      <c r="F18" s="336" t="s">
        <v>1908</v>
      </c>
      <c r="G18" s="194"/>
    </row>
    <row r="19" spans="1:7" s="32" customFormat="1" ht="101.25" customHeight="1" x14ac:dyDescent="0.25">
      <c r="A19" s="192" t="s">
        <v>1872</v>
      </c>
      <c r="B19" s="52" t="s">
        <v>1909</v>
      </c>
      <c r="C19" s="193" t="s">
        <v>1910</v>
      </c>
      <c r="D19" s="347"/>
      <c r="E19" s="349"/>
      <c r="F19" s="336" t="s">
        <v>1908</v>
      </c>
      <c r="G19" s="194"/>
    </row>
    <row r="20" spans="1:7" s="32" customFormat="1" ht="139.5" customHeight="1" x14ac:dyDescent="0.25">
      <c r="A20" s="192" t="s">
        <v>1872</v>
      </c>
      <c r="B20" s="52" t="s">
        <v>1911</v>
      </c>
      <c r="C20" s="193" t="s">
        <v>1912</v>
      </c>
      <c r="D20" s="347"/>
      <c r="E20" s="349"/>
      <c r="F20" s="336" t="s">
        <v>1913</v>
      </c>
      <c r="G20" s="194"/>
    </row>
    <row r="21" spans="1:7" s="32" customFormat="1" ht="110.25" customHeight="1" x14ac:dyDescent="0.25">
      <c r="A21" s="192" t="s">
        <v>1872</v>
      </c>
      <c r="B21" s="52" t="s">
        <v>1914</v>
      </c>
      <c r="C21" s="193" t="s">
        <v>1915</v>
      </c>
      <c r="D21" s="347"/>
      <c r="E21" s="349"/>
      <c r="F21" s="335" t="s">
        <v>1916</v>
      </c>
      <c r="G21" s="194"/>
    </row>
    <row r="22" spans="1:7" ht="167.25" customHeight="1" x14ac:dyDescent="0.25">
      <c r="A22" s="192" t="s">
        <v>1872</v>
      </c>
      <c r="B22" s="52" t="s">
        <v>1917</v>
      </c>
      <c r="C22" s="43" t="s">
        <v>1918</v>
      </c>
      <c r="D22" s="347"/>
      <c r="E22" s="89"/>
      <c r="F22" s="336" t="s">
        <v>1919</v>
      </c>
    </row>
    <row r="23" spans="1:7" ht="384.75" x14ac:dyDescent="0.25">
      <c r="A23" s="192"/>
      <c r="B23" s="52"/>
      <c r="C23" s="193" t="s">
        <v>1920</v>
      </c>
      <c r="D23" s="347"/>
      <c r="E23" s="89"/>
      <c r="F23" s="336" t="s">
        <v>1921</v>
      </c>
    </row>
    <row r="24" spans="1:7" ht="95.25" customHeight="1" x14ac:dyDescent="0.25">
      <c r="A24" s="192" t="s">
        <v>1872</v>
      </c>
      <c r="B24" s="52" t="s">
        <v>1922</v>
      </c>
      <c r="C24" s="193" t="s">
        <v>1923</v>
      </c>
      <c r="D24" s="347"/>
      <c r="E24" s="89"/>
      <c r="F24" s="336" t="s">
        <v>1924</v>
      </c>
    </row>
    <row r="25" spans="1:7" ht="126.75" customHeight="1" x14ac:dyDescent="0.25">
      <c r="A25" s="192" t="s">
        <v>1872</v>
      </c>
      <c r="B25" s="52" t="s">
        <v>1925</v>
      </c>
      <c r="C25" s="193" t="s">
        <v>1926</v>
      </c>
      <c r="D25" s="347"/>
      <c r="E25" s="89"/>
      <c r="F25" s="336" t="s">
        <v>1927</v>
      </c>
    </row>
    <row r="26" spans="1:7" ht="111" customHeight="1" x14ac:dyDescent="0.25">
      <c r="A26" s="192" t="s">
        <v>1872</v>
      </c>
      <c r="B26" s="52" t="s">
        <v>1928</v>
      </c>
      <c r="C26" s="193" t="s">
        <v>1929</v>
      </c>
      <c r="D26" s="347"/>
      <c r="E26" s="349"/>
      <c r="F26" s="336" t="s">
        <v>1930</v>
      </c>
    </row>
    <row r="27" spans="1:7" ht="102" customHeight="1" x14ac:dyDescent="0.25">
      <c r="A27" s="192" t="s">
        <v>1872</v>
      </c>
      <c r="B27" s="52" t="s">
        <v>1931</v>
      </c>
      <c r="C27" s="193" t="s">
        <v>1932</v>
      </c>
      <c r="D27" s="347"/>
      <c r="E27" s="89"/>
      <c r="F27" s="336" t="s">
        <v>1933</v>
      </c>
    </row>
    <row r="28" spans="1:7" ht="106.5" customHeight="1" x14ac:dyDescent="0.25">
      <c r="A28" s="197"/>
      <c r="B28" s="255" t="s">
        <v>1934</v>
      </c>
      <c r="C28" s="156" t="s">
        <v>1935</v>
      </c>
      <c r="D28" s="331" t="str">
        <f>IF(COUNTIF(D29:D32,"NO CUMPLE")&gt;0,"NO CUMPLE CONDICIÓN",IF(COUNTIF(D29:D32,"CUMPLE")=0,"NO APLICA","CUMPLE"))</f>
        <v>NO APLICA</v>
      </c>
      <c r="E28" s="58" t="str">
        <f>CONCATENATE(IF(D29="NO CUMPLE",CONCATENATE(E29," / "),""),IF(D30="NO CUMPLE",CONCATENATE(E30," / "),""),IF(D31="NO CUMPLE",CONCATENATE(E31," / "),""),IF(D32="NO CUMPLE",CONCATENATE(E32," / "),""))</f>
        <v/>
      </c>
      <c r="F28" s="335" t="s">
        <v>1936</v>
      </c>
      <c r="G28" s="12">
        <f>IF(D28="CUMPLE",1,IF(D28="NO CUMPLE CONDICIÓN",2,3))</f>
        <v>3</v>
      </c>
    </row>
    <row r="29" spans="1:7" ht="128.25" customHeight="1" x14ac:dyDescent="0.25">
      <c r="A29" s="192" t="s">
        <v>1872</v>
      </c>
      <c r="B29" s="42" t="s">
        <v>1937</v>
      </c>
      <c r="C29" s="332" t="s">
        <v>1938</v>
      </c>
      <c r="D29" s="347"/>
      <c r="E29" s="89"/>
      <c r="F29" s="335" t="s">
        <v>1939</v>
      </c>
    </row>
    <row r="30" spans="1:7" ht="65.25" customHeight="1" x14ac:dyDescent="0.25">
      <c r="A30" s="192" t="s">
        <v>1872</v>
      </c>
      <c r="B30" s="42" t="s">
        <v>1940</v>
      </c>
      <c r="C30" s="43" t="s">
        <v>1941</v>
      </c>
      <c r="D30" s="347"/>
      <c r="E30" s="89"/>
      <c r="F30" s="335" t="s">
        <v>1939</v>
      </c>
    </row>
    <row r="31" spans="1:7" ht="56.25" customHeight="1" x14ac:dyDescent="0.25">
      <c r="A31" s="192" t="s">
        <v>1872</v>
      </c>
      <c r="B31" s="42" t="s">
        <v>1942</v>
      </c>
      <c r="C31" s="43" t="s">
        <v>1943</v>
      </c>
      <c r="D31" s="347"/>
      <c r="E31" s="89"/>
      <c r="F31" s="335" t="s">
        <v>1939</v>
      </c>
    </row>
    <row r="32" spans="1:7" s="32" customFormat="1" ht="202.5" x14ac:dyDescent="0.25">
      <c r="A32" s="192" t="s">
        <v>1872</v>
      </c>
      <c r="B32" s="42" t="s">
        <v>1944</v>
      </c>
      <c r="C32" s="193" t="s">
        <v>1945</v>
      </c>
      <c r="D32" s="347"/>
      <c r="E32" s="89"/>
      <c r="F32" s="336" t="s">
        <v>1946</v>
      </c>
      <c r="G32" s="194"/>
    </row>
    <row r="33" spans="1:7" ht="45" customHeight="1" x14ac:dyDescent="0.25">
      <c r="A33" s="195"/>
      <c r="B33" s="44" t="s">
        <v>1947</v>
      </c>
      <c r="C33" s="156" t="s">
        <v>1948</v>
      </c>
      <c r="D33" s="331" t="str">
        <f>IF(COUNTIF(D34:D36,"NO CUMPLE")&gt;0,"NO CUMPLE CONDICIÓN",IF(COUNTIF(D34:D36,"CUMPLE")=0,"NO APLICA","CUMPLE"))</f>
        <v>NO APLICA</v>
      </c>
      <c r="E33" s="58" t="str">
        <f>CONCATENATE(IF(D34="NO CUMPLE",CONCATENATE(E34," / "),""),IF(D35="NO CUMPLE",CONCATENATE(E35," / "),""),IF(D36="NO CUMPLE",CONCATENATE(E36," / "),""))</f>
        <v/>
      </c>
      <c r="F33" s="337" t="s">
        <v>1949</v>
      </c>
      <c r="G33" s="12">
        <f>IF(D33="CUMPLE",1,IF(D33="NO CUMPLE CONDICIÓN",2,3))</f>
        <v>3</v>
      </c>
    </row>
    <row r="34" spans="1:7" ht="172.5" x14ac:dyDescent="0.25">
      <c r="A34" s="192" t="s">
        <v>1872</v>
      </c>
      <c r="B34" s="52" t="s">
        <v>1950</v>
      </c>
      <c r="C34" s="43" t="s">
        <v>1951</v>
      </c>
      <c r="D34" s="347"/>
      <c r="E34" s="89"/>
      <c r="F34" s="337" t="s">
        <v>1952</v>
      </c>
    </row>
    <row r="35" spans="1:7" ht="114.75" x14ac:dyDescent="0.25">
      <c r="A35" s="192" t="s">
        <v>1872</v>
      </c>
      <c r="B35" s="52" t="s">
        <v>1953</v>
      </c>
      <c r="C35" s="193" t="s">
        <v>1954</v>
      </c>
      <c r="D35" s="347"/>
      <c r="E35" s="89"/>
      <c r="F35" s="337" t="s">
        <v>1952</v>
      </c>
    </row>
    <row r="36" spans="1:7" ht="108.75" customHeight="1" x14ac:dyDescent="0.25">
      <c r="A36" s="192" t="s">
        <v>1872</v>
      </c>
      <c r="B36" s="52" t="s">
        <v>1955</v>
      </c>
      <c r="C36" s="43" t="s">
        <v>1956</v>
      </c>
      <c r="D36" s="347"/>
      <c r="E36" s="89"/>
      <c r="F36" s="337" t="s">
        <v>1957</v>
      </c>
    </row>
    <row r="37" spans="1:7" ht="75" customHeight="1" x14ac:dyDescent="0.25">
      <c r="A37" s="197"/>
      <c r="B37" s="44" t="s">
        <v>1958</v>
      </c>
      <c r="C37" s="156" t="s">
        <v>1959</v>
      </c>
      <c r="D37" s="331" t="str">
        <f>IF(COUNTIF(D39:D43,"NO CUMPLE")&gt;0,"NO CUMPLE CONDICIÓN",IF(COUNTIF(D39:D43,"CUMPLE")=0,"NO APLICA","CUMPLE"))</f>
        <v>NO APLICA</v>
      </c>
      <c r="E37" s="58" t="str">
        <f>CONCATENATE(IF(D39="NO CUMPLE",CONCATENATE(E39," / "),""),IF(D40="NO CUMPLE",CONCATENATE(E40," / "),""),IF(D41="NO CUMPLE",CONCATENATE(E41," / "),""),IF(D42="NO CUMPLE",CONCATENATE(E42," / "),""),IF(D43="NO CUMPLE",CONCATENATE(E43," / "),""))</f>
        <v/>
      </c>
      <c r="F37" s="335" t="s">
        <v>1960</v>
      </c>
      <c r="G37" s="12">
        <f>IF(D37="CUMPLE",1,IF(D37="NO CUMPLE CONDICIÓN",2,3))</f>
        <v>3</v>
      </c>
    </row>
    <row r="38" spans="1:7" ht="21.95" customHeight="1" x14ac:dyDescent="0.25">
      <c r="A38" s="197"/>
      <c r="B38" s="198"/>
      <c r="C38" s="199" t="s">
        <v>1961</v>
      </c>
      <c r="D38" s="342"/>
      <c r="E38" s="200"/>
      <c r="F38" s="335"/>
    </row>
    <row r="39" spans="1:7" ht="96.6" customHeight="1" x14ac:dyDescent="0.25">
      <c r="A39" s="192" t="s">
        <v>1872</v>
      </c>
      <c r="B39" s="42" t="s">
        <v>1962</v>
      </c>
      <c r="C39" s="193" t="s">
        <v>1963</v>
      </c>
      <c r="D39" s="347"/>
      <c r="E39" s="89"/>
      <c r="F39" s="284" t="s">
        <v>1964</v>
      </c>
    </row>
    <row r="40" spans="1:7" ht="99" customHeight="1" x14ac:dyDescent="0.25">
      <c r="A40" s="192" t="s">
        <v>1872</v>
      </c>
      <c r="B40" s="42" t="s">
        <v>1965</v>
      </c>
      <c r="C40" s="193" t="s">
        <v>1966</v>
      </c>
      <c r="D40" s="347"/>
      <c r="E40" s="90"/>
      <c r="F40" s="284" t="s">
        <v>1964</v>
      </c>
    </row>
    <row r="41" spans="1:7" ht="95.45" customHeight="1" x14ac:dyDescent="0.25">
      <c r="A41" s="192" t="s">
        <v>1872</v>
      </c>
      <c r="B41" s="42" t="s">
        <v>1967</v>
      </c>
      <c r="C41" s="193" t="s">
        <v>1968</v>
      </c>
      <c r="D41" s="347"/>
      <c r="E41" s="90"/>
      <c r="F41" s="284" t="s">
        <v>1964</v>
      </c>
    </row>
    <row r="42" spans="1:7" ht="84.95" customHeight="1" x14ac:dyDescent="0.25">
      <c r="A42" s="192" t="s">
        <v>1872</v>
      </c>
      <c r="B42" s="42" t="s">
        <v>1969</v>
      </c>
      <c r="C42" s="193" t="s">
        <v>1970</v>
      </c>
      <c r="D42" s="347"/>
      <c r="E42" s="90"/>
      <c r="F42" s="284" t="s">
        <v>1971</v>
      </c>
    </row>
    <row r="43" spans="1:7" ht="102.95" customHeight="1" x14ac:dyDescent="0.25">
      <c r="A43" s="192" t="s">
        <v>1872</v>
      </c>
      <c r="B43" s="42" t="s">
        <v>1972</v>
      </c>
      <c r="C43" s="193" t="s">
        <v>1973</v>
      </c>
      <c r="D43" s="347"/>
      <c r="E43" s="90"/>
      <c r="F43" s="284" t="s">
        <v>1971</v>
      </c>
    </row>
    <row r="44" spans="1:7" ht="188.25" customHeight="1" x14ac:dyDescent="0.25">
      <c r="A44" s="201"/>
      <c r="B44" s="44" t="s">
        <v>1974</v>
      </c>
      <c r="C44" s="156" t="s">
        <v>1975</v>
      </c>
      <c r="D44" s="331" t="str">
        <f>IF(COUNTIF(D45:D54,"NO CUMPLE")&gt;0,"NO CUMPLE CONDICIÓN",IF(COUNTIF(D45:D54,"CUMPLE")=0,"NO APLICA","CUMPLE"))</f>
        <v>NO APLICA</v>
      </c>
      <c r="E44" s="58" t="str">
        <f>CONCATENATE(IF(D45="NO CUMPLE",CONCATENATE(E45," / "),""),IF(D46="NO CUMPLE",CONCATENATE(E46," / "),""),IF(D47="NO CUMPLE",CONCATENATE(E47," / "),""),IF(D48="NO CUMPLE",CONCATENATE(E48," / "),""),IF(D49="NO CUMPLE",CONCATENATE(E49," / "),""),IF(D50="NO CUMPLE",CONCATENATE(E50," / "),""),IF(D51="NO CUMPLE",CONCATENATE(E51," / "),""),IF(D52="NO CUMPLE",CONCATENATE(E52," / "),""),IF(D53="NO CUMPLE",CONCATENATE(E53," / "),""),IF(D54="NO CUMPLE",CONCATENATE(E54," / "),""))</f>
        <v/>
      </c>
      <c r="F44" s="336" t="s">
        <v>1976</v>
      </c>
      <c r="G44" s="12">
        <f>IF(D44="CUMPLE",1,IF(D44="NO CUMPLE CONDICIÓN",2,3))</f>
        <v>3</v>
      </c>
    </row>
    <row r="45" spans="1:7" ht="233.25" customHeight="1" x14ac:dyDescent="0.25">
      <c r="A45" s="192" t="s">
        <v>1872</v>
      </c>
      <c r="B45" s="42" t="s">
        <v>1977</v>
      </c>
      <c r="C45" s="193" t="s">
        <v>1978</v>
      </c>
      <c r="D45" s="347"/>
      <c r="E45" s="350"/>
      <c r="F45" s="336" t="s">
        <v>1979</v>
      </c>
    </row>
    <row r="46" spans="1:7" ht="138" customHeight="1" x14ac:dyDescent="0.25">
      <c r="A46" s="192" t="s">
        <v>1872</v>
      </c>
      <c r="B46" s="42" t="s">
        <v>1980</v>
      </c>
      <c r="C46" s="43" t="s">
        <v>1981</v>
      </c>
      <c r="D46" s="347"/>
      <c r="E46" s="89"/>
      <c r="F46" s="336" t="s">
        <v>1982</v>
      </c>
    </row>
    <row r="47" spans="1:7" ht="116.45" customHeight="1" x14ac:dyDescent="0.25">
      <c r="A47" s="192" t="s">
        <v>1872</v>
      </c>
      <c r="B47" s="42" t="s">
        <v>1983</v>
      </c>
      <c r="C47" s="193" t="s">
        <v>1984</v>
      </c>
      <c r="D47" s="347"/>
      <c r="E47" s="90"/>
      <c r="F47" s="336" t="s">
        <v>1985</v>
      </c>
    </row>
    <row r="48" spans="1:7" ht="222.6" customHeight="1" x14ac:dyDescent="0.25">
      <c r="A48" s="192" t="s">
        <v>1872</v>
      </c>
      <c r="B48" s="42" t="s">
        <v>1986</v>
      </c>
      <c r="C48" s="193" t="s">
        <v>1987</v>
      </c>
      <c r="D48" s="347"/>
      <c r="E48" s="89"/>
      <c r="F48" s="336" t="s">
        <v>1988</v>
      </c>
    </row>
    <row r="49" spans="1:7" ht="126.95" customHeight="1" x14ac:dyDescent="0.25">
      <c r="A49" s="192" t="s">
        <v>1872</v>
      </c>
      <c r="B49" s="42" t="s">
        <v>1989</v>
      </c>
      <c r="C49" s="193" t="s">
        <v>1990</v>
      </c>
      <c r="D49" s="347"/>
      <c r="E49" s="89"/>
      <c r="F49" s="336" t="s">
        <v>1991</v>
      </c>
    </row>
    <row r="50" spans="1:7" ht="55.5" customHeight="1" x14ac:dyDescent="0.25">
      <c r="A50" s="192" t="s">
        <v>1872</v>
      </c>
      <c r="B50" s="42" t="s">
        <v>1992</v>
      </c>
      <c r="C50" s="193" t="s">
        <v>1993</v>
      </c>
      <c r="D50" s="347"/>
      <c r="E50" s="89"/>
      <c r="F50" s="336" t="s">
        <v>1994</v>
      </c>
    </row>
    <row r="51" spans="1:7" ht="165.95" customHeight="1" x14ac:dyDescent="0.25">
      <c r="A51" s="192" t="s">
        <v>1872</v>
      </c>
      <c r="B51" s="42" t="s">
        <v>1995</v>
      </c>
      <c r="C51" s="193" t="s">
        <v>1996</v>
      </c>
      <c r="D51" s="347"/>
      <c r="E51" s="90"/>
      <c r="F51" s="338" t="s">
        <v>1991</v>
      </c>
    </row>
    <row r="52" spans="1:7" ht="125.25" customHeight="1" x14ac:dyDescent="0.25">
      <c r="A52" s="192" t="s">
        <v>1872</v>
      </c>
      <c r="B52" s="42" t="s">
        <v>1997</v>
      </c>
      <c r="C52" s="193" t="s">
        <v>1998</v>
      </c>
      <c r="D52" s="347"/>
      <c r="E52" s="90"/>
      <c r="F52" s="336" t="s">
        <v>1999</v>
      </c>
    </row>
    <row r="53" spans="1:7" ht="101.25" customHeight="1" x14ac:dyDescent="0.25">
      <c r="A53" s="192" t="s">
        <v>1872</v>
      </c>
      <c r="B53" s="42" t="s">
        <v>2000</v>
      </c>
      <c r="C53" s="193" t="s">
        <v>2001</v>
      </c>
      <c r="D53" s="347"/>
      <c r="E53" s="90"/>
      <c r="F53" s="336" t="s">
        <v>1999</v>
      </c>
    </row>
    <row r="54" spans="1:7" ht="171" x14ac:dyDescent="0.25">
      <c r="A54" s="192" t="s">
        <v>1872</v>
      </c>
      <c r="B54" s="42" t="s">
        <v>2002</v>
      </c>
      <c r="C54" s="193" t="s">
        <v>2003</v>
      </c>
      <c r="D54" s="347"/>
      <c r="E54" s="90"/>
      <c r="F54" s="336" t="s">
        <v>2004</v>
      </c>
    </row>
    <row r="55" spans="1:7" s="32" customFormat="1" ht="90.95" customHeight="1" x14ac:dyDescent="0.25">
      <c r="A55" s="195"/>
      <c r="B55" s="52" t="s">
        <v>2005</v>
      </c>
      <c r="C55" s="156" t="s">
        <v>2006</v>
      </c>
      <c r="D55" s="331" t="str">
        <f>IF(COUNTIF(D56:D59,"NO CUMPLE")&gt;0,"NO CUMPLE CONDICIÓN",IF(COUNTIF(D56:D59,"CUMPLE")=0,"NO APLICA","CUMPLE"))</f>
        <v>NO APLICA</v>
      </c>
      <c r="E55" s="58" t="str">
        <f>CONCATENATE(IF(D56="NO CUMPLE",CONCATENATE(E56," / "),""),IF(D57="NO CUMPLE",CONCATENATE(E57," / "),""),IF(D58="NO CUMPLE",CONCATENATE(E58," / "),""),IF(D59="NO CUMPLE",CONCATENATE(E59," / "),""))</f>
        <v/>
      </c>
      <c r="F55" s="336" t="s">
        <v>2007</v>
      </c>
      <c r="G55" s="12">
        <f>IF(D55="CUMPLE",1,IF(D55="NO CUMPLE CONDICIÓN",2,3))</f>
        <v>3</v>
      </c>
    </row>
    <row r="56" spans="1:7" s="32" customFormat="1" ht="133.5" customHeight="1" x14ac:dyDescent="0.25">
      <c r="A56" s="192" t="s">
        <v>1872</v>
      </c>
      <c r="B56" s="52" t="s">
        <v>2008</v>
      </c>
      <c r="C56" s="193" t="s">
        <v>2009</v>
      </c>
      <c r="D56" s="92"/>
      <c r="E56" s="90"/>
      <c r="F56" s="336" t="s">
        <v>2010</v>
      </c>
      <c r="G56" s="12"/>
    </row>
    <row r="57" spans="1:7" s="32" customFormat="1" ht="131.25" customHeight="1" x14ac:dyDescent="0.25">
      <c r="A57" s="192" t="s">
        <v>1872</v>
      </c>
      <c r="B57" s="52" t="s">
        <v>2011</v>
      </c>
      <c r="C57" s="193" t="s">
        <v>2012</v>
      </c>
      <c r="D57" s="92"/>
      <c r="E57" s="90"/>
      <c r="F57" s="336" t="s">
        <v>2013</v>
      </c>
      <c r="G57" s="12"/>
    </row>
    <row r="58" spans="1:7" s="32" customFormat="1" ht="108.75" customHeight="1" x14ac:dyDescent="0.25">
      <c r="A58" s="192" t="s">
        <v>1872</v>
      </c>
      <c r="B58" s="52" t="s">
        <v>2014</v>
      </c>
      <c r="C58" s="193" t="s">
        <v>2015</v>
      </c>
      <c r="D58" s="92"/>
      <c r="E58" s="90"/>
      <c r="F58" s="336" t="s">
        <v>2013</v>
      </c>
      <c r="G58" s="12"/>
    </row>
    <row r="59" spans="1:7" s="32" customFormat="1" ht="68.25" customHeight="1" x14ac:dyDescent="0.25">
      <c r="A59" s="192" t="s">
        <v>1872</v>
      </c>
      <c r="B59" s="52" t="s">
        <v>2016</v>
      </c>
      <c r="C59" s="193" t="s">
        <v>2017</v>
      </c>
      <c r="D59" s="348"/>
      <c r="E59" s="90"/>
      <c r="F59" s="336" t="s">
        <v>2018</v>
      </c>
      <c r="G59" s="12"/>
    </row>
    <row r="60" spans="1:7" ht="134.44999999999999" customHeight="1" x14ac:dyDescent="0.25">
      <c r="A60" s="201"/>
      <c r="B60" s="44" t="s">
        <v>2019</v>
      </c>
      <c r="C60" s="156" t="s">
        <v>2020</v>
      </c>
      <c r="D60" s="331" t="str">
        <f>IF(COUNTIF(D61:D61,"NO CUMPLE")&gt;0,"NO CUMPLE CONDICIÓN",IF(COUNTIF(D61:D61,"CUMPLE")=0,"NO APLICA","CUMPLE"))</f>
        <v>NO APLICA</v>
      </c>
      <c r="E60" s="58" t="str">
        <f>CONCATENATE(IF(D61="NO CUMPLE",CONCATENATE(E61," "),""))</f>
        <v/>
      </c>
      <c r="F60" s="336" t="s">
        <v>2021</v>
      </c>
      <c r="G60" s="12">
        <f>IF(D60="CUMPLE",1,IF(D60="NO CUMPLE CONDICIÓN",2,3))</f>
        <v>3</v>
      </c>
    </row>
    <row r="61" spans="1:7" ht="119.1" customHeight="1" x14ac:dyDescent="0.25">
      <c r="A61" s="192" t="s">
        <v>1872</v>
      </c>
      <c r="B61" s="42" t="s">
        <v>2022</v>
      </c>
      <c r="C61" s="43" t="s">
        <v>2023</v>
      </c>
      <c r="D61" s="92"/>
      <c r="E61" s="89"/>
      <c r="F61" s="336" t="s">
        <v>2021</v>
      </c>
    </row>
    <row r="62" spans="1:7" ht="86.25" customHeight="1" x14ac:dyDescent="0.25">
      <c r="A62" s="201"/>
      <c r="B62" s="44" t="s">
        <v>2024</v>
      </c>
      <c r="C62" s="156" t="s">
        <v>2025</v>
      </c>
      <c r="D62" s="331" t="str">
        <f>IF(COUNTIF(D63:D67,"NO CUMPLE")&gt;0,"NO CUMPLE CONDICIÓN",IF(COUNTIF(D63:D67,"CUMPLE")=0,"NO APLICA","CUMPLE"))</f>
        <v>NO APLICA</v>
      </c>
      <c r="E62" s="58" t="str">
        <f>CONCATENATE(IF(D63="NO CUMPLE",CONCATENATE(E63," / "),""),IF(D64="NO CUMPLE",CONCATENATE(E64," / "),""),IF(D65="NO CUMPLE",CONCATENATE(E65," / "),""),IF(D66="NO CUMPLE",CONCATENATE(E66," / "),""),IF(D67="NO CUMPLE",CONCATENATE(E67," / "),""))</f>
        <v/>
      </c>
      <c r="F62" s="335" t="s">
        <v>2026</v>
      </c>
      <c r="G62" s="12">
        <f>IF(D62="CUMPLE",1,IF(D62="NO CUMPLE CONDICIÓN",2,3))</f>
        <v>3</v>
      </c>
    </row>
    <row r="63" spans="1:7" ht="110.45" customHeight="1" x14ac:dyDescent="0.25">
      <c r="A63" s="192" t="s">
        <v>1872</v>
      </c>
      <c r="B63" s="42" t="s">
        <v>2027</v>
      </c>
      <c r="C63" s="193" t="s">
        <v>2028</v>
      </c>
      <c r="D63" s="92"/>
      <c r="E63" s="89"/>
      <c r="F63" s="335" t="s">
        <v>2029</v>
      </c>
    </row>
    <row r="64" spans="1:7" ht="114.6" customHeight="1" x14ac:dyDescent="0.25">
      <c r="A64" s="192" t="s">
        <v>1872</v>
      </c>
      <c r="B64" s="42" t="s">
        <v>2030</v>
      </c>
      <c r="C64" s="193" t="s">
        <v>2031</v>
      </c>
      <c r="D64" s="92"/>
      <c r="E64" s="89"/>
      <c r="F64" s="335" t="s">
        <v>2032</v>
      </c>
    </row>
    <row r="65" spans="1:7" ht="128.1" customHeight="1" x14ac:dyDescent="0.25">
      <c r="A65" s="192" t="s">
        <v>1872</v>
      </c>
      <c r="B65" s="42" t="s">
        <v>2033</v>
      </c>
      <c r="C65" s="193" t="s">
        <v>2034</v>
      </c>
      <c r="D65" s="92"/>
      <c r="E65" s="89"/>
      <c r="F65" s="335" t="s">
        <v>2032</v>
      </c>
    </row>
    <row r="66" spans="1:7" ht="135.6" customHeight="1" x14ac:dyDescent="0.25">
      <c r="A66" s="192" t="s">
        <v>1872</v>
      </c>
      <c r="B66" s="42" t="s">
        <v>2035</v>
      </c>
      <c r="C66" s="193" t="s">
        <v>2036</v>
      </c>
      <c r="D66" s="92"/>
      <c r="E66" s="89"/>
      <c r="F66" s="335" t="s">
        <v>2037</v>
      </c>
    </row>
    <row r="67" spans="1:7" ht="140.44999999999999" customHeight="1" x14ac:dyDescent="0.25">
      <c r="A67" s="192" t="s">
        <v>1872</v>
      </c>
      <c r="B67" s="42" t="s">
        <v>2038</v>
      </c>
      <c r="C67" s="193" t="s">
        <v>2039</v>
      </c>
      <c r="D67" s="92"/>
      <c r="E67" s="89"/>
      <c r="F67" s="335" t="s">
        <v>2032</v>
      </c>
    </row>
    <row r="68" spans="1:7" s="32" customFormat="1" ht="66" customHeight="1" x14ac:dyDescent="0.25">
      <c r="A68" s="195"/>
      <c r="B68" s="44" t="s">
        <v>2040</v>
      </c>
      <c r="C68" s="156" t="s">
        <v>2041</v>
      </c>
      <c r="D68" s="331" t="str">
        <f>IF(COUNTIF(D69:D69,"NO CUMPLE")&gt;0,"NO CUMPLE CONDICIÓN",IF(COUNTIF(D69:D69,"CUMPLE")=0,"NO APLICA","CUMPLE"))</f>
        <v>NO APLICA</v>
      </c>
      <c r="E68" s="58" t="str">
        <f>CONCATENATE(IF(D69="NO CUMPLE",CONCATENATE(E69," "),""))</f>
        <v/>
      </c>
      <c r="F68" s="336" t="s">
        <v>2042</v>
      </c>
      <c r="G68" s="12">
        <f>IF(D68="CUMPLE",1,IF(D68="NO CUMPLE CONDICIÓN",2,3))</f>
        <v>3</v>
      </c>
    </row>
    <row r="69" spans="1:7" s="32" customFormat="1" ht="80.25" customHeight="1" x14ac:dyDescent="0.25">
      <c r="A69" s="192" t="s">
        <v>1872</v>
      </c>
      <c r="B69" s="52" t="s">
        <v>2043</v>
      </c>
      <c r="C69" s="193" t="s">
        <v>2044</v>
      </c>
      <c r="D69" s="92"/>
      <c r="E69" s="90"/>
      <c r="F69" s="336" t="s">
        <v>2042</v>
      </c>
      <c r="G69" s="12"/>
    </row>
    <row r="70" spans="1:7" s="32" customFormat="1" ht="148.5" customHeight="1" x14ac:dyDescent="0.25">
      <c r="A70" s="197"/>
      <c r="B70" s="44" t="s">
        <v>2045</v>
      </c>
      <c r="C70" s="156" t="s">
        <v>2046</v>
      </c>
      <c r="D70" s="331" t="str">
        <f>IF(COUNTIF(D72:D78,"NO CUMPLE")&gt;0,"NO CUMPLE CONDICIÓN",IF(COUNTIF(D72:D78,"CUMPLE")=0,"NO APLICA","CUMPLE"))</f>
        <v>NO APLICA</v>
      </c>
      <c r="E70" s="58" t="str">
        <f>CONCATENATE(IF(D72="NO CUMPLE",CONCATENATE(E72," / "),""),IF(D73="NO CUMPLE",CONCATENATE(E73," / "),""),IF(D74="NO CUMPLE",CONCATENATE(E74," / "),""),IF(D75="NO CUMPLE",CONCATENATE(E75," / "),""),IF(D76="NO CUMPLE",CONCATENATE(E76," / "),""),IF(D77="NO CUMPLE",CONCATENATE(E77," / "),""),IF(D78="NO CUMPLE",CONCATENATE(E78," / "),""))</f>
        <v/>
      </c>
      <c r="F70" s="336" t="s">
        <v>2047</v>
      </c>
      <c r="G70" s="12">
        <f>IF(D70="CUMPLE",1,IF(D70="NO CUMPLE CONDICIÓN",2,3))</f>
        <v>3</v>
      </c>
    </row>
    <row r="71" spans="1:7" s="32" customFormat="1" ht="21" customHeight="1" x14ac:dyDescent="0.25">
      <c r="A71" s="195"/>
      <c r="B71" s="198"/>
      <c r="C71" s="199" t="s">
        <v>2048</v>
      </c>
      <c r="D71" s="342"/>
      <c r="E71" s="200"/>
      <c r="F71" s="336"/>
      <c r="G71" s="12"/>
    </row>
    <row r="72" spans="1:7" ht="183" customHeight="1" x14ac:dyDescent="0.25">
      <c r="A72" s="192" t="s">
        <v>1872</v>
      </c>
      <c r="B72" s="42" t="s">
        <v>2049</v>
      </c>
      <c r="C72" s="43" t="s">
        <v>2050</v>
      </c>
      <c r="D72" s="92"/>
      <c r="E72" s="89"/>
      <c r="F72" s="335" t="s">
        <v>2051</v>
      </c>
    </row>
    <row r="73" spans="1:7" ht="207.75" customHeight="1" x14ac:dyDescent="0.25">
      <c r="A73" s="192" t="s">
        <v>1872</v>
      </c>
      <c r="B73" s="42" t="s">
        <v>2052</v>
      </c>
      <c r="C73" s="193" t="s">
        <v>2053</v>
      </c>
      <c r="D73" s="92"/>
      <c r="E73" s="89"/>
      <c r="F73" s="335" t="s">
        <v>2054</v>
      </c>
    </row>
    <row r="74" spans="1:7" ht="363.75" customHeight="1" x14ac:dyDescent="0.25">
      <c r="A74" s="192" t="s">
        <v>1872</v>
      </c>
      <c r="B74" s="42" t="s">
        <v>2055</v>
      </c>
      <c r="C74" s="193" t="s">
        <v>2056</v>
      </c>
      <c r="D74" s="92"/>
      <c r="E74" s="89"/>
      <c r="F74" s="335" t="s">
        <v>2057</v>
      </c>
    </row>
    <row r="75" spans="1:7" ht="174" customHeight="1" x14ac:dyDescent="0.25">
      <c r="A75" s="192" t="s">
        <v>1872</v>
      </c>
      <c r="B75" s="42" t="s">
        <v>2058</v>
      </c>
      <c r="C75" s="203" t="s">
        <v>2059</v>
      </c>
      <c r="D75" s="92"/>
      <c r="E75" s="89"/>
      <c r="F75" s="335" t="s">
        <v>2060</v>
      </c>
    </row>
    <row r="76" spans="1:7" ht="110.1" customHeight="1" x14ac:dyDescent="0.25">
      <c r="A76" s="192" t="s">
        <v>1872</v>
      </c>
      <c r="B76" s="42" t="s">
        <v>2061</v>
      </c>
      <c r="C76" s="193" t="s">
        <v>2062</v>
      </c>
      <c r="D76" s="92"/>
      <c r="E76" s="89"/>
      <c r="F76" s="335" t="s">
        <v>2063</v>
      </c>
    </row>
    <row r="77" spans="1:7" ht="72.75" customHeight="1" x14ac:dyDescent="0.25">
      <c r="A77" s="192" t="s">
        <v>1872</v>
      </c>
      <c r="B77" s="42" t="s">
        <v>2064</v>
      </c>
      <c r="C77" s="193" t="s">
        <v>2065</v>
      </c>
      <c r="D77" s="92"/>
      <c r="E77" s="89"/>
      <c r="F77" s="335" t="s">
        <v>2066</v>
      </c>
    </row>
    <row r="78" spans="1:7" s="32" customFormat="1" ht="119.45" customHeight="1" x14ac:dyDescent="0.25">
      <c r="A78" s="192" t="s">
        <v>1872</v>
      </c>
      <c r="B78" s="42" t="s">
        <v>2067</v>
      </c>
      <c r="C78" s="193" t="s">
        <v>2068</v>
      </c>
      <c r="D78" s="92"/>
      <c r="E78" s="90"/>
      <c r="F78" s="336" t="s">
        <v>2069</v>
      </c>
      <c r="G78" s="12"/>
    </row>
    <row r="79" spans="1:7" ht="156.75" customHeight="1" x14ac:dyDescent="0.25">
      <c r="A79" s="201"/>
      <c r="B79" s="44" t="s">
        <v>2070</v>
      </c>
      <c r="C79" s="156" t="s">
        <v>2071</v>
      </c>
      <c r="D79" s="331" t="str">
        <f>IF(COUNTIF(D81:D86,"NO CUMPLE")&gt;0,"NO CUMPLE CONDICIÓN",IF(COUNTIF(D81:D86,"CUMPLE")=0,"NO APLICA","CUMPLE"))</f>
        <v>NO APLICA</v>
      </c>
      <c r="E79" s="58" t="str">
        <f>CONCATENATE(IF(D81="NO CUMPLE",CONCATENATE(E81," / "),""),IF(D82="NO CUMPLE",CONCATENATE(E82," / "),""),IF(D83="NO CUMPLE",CONCATENATE(E83," / "),""),IF(D84="NO CUMPLE",CONCATENATE(E84," / "),""),IF(D85="NO CUMPLE",CONCATENATE(E85," / "),""),IF(D86="NO CUMPLE",CONCATENATE(E86," / "),""))</f>
        <v/>
      </c>
      <c r="F79" s="336" t="s">
        <v>2072</v>
      </c>
      <c r="G79" s="12">
        <f>IF(D79="CUMPLE",1,IF(D79="NO CUMPLE CONDICIÓN",2,3))</f>
        <v>3</v>
      </c>
    </row>
    <row r="80" spans="1:7" ht="156.75" customHeight="1" x14ac:dyDescent="0.25">
      <c r="A80" s="201"/>
      <c r="B80" s="44" t="s">
        <v>2070</v>
      </c>
      <c r="C80" s="156" t="s">
        <v>2071</v>
      </c>
      <c r="D80" s="331" t="str">
        <f>IF(COUNTIF(D87:D91,"NO CUMPLE")&gt;0,"NO CUMPLE CONDICIÓN",IF(COUNTIF(D87:D91,"CUMPLE")=0,"NO APLICA","CUMPLE"))</f>
        <v>NO APLICA</v>
      </c>
      <c r="E80" s="58" t="str">
        <f>CONCATENATE(IF(D87="NO CUMPLE",CONCATENATE(E87," / "),""),IF(D88="NO CUMPLE",CONCATENATE(E88," / "),""),IF(D89="NO CUMPLE",CONCATENATE(E89," / "),""),IF(D90="NO CUMPLE",CONCATENATE(E90," / "),""),IF(D91="NO CUMPLE",CONCATENATE(E91," / "),""))</f>
        <v/>
      </c>
      <c r="F80" s="336" t="s">
        <v>2072</v>
      </c>
      <c r="G80" s="12">
        <f>IF(D80="CUMPLE",1,IF(D80="NO CUMPLE CONDICIÓN",2,3))</f>
        <v>3</v>
      </c>
    </row>
    <row r="81" spans="1:7" ht="177.6" customHeight="1" x14ac:dyDescent="0.25">
      <c r="A81" s="192" t="s">
        <v>1872</v>
      </c>
      <c r="B81" s="42" t="s">
        <v>2073</v>
      </c>
      <c r="C81" s="193" t="s">
        <v>2074</v>
      </c>
      <c r="D81" s="92"/>
      <c r="E81" s="89"/>
      <c r="F81" s="335" t="s">
        <v>2075</v>
      </c>
    </row>
    <row r="82" spans="1:7" ht="161.1" customHeight="1" x14ac:dyDescent="0.25">
      <c r="A82" s="192" t="s">
        <v>1872</v>
      </c>
      <c r="B82" s="42" t="s">
        <v>2076</v>
      </c>
      <c r="C82" s="193" t="s">
        <v>2077</v>
      </c>
      <c r="D82" s="92"/>
      <c r="E82" s="89"/>
      <c r="F82" s="335" t="s">
        <v>2078</v>
      </c>
    </row>
    <row r="83" spans="1:7" ht="150.75" customHeight="1" x14ac:dyDescent="0.25">
      <c r="A83" s="192" t="s">
        <v>1872</v>
      </c>
      <c r="B83" s="42" t="s">
        <v>2079</v>
      </c>
      <c r="C83" s="193" t="s">
        <v>2080</v>
      </c>
      <c r="D83" s="92"/>
      <c r="E83" s="89"/>
      <c r="F83" s="335" t="s">
        <v>2081</v>
      </c>
    </row>
    <row r="84" spans="1:7" ht="137.25" customHeight="1" x14ac:dyDescent="0.25">
      <c r="A84" s="192" t="s">
        <v>1872</v>
      </c>
      <c r="B84" s="42" t="s">
        <v>2082</v>
      </c>
      <c r="C84" s="193" t="s">
        <v>2083</v>
      </c>
      <c r="D84" s="92"/>
      <c r="E84" s="89"/>
      <c r="F84" s="335" t="s">
        <v>2084</v>
      </c>
    </row>
    <row r="85" spans="1:7" ht="155.44999999999999" customHeight="1" x14ac:dyDescent="0.25">
      <c r="A85" s="192" t="s">
        <v>1872</v>
      </c>
      <c r="B85" s="42" t="s">
        <v>2085</v>
      </c>
      <c r="C85" s="193" t="s">
        <v>2086</v>
      </c>
      <c r="D85" s="92"/>
      <c r="E85" s="89"/>
      <c r="F85" s="339" t="s">
        <v>2087</v>
      </c>
    </row>
    <row r="86" spans="1:7" ht="137.1" customHeight="1" x14ac:dyDescent="0.25">
      <c r="A86" s="192" t="s">
        <v>1872</v>
      </c>
      <c r="B86" s="42" t="s">
        <v>2088</v>
      </c>
      <c r="C86" s="193" t="s">
        <v>2089</v>
      </c>
      <c r="D86" s="92"/>
      <c r="E86" s="89"/>
      <c r="F86" s="335" t="s">
        <v>2090</v>
      </c>
    </row>
    <row r="87" spans="1:7" ht="118.5" customHeight="1" x14ac:dyDescent="0.25">
      <c r="A87" s="192" t="s">
        <v>1872</v>
      </c>
      <c r="B87" s="42" t="s">
        <v>2091</v>
      </c>
      <c r="C87" s="193" t="s">
        <v>2092</v>
      </c>
      <c r="D87" s="92"/>
      <c r="E87" s="89"/>
      <c r="F87" s="339" t="s">
        <v>2093</v>
      </c>
    </row>
    <row r="88" spans="1:7" ht="141.6" customHeight="1" x14ac:dyDescent="0.25">
      <c r="A88" s="192" t="s">
        <v>1872</v>
      </c>
      <c r="B88" s="42" t="s">
        <v>2094</v>
      </c>
      <c r="C88" s="193" t="s">
        <v>2095</v>
      </c>
      <c r="D88" s="92"/>
      <c r="E88" s="89"/>
      <c r="F88" s="335" t="s">
        <v>2096</v>
      </c>
    </row>
    <row r="89" spans="1:7" ht="113.45" customHeight="1" x14ac:dyDescent="0.25">
      <c r="A89" s="192" t="s">
        <v>1872</v>
      </c>
      <c r="B89" s="42" t="s">
        <v>2097</v>
      </c>
      <c r="C89" s="193" t="s">
        <v>2098</v>
      </c>
      <c r="D89" s="92"/>
      <c r="E89" s="89"/>
      <c r="F89" s="335" t="s">
        <v>2099</v>
      </c>
    </row>
    <row r="90" spans="1:7" ht="73.5" customHeight="1" x14ac:dyDescent="0.25">
      <c r="A90" s="192" t="s">
        <v>1872</v>
      </c>
      <c r="B90" s="42" t="s">
        <v>2100</v>
      </c>
      <c r="C90" s="193" t="s">
        <v>2101</v>
      </c>
      <c r="D90" s="92"/>
      <c r="E90" s="89"/>
      <c r="F90" s="335" t="s">
        <v>2099</v>
      </c>
    </row>
    <row r="91" spans="1:7" ht="72.599999999999994" customHeight="1" x14ac:dyDescent="0.25">
      <c r="A91" s="192" t="s">
        <v>1872</v>
      </c>
      <c r="B91" s="42" t="s">
        <v>2102</v>
      </c>
      <c r="C91" s="193" t="s">
        <v>2103</v>
      </c>
      <c r="D91" s="92"/>
      <c r="E91" s="89"/>
      <c r="F91" s="335" t="s">
        <v>2104</v>
      </c>
    </row>
    <row r="92" spans="1:7" ht="48" customHeight="1" x14ac:dyDescent="0.25">
      <c r="A92" s="201"/>
      <c r="B92" s="44" t="s">
        <v>2105</v>
      </c>
      <c r="C92" s="156" t="s">
        <v>2106</v>
      </c>
      <c r="D92" s="331" t="str">
        <f>IF(COUNTIF(D93:D94,"NO CUMPLE")&gt;0,"NO CUMPLE CONDICIÓN",IF(COUNTIF(D93:D94,"CUMPLE")=0,"NO APLICA","CUMPLE"))</f>
        <v>NO APLICA</v>
      </c>
      <c r="E92" s="58" t="str">
        <f>CONCATENATE(IF(D93="NO CUMPLE",CONCATENATE(E93," / "),""),IF(D94="NO CUMPLE",CONCATENATE(E94," / "),""))</f>
        <v/>
      </c>
      <c r="F92" s="335" t="s">
        <v>2107</v>
      </c>
      <c r="G92" s="12">
        <f>IF(D92="CUMPLE",1,IF(D92="NO CUMPLE CONDICIÓN",2,3))</f>
        <v>3</v>
      </c>
    </row>
    <row r="93" spans="1:7" ht="171.75" customHeight="1" x14ac:dyDescent="0.25">
      <c r="A93" s="192" t="s">
        <v>1872</v>
      </c>
      <c r="B93" s="42" t="s">
        <v>2108</v>
      </c>
      <c r="C93" s="193" t="s">
        <v>2109</v>
      </c>
      <c r="D93" s="92"/>
      <c r="E93" s="89"/>
      <c r="F93" s="335" t="s">
        <v>2110</v>
      </c>
    </row>
    <row r="94" spans="1:7" ht="78" customHeight="1" x14ac:dyDescent="0.25">
      <c r="A94" s="192" t="s">
        <v>1872</v>
      </c>
      <c r="B94" s="42" t="s">
        <v>2111</v>
      </c>
      <c r="C94" s="43" t="s">
        <v>2112</v>
      </c>
      <c r="D94" s="92"/>
      <c r="E94" s="89"/>
      <c r="F94" s="335" t="s">
        <v>2113</v>
      </c>
    </row>
    <row r="95" spans="1:7" ht="101.25" customHeight="1" x14ac:dyDescent="0.25">
      <c r="A95" s="201"/>
      <c r="B95" s="44" t="s">
        <v>2114</v>
      </c>
      <c r="C95" s="156" t="s">
        <v>2115</v>
      </c>
      <c r="D95" s="331" t="str">
        <f>IF(COUNTIF(D96:D97,"NO CUMPLE")&gt;0,"NO CUMPLE CONDICIÓN",IF(COUNTIF(D96:D97,"CUMPLE")=0,"NO APLICA","CUMPLE"))</f>
        <v>NO APLICA</v>
      </c>
      <c r="E95" s="58" t="str">
        <f>CONCATENATE(IF(D96="NO CUMPLE",CONCATENATE(E96," / "),""),IF(D97="NO CUMPLE",CONCATENATE(E97," / "),""))</f>
        <v/>
      </c>
      <c r="F95" s="285"/>
      <c r="G95" s="12">
        <f t="shared" ref="G95:G98" si="1">IF(D95="CUMPLE",1,IF(D95="NO CUMPLE CONDICIÓN",2,3))</f>
        <v>3</v>
      </c>
    </row>
    <row r="96" spans="1:7" ht="97.5" customHeight="1" x14ac:dyDescent="0.25">
      <c r="A96" s="192" t="s">
        <v>1872</v>
      </c>
      <c r="B96" s="42" t="s">
        <v>2116</v>
      </c>
      <c r="C96" s="193" t="s">
        <v>2494</v>
      </c>
      <c r="D96" s="92"/>
      <c r="E96" s="350"/>
      <c r="F96" s="335" t="s">
        <v>2117</v>
      </c>
    </row>
    <row r="97" spans="1:7" ht="90.6" customHeight="1" x14ac:dyDescent="0.25">
      <c r="A97" s="192" t="s">
        <v>1872</v>
      </c>
      <c r="B97" s="42" t="s">
        <v>2118</v>
      </c>
      <c r="C97" s="193" t="s">
        <v>2119</v>
      </c>
      <c r="D97" s="92"/>
      <c r="E97" s="89"/>
      <c r="F97" s="335" t="s">
        <v>2120</v>
      </c>
    </row>
    <row r="98" spans="1:7" ht="92.25" customHeight="1" x14ac:dyDescent="0.25">
      <c r="A98" s="201"/>
      <c r="B98" s="44" t="s">
        <v>2121</v>
      </c>
      <c r="C98" s="156" t="s">
        <v>2122</v>
      </c>
      <c r="D98" s="331" t="str">
        <f>IF(COUNTIF(D99:D104,"NO CUMPLE")&gt;0,"NO CUMPLE CONDICIÓN",IF(COUNTIF(D99:D104,"CUMPLE")=0,"NO APLICA","CUMPLE"))</f>
        <v>NO APLICA</v>
      </c>
      <c r="E98" s="58" t="str">
        <f>CONCATENATE(IF(D99="NO CUMPLE",CONCATENATE(E99," / "),""),IF(D100="NO CUMPLE",CONCATENATE(E100," / "),""),IF(D101="NO CUMPLE",CONCATENATE(E101," / "),""),IF(D102="NO CUMPLE",CONCATENATE(E102," / "),""),IF(D103="NO CUMPLE",CONCATENATE(E103," / "),""),IF(D104="NO CUMPLE",CONCATENATE(E104," / "),""))</f>
        <v/>
      </c>
      <c r="F98" s="335" t="s">
        <v>2123</v>
      </c>
      <c r="G98" s="12">
        <f t="shared" si="1"/>
        <v>3</v>
      </c>
    </row>
    <row r="99" spans="1:7" ht="94.5" customHeight="1" x14ac:dyDescent="0.25">
      <c r="A99" s="192" t="s">
        <v>1872</v>
      </c>
      <c r="B99" s="42" t="s">
        <v>2124</v>
      </c>
      <c r="C99" s="193" t="s">
        <v>2125</v>
      </c>
      <c r="D99" s="92"/>
      <c r="E99" s="89"/>
      <c r="F99" s="335" t="s">
        <v>2126</v>
      </c>
    </row>
    <row r="100" spans="1:7" ht="81.75" customHeight="1" x14ac:dyDescent="0.25">
      <c r="A100" s="192" t="s">
        <v>1872</v>
      </c>
      <c r="B100" s="42" t="s">
        <v>2127</v>
      </c>
      <c r="C100" s="193" t="s">
        <v>2128</v>
      </c>
      <c r="D100" s="92"/>
      <c r="E100" s="89"/>
      <c r="F100" s="335" t="s">
        <v>2129</v>
      </c>
    </row>
    <row r="101" spans="1:7" ht="63" customHeight="1" x14ac:dyDescent="0.25">
      <c r="A101" s="192" t="s">
        <v>1872</v>
      </c>
      <c r="B101" s="42" t="s">
        <v>2130</v>
      </c>
      <c r="C101" s="193" t="s">
        <v>2131</v>
      </c>
      <c r="D101" s="92"/>
      <c r="E101" s="89"/>
      <c r="F101" s="335" t="s">
        <v>2132</v>
      </c>
    </row>
    <row r="102" spans="1:7" ht="60.75" customHeight="1" x14ac:dyDescent="0.25">
      <c r="A102" s="192" t="s">
        <v>1872</v>
      </c>
      <c r="B102" s="42" t="s">
        <v>2133</v>
      </c>
      <c r="C102" s="193" t="s">
        <v>2134</v>
      </c>
      <c r="D102" s="92"/>
      <c r="E102" s="89"/>
      <c r="F102" s="335" t="s">
        <v>2132</v>
      </c>
    </row>
    <row r="103" spans="1:7" ht="58.5" customHeight="1" x14ac:dyDescent="0.25">
      <c r="A103" s="192" t="s">
        <v>1872</v>
      </c>
      <c r="B103" s="42" t="s">
        <v>2135</v>
      </c>
      <c r="C103" s="193" t="s">
        <v>2136</v>
      </c>
      <c r="D103" s="92"/>
      <c r="E103" s="89"/>
      <c r="F103" s="335" t="s">
        <v>2132</v>
      </c>
    </row>
    <row r="104" spans="1:7" ht="276.75" customHeight="1" thickBot="1" x14ac:dyDescent="0.3">
      <c r="A104" s="205" t="s">
        <v>1872</v>
      </c>
      <c r="B104" s="46" t="s">
        <v>2137</v>
      </c>
      <c r="C104" s="206" t="s">
        <v>2138</v>
      </c>
      <c r="D104" s="93"/>
      <c r="E104" s="91"/>
      <c r="F104" s="340" t="s">
        <v>2139</v>
      </c>
    </row>
    <row r="106" spans="1:7" hidden="1" x14ac:dyDescent="0.25">
      <c r="C106" s="78" t="s">
        <v>2347</v>
      </c>
      <c r="D106" s="12">
        <f>COUNTIF(G3:G104,1)</f>
        <v>0</v>
      </c>
    </row>
    <row r="107" spans="1:7" hidden="1" x14ac:dyDescent="0.25">
      <c r="C107" s="78" t="s">
        <v>2348</v>
      </c>
      <c r="D107" s="12">
        <f>COUNTIF(G3:G104,2)</f>
        <v>0</v>
      </c>
    </row>
    <row r="108" spans="1:7" hidden="1" x14ac:dyDescent="0.25">
      <c r="C108" s="78" t="s">
        <v>2349</v>
      </c>
      <c r="D108" s="12">
        <f>COUNTIF(G3:G104,3)</f>
        <v>19</v>
      </c>
    </row>
  </sheetData>
  <sheetProtection algorithmName="SHA-512" hashValue="RvCJovQaU04EgrNtfk7W801PD8HirQrsdFO6t9jOnFOR4w0ZaWJwPqadlKA1GCQjeI+Rd8Y/PHJq4VvTpNryLA==" saltValue="z2JUAYccMcCytGaPF8iznA==" spinCount="100000" sheet="1" formatRows="0" autoFilter="0"/>
  <mergeCells count="1">
    <mergeCell ref="B1:E1"/>
  </mergeCells>
  <phoneticPr fontId="30" type="noConversion"/>
  <conditionalFormatting sqref="D3:D37">
    <cfRule type="cellIs" dxfId="90" priority="3" operator="equal">
      <formula>"NO CUMPLE CONDICIÓN"</formula>
    </cfRule>
    <cfRule type="cellIs" dxfId="89" priority="4" operator="equal">
      <formula>"No Cumple"</formula>
    </cfRule>
  </conditionalFormatting>
  <conditionalFormatting sqref="D39:D55">
    <cfRule type="cellIs" dxfId="88" priority="1" operator="equal">
      <formula>"NO CUMPLE CONDICIÓN"</formula>
    </cfRule>
    <cfRule type="cellIs" dxfId="87" priority="2" operator="equal">
      <formula>"No Cumple"</formula>
    </cfRule>
  </conditionalFormatting>
  <conditionalFormatting sqref="D60">
    <cfRule type="cellIs" dxfId="86" priority="29" operator="equal">
      <formula>"NO CUMPLE CONDICIÓN"</formula>
    </cfRule>
    <cfRule type="cellIs" dxfId="85" priority="30" operator="equal">
      <formula>"No Cumple"</formula>
    </cfRule>
  </conditionalFormatting>
  <conditionalFormatting sqref="D62">
    <cfRule type="cellIs" dxfId="84" priority="27" operator="equal">
      <formula>"NO CUMPLE CONDICIÓN"</formula>
    </cfRule>
    <cfRule type="cellIs" dxfId="83" priority="28" operator="equal">
      <formula>"No Cumple"</formula>
    </cfRule>
  </conditionalFormatting>
  <conditionalFormatting sqref="D68">
    <cfRule type="cellIs" dxfId="82" priority="25" operator="equal">
      <formula>"NO CUMPLE CONDICIÓN"</formula>
    </cfRule>
    <cfRule type="cellIs" dxfId="81" priority="26" operator="equal">
      <formula>"No Cumple"</formula>
    </cfRule>
  </conditionalFormatting>
  <conditionalFormatting sqref="D70">
    <cfRule type="cellIs" dxfId="80" priority="23" operator="equal">
      <formula>"NO CUMPLE CONDICIÓN"</formula>
    </cfRule>
    <cfRule type="cellIs" dxfId="79" priority="24" operator="equal">
      <formula>"No Cumple"</formula>
    </cfRule>
  </conditionalFormatting>
  <conditionalFormatting sqref="D79:D80">
    <cfRule type="cellIs" dxfId="78" priority="21" operator="equal">
      <formula>"NO CUMPLE CONDICIÓN"</formula>
    </cfRule>
    <cfRule type="cellIs" dxfId="77" priority="22" operator="equal">
      <formula>"No Cumple"</formula>
    </cfRule>
  </conditionalFormatting>
  <conditionalFormatting sqref="D92">
    <cfRule type="cellIs" dxfId="76" priority="19" operator="equal">
      <formula>"NO CUMPLE CONDICIÓN"</formula>
    </cfRule>
    <cfRule type="cellIs" dxfId="75" priority="20" operator="equal">
      <formula>"No Cumple"</formula>
    </cfRule>
  </conditionalFormatting>
  <conditionalFormatting sqref="D95">
    <cfRule type="cellIs" dxfId="74" priority="17" operator="equal">
      <formula>"NO CUMPLE CONDICIÓN"</formula>
    </cfRule>
    <cfRule type="cellIs" dxfId="73" priority="18" operator="equal">
      <formula>"No Cumple"</formula>
    </cfRule>
  </conditionalFormatting>
  <conditionalFormatting sqref="D98">
    <cfRule type="cellIs" dxfId="72" priority="15" operator="equal">
      <formula>"NO CUMPLE CONDICIÓN"</formula>
    </cfRule>
    <cfRule type="cellIs" dxfId="71" priority="16" operator="equal">
      <formula>"No Cumple"</formula>
    </cfRule>
  </conditionalFormatting>
  <conditionalFormatting sqref="E51">
    <cfRule type="cellIs" dxfId="70" priority="5" operator="equal">
      <formula>"NO CUMPLE CONDICIÓN"</formula>
    </cfRule>
    <cfRule type="cellIs" dxfId="69" priority="6" operator="equal">
      <formula>"No Cumple"</formula>
    </cfRule>
  </conditionalFormatting>
  <dataValidations count="2">
    <dataValidation type="list" allowBlank="1" showInputMessage="1" showErrorMessage="1" sqref="D17 D19:D21 D23 D27 D32 D51" xr:uid="{427EE2C0-093C-44F6-A69A-C915E6822E49}">
      <formula1>"CUMPLE,NO CUMPLE,NO APLICA"</formula1>
    </dataValidation>
    <dataValidation type="list" allowBlank="1" showInputMessage="1" showErrorMessage="1" sqref="D56:D59 D61 D63:D67 D69 D81:D91 D93:D94 D29:D31 D24:D26 D39:D43 D72:D78 D12 D4:D5 D7:D10 D99:D104 D34:D36 D96:D97 D15:D16 D18 D22 D45:D50 D52:D54" xr:uid="{8D91E3A8-FC40-4FD6-BDEC-F36D86EF0153}">
      <formula1>"CUMPLE,NO CUMPLE"</formula1>
    </dataValidation>
  </dataValidations>
  <hyperlinks>
    <hyperlink ref="A1" location="PORTADA!A1" display="Portada" xr:uid="{1B9A31D7-886F-41AF-80A9-D1CE2A52B03C}"/>
  </hyperlinks>
  <printOptions horizontalCentered="1"/>
  <pageMargins left="0.31496062992125984" right="0.31496062992125984" top="1.1417322834645669" bottom="0.74803149606299213" header="0.31496062992125984" footer="0.31496062992125984"/>
  <pageSetup scale="68" fitToHeight="0" orientation="landscape" r:id="rId1"/>
  <headerFooter>
    <oddHeader>&amp;L&amp;G&amp;CPROCESO DE INSPECCIÓN, VIGILANCIA Y CONTROL
INSTRUMENTO DE VERIFICACION
PROCESO DE INSPECCIÓN, VIGILANCIA Y CONTROL
INSTRUMENTO IV
CENTRO DE EDUCACION INICIAL
&amp;RIN92.IVC
Versión 1
07/07/2026
Clasificación de la Información
CLASIFICADA</oddHeader>
    <oddFooter>&amp;C&amp;G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CCE2D-7D42-4ECF-A9B7-F9F0D9D05A1E}">
  <sheetPr>
    <tabColor rgb="FFFFCCCC"/>
    <pageSetUpPr fitToPage="1"/>
  </sheetPr>
  <dimension ref="A1:H41"/>
  <sheetViews>
    <sheetView zoomScaleNormal="100" workbookViewId="0">
      <selection activeCell="A7" sqref="A7"/>
    </sheetView>
  </sheetViews>
  <sheetFormatPr baseColWidth="10" defaultColWidth="11.42578125" defaultRowHeight="15" x14ac:dyDescent="0.25"/>
  <cols>
    <col min="1" max="1" width="7.85546875" style="28" customWidth="1"/>
    <col min="2" max="2" width="9.85546875" style="34" customWidth="1"/>
    <col min="3" max="3" width="66.28515625" style="29" customWidth="1"/>
    <col min="4" max="4" width="19.85546875" style="31" customWidth="1"/>
    <col min="5" max="5" width="88" style="31" customWidth="1"/>
    <col min="6" max="6" width="45" style="86" customWidth="1"/>
    <col min="7" max="7" width="16.140625" style="27" hidden="1" customWidth="1"/>
    <col min="8" max="16384" width="11.42578125" style="31"/>
  </cols>
  <sheetData>
    <row r="1" spans="1:8" ht="21" customHeight="1" thickBot="1" x14ac:dyDescent="0.3">
      <c r="A1" s="223" t="s">
        <v>1635</v>
      </c>
      <c r="B1" s="432" t="s">
        <v>2140</v>
      </c>
      <c r="C1" s="433"/>
      <c r="D1" s="433"/>
      <c r="E1" s="434"/>
      <c r="F1" s="85"/>
    </row>
    <row r="2" spans="1:8" ht="74.25" customHeight="1" thickBot="1" x14ac:dyDescent="0.3">
      <c r="A2" s="351" t="s">
        <v>1664</v>
      </c>
      <c r="B2" s="61" t="s">
        <v>1665</v>
      </c>
      <c r="C2" s="62" t="s">
        <v>1666</v>
      </c>
      <c r="D2" s="63" t="s">
        <v>1667</v>
      </c>
      <c r="E2" s="64" t="s">
        <v>1668</v>
      </c>
      <c r="F2" s="33" t="s">
        <v>1669</v>
      </c>
    </row>
    <row r="3" spans="1:8" ht="51.75" customHeight="1" x14ac:dyDescent="0.25">
      <c r="A3" s="208" t="s">
        <v>2141</v>
      </c>
      <c r="B3" s="44" t="s">
        <v>2142</v>
      </c>
      <c r="C3" s="156" t="s">
        <v>2143</v>
      </c>
      <c r="D3" s="330" t="str">
        <f>IF(COUNTIF(D4:D4,"NO CUMPLE")&gt;0,"NO CUMPLE CONDICIÓN",IF(COUNTIF(D4:D4,"CUMPLE")=0,"NO APLICA","CUMPLE"))</f>
        <v>NO APLICA</v>
      </c>
      <c r="E3" s="191" t="str">
        <f>CONCATENATE(IF(D4="NO CUMPLE",CONCATENATE(E4," / "),""))</f>
        <v/>
      </c>
      <c r="F3" s="352" t="s">
        <v>2144</v>
      </c>
      <c r="G3" s="57">
        <f>IF(D3="CUMPLE",1,IF(D3="NO CUMPLE CONDICIÓN",2,3))</f>
        <v>3</v>
      </c>
    </row>
    <row r="4" spans="1:8" ht="329.25" x14ac:dyDescent="0.25">
      <c r="A4" s="208" t="s">
        <v>2141</v>
      </c>
      <c r="B4" s="42" t="s">
        <v>2145</v>
      </c>
      <c r="C4" s="193" t="s">
        <v>2146</v>
      </c>
      <c r="D4" s="92"/>
      <c r="E4" s="89"/>
      <c r="F4" s="352" t="s">
        <v>2144</v>
      </c>
      <c r="G4" s="57"/>
    </row>
    <row r="5" spans="1:8" ht="68.25" customHeight="1" x14ac:dyDescent="0.25">
      <c r="A5" s="208" t="s">
        <v>2141</v>
      </c>
      <c r="B5" s="44" t="s">
        <v>2147</v>
      </c>
      <c r="C5" s="156" t="s">
        <v>2148</v>
      </c>
      <c r="D5" s="331" t="str">
        <f>IF(COUNTIF(D6:D11,"NO CUMPLE")&gt;0,"NO CUMPLE CONDICIÓN",IF(COUNTIF(D6:D11,"CUMPLE")=0,"NO APLICA","CUMPLE"))</f>
        <v>NO APLICA</v>
      </c>
      <c r="E5" s="58" t="str">
        <f>CONCATENATE(IF(D6="NO CUMPLE",CONCATENATE(E6," / "),""),IF(D7="NO CUMPLE",CONCATENATE(E7," / "),""),IF(D8="NO CUMPLE",CONCATENATE(E8," / "),""),IF(D10="NO CUMPLE",CONCATENATE(E10," / "),""),IF(D11="NO CUMPLE",CONCATENATE(E11," / "),""))</f>
        <v/>
      </c>
      <c r="F5" s="352" t="s">
        <v>2149</v>
      </c>
      <c r="G5" s="57">
        <f>IF(D5="CUMPLE",1,IF(D5="NO CUMPLE CONDICIÓN",2,3))</f>
        <v>3</v>
      </c>
    </row>
    <row r="6" spans="1:8" ht="99.75" x14ac:dyDescent="0.25">
      <c r="A6" s="208" t="s">
        <v>2141</v>
      </c>
      <c r="B6" s="42" t="s">
        <v>2150</v>
      </c>
      <c r="C6" s="43" t="s">
        <v>2151</v>
      </c>
      <c r="D6" s="92"/>
      <c r="E6" s="89"/>
      <c r="F6" s="352" t="s">
        <v>2149</v>
      </c>
      <c r="G6" s="57"/>
    </row>
    <row r="7" spans="1:8" ht="105" customHeight="1" x14ac:dyDescent="0.25">
      <c r="A7" s="208" t="s">
        <v>2141</v>
      </c>
      <c r="B7" s="42" t="s">
        <v>2152</v>
      </c>
      <c r="C7" s="43" t="s">
        <v>2153</v>
      </c>
      <c r="D7" s="92"/>
      <c r="E7" s="89"/>
      <c r="F7" s="352" t="s">
        <v>2149</v>
      </c>
      <c r="G7" s="57"/>
    </row>
    <row r="8" spans="1:8" ht="72" x14ac:dyDescent="0.25">
      <c r="A8" s="208" t="s">
        <v>2141</v>
      </c>
      <c r="B8" s="42" t="s">
        <v>2154</v>
      </c>
      <c r="C8" s="193" t="s">
        <v>2155</v>
      </c>
      <c r="D8" s="92"/>
      <c r="E8" s="89"/>
      <c r="F8" s="352" t="s">
        <v>2149</v>
      </c>
      <c r="G8" s="57"/>
    </row>
    <row r="9" spans="1:8" ht="48.75" customHeight="1" x14ac:dyDescent="0.25">
      <c r="A9" s="208" t="s">
        <v>2141</v>
      </c>
      <c r="B9" s="209"/>
      <c r="C9" s="214" t="s">
        <v>2156</v>
      </c>
      <c r="D9" s="354"/>
      <c r="E9" s="355"/>
      <c r="F9" s="352" t="s">
        <v>2149</v>
      </c>
      <c r="G9" s="57"/>
    </row>
    <row r="10" spans="1:8" ht="29.25" customHeight="1" x14ac:dyDescent="0.25">
      <c r="A10" s="208" t="s">
        <v>2141</v>
      </c>
      <c r="B10" s="42" t="s">
        <v>2157</v>
      </c>
      <c r="C10" s="43" t="s">
        <v>2158</v>
      </c>
      <c r="D10" s="92"/>
      <c r="E10" s="89"/>
      <c r="F10" s="352" t="s">
        <v>2149</v>
      </c>
      <c r="G10" s="57"/>
    </row>
    <row r="11" spans="1:8" ht="57" x14ac:dyDescent="0.25">
      <c r="A11" s="208" t="s">
        <v>2141</v>
      </c>
      <c r="B11" s="42" t="s">
        <v>2159</v>
      </c>
      <c r="C11" s="43" t="s">
        <v>2160</v>
      </c>
      <c r="D11" s="92"/>
      <c r="E11" s="89"/>
      <c r="F11" s="352" t="s">
        <v>2149</v>
      </c>
      <c r="G11" s="57"/>
    </row>
    <row r="12" spans="1:8" ht="87" x14ac:dyDescent="0.25">
      <c r="A12" s="208" t="s">
        <v>2141</v>
      </c>
      <c r="B12" s="44" t="s">
        <v>2161</v>
      </c>
      <c r="C12" s="156" t="s">
        <v>2162</v>
      </c>
      <c r="D12" s="331" t="str">
        <f>IF(COUNTIF(D13:D17,"NO CUMPLE")&gt;0,"NO CUMPLE CONDICIÓN",IF(COUNTIF(D13:D17,"CUMPLE")=0,"NO APLICA","CUMPLE"))</f>
        <v>NO APLICA</v>
      </c>
      <c r="E12" s="58" t="str">
        <f>CONCATENATE(IF(D13="NO CUMPLE",CONCATENATE(E13," / "),""),IF(D14="NO CUMPLE",CONCATENATE(E14," / "),""),IF(D15="NO CUMPLE",CONCATENATE(E15," / "),""),IF(D16="NO CUMPLE",CONCATENATE(E16," / "),""),IF(D17="NO CUMPLE",CONCATENATE(E17," / "),""))</f>
        <v/>
      </c>
      <c r="F12" s="352" t="s">
        <v>2163</v>
      </c>
      <c r="G12" s="57">
        <f>IF(D12="CUMPLE",1,IF(D12="NO CUMPLE CONDICIÓN",2,3))</f>
        <v>3</v>
      </c>
    </row>
    <row r="13" spans="1:8" ht="114.75" x14ac:dyDescent="0.25">
      <c r="A13" s="208" t="s">
        <v>2141</v>
      </c>
      <c r="B13" s="42" t="s">
        <v>2164</v>
      </c>
      <c r="C13" s="193" t="s">
        <v>2165</v>
      </c>
      <c r="D13" s="92"/>
      <c r="E13" s="89"/>
      <c r="F13" s="352" t="s">
        <v>2163</v>
      </c>
      <c r="G13" s="57"/>
    </row>
    <row r="14" spans="1:8" ht="228" x14ac:dyDescent="0.25">
      <c r="A14" s="208" t="s">
        <v>2141</v>
      </c>
      <c r="B14" s="42" t="s">
        <v>2166</v>
      </c>
      <c r="C14" s="55" t="s">
        <v>2167</v>
      </c>
      <c r="D14" s="92"/>
      <c r="E14" s="90"/>
      <c r="F14" s="352" t="s">
        <v>2163</v>
      </c>
      <c r="G14" s="57"/>
      <c r="H14" s="87"/>
    </row>
    <row r="15" spans="1:8" ht="42.75" x14ac:dyDescent="0.25">
      <c r="A15" s="208" t="s">
        <v>2141</v>
      </c>
      <c r="B15" s="42" t="s">
        <v>2168</v>
      </c>
      <c r="C15" s="193" t="s">
        <v>2169</v>
      </c>
      <c r="D15" s="92"/>
      <c r="E15" s="90"/>
      <c r="F15" s="352" t="s">
        <v>2163</v>
      </c>
      <c r="G15" s="57"/>
    </row>
    <row r="16" spans="1:8" ht="86.25" x14ac:dyDescent="0.25">
      <c r="A16" s="208" t="s">
        <v>2141</v>
      </c>
      <c r="B16" s="42" t="s">
        <v>2170</v>
      </c>
      <c r="C16" s="193" t="s">
        <v>2171</v>
      </c>
      <c r="D16" s="92"/>
      <c r="E16" s="90"/>
      <c r="F16" s="352" t="s">
        <v>2163</v>
      </c>
      <c r="G16" s="57"/>
    </row>
    <row r="17" spans="1:8" ht="71.25" x14ac:dyDescent="0.25">
      <c r="A17" s="208" t="s">
        <v>2141</v>
      </c>
      <c r="B17" s="42" t="s">
        <v>2172</v>
      </c>
      <c r="C17" s="193" t="s">
        <v>2173</v>
      </c>
      <c r="D17" s="92"/>
      <c r="E17" s="90"/>
      <c r="F17" s="352" t="s">
        <v>2163</v>
      </c>
      <c r="G17" s="57"/>
    </row>
    <row r="18" spans="1:8" ht="57" x14ac:dyDescent="0.25">
      <c r="A18" s="208" t="s">
        <v>2141</v>
      </c>
      <c r="B18" s="44" t="s">
        <v>2174</v>
      </c>
      <c r="C18" s="156" t="s">
        <v>2175</v>
      </c>
      <c r="D18" s="331" t="str">
        <f>IF(COUNTIF(D19:D21,"NO CUMPLE")&gt;0,"NO CUMPLE CONDICIÓN",IF(COUNTIF(D19:D21,"CUMPLE")=0,"NO APLICA","CUMPLE"))</f>
        <v>NO APLICA</v>
      </c>
      <c r="E18" s="58" t="str">
        <f>CONCATENATE(IF(D19="NO CUMPLE",CONCATENATE(E19," / "),""),IF(D20="NO CUMPLE",CONCATENATE(E20," / "),""),IF(D21="NO CUMPLE",CONCATENATE(E21," / "),""))</f>
        <v/>
      </c>
      <c r="F18" s="352" t="s">
        <v>2176</v>
      </c>
      <c r="G18" s="57">
        <f>IF(D18="CUMPLE",1,IF(D18="NO CUMPLE CONDICIÓN",2,3))</f>
        <v>3</v>
      </c>
      <c r="H18" s="87"/>
    </row>
    <row r="19" spans="1:8" ht="357.75" x14ac:dyDescent="0.25">
      <c r="A19" s="208" t="s">
        <v>2141</v>
      </c>
      <c r="B19" s="42" t="s">
        <v>2177</v>
      </c>
      <c r="C19" s="193" t="s">
        <v>2178</v>
      </c>
      <c r="D19" s="92"/>
      <c r="E19" s="89"/>
      <c r="F19" s="352" t="s">
        <v>2176</v>
      </c>
      <c r="G19" s="57"/>
    </row>
    <row r="20" spans="1:8" ht="71.25" x14ac:dyDescent="0.25">
      <c r="A20" s="208" t="s">
        <v>2141</v>
      </c>
      <c r="B20" s="42" t="s">
        <v>2179</v>
      </c>
      <c r="C20" s="193" t="s">
        <v>2180</v>
      </c>
      <c r="D20" s="92"/>
      <c r="E20" s="89"/>
      <c r="F20" s="352" t="s">
        <v>2176</v>
      </c>
      <c r="G20" s="57"/>
    </row>
    <row r="21" spans="1:8" ht="71.25" x14ac:dyDescent="0.25">
      <c r="A21" s="208" t="s">
        <v>2141</v>
      </c>
      <c r="B21" s="42" t="s">
        <v>2181</v>
      </c>
      <c r="C21" s="193" t="s">
        <v>2182</v>
      </c>
      <c r="D21" s="92"/>
      <c r="E21" s="89"/>
      <c r="F21" s="352" t="s">
        <v>2176</v>
      </c>
      <c r="G21" s="57"/>
    </row>
    <row r="22" spans="1:8" ht="48.75" customHeight="1" x14ac:dyDescent="0.25">
      <c r="A22" s="208" t="s">
        <v>2141</v>
      </c>
      <c r="B22" s="44" t="s">
        <v>2183</v>
      </c>
      <c r="C22" s="156" t="s">
        <v>2184</v>
      </c>
      <c r="D22" s="331" t="str">
        <f>IF(COUNTIF(D23:D25,"NO CUMPLE")&gt;0,"NO CUMPLE CONDICIÓN",IF(COUNTIF(D23:D25,"CUMPLE")=0,"NO APLICA","CUMPLE"))</f>
        <v>NO APLICA</v>
      </c>
      <c r="E22" s="58" t="str">
        <f>CONCATENATE(IF(D23="NO CUMPLE",CONCATENATE(E23," / "),""),IF(D24="NO CUMPLE",CONCATENATE(E24," / "),""),IF(D25="NO CUMPLE",CONCATENATE(E25," / "),""))</f>
        <v/>
      </c>
      <c r="F22" s="352" t="s">
        <v>2185</v>
      </c>
      <c r="G22" s="57">
        <f>IF(D22="CUMPLE",1,IF(D22="NO CUMPLE CONDICIÓN",2,3))</f>
        <v>3</v>
      </c>
    </row>
    <row r="23" spans="1:8" ht="405" x14ac:dyDescent="0.25">
      <c r="A23" s="208" t="s">
        <v>2141</v>
      </c>
      <c r="B23" s="52" t="s">
        <v>2186</v>
      </c>
      <c r="C23" s="356" t="s">
        <v>2495</v>
      </c>
      <c r="D23" s="92"/>
      <c r="E23" s="90"/>
      <c r="F23" s="352" t="s">
        <v>2185</v>
      </c>
      <c r="G23" s="57"/>
    </row>
    <row r="24" spans="1:8" ht="86.25" x14ac:dyDescent="0.25">
      <c r="A24" s="208" t="s">
        <v>2141</v>
      </c>
      <c r="B24" s="52" t="s">
        <v>2187</v>
      </c>
      <c r="C24" s="288" t="s">
        <v>2188</v>
      </c>
      <c r="D24" s="92"/>
      <c r="E24" s="90"/>
      <c r="F24" s="352" t="s">
        <v>2185</v>
      </c>
      <c r="G24" s="57"/>
    </row>
    <row r="25" spans="1:8" ht="57" x14ac:dyDescent="0.25">
      <c r="A25" s="208" t="s">
        <v>2141</v>
      </c>
      <c r="B25" s="52" t="s">
        <v>2189</v>
      </c>
      <c r="C25" s="193" t="s">
        <v>2190</v>
      </c>
      <c r="D25" s="92"/>
      <c r="E25" s="90"/>
      <c r="F25" s="352" t="s">
        <v>2185</v>
      </c>
      <c r="G25" s="57"/>
    </row>
    <row r="26" spans="1:8" ht="71.25" x14ac:dyDescent="0.25">
      <c r="A26" s="208" t="s">
        <v>2141</v>
      </c>
      <c r="B26" s="44" t="s">
        <v>2191</v>
      </c>
      <c r="C26" s="156" t="s">
        <v>2192</v>
      </c>
      <c r="D26" s="331" t="str">
        <f>IF(COUNTIF(D27:D33,"NO CUMPLE")&gt;0,"NO CUMPLE CONDICIÓN",IF(COUNTIF(D27:D33,"CUMPLE")=0,"NO APLICA","CUMPLE"))</f>
        <v>NO APLICA</v>
      </c>
      <c r="E26" s="58" t="str">
        <f>CONCATENATE(IF(D27="NO CUMPLE",CONCATENATE(E27," / "),""),IF(D28="NO CUMPLE",CONCATENATE(E28," / "),""),IF(D29="NO CUMPLE",CONCATENATE(E29," / "),""),IF(D30="NO CUMPLE",CONCATENATE(E30," / "),""),IF(D31="NO CUMPLE",CONCATENATE(E31," / "),""),IF(D32="NO CUMPLE",CONCATENATE(E32," / "),""),IF(D33="NO CUMPLE",CONCATENATE(E33," / "),""))</f>
        <v/>
      </c>
      <c r="F26" s="352" t="s">
        <v>2193</v>
      </c>
      <c r="G26" s="57">
        <f>IF(D26="CUMPLE",1,IF(D26="NO CUMPLE CONDICIÓN",2,3))</f>
        <v>3</v>
      </c>
    </row>
    <row r="27" spans="1:8" ht="214.5" x14ac:dyDescent="0.25">
      <c r="A27" s="208" t="s">
        <v>2141</v>
      </c>
      <c r="B27" s="42" t="s">
        <v>2194</v>
      </c>
      <c r="C27" s="43" t="s">
        <v>2195</v>
      </c>
      <c r="D27" s="92"/>
      <c r="E27" s="90"/>
      <c r="F27" s="352" t="s">
        <v>2193</v>
      </c>
    </row>
    <row r="28" spans="1:8" ht="201" customHeight="1" x14ac:dyDescent="0.25">
      <c r="A28" s="208" t="s">
        <v>2141</v>
      </c>
      <c r="B28" s="42" t="s">
        <v>2196</v>
      </c>
      <c r="C28" s="43" t="s">
        <v>2197</v>
      </c>
      <c r="D28" s="92"/>
      <c r="E28" s="90"/>
      <c r="F28" s="352" t="s">
        <v>2193</v>
      </c>
    </row>
    <row r="29" spans="1:8" ht="94.5" customHeight="1" x14ac:dyDescent="0.25">
      <c r="A29" s="208" t="s">
        <v>2141</v>
      </c>
      <c r="B29" s="42" t="s">
        <v>2198</v>
      </c>
      <c r="C29" s="43" t="s">
        <v>2199</v>
      </c>
      <c r="D29" s="92"/>
      <c r="E29" s="90"/>
      <c r="F29" s="352" t="s">
        <v>2193</v>
      </c>
    </row>
    <row r="30" spans="1:8" ht="96" customHeight="1" x14ac:dyDescent="0.25">
      <c r="A30" s="208" t="s">
        <v>2141</v>
      </c>
      <c r="B30" s="42" t="s">
        <v>2200</v>
      </c>
      <c r="C30" s="43" t="s">
        <v>2201</v>
      </c>
      <c r="D30" s="92"/>
      <c r="E30" s="90"/>
      <c r="F30" s="352" t="s">
        <v>2193</v>
      </c>
    </row>
    <row r="31" spans="1:8" ht="157.5" x14ac:dyDescent="0.25">
      <c r="A31" s="208" t="s">
        <v>2141</v>
      </c>
      <c r="B31" s="42" t="s">
        <v>2202</v>
      </c>
      <c r="C31" s="43" t="s">
        <v>2203</v>
      </c>
      <c r="D31" s="92"/>
      <c r="E31" s="90"/>
      <c r="F31" s="352" t="s">
        <v>2193</v>
      </c>
    </row>
    <row r="32" spans="1:8" ht="144" x14ac:dyDescent="0.25">
      <c r="A32" s="208" t="s">
        <v>2141</v>
      </c>
      <c r="B32" s="42" t="s">
        <v>2204</v>
      </c>
      <c r="C32" s="43" t="s">
        <v>2205</v>
      </c>
      <c r="D32" s="92"/>
      <c r="E32" s="90"/>
      <c r="F32" s="352" t="s">
        <v>2193</v>
      </c>
    </row>
    <row r="33" spans="1:7" ht="213.75" x14ac:dyDescent="0.25">
      <c r="A33" s="208" t="s">
        <v>2141</v>
      </c>
      <c r="B33" s="42" t="s">
        <v>2206</v>
      </c>
      <c r="C33" s="193" t="s">
        <v>2207</v>
      </c>
      <c r="D33" s="92"/>
      <c r="E33" s="90"/>
      <c r="F33" s="352" t="s">
        <v>2193</v>
      </c>
    </row>
    <row r="34" spans="1:7" ht="39.75" customHeight="1" x14ac:dyDescent="0.25">
      <c r="A34" s="208" t="s">
        <v>2141</v>
      </c>
      <c r="B34" s="44" t="s">
        <v>2208</v>
      </c>
      <c r="C34" s="156" t="s">
        <v>2209</v>
      </c>
      <c r="D34" s="331" t="str">
        <f>IF(COUNTIF(D35:D37,"NO CUMPLE")&gt;0,"NO CUMPLE CONDICIÓN",IF(COUNTIF(D35:D37,"CUMPLE")=0,"NO APLICA","CUMPLE"))</f>
        <v>NO APLICA</v>
      </c>
      <c r="E34" s="58" t="str">
        <f>CONCATENATE(IF(D35="NO CUMPLE",CONCATENATE(E35," / "),""),IF(D36="NO CUMPLE",CONCATENATE(E36," / "),""),IF(D37="NO CUMPLE",CONCATENATE(E37," / "),""))</f>
        <v/>
      </c>
      <c r="F34" s="352" t="s">
        <v>2210</v>
      </c>
      <c r="G34" s="57">
        <f>IF(D34="CUMPLE",1,IF(D34="NO CUMPLE CONDICIÓN",2,3))</f>
        <v>3</v>
      </c>
    </row>
    <row r="35" spans="1:7" ht="96" customHeight="1" x14ac:dyDescent="0.25">
      <c r="A35" s="208" t="s">
        <v>2141</v>
      </c>
      <c r="B35" s="42" t="s">
        <v>2211</v>
      </c>
      <c r="C35" s="193" t="s">
        <v>2212</v>
      </c>
      <c r="D35" s="92"/>
      <c r="E35" s="89"/>
      <c r="F35" s="352" t="s">
        <v>2210</v>
      </c>
    </row>
    <row r="36" spans="1:7" ht="172.5" x14ac:dyDescent="0.25">
      <c r="A36" s="208" t="s">
        <v>2141</v>
      </c>
      <c r="B36" s="42" t="s">
        <v>2213</v>
      </c>
      <c r="C36" s="193" t="s">
        <v>2214</v>
      </c>
      <c r="D36" s="92"/>
      <c r="E36" s="89"/>
      <c r="F36" s="352" t="s">
        <v>2210</v>
      </c>
    </row>
    <row r="37" spans="1:7" ht="143.25" customHeight="1" thickBot="1" x14ac:dyDescent="0.3">
      <c r="A37" s="208" t="s">
        <v>2141</v>
      </c>
      <c r="B37" s="46" t="s">
        <v>2215</v>
      </c>
      <c r="C37" s="206" t="s">
        <v>2216</v>
      </c>
      <c r="D37" s="93"/>
      <c r="E37" s="91"/>
      <c r="F37" s="352" t="s">
        <v>2210</v>
      </c>
    </row>
    <row r="39" spans="1:7" hidden="1" x14ac:dyDescent="0.25">
      <c r="C39" s="78" t="s">
        <v>2347</v>
      </c>
      <c r="D39" s="12">
        <f>COUNTIF(G3:G37,1)</f>
        <v>0</v>
      </c>
    </row>
    <row r="40" spans="1:7" hidden="1" x14ac:dyDescent="0.25">
      <c r="C40" s="78" t="s">
        <v>2348</v>
      </c>
      <c r="D40" s="12">
        <f>COUNTIF(G3:G37,2)</f>
        <v>0</v>
      </c>
    </row>
    <row r="41" spans="1:7" hidden="1" x14ac:dyDescent="0.25">
      <c r="C41" s="78" t="s">
        <v>2349</v>
      </c>
      <c r="D41" s="12">
        <f>COUNTIF(G3:G37,3)</f>
        <v>7</v>
      </c>
    </row>
  </sheetData>
  <sheetProtection algorithmName="SHA-512" hashValue="Jx4/41Q3P3gaoBNzYsUdBSUJNujLb1y1VjtTg+NLF6uQhI6Y/X/euW8GC9rgnEb3bXwfTFg6ed7b3cIX+gcYHA==" saltValue="pyZOwlszOr2Gd7RX6x68VQ==" spinCount="100000" sheet="1" formatRows="0" autoFilter="0"/>
  <mergeCells count="1">
    <mergeCell ref="B1:E1"/>
  </mergeCells>
  <phoneticPr fontId="30" type="noConversion"/>
  <conditionalFormatting sqref="D3">
    <cfRule type="cellIs" dxfId="68" priority="13" operator="equal">
      <formula>"NO CUMPLE CONDICIÓN"</formula>
    </cfRule>
    <cfRule type="cellIs" dxfId="67" priority="14" operator="equal">
      <formula>"No Cumple"</formula>
    </cfRule>
  </conditionalFormatting>
  <conditionalFormatting sqref="D5">
    <cfRule type="cellIs" dxfId="66" priority="11" operator="equal">
      <formula>"NO CUMPLE CONDICIÓN"</formula>
    </cfRule>
    <cfRule type="cellIs" dxfId="65" priority="12" operator="equal">
      <formula>"No Cumple"</formula>
    </cfRule>
  </conditionalFormatting>
  <conditionalFormatting sqref="D12">
    <cfRule type="cellIs" dxfId="64" priority="9" operator="equal">
      <formula>"NO CUMPLE CONDICIÓN"</formula>
    </cfRule>
    <cfRule type="cellIs" dxfId="63" priority="10" operator="equal">
      <formula>"No Cumple"</formula>
    </cfRule>
  </conditionalFormatting>
  <conditionalFormatting sqref="D18">
    <cfRule type="cellIs" dxfId="62" priority="7" operator="equal">
      <formula>"NO CUMPLE CONDICIÓN"</formula>
    </cfRule>
    <cfRule type="cellIs" dxfId="61" priority="8" operator="equal">
      <formula>"No Cumple"</formula>
    </cfRule>
  </conditionalFormatting>
  <conditionalFormatting sqref="D22">
    <cfRule type="cellIs" dxfId="60" priority="5" operator="equal">
      <formula>"NO CUMPLE CONDICIÓN"</formula>
    </cfRule>
    <cfRule type="cellIs" dxfId="59" priority="6" operator="equal">
      <formula>"No Cumple"</formula>
    </cfRule>
  </conditionalFormatting>
  <conditionalFormatting sqref="D26">
    <cfRule type="cellIs" dxfId="58" priority="3" operator="equal">
      <formula>"NO CUMPLE CONDICIÓN"</formula>
    </cfRule>
    <cfRule type="cellIs" dxfId="57" priority="4" operator="equal">
      <formula>"No Cumple"</formula>
    </cfRule>
  </conditionalFormatting>
  <conditionalFormatting sqref="D34">
    <cfRule type="cellIs" dxfId="56" priority="1" operator="equal">
      <formula>"NO CUMPLE CONDICIÓN"</formula>
    </cfRule>
    <cfRule type="cellIs" dxfId="55" priority="2" operator="equal">
      <formula>"No Cumple"</formula>
    </cfRule>
  </conditionalFormatting>
  <dataValidations count="1">
    <dataValidation type="list" allowBlank="1" showInputMessage="1" showErrorMessage="1" sqref="D35:D37 D27:D33 D4 D6:D11 D13:D17 D19:D21 D23:D25" xr:uid="{F11A4214-D72C-418C-B243-EAA2743D0B30}">
      <formula1>"CUMPLE,NO CUMPLE"</formula1>
    </dataValidation>
  </dataValidations>
  <hyperlinks>
    <hyperlink ref="A1" location="PORTADA!A1" display="Portada" xr:uid="{1C3488D0-7086-4679-8363-610D93D048F7}"/>
  </hyperlinks>
  <printOptions horizontalCentered="1"/>
  <pageMargins left="0.31496062992125984" right="0.31496062992125984" top="1.1417322834645669" bottom="0.74803149606299213" header="0.31496062992125984" footer="0.31496062992125984"/>
  <pageSetup scale="71" fitToHeight="0" orientation="landscape" r:id="rId1"/>
  <headerFooter>
    <oddHeader>&amp;L&amp;G&amp;CPROCESO DE INSPECCIÓN, VIGILANCIA Y CONTROL
INSTRUMENTO DE VERIFICACION
PROCESO DE INSPECCIÓN, VIGILANCIA Y CONTROL
INSTRUMENTO IV
CENTRO DE EDUCACION INICIAL
&amp;RIN92.IVC
Versión 1
07/07/2026
Clasificación de la Información
CLASIFICADA</oddHeader>
    <oddFooter>&amp;C&amp;G</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5448C-1C9C-4BEB-9945-94865610EF45}">
  <sheetPr>
    <tabColor rgb="FFFFCCCC"/>
    <pageSetUpPr fitToPage="1"/>
  </sheetPr>
  <dimension ref="A1:H32"/>
  <sheetViews>
    <sheetView zoomScaleNormal="100" workbookViewId="0">
      <selection activeCell="A7" sqref="A7"/>
    </sheetView>
  </sheetViews>
  <sheetFormatPr baseColWidth="10" defaultColWidth="11.42578125" defaultRowHeight="15" x14ac:dyDescent="0.25"/>
  <cols>
    <col min="1" max="1" width="8" style="28" customWidth="1"/>
    <col min="2" max="2" width="8.28515625" style="34" customWidth="1"/>
    <col min="3" max="3" width="68.140625" style="29" customWidth="1"/>
    <col min="4" max="4" width="19.85546875" style="31" customWidth="1"/>
    <col min="5" max="5" width="78.85546875" style="31" customWidth="1"/>
    <col min="6" max="6" width="45" style="86" customWidth="1"/>
    <col min="7" max="7" width="16.140625" style="27" hidden="1" customWidth="1"/>
    <col min="8" max="16384" width="11.42578125" style="31"/>
  </cols>
  <sheetData>
    <row r="1" spans="1:8" ht="21" customHeight="1" thickBot="1" x14ac:dyDescent="0.3">
      <c r="A1" s="223" t="s">
        <v>1635</v>
      </c>
      <c r="B1" s="432" t="s">
        <v>2217</v>
      </c>
      <c r="C1" s="433"/>
      <c r="D1" s="433"/>
      <c r="E1" s="434"/>
      <c r="F1" s="85"/>
    </row>
    <row r="2" spans="1:8" ht="74.25" customHeight="1" thickBot="1" x14ac:dyDescent="0.3">
      <c r="A2" s="84" t="s">
        <v>1664</v>
      </c>
      <c r="B2" s="61" t="s">
        <v>1665</v>
      </c>
      <c r="C2" s="62" t="s">
        <v>1666</v>
      </c>
      <c r="D2" s="63" t="s">
        <v>1667</v>
      </c>
      <c r="E2" s="64" t="s">
        <v>1668</v>
      </c>
      <c r="F2" s="215" t="s">
        <v>1669</v>
      </c>
    </row>
    <row r="3" spans="1:8" ht="85.5" x14ac:dyDescent="0.25">
      <c r="A3" s="208" t="s">
        <v>2141</v>
      </c>
      <c r="B3" s="41" t="s">
        <v>2218</v>
      </c>
      <c r="C3" s="216" t="s">
        <v>2219</v>
      </c>
      <c r="D3" s="330" t="str">
        <f>IF(COUNTIF(D4:D4,"NO CUMPLE")&gt;0,"NO CUMPLE CONDICIÓN",IF(COUNTIF(D4:D4,"CUMPLE")=0,"NO APLICA","CUMPLE"))</f>
        <v>NO APLICA</v>
      </c>
      <c r="E3" s="191" t="str">
        <f>CONCATENATE(IF(D4="NO CUMPLE",CONCATENATE(E4," / "),""))</f>
        <v/>
      </c>
      <c r="F3" s="366" t="s">
        <v>2220</v>
      </c>
      <c r="G3" s="57">
        <f>IF(D3="CUMPLE",1,IF(D3="NO CUMPLE CONDICIÓN",2,3))</f>
        <v>3</v>
      </c>
    </row>
    <row r="4" spans="1:8" ht="404.25" customHeight="1" x14ac:dyDescent="0.25">
      <c r="A4" s="208"/>
      <c r="B4" s="42" t="s">
        <v>2221</v>
      </c>
      <c r="C4" s="357" t="s">
        <v>2496</v>
      </c>
      <c r="D4" s="196"/>
      <c r="E4" s="89"/>
      <c r="F4" s="352" t="s">
        <v>2220</v>
      </c>
      <c r="G4" s="57"/>
    </row>
    <row r="5" spans="1:8" ht="99.75" x14ac:dyDescent="0.25">
      <c r="A5" s="208" t="s">
        <v>2141</v>
      </c>
      <c r="B5" s="44" t="s">
        <v>2222</v>
      </c>
      <c r="C5" s="53" t="s">
        <v>2223</v>
      </c>
      <c r="D5" s="331" t="str">
        <f>IF(COUNTIF(D6:D8,"NO CUMPLE")&gt;0,"NO CUMPLE CONDICIÓN",IF(COUNTIF(D6:D8,"CUMPLE")=0,"NO APLICA","CUMPLE"))</f>
        <v>NO APLICA</v>
      </c>
      <c r="E5" s="58" t="str">
        <f>CONCATENATE(IF(D6="NO CUMPLE",CONCATENATE(E6," / "),""),IF(D8="NO CUMPLE",CONCATENATE(E8," / "),""))</f>
        <v/>
      </c>
      <c r="F5" s="366" t="s">
        <v>2224</v>
      </c>
      <c r="G5" s="57">
        <f>IF(D5="CUMPLE",1,IF(D5="NO CUMPLE CONDICIÓN",2,3))</f>
        <v>3</v>
      </c>
    </row>
    <row r="6" spans="1:8" ht="201" x14ac:dyDescent="0.25">
      <c r="A6" s="208" t="s">
        <v>2141</v>
      </c>
      <c r="B6" s="42" t="s">
        <v>2225</v>
      </c>
      <c r="C6" s="43" t="s">
        <v>2226</v>
      </c>
      <c r="D6" s="212"/>
      <c r="E6" s="89"/>
      <c r="F6" s="352" t="s">
        <v>2224</v>
      </c>
      <c r="G6" s="57"/>
    </row>
    <row r="7" spans="1:8" ht="60" customHeight="1" x14ac:dyDescent="0.25">
      <c r="A7" s="208" t="s">
        <v>2141</v>
      </c>
      <c r="B7" s="289"/>
      <c r="C7" s="214" t="s">
        <v>2227</v>
      </c>
      <c r="D7" s="358"/>
      <c r="E7" s="355"/>
      <c r="F7" s="361"/>
      <c r="G7" s="57"/>
    </row>
    <row r="8" spans="1:8" ht="224.25" customHeight="1" x14ac:dyDescent="0.25">
      <c r="A8" s="208" t="s">
        <v>2141</v>
      </c>
      <c r="B8" s="42" t="s">
        <v>2228</v>
      </c>
      <c r="C8" s="193" t="s">
        <v>2229</v>
      </c>
      <c r="D8" s="360"/>
      <c r="E8" s="89"/>
      <c r="F8" s="352" t="s">
        <v>2224</v>
      </c>
      <c r="G8" s="57"/>
    </row>
    <row r="9" spans="1:8" ht="52.5" customHeight="1" x14ac:dyDescent="0.25">
      <c r="A9" s="208" t="s">
        <v>2141</v>
      </c>
      <c r="B9" s="44" t="s">
        <v>2230</v>
      </c>
      <c r="C9" s="218" t="s">
        <v>2231</v>
      </c>
      <c r="D9" s="331" t="str">
        <f>IF(COUNTIF(D11:D13,"NO CUMPLE")&gt;0,"NO CUMPLE CONDICIÓN",IF(COUNTIF(D11:D13,"CUMPLE")=0,"NO APLICA","CUMPLE"))</f>
        <v>NO APLICA</v>
      </c>
      <c r="E9" s="58" t="str">
        <f>CONCATENATE(IF(D11="NO CUMPLE",CONCATENATE(E11," / "),""),IF(D12="NO CUMPLE",CONCATENATE(E12," / "),""),IF(D13="NO CUMPLE",CONCATENATE(E13," / "),""))</f>
        <v/>
      </c>
      <c r="F9" s="366" t="s">
        <v>2232</v>
      </c>
      <c r="G9" s="57">
        <f>IF(D9="CUMPLE",1,IF(D9="NO CUMPLE CONDICIÓN",2,3))</f>
        <v>3</v>
      </c>
      <c r="H9" s="87"/>
    </row>
    <row r="10" spans="1:8" ht="32.25" customHeight="1" x14ac:dyDescent="0.25">
      <c r="A10" s="208" t="s">
        <v>2141</v>
      </c>
      <c r="B10" s="209"/>
      <c r="C10" s="214" t="s">
        <v>2233</v>
      </c>
      <c r="D10" s="354"/>
      <c r="E10" s="355"/>
      <c r="F10" s="352" t="s">
        <v>2232</v>
      </c>
      <c r="G10" s="57"/>
    </row>
    <row r="11" spans="1:8" ht="328.5" x14ac:dyDescent="0.25">
      <c r="A11" s="208" t="s">
        <v>2141</v>
      </c>
      <c r="B11" s="42" t="s">
        <v>2234</v>
      </c>
      <c r="C11" s="193" t="s">
        <v>2235</v>
      </c>
      <c r="D11" s="219"/>
      <c r="E11" s="362"/>
      <c r="F11" s="352" t="s">
        <v>2232</v>
      </c>
      <c r="G11" s="57"/>
    </row>
    <row r="12" spans="1:8" ht="49.5" x14ac:dyDescent="0.25">
      <c r="A12" s="208" t="s">
        <v>2141</v>
      </c>
      <c r="B12" s="42" t="s">
        <v>2236</v>
      </c>
      <c r="C12" s="193" t="s">
        <v>2237</v>
      </c>
      <c r="D12" s="219"/>
      <c r="E12" s="363"/>
      <c r="F12" s="352" t="s">
        <v>2232</v>
      </c>
      <c r="G12" s="57"/>
    </row>
    <row r="13" spans="1:8" ht="100.5" x14ac:dyDescent="0.25">
      <c r="A13" s="208" t="s">
        <v>2141</v>
      </c>
      <c r="B13" s="42" t="s">
        <v>2238</v>
      </c>
      <c r="C13" s="193" t="s">
        <v>2239</v>
      </c>
      <c r="D13" s="212"/>
      <c r="E13" s="363"/>
      <c r="F13" s="352" t="s">
        <v>2232</v>
      </c>
      <c r="G13" s="57"/>
      <c r="H13" s="87"/>
    </row>
    <row r="14" spans="1:8" ht="34.5" customHeight="1" x14ac:dyDescent="0.25">
      <c r="A14" s="208" t="s">
        <v>2141</v>
      </c>
      <c r="B14" s="44" t="s">
        <v>2240</v>
      </c>
      <c r="C14" s="76" t="s">
        <v>2241</v>
      </c>
      <c r="D14" s="331" t="str">
        <f>IF(COUNTIF(D16:D19,"NO CUMPLE")&gt;0,"NO CUMPLE CONDICIÓN",IF(COUNTIF(D16:D19,"CUMPLE")=0,"NO APLICA","CUMPLE"))</f>
        <v>NO APLICA</v>
      </c>
      <c r="E14" s="58" t="str">
        <f>CONCATENATE(IF(D16="NO CUMPLE",CONCATENATE(E16," / "),""),IF(D17="NO CUMPLE",CONCATENATE(E17," / "),""),IF(D18="NO CUMPLE",CONCATENATE(E18," / "),""),IF(D19="NO CUMPLE",CONCATENATE(E19," / "),""))</f>
        <v/>
      </c>
      <c r="F14" s="366" t="s">
        <v>2242</v>
      </c>
      <c r="G14" s="57">
        <f>IF(D14="CUMPLE",1,IF(D14="NO CUMPLE CONDICIÓN",2,3))</f>
        <v>3</v>
      </c>
    </row>
    <row r="15" spans="1:8" ht="48.75" customHeight="1" x14ac:dyDescent="0.25">
      <c r="A15" s="208" t="s">
        <v>2141</v>
      </c>
      <c r="B15" s="209"/>
      <c r="C15" s="214" t="s">
        <v>2243</v>
      </c>
      <c r="D15" s="359"/>
      <c r="E15" s="364"/>
      <c r="F15" s="361"/>
      <c r="G15" s="57"/>
    </row>
    <row r="16" spans="1:8" ht="53.25" customHeight="1" x14ac:dyDescent="0.25">
      <c r="A16" s="208" t="s">
        <v>2141</v>
      </c>
      <c r="B16" s="42" t="s">
        <v>2244</v>
      </c>
      <c r="C16" s="45" t="s">
        <v>2245</v>
      </c>
      <c r="D16" s="204"/>
      <c r="E16" s="89"/>
      <c r="F16" s="352" t="s">
        <v>2242</v>
      </c>
      <c r="G16" s="57"/>
    </row>
    <row r="17" spans="1:7" ht="285" customHeight="1" x14ac:dyDescent="0.25">
      <c r="A17" s="208" t="s">
        <v>2141</v>
      </c>
      <c r="B17" s="42" t="s">
        <v>2246</v>
      </c>
      <c r="C17" s="193" t="s">
        <v>2247</v>
      </c>
      <c r="D17" s="212"/>
      <c r="E17" s="89"/>
      <c r="F17" s="352" t="s">
        <v>2242</v>
      </c>
      <c r="G17" s="57"/>
    </row>
    <row r="18" spans="1:7" ht="48.75" customHeight="1" x14ac:dyDescent="0.25">
      <c r="A18" s="208" t="s">
        <v>2141</v>
      </c>
      <c r="B18" s="42" t="s">
        <v>2248</v>
      </c>
      <c r="C18" s="43" t="s">
        <v>2249</v>
      </c>
      <c r="D18" s="212"/>
      <c r="E18" s="89"/>
      <c r="F18" s="352" t="s">
        <v>2242</v>
      </c>
      <c r="G18" s="57"/>
    </row>
    <row r="19" spans="1:7" ht="385.5" x14ac:dyDescent="0.25">
      <c r="A19" s="208" t="s">
        <v>2141</v>
      </c>
      <c r="B19" s="42" t="s">
        <v>2250</v>
      </c>
      <c r="C19" s="43" t="s">
        <v>2251</v>
      </c>
      <c r="D19" s="212"/>
      <c r="E19" s="89"/>
      <c r="F19" s="352" t="s">
        <v>2242</v>
      </c>
      <c r="G19" s="57"/>
    </row>
    <row r="20" spans="1:7" ht="59.25" customHeight="1" x14ac:dyDescent="0.25">
      <c r="A20" s="208" t="s">
        <v>2141</v>
      </c>
      <c r="B20" s="44" t="s">
        <v>2252</v>
      </c>
      <c r="C20" s="220" t="s">
        <v>2253</v>
      </c>
      <c r="D20" s="331" t="str">
        <f>IF(COUNTIF(D21:D24,"NO CUMPLE")&gt;0,"NO CUMPLE CONDICIÓN",IF(COUNTIF(D21:D24,"CUMPLE")=0,"NO APLICA","CUMPLE"))</f>
        <v>NO APLICA</v>
      </c>
      <c r="E20" s="58" t="str">
        <f>CONCATENATE(IF(D21="NO CUMPLE",CONCATENATE(E21," / "),""),IF(D22="NO CUMPLE",CONCATENATE(E22," / "),""),IF(D23="NO CUMPLE",CONCATENATE(E23," / "),""),IF(D24="NO CUMPLE",CONCATENATE(E24," / "),""))</f>
        <v/>
      </c>
      <c r="F20" s="366" t="s">
        <v>2254</v>
      </c>
      <c r="G20" s="57">
        <f>IF(D20="CUMPLE",1,IF(D20="NO CUMPLE CONDICIÓN",2,3))</f>
        <v>3</v>
      </c>
    </row>
    <row r="21" spans="1:7" ht="343.5" x14ac:dyDescent="0.25">
      <c r="A21" s="208" t="s">
        <v>2141</v>
      </c>
      <c r="B21" s="42" t="s">
        <v>2255</v>
      </c>
      <c r="C21" s="43" t="s">
        <v>2256</v>
      </c>
      <c r="D21" s="196"/>
      <c r="E21" s="89"/>
      <c r="F21" s="352" t="s">
        <v>2254</v>
      </c>
      <c r="G21" s="57"/>
    </row>
    <row r="22" spans="1:7" ht="214.5" x14ac:dyDescent="0.25">
      <c r="A22" s="208" t="s">
        <v>2141</v>
      </c>
      <c r="B22" s="42" t="s">
        <v>2257</v>
      </c>
      <c r="C22" s="193" t="s">
        <v>2258</v>
      </c>
      <c r="D22" s="196"/>
      <c r="E22" s="89"/>
      <c r="F22" s="352" t="s">
        <v>2254</v>
      </c>
    </row>
    <row r="23" spans="1:7" ht="257.25" x14ac:dyDescent="0.25">
      <c r="A23" s="208" t="s">
        <v>2141</v>
      </c>
      <c r="B23" s="42" t="s">
        <v>2259</v>
      </c>
      <c r="C23" s="43" t="s">
        <v>2260</v>
      </c>
      <c r="D23" s="196"/>
      <c r="E23" s="89"/>
      <c r="F23" s="352" t="s">
        <v>2254</v>
      </c>
    </row>
    <row r="24" spans="1:7" ht="201" x14ac:dyDescent="0.25">
      <c r="A24" s="208" t="s">
        <v>2141</v>
      </c>
      <c r="B24" s="42" t="s">
        <v>2261</v>
      </c>
      <c r="C24" s="43" t="s">
        <v>2262</v>
      </c>
      <c r="D24" s="196"/>
      <c r="E24" s="89"/>
      <c r="F24" s="352" t="s">
        <v>2254</v>
      </c>
    </row>
    <row r="25" spans="1:7" ht="31.5" customHeight="1" x14ac:dyDescent="0.25">
      <c r="A25" s="208" t="s">
        <v>2141</v>
      </c>
      <c r="B25" s="44" t="s">
        <v>2263</v>
      </c>
      <c r="C25" s="77" t="s">
        <v>2264</v>
      </c>
      <c r="D25" s="331" t="str">
        <f>IF(COUNTIF(D26:D28,"NO CUMPLE")&gt;0,"NO CUMPLE CONDICIÓN",IF(COUNTIF(D26:D28,"CUMPLE")=0,"NO APLICA","CUMPLE"))</f>
        <v>NO APLICA</v>
      </c>
      <c r="E25" s="58" t="str">
        <f>CONCATENATE(IF(D26="NO CUMPLE",CONCATENATE(E26," / "),""),IF(D27="NO CUMPLE",CONCATENATE(E27," / "),""),IF(D28="NO CUMPLE",CONCATENATE(E28," / "),""))</f>
        <v/>
      </c>
      <c r="F25" s="366" t="s">
        <v>2265</v>
      </c>
      <c r="G25" s="57">
        <f>IF(D25="CUMPLE",1,IF(D25="NO CUMPLE CONDICIÓN",2,3))</f>
        <v>3</v>
      </c>
    </row>
    <row r="26" spans="1:7" ht="185.25" customHeight="1" x14ac:dyDescent="0.25">
      <c r="A26" s="208" t="s">
        <v>2141</v>
      </c>
      <c r="B26" s="42" t="s">
        <v>2266</v>
      </c>
      <c r="C26" s="55" t="s">
        <v>2267</v>
      </c>
      <c r="D26" s="196"/>
      <c r="E26" s="89"/>
      <c r="F26" s="352" t="s">
        <v>2265</v>
      </c>
    </row>
    <row r="27" spans="1:7" ht="121.5" customHeight="1" x14ac:dyDescent="0.25">
      <c r="A27" s="208" t="s">
        <v>2141</v>
      </c>
      <c r="B27" s="42" t="s">
        <v>2268</v>
      </c>
      <c r="C27" s="43" t="s">
        <v>2269</v>
      </c>
      <c r="D27" s="196"/>
      <c r="E27" s="89"/>
      <c r="F27" s="352" t="s">
        <v>2265</v>
      </c>
    </row>
    <row r="28" spans="1:7" ht="201.75" thickBot="1" x14ac:dyDescent="0.3">
      <c r="A28" s="208" t="s">
        <v>2141</v>
      </c>
      <c r="B28" s="46" t="s">
        <v>2270</v>
      </c>
      <c r="C28" s="50" t="s">
        <v>2271</v>
      </c>
      <c r="D28" s="365"/>
      <c r="E28" s="91"/>
      <c r="F28" s="352" t="s">
        <v>2265</v>
      </c>
    </row>
    <row r="30" spans="1:7" hidden="1" x14ac:dyDescent="0.25">
      <c r="C30" s="78" t="s">
        <v>2347</v>
      </c>
      <c r="D30" s="12">
        <f>COUNTIF(G3:G28,1)</f>
        <v>0</v>
      </c>
    </row>
    <row r="31" spans="1:7" hidden="1" x14ac:dyDescent="0.25">
      <c r="C31" s="78" t="s">
        <v>2348</v>
      </c>
      <c r="D31" s="12">
        <f>COUNTIF(G3:G28,2)</f>
        <v>0</v>
      </c>
    </row>
    <row r="32" spans="1:7" hidden="1" x14ac:dyDescent="0.25">
      <c r="C32" s="78" t="s">
        <v>2349</v>
      </c>
      <c r="D32" s="12">
        <f>COUNTIF(G3:G28,3)</f>
        <v>6</v>
      </c>
    </row>
  </sheetData>
  <sheetProtection algorithmName="SHA-512" hashValue="X4mh2C7BGSjkArEHHEymnTtHT/WR6YOa2uJlLWW/wq2haQVffz5xvBhs2Tz7Qk+Ugl2gBnvgbzHBsZIJTbwzNQ==" saltValue="Fxx19fGm+jvL1oZFpw7QWA==" spinCount="100000" sheet="1" formatRows="0" autoFilter="0"/>
  <mergeCells count="1">
    <mergeCell ref="B1:E1"/>
  </mergeCells>
  <phoneticPr fontId="30" type="noConversion"/>
  <conditionalFormatting sqref="D3">
    <cfRule type="cellIs" dxfId="54" priority="11" operator="equal">
      <formula>"NO CUMPLE CONDICIÓN"</formula>
    </cfRule>
    <cfRule type="cellIs" dxfId="53" priority="12" operator="equal">
      <formula>"No Cumple"</formula>
    </cfRule>
  </conditionalFormatting>
  <conditionalFormatting sqref="D5">
    <cfRule type="cellIs" dxfId="52" priority="9" operator="equal">
      <formula>"NO CUMPLE CONDICIÓN"</formula>
    </cfRule>
    <cfRule type="cellIs" dxfId="51" priority="10" operator="equal">
      <formula>"No Cumple"</formula>
    </cfRule>
  </conditionalFormatting>
  <conditionalFormatting sqref="D7:D9">
    <cfRule type="cellIs" dxfId="50" priority="7" operator="equal">
      <formula>"NO CUMPLE CONDICIÓN"</formula>
    </cfRule>
    <cfRule type="cellIs" dxfId="49" priority="8" operator="equal">
      <formula>"No Cumple"</formula>
    </cfRule>
  </conditionalFormatting>
  <conditionalFormatting sqref="D14">
    <cfRule type="cellIs" dxfId="48" priority="5" operator="equal">
      <formula>"NO CUMPLE CONDICIÓN"</formula>
    </cfRule>
    <cfRule type="cellIs" dxfId="47" priority="6" operator="equal">
      <formula>"No Cumple"</formula>
    </cfRule>
  </conditionalFormatting>
  <conditionalFormatting sqref="D20">
    <cfRule type="cellIs" dxfId="46" priority="3" operator="equal">
      <formula>"NO CUMPLE CONDICIÓN"</formula>
    </cfRule>
    <cfRule type="cellIs" dxfId="45" priority="4" operator="equal">
      <formula>"No Cumple"</formula>
    </cfRule>
  </conditionalFormatting>
  <conditionalFormatting sqref="D25">
    <cfRule type="cellIs" dxfId="44" priority="1" operator="equal">
      <formula>"NO CUMPLE CONDICIÓN"</formula>
    </cfRule>
    <cfRule type="cellIs" dxfId="43" priority="2" operator="equal">
      <formula>"No Cumple"</formula>
    </cfRule>
  </conditionalFormatting>
  <dataValidations count="2">
    <dataValidation type="list" allowBlank="1" showInputMessage="1" showErrorMessage="1" sqref="D10:D12" xr:uid="{4839EF82-FD71-411D-82A1-A5C75D81980B}">
      <formula1>"CUMPLE, NO CUMPLE,NO APLICA"</formula1>
    </dataValidation>
    <dataValidation type="list" allowBlank="1" showInputMessage="1" showErrorMessage="1" sqref="D26:D28 D4 D6 D13 D21:D24 D16:D19" xr:uid="{8D2EAE4F-0912-4032-8334-B4A50ABF8C1D}">
      <formula1>"CUMPLE,NO CUMPLE"</formula1>
    </dataValidation>
  </dataValidations>
  <hyperlinks>
    <hyperlink ref="A1" location="PORTADA!A1" display="Portada" xr:uid="{06DE3C5A-ACA2-4078-960F-FC58241786A4}"/>
  </hyperlinks>
  <printOptions horizontalCentered="1"/>
  <pageMargins left="0.31496062992125984" right="0.31496062992125984" top="1.1417322834645669" bottom="0.74803149606299213" header="0.31496062992125984" footer="0.31496062992125984"/>
  <pageSetup scale="75" fitToHeight="0" orientation="landscape" r:id="rId1"/>
  <headerFooter>
    <oddHeader>&amp;L&amp;G&amp;CPROCESO DE INSPECCIÓN, VIGILANCIA Y CONTROL
INSTRUMENTO DE VERIFICACION
PROCESO DE INSPECCIÓN, VIGILANCIA Y CONTROL
INSTRUMENTO IV
CENTRO DE EDUCACION INICIAL
&amp;RIN92.IVC
Versión 1
07/07/2026
Clasificación de la Información
CLASIFICADA</oddHeader>
    <oddFooter>&amp;C&amp;G</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D84B0-7EFB-4811-9CA6-F0A5B67149A5}">
  <sheetPr>
    <tabColor rgb="FFFFCCCC"/>
    <pageSetUpPr fitToPage="1"/>
  </sheetPr>
  <dimension ref="A1:H25"/>
  <sheetViews>
    <sheetView zoomScaleNormal="100" workbookViewId="0">
      <selection activeCell="A7" sqref="A7"/>
    </sheetView>
  </sheetViews>
  <sheetFormatPr baseColWidth="10" defaultColWidth="11.42578125" defaultRowHeight="15" x14ac:dyDescent="0.25"/>
  <cols>
    <col min="1" max="1" width="7.85546875" style="28" customWidth="1"/>
    <col min="2" max="2" width="9.85546875" style="34" customWidth="1"/>
    <col min="3" max="3" width="69.28515625" style="29" customWidth="1"/>
    <col min="4" max="4" width="19.85546875" style="31" customWidth="1"/>
    <col min="5" max="5" width="77.85546875" style="31" customWidth="1"/>
    <col min="6" max="6" width="45" style="86" customWidth="1"/>
    <col min="7" max="7" width="16.140625" style="27" hidden="1" customWidth="1"/>
    <col min="8" max="16384" width="11.42578125" style="31"/>
  </cols>
  <sheetData>
    <row r="1" spans="1:8" ht="21" customHeight="1" thickBot="1" x14ac:dyDescent="0.3">
      <c r="A1" s="223" t="s">
        <v>1635</v>
      </c>
      <c r="B1" s="432" t="s">
        <v>2272</v>
      </c>
      <c r="C1" s="433"/>
      <c r="D1" s="433"/>
      <c r="E1" s="434"/>
      <c r="F1" s="85"/>
    </row>
    <row r="2" spans="1:8" ht="74.25" customHeight="1" thickBot="1" x14ac:dyDescent="0.3">
      <c r="A2" s="351" t="s">
        <v>1664</v>
      </c>
      <c r="B2" s="61" t="s">
        <v>1665</v>
      </c>
      <c r="C2" s="62" t="s">
        <v>1666</v>
      </c>
      <c r="D2" s="63" t="s">
        <v>1667</v>
      </c>
      <c r="E2" s="64" t="s">
        <v>1668</v>
      </c>
      <c r="F2" s="33" t="s">
        <v>1669</v>
      </c>
    </row>
    <row r="3" spans="1:8" ht="36" customHeight="1" x14ac:dyDescent="0.25">
      <c r="A3" s="294"/>
      <c r="B3" s="44" t="s">
        <v>2273</v>
      </c>
      <c r="C3" s="53" t="s">
        <v>2274</v>
      </c>
      <c r="D3" s="331" t="str">
        <f>IF(COUNTIF(D4:D5,"NO CUMPLE")&gt;0,"NO CUMPLE CONDICIÓN",IF(COUNTIF(D4:D5,"CUMPLE")=0,"NO APLICA","CUMPLE"))</f>
        <v>NO APLICA</v>
      </c>
      <c r="E3" s="58" t="str">
        <f>CONCATENATE(IF(D4="NO CUMPLE",CONCATENATE(E4," / "),""),IF(D5="NO CUMPLE",CONCATENATE(E5," / "),""))</f>
        <v/>
      </c>
      <c r="F3" s="352" t="s">
        <v>2275</v>
      </c>
      <c r="G3" s="57">
        <f>IF(D3="CUMPLE",1,IF(D3="NO CUMPLE CONDICIÓN",2,3))</f>
        <v>3</v>
      </c>
    </row>
    <row r="4" spans="1:8" ht="34.5" customHeight="1" x14ac:dyDescent="0.25">
      <c r="A4" s="270" t="s">
        <v>2276</v>
      </c>
      <c r="B4" s="42" t="s">
        <v>2277</v>
      </c>
      <c r="C4" s="290" t="s">
        <v>2278</v>
      </c>
      <c r="D4" s="92"/>
      <c r="E4" s="94"/>
      <c r="F4" s="352" t="s">
        <v>2275</v>
      </c>
      <c r="G4" s="57"/>
    </row>
    <row r="5" spans="1:8" ht="42.75" x14ac:dyDescent="0.25">
      <c r="A5" s="208" t="s">
        <v>2279</v>
      </c>
      <c r="B5" s="42" t="s">
        <v>2280</v>
      </c>
      <c r="C5" s="290" t="s">
        <v>2281</v>
      </c>
      <c r="D5" s="92"/>
      <c r="E5" s="94"/>
      <c r="F5" s="352" t="s">
        <v>2275</v>
      </c>
      <c r="G5" s="57"/>
    </row>
    <row r="6" spans="1:8" ht="57" x14ac:dyDescent="0.25">
      <c r="A6" s="294"/>
      <c r="B6" s="44" t="s">
        <v>2282</v>
      </c>
      <c r="C6" s="156" t="s">
        <v>2283</v>
      </c>
      <c r="D6" s="331" t="str">
        <f>IF(COUNTIF(D7:D11,"NO CUMPLE")&gt;0,"NO CUMPLE CONDICIÓN",IF(COUNTIF(D7:D11,"CUMPLE")=0,"NO APLICA","CUMPLE"))</f>
        <v>NO APLICA</v>
      </c>
      <c r="E6" s="58" t="str">
        <f>CONCATENATE(IF(D7="NO CUMPLE",CONCATENATE(E7," / "),""),IF(D8="NO CUMPLE",CONCATENATE(E8," / "),""),IF(D9="NO CUMPLE",CONCATENATE(E9," / "),""),IF(D10="NO CUMPLE",CONCATENATE(E10," / "),""),IF(D11="NO CUMPLE",CONCATENATE(E11," / "),""))</f>
        <v/>
      </c>
      <c r="F6" s="352" t="s">
        <v>2284</v>
      </c>
      <c r="G6" s="57">
        <f>IF(D6="CUMPLE",1,IF(D6="NO CUMPLE CONDICIÓN",2,3))</f>
        <v>3</v>
      </c>
    </row>
    <row r="7" spans="1:8" ht="144" x14ac:dyDescent="0.25">
      <c r="A7" s="291" t="s">
        <v>2279</v>
      </c>
      <c r="B7" s="52" t="s">
        <v>2285</v>
      </c>
      <c r="C7" s="210" t="s">
        <v>2286</v>
      </c>
      <c r="D7" s="92"/>
      <c r="E7" s="94"/>
      <c r="F7" s="352" t="s">
        <v>2284</v>
      </c>
      <c r="G7" s="57"/>
    </row>
    <row r="8" spans="1:8" ht="39.75" customHeight="1" x14ac:dyDescent="0.25">
      <c r="A8" s="291" t="s">
        <v>2279</v>
      </c>
      <c r="B8" s="52" t="s">
        <v>2287</v>
      </c>
      <c r="C8" s="75" t="s">
        <v>2288</v>
      </c>
      <c r="D8" s="196"/>
      <c r="E8" s="94"/>
      <c r="F8" s="352" t="s">
        <v>2284</v>
      </c>
      <c r="G8" s="57"/>
    </row>
    <row r="9" spans="1:8" ht="72" x14ac:dyDescent="0.25">
      <c r="A9" s="291" t="s">
        <v>2279</v>
      </c>
      <c r="B9" s="52" t="s">
        <v>2289</v>
      </c>
      <c r="C9" s="54" t="s">
        <v>2290</v>
      </c>
      <c r="D9" s="196"/>
      <c r="E9" s="94"/>
      <c r="F9" s="352" t="s">
        <v>2284</v>
      </c>
      <c r="G9" s="57"/>
    </row>
    <row r="10" spans="1:8" ht="86.25" x14ac:dyDescent="0.25">
      <c r="A10" s="291" t="s">
        <v>2279</v>
      </c>
      <c r="B10" s="52" t="s">
        <v>2291</v>
      </c>
      <c r="C10" s="54" t="s">
        <v>2292</v>
      </c>
      <c r="D10" s="92"/>
      <c r="E10" s="94"/>
      <c r="F10" s="352" t="s">
        <v>2284</v>
      </c>
      <c r="G10" s="57"/>
    </row>
    <row r="11" spans="1:8" ht="55.5" customHeight="1" x14ac:dyDescent="0.25">
      <c r="A11" s="270" t="s">
        <v>2276</v>
      </c>
      <c r="B11" s="52" t="s">
        <v>2293</v>
      </c>
      <c r="C11" s="54" t="s">
        <v>2294</v>
      </c>
      <c r="D11" s="92"/>
      <c r="E11" s="94"/>
      <c r="F11" s="352" t="s">
        <v>2284</v>
      </c>
      <c r="G11" s="57"/>
    </row>
    <row r="12" spans="1:8" ht="50.25" customHeight="1" x14ac:dyDescent="0.25">
      <c r="A12" s="294"/>
      <c r="B12" s="44" t="s">
        <v>2295</v>
      </c>
      <c r="C12" s="53" t="s">
        <v>2296</v>
      </c>
      <c r="D12" s="331" t="str">
        <f>IF(COUNTIF(D13:D14,"NO CUMPLE")&gt;0,"NO CUMPLE CONDICIÓN",IF(COUNTIF(D13:D14,"CUMPLE")=0,"NO APLICA","CUMPLE"))</f>
        <v>NO APLICA</v>
      </c>
      <c r="E12" s="58" t="str">
        <f>CONCATENATE(IF(D13="NO CUMPLE",CONCATENATE(E13," / "),""),IF(D14="NO CUMPLE",CONCATENATE(E14," / "),""))</f>
        <v/>
      </c>
      <c r="F12" s="352" t="s">
        <v>2297</v>
      </c>
      <c r="G12" s="57">
        <f>IF(D12="CUMPLE",1,IF(D12="NO CUMPLE CONDICIÓN",2,3))</f>
        <v>3</v>
      </c>
    </row>
    <row r="13" spans="1:8" ht="158.25" x14ac:dyDescent="0.25">
      <c r="A13" s="291" t="s">
        <v>2279</v>
      </c>
      <c r="B13" s="42" t="s">
        <v>2298</v>
      </c>
      <c r="C13" s="45" t="s">
        <v>2299</v>
      </c>
      <c r="D13" s="92"/>
      <c r="E13" s="94"/>
      <c r="F13" s="352" t="s">
        <v>2297</v>
      </c>
      <c r="G13" s="57"/>
    </row>
    <row r="14" spans="1:8" ht="171.75" x14ac:dyDescent="0.25">
      <c r="A14" s="291" t="s">
        <v>2279</v>
      </c>
      <c r="B14" s="42" t="s">
        <v>2300</v>
      </c>
      <c r="C14" s="292" t="s">
        <v>2497</v>
      </c>
      <c r="D14" s="196"/>
      <c r="E14" s="94"/>
      <c r="F14" s="352" t="s">
        <v>2297</v>
      </c>
      <c r="G14" s="57"/>
    </row>
    <row r="15" spans="1:8" ht="48" customHeight="1" x14ac:dyDescent="0.25">
      <c r="A15" s="294"/>
      <c r="B15" s="44" t="s">
        <v>2301</v>
      </c>
      <c r="C15" s="211" t="s">
        <v>2302</v>
      </c>
      <c r="D15" s="331" t="str">
        <f>IF(COUNTIF(D16:D16,"NO CUMPLE")&gt;0,"NO CUMPLE CONDICIÓN",IF(COUNTIF(D16:D16,"CUMPLE")=0,"NO APLICA","CUMPLE"))</f>
        <v>NO APLICA</v>
      </c>
      <c r="E15" s="58" t="str">
        <f>CONCATENATE(IF(D16="NO CUMPLE",CONCATENATE(E16," / "),""))</f>
        <v/>
      </c>
      <c r="F15" s="352" t="s">
        <v>2303</v>
      </c>
      <c r="G15" s="57">
        <f>IF(D15="CUMPLE",1,IF(D15="NO CUMPLE CONDICIÓN",2,3))</f>
        <v>3</v>
      </c>
      <c r="H15" s="87"/>
    </row>
    <row r="16" spans="1:8" ht="272.25" x14ac:dyDescent="0.25">
      <c r="A16" s="270" t="s">
        <v>2276</v>
      </c>
      <c r="B16" s="42" t="s">
        <v>2304</v>
      </c>
      <c r="C16" s="293" t="s">
        <v>2305</v>
      </c>
      <c r="D16" s="212"/>
      <c r="E16" s="94"/>
      <c r="F16" s="352" t="s">
        <v>2303</v>
      </c>
      <c r="G16" s="57"/>
      <c r="H16" s="87"/>
    </row>
    <row r="17" spans="1:7" ht="37.5" customHeight="1" x14ac:dyDescent="0.25">
      <c r="A17" s="294"/>
      <c r="B17" s="44" t="s">
        <v>2306</v>
      </c>
      <c r="C17" s="53" t="s">
        <v>2307</v>
      </c>
      <c r="D17" s="331" t="str">
        <f>IF(COUNTIF(D18:D20,"NO CUMPLE")&gt;0,"NO CUMPLE CONDICIÓN",IF(COUNTIF(D18:D20,"CUMPLE")=0,"NO APLICA","CUMPLE"))</f>
        <v>NO APLICA</v>
      </c>
      <c r="E17" s="58" t="str">
        <f>CONCATENATE(IF(D18="NO CUMPLE",CONCATENATE(E18," / "),""),IF(D19="NO CUMPLE",CONCATENATE(E19," / "),""),IF(D20="NO CUMPLE",CONCATENATE(E20," / "),""))</f>
        <v/>
      </c>
      <c r="F17" s="352" t="s">
        <v>2308</v>
      </c>
      <c r="G17" s="57">
        <f>IF(D17="CUMPLE",1,IF(D17="NO CUMPLE CONDICIÓN",2,3))</f>
        <v>3</v>
      </c>
    </row>
    <row r="18" spans="1:7" ht="99.75" x14ac:dyDescent="0.25">
      <c r="A18" s="270" t="s">
        <v>2276</v>
      </c>
      <c r="B18" s="42" t="s">
        <v>2309</v>
      </c>
      <c r="C18" s="45" t="s">
        <v>2310</v>
      </c>
      <c r="D18" s="196"/>
      <c r="E18" s="94"/>
      <c r="F18" s="352" t="s">
        <v>2308</v>
      </c>
      <c r="G18" s="57"/>
    </row>
    <row r="19" spans="1:7" ht="86.25" x14ac:dyDescent="0.25">
      <c r="A19" s="270" t="s">
        <v>2276</v>
      </c>
      <c r="B19" s="52" t="s">
        <v>2311</v>
      </c>
      <c r="C19" s="213" t="s">
        <v>2498</v>
      </c>
      <c r="D19" s="196"/>
      <c r="E19" s="94"/>
      <c r="F19" s="352" t="s">
        <v>2308</v>
      </c>
      <c r="G19" s="57"/>
    </row>
    <row r="20" spans="1:7" ht="48.75" customHeight="1" thickBot="1" x14ac:dyDescent="0.3">
      <c r="A20" s="270" t="s">
        <v>2276</v>
      </c>
      <c r="B20" s="281" t="s">
        <v>2312</v>
      </c>
      <c r="C20" s="325" t="s">
        <v>2313</v>
      </c>
      <c r="D20" s="365"/>
      <c r="E20" s="353"/>
      <c r="F20" s="352" t="s">
        <v>2308</v>
      </c>
      <c r="G20" s="57"/>
    </row>
    <row r="22" spans="1:7" hidden="1" x14ac:dyDescent="0.25">
      <c r="C22" s="78" t="s">
        <v>2347</v>
      </c>
      <c r="D22" s="12">
        <f>COUNTIF(G3:G20,1)</f>
        <v>0</v>
      </c>
    </row>
    <row r="23" spans="1:7" hidden="1" x14ac:dyDescent="0.25">
      <c r="C23" s="78" t="s">
        <v>2348</v>
      </c>
      <c r="D23" s="12">
        <f>COUNTIF(G3:G20,2)</f>
        <v>0</v>
      </c>
    </row>
    <row r="24" spans="1:7" hidden="1" x14ac:dyDescent="0.25">
      <c r="C24" s="78" t="s">
        <v>2349</v>
      </c>
      <c r="D24" s="12">
        <f>COUNTIF(G3:G20,3)</f>
        <v>5</v>
      </c>
    </row>
    <row r="25" spans="1:7" x14ac:dyDescent="0.25">
      <c r="C25" s="78"/>
    </row>
  </sheetData>
  <sheetProtection algorithmName="SHA-512" hashValue="M7YvEee3Lgrq1mCvBWA5cG2h0JOc/vrGh7xGN48HvhZuupIezO7FlF2Vpb2RiHphrvwD49+jfBC2XPSgPgjjEQ==" saltValue="NtcT4K6+EAg/I6q9PObZFQ==" spinCount="100000" sheet="1" formatRows="0" autoFilter="0"/>
  <mergeCells count="1">
    <mergeCell ref="B1:E1"/>
  </mergeCells>
  <phoneticPr fontId="30" type="noConversion"/>
  <conditionalFormatting sqref="D3">
    <cfRule type="cellIs" dxfId="42" priority="9" operator="equal">
      <formula>"NO CUMPLE CONDICIÓN"</formula>
    </cfRule>
    <cfRule type="cellIs" dxfId="41" priority="10" operator="equal">
      <formula>"No Cumple"</formula>
    </cfRule>
  </conditionalFormatting>
  <conditionalFormatting sqref="D6">
    <cfRule type="cellIs" dxfId="40" priority="7" operator="equal">
      <formula>"NO CUMPLE CONDICIÓN"</formula>
    </cfRule>
    <cfRule type="cellIs" dxfId="39" priority="8" operator="equal">
      <formula>"No Cumple"</formula>
    </cfRule>
  </conditionalFormatting>
  <conditionalFormatting sqref="D12">
    <cfRule type="cellIs" dxfId="38" priority="5" operator="equal">
      <formula>"NO CUMPLE CONDICIÓN"</formula>
    </cfRule>
    <cfRule type="cellIs" dxfId="37" priority="6" operator="equal">
      <formula>"No Cumple"</formula>
    </cfRule>
  </conditionalFormatting>
  <conditionalFormatting sqref="D15">
    <cfRule type="cellIs" dxfId="36" priority="3" operator="equal">
      <formula>"NO CUMPLE CONDICIÓN"</formula>
    </cfRule>
    <cfRule type="cellIs" dxfId="35" priority="4" operator="equal">
      <formula>"No Cumple"</formula>
    </cfRule>
  </conditionalFormatting>
  <conditionalFormatting sqref="D17">
    <cfRule type="cellIs" dxfId="34" priority="1" operator="equal">
      <formula>"NO CUMPLE CONDICIÓN"</formula>
    </cfRule>
    <cfRule type="cellIs" dxfId="33" priority="2" operator="equal">
      <formula>"No Cumple"</formula>
    </cfRule>
  </conditionalFormatting>
  <dataValidations count="2">
    <dataValidation type="list" allowBlank="1" showInputMessage="1" showErrorMessage="1" sqref="D13 D7 D4:D5 D10:D11 D16" xr:uid="{565CD0B3-78B7-4C71-BD30-589F1AD7D0EA}">
      <formula1>"CUMPLE,NO CUMPLE"</formula1>
    </dataValidation>
    <dataValidation type="list" allowBlank="1" showInputMessage="1" showErrorMessage="1" sqref="D8:D9 D14 D18:D20" xr:uid="{8AB5EE95-63A8-4574-9F07-5041A3A6291E}">
      <formula1>"CUMPLE,NO CUMPLE,NO APLICA"</formula1>
    </dataValidation>
  </dataValidations>
  <hyperlinks>
    <hyperlink ref="A1" location="PORTADA!A1" display="Portada" xr:uid="{784D65DA-CE6F-4375-B05D-B60B0F5DCDF2}"/>
  </hyperlinks>
  <printOptions horizontalCentered="1"/>
  <pageMargins left="0.31496062992125984" right="0.31496062992125984" top="1.1417322834645669" bottom="0.74803149606299213" header="0.31496062992125984" footer="0.31496062992125984"/>
  <pageSetup scale="74" fitToHeight="0" orientation="landscape" r:id="rId1"/>
  <headerFooter>
    <oddHeader>&amp;L&amp;G&amp;CPROCESO DE INSPECCIÓN, VIGILANCIA Y CONTROL
INSTRUMENTO DE VERIFICACION
PROCESO DE INSPECCIÓN, VIGILANCIA Y CONTROL
INSTRUMENTO IV
CENTRO DE EDUCACION INICIAL
&amp;RIN92.IVC
Versión 1
07/07/2026
Clasificación de la Información
CLASIFICADA</oddHeader>
    <oddFooter>&amp;C&amp;G</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b58bb890-495a-4261-b091-f9795264cda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4C5AA379EF17D4984F1A2CAED08157D" ma:contentTypeVersion="18" ma:contentTypeDescription="Crear nuevo documento." ma:contentTypeScope="" ma:versionID="81468e11aee94068b0e41fd509e2244b">
  <xsd:schema xmlns:xsd="http://www.w3.org/2001/XMLSchema" xmlns:xs="http://www.w3.org/2001/XMLSchema" xmlns:p="http://schemas.microsoft.com/office/2006/metadata/properties" xmlns:ns3="b58bb890-495a-4261-b091-f9795264cda7" xmlns:ns4="726cd9a9-ffeb-4a3d-81a1-1c79d3c764d0" targetNamespace="http://schemas.microsoft.com/office/2006/metadata/properties" ma:root="true" ma:fieldsID="60a654b8efb7c389df8ecd3a99c5d17d" ns3:_="" ns4:_="">
    <xsd:import namespace="b58bb890-495a-4261-b091-f9795264cda7"/>
    <xsd:import namespace="726cd9a9-ffeb-4a3d-81a1-1c79d3c764d0"/>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LengthInSeconds" minOccurs="0"/>
                <xsd:element ref="ns3:MediaServiceAutoKeyPoints" minOccurs="0"/>
                <xsd:element ref="ns3:MediaServiceKeyPoints" minOccurs="0"/>
                <xsd:element ref="ns3:MediaServiceDateTaken" minOccurs="0"/>
                <xsd:element ref="ns3:MediaServiceLocation"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8bb890-495a-4261-b091-f9795264cd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DateTaken" ma:index="20" nillable="true" ma:displayName="MediaServiceDateTaken" ma:hidden="true" ma:internalName="MediaServiceDateTaken" ma:readOnly="true">
      <xsd:simpleType>
        <xsd:restriction base="dms:Text"/>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26cd9a9-ffeb-4a3d-81a1-1c79d3c764d0"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CF778F-F356-4AE4-9A2F-BA33AB9CBE08}">
  <ds:schemaRefs>
    <ds:schemaRef ds:uri="http://schemas.microsoft.com/sharepoint/v3/contenttype/forms"/>
  </ds:schemaRefs>
</ds:datastoreItem>
</file>

<file path=customXml/itemProps2.xml><?xml version="1.0" encoding="utf-8"?>
<ds:datastoreItem xmlns:ds="http://schemas.openxmlformats.org/officeDocument/2006/customXml" ds:itemID="{B8FF8E51-AEC6-4C56-AC86-99ADCAAC2116}">
  <ds:schemaRefs>
    <ds:schemaRef ds:uri="http://schemas.microsoft.com/office/2006/metadata/properties"/>
    <ds:schemaRef ds:uri="http://schemas.microsoft.com/office/infopath/2007/PartnerControls"/>
    <ds:schemaRef ds:uri="b58bb890-495a-4261-b091-f9795264cda7"/>
  </ds:schemaRefs>
</ds:datastoreItem>
</file>

<file path=customXml/itemProps3.xml><?xml version="1.0" encoding="utf-8"?>
<ds:datastoreItem xmlns:ds="http://schemas.openxmlformats.org/officeDocument/2006/customXml" ds:itemID="{8DF4B8BA-BD2D-43EC-B2CD-1C00C68866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8bb890-495a-4261-b091-f9795264cda7"/>
    <ds:schemaRef ds:uri="726cd9a9-ffeb-4a3d-81a1-1c79d3c764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d92a5f3-bc7a-4a79-8c5e-5e483f7789bf}" enabled="0" method="" siteId="{3d92a5f3-bc7a-4a79-8c5e-5e483f7789b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15</vt:i4>
      </vt:variant>
    </vt:vector>
  </HeadingPairs>
  <TitlesOfParts>
    <vt:vector size="32" baseType="lpstr">
      <vt:lpstr>LISTAS</vt:lpstr>
      <vt:lpstr>PORTADA</vt:lpstr>
      <vt:lpstr>INSTRUCTIVO</vt:lpstr>
      <vt:lpstr>1. Información General</vt:lpstr>
      <vt:lpstr>2.Ambientes Edu. y Protectores</vt:lpstr>
      <vt:lpstr>3. Alimentacion y Nutrición </vt:lpstr>
      <vt:lpstr>4. Familia,Comunidadesy Redes</vt:lpstr>
      <vt:lpstr>5. Proceso Pedagógico</vt:lpstr>
      <vt:lpstr>6. AdministrativoyGestión</vt:lpstr>
      <vt:lpstr>7. Financiero</vt:lpstr>
      <vt:lpstr>Oculto</vt:lpstr>
      <vt:lpstr>8. Talento Humano</vt:lpstr>
      <vt:lpstr>Tabla 1. Áreas y Baños</vt:lpstr>
      <vt:lpstr>Tabla 2 Evid. no cumpl P.I.</vt:lpstr>
      <vt:lpstr>TEMP</vt:lpstr>
      <vt:lpstr>Condiciones NO cumplimiento</vt:lpstr>
      <vt:lpstr>Acta_Cierre</vt:lpstr>
      <vt:lpstr>'1. Información General'!Área_de_impresión</vt:lpstr>
      <vt:lpstr>'2.Ambientes Edu. y Protectores'!Área_de_impresión</vt:lpstr>
      <vt:lpstr>'3. Alimentacion y Nutrición '!Área_de_impresión</vt:lpstr>
      <vt:lpstr>'4. Familia,Comunidadesy Redes'!Área_de_impresión</vt:lpstr>
      <vt:lpstr>'5. Proceso Pedagógico'!Área_de_impresión</vt:lpstr>
      <vt:lpstr>'6. AdministrativoyGestión'!Área_de_impresión</vt:lpstr>
      <vt:lpstr>'7. Financiero'!Área_de_impresión</vt:lpstr>
      <vt:lpstr>'8. Talento Humano'!Área_de_impresión</vt:lpstr>
      <vt:lpstr>Acta_Cierre!Área_de_impresión</vt:lpstr>
      <vt:lpstr>'Condiciones NO cumplimiento'!Área_de_impresión</vt:lpstr>
      <vt:lpstr>INSTRUCTIVO!Área_de_impresión</vt:lpstr>
      <vt:lpstr>PORTADA!Área_de_impresión</vt:lpstr>
      <vt:lpstr>'Tabla 1. Áreas y Baños'!Área_de_impresión</vt:lpstr>
      <vt:lpstr>'Tabla 2 Evid. no cumpl P.I.'!Área_de_impresión</vt:lpstr>
      <vt:lpstr>'Condiciones NO cumplimiento'!Títulos_a_imprimir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Alberto Cuervo Fonce</dc:creator>
  <cp:keywords/>
  <dc:description/>
  <cp:lastModifiedBy>Cesar Augusto Rodriguez Chaparro</cp:lastModifiedBy>
  <cp:revision/>
  <cp:lastPrinted>2026-07-07T15:05:11Z</cp:lastPrinted>
  <dcterms:created xsi:type="dcterms:W3CDTF">2025-06-13T16:00:54Z</dcterms:created>
  <dcterms:modified xsi:type="dcterms:W3CDTF">2026-07-07T15:05:26Z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0x010100F4C5AA379EF17D4984F1A2CAED08157D</vt:lpwstr>
  </property>
  <property fmtid="{D5CDD505-2E9C-101B-9397-08002B2CF9AE}" pid="3" name="MediaServiceImageTags">
    <vt:lpwstr/>
  </property>
</Properties>
</file>