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xl/tables/table82.xml" ContentType="application/vnd.openxmlformats-officedocument.spreadsheetml.table+xml"/>
  <Override PartName="/xl/tables/table83.xml" ContentType="application/vnd.openxmlformats-officedocument.spreadsheetml.table+xml"/>
  <Override PartName="/xl/tables/table84.xml" ContentType="application/vnd.openxmlformats-officedocument.spreadsheetml.table+xml"/>
  <Override PartName="/xl/tables/table85.xml" ContentType="application/vnd.openxmlformats-officedocument.spreadsheetml.table+xml"/>
  <Override PartName="/xl/tables/table86.xml" ContentType="application/vnd.openxmlformats-officedocument.spreadsheetml.table+xml"/>
  <Override PartName="/xl/tables/table87.xml" ContentType="application/vnd.openxmlformats-officedocument.spreadsheetml.table+xml"/>
  <Override PartName="/xl/tables/table88.xml" ContentType="application/vnd.openxmlformats-officedocument.spreadsheetml.table+xml"/>
  <Override PartName="/xl/tables/table89.xml" ContentType="application/vnd.openxmlformats-officedocument.spreadsheetml.table+xml"/>
  <Override PartName="/xl/tables/table90.xml" ContentType="application/vnd.openxmlformats-officedocument.spreadsheetml.table+xml"/>
  <Override PartName="/xl/tables/table91.xml" ContentType="application/vnd.openxmlformats-officedocument.spreadsheetml.table+xml"/>
  <Override PartName="/xl/tables/table92.xml" ContentType="application/vnd.openxmlformats-officedocument.spreadsheetml.table+xml"/>
  <Override PartName="/xl/tables/table93.xml" ContentType="application/vnd.openxmlformats-officedocument.spreadsheetml.table+xml"/>
  <Override PartName="/xl/tables/table94.xml" ContentType="application/vnd.openxmlformats-officedocument.spreadsheetml.table+xml"/>
  <Override PartName="/xl/tables/table95.xml" ContentType="application/vnd.openxmlformats-officedocument.spreadsheetml.table+xml"/>
  <Override PartName="/xl/tables/table96.xml" ContentType="application/vnd.openxmlformats-officedocument.spreadsheetml.table+xml"/>
  <Override PartName="/xl/tables/table97.xml" ContentType="application/vnd.openxmlformats-officedocument.spreadsheetml.table+xml"/>
  <Override PartName="/xl/tables/table98.xml" ContentType="application/vnd.openxmlformats-officedocument.spreadsheetml.table+xml"/>
  <Override PartName="/xl/tables/table99.xml" ContentType="application/vnd.openxmlformats-officedocument.spreadsheetml.table+xml"/>
  <Override PartName="/xl/tables/table100.xml" ContentType="application/vnd.openxmlformats-officedocument.spreadsheetml.table+xml"/>
  <Override PartName="/xl/tables/table101.xml" ContentType="application/vnd.openxmlformats-officedocument.spreadsheetml.table+xml"/>
  <Override PartName="/xl/tables/table102.xml" ContentType="application/vnd.openxmlformats-officedocument.spreadsheetml.table+xml"/>
  <Override PartName="/xl/tables/table103.xml" ContentType="application/vnd.openxmlformats-officedocument.spreadsheetml.table+xml"/>
  <Override PartName="/xl/tables/table104.xml" ContentType="application/vnd.openxmlformats-officedocument.spreadsheetml.table+xml"/>
  <Override PartName="/xl/tables/table105.xml" ContentType="application/vnd.openxmlformats-officedocument.spreadsheetml.table+xml"/>
  <Override PartName="/xl/tables/table106.xml" ContentType="application/vnd.openxmlformats-officedocument.spreadsheetml.table+xml"/>
  <Override PartName="/xl/tables/table107.xml" ContentType="application/vnd.openxmlformats-officedocument.spreadsheetml.table+xml"/>
  <Override PartName="/xl/tables/table108.xml" ContentType="application/vnd.openxmlformats-officedocument.spreadsheetml.table+xml"/>
  <Override PartName="/xl/tables/table109.xml" ContentType="application/vnd.openxmlformats-officedocument.spreadsheetml.table+xml"/>
  <Override PartName="/xl/tables/table110.xml" ContentType="application/vnd.openxmlformats-officedocument.spreadsheetml.table+xml"/>
  <Override PartName="/xl/tables/table111.xml" ContentType="application/vnd.openxmlformats-officedocument.spreadsheetml.table+xml"/>
  <Override PartName="/xl/tables/table112.xml" ContentType="application/vnd.openxmlformats-officedocument.spreadsheetml.table+xml"/>
  <Override PartName="/xl/tables/table113.xml" ContentType="application/vnd.openxmlformats-officedocument.spreadsheetml.table+xml"/>
  <Override PartName="/xl/drawings/drawing1.xml" ContentType="application/vnd.openxmlformats-officedocument.drawing+xml"/>
  <Override PartName="/xl/tables/table114.xml" ContentType="application/vnd.openxmlformats-officedocument.spreadsheetml.table+xml"/>
  <Override PartName="/xl/tables/table115.xml" ContentType="application/vnd.openxmlformats-officedocument.spreadsheetml.table+xml"/>
  <Override PartName="/xl/tables/table116.xml" ContentType="application/vnd.openxmlformats-officedocument.spreadsheetml.table+xml"/>
  <Override PartName="/xl/tables/table117.xml" ContentType="application/vnd.openxmlformats-officedocument.spreadsheetml.table+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202300"/>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3" documentId="13_ncr:1_{4B64076A-79A5-F24B-BE08-491AFF310C3E}" xr6:coauthVersionLast="47" xr6:coauthVersionMax="47" xr10:uidLastSave="{E90FD538-1812-43AF-9A8B-9C94AE9E603E}"/>
  <bookViews>
    <workbookView xWindow="-120" yWindow="-120" windowWidth="29040" windowHeight="15720" activeTab="1" xr2:uid="{00000000-000D-0000-FFFF-FFFF00000000}"/>
  </bookViews>
  <sheets>
    <sheet name="LISTAS" sheetId="2" state="hidden" r:id="rId1"/>
    <sheet name="PORTADA" sheetId="47" r:id="rId2"/>
    <sheet name="INSTRUCTIVO" sheetId="68" r:id="rId3"/>
    <sheet name="1. Información General" sheetId="69" r:id="rId4"/>
    <sheet name="2.Ambientes Edu. y Protectores" sheetId="96" r:id="rId5"/>
    <sheet name="3.Salud y Nutrición" sheetId="97" r:id="rId6"/>
    <sheet name="4. Familia, Comunidades y Redes" sheetId="92" r:id="rId7"/>
    <sheet name="5. Proceso Pedagógico" sheetId="93" r:id="rId8"/>
    <sheet name="6. Administrativo y Gestión" sheetId="95" r:id="rId9"/>
    <sheet name="7. Financiero " sheetId="75" r:id="rId10"/>
    <sheet name="8. Talento Humano " sheetId="76" r:id="rId11"/>
    <sheet name="TEMP" sheetId="38" state="hidden" r:id="rId12"/>
    <sheet name="Tabla 1. Áreas y Baños" sheetId="77" r:id="rId13"/>
    <sheet name="Tabla 2 Evid. no cumpl P.I." sheetId="78" r:id="rId14"/>
    <sheet name="Tabla 3 Estructura del TH" sheetId="99" r:id="rId15"/>
    <sheet name="Tabla 4 Registro Muestra TH" sheetId="80" r:id="rId16"/>
    <sheet name="Tabla 5 Perfiles TH" sheetId="98" r:id="rId17"/>
    <sheet name="Condiciones NO cumplimiento" sheetId="32" r:id="rId18"/>
    <sheet name="Acta_Cierre" sheetId="14" r:id="rId19"/>
    <sheet name="Oculto" sheetId="100" state="hidden" r:id="rId20"/>
  </sheets>
  <externalReferences>
    <externalReference r:id="rId21"/>
    <externalReference r:id="rId22"/>
    <externalReference r:id="rId23"/>
  </externalReferences>
  <definedNames>
    <definedName name="_xlnm._FilterDatabase" localSheetId="4" hidden="1">'2.Ambientes Edu. y Protectores'!$A$2:$G$74</definedName>
    <definedName name="_xlnm._FilterDatabase" localSheetId="5" hidden="1">'3.Salud y Nutrición'!$A$2:$G$2</definedName>
    <definedName name="_xlnm._FilterDatabase" localSheetId="6" hidden="1">'4. Familia, Comunidades y Redes'!$A$2:$H$25</definedName>
    <definedName name="_xlnm._FilterDatabase" localSheetId="7" hidden="1">'5. Proceso Pedagógico'!$A$2:$H$25</definedName>
    <definedName name="_xlnm._FilterDatabase" localSheetId="8" hidden="1">'6. Administrativo y Gestión'!$A$2:$H$19</definedName>
    <definedName name="_xlnm._FilterDatabase" localSheetId="9" hidden="1">'7. Financiero '!$B$2:$E$2</definedName>
    <definedName name="_xlnm._FilterDatabase" localSheetId="10" hidden="1">'8. Talento Humano '!$B$2:$E$2</definedName>
    <definedName name="_xlnm._FilterDatabase" localSheetId="17" hidden="1">'Condiciones NO cumplimiento'!$A$2:$G$2</definedName>
    <definedName name="_xlnm.Print_Area" localSheetId="3">'1. Información General'!$A$1:$F$41</definedName>
    <definedName name="_xlnm.Print_Area" localSheetId="4">'2.Ambientes Edu. y Protectores'!$B$1:$E$74</definedName>
    <definedName name="_xlnm.Print_Area" localSheetId="5">'3.Salud y Nutrición'!$B$1:$E$77</definedName>
    <definedName name="_xlnm.Print_Area" localSheetId="6">'4. Familia, Comunidades y Redes'!$B$1:$E$37</definedName>
    <definedName name="_xlnm.Print_Area" localSheetId="7">'5. Proceso Pedagógico'!$B$1:$E$32</definedName>
    <definedName name="_xlnm.Print_Area" localSheetId="8">'6. Administrativo y Gestión'!$B$1:$E$20</definedName>
    <definedName name="_xlnm.Print_Area" localSheetId="9">'7. Financiero '!$B$1:$E$21</definedName>
    <definedName name="_xlnm.Print_Area" localSheetId="10">'8. Talento Humano '!$B$1:$E$26</definedName>
    <definedName name="_xlnm.Print_Area" localSheetId="18">Acta_Cierre!$A$1:$F$45</definedName>
    <definedName name="_xlnm.Print_Area" localSheetId="17">'Condiciones NO cumplimiento'!$A$1:$G$46</definedName>
    <definedName name="_xlnm.Print_Area" localSheetId="2">INSTRUCTIVO!$A$1:$B$102</definedName>
    <definedName name="_xlnm.Print_Area" localSheetId="1">PORTADA!$A$1:$E$38</definedName>
    <definedName name="_xlnm.Print_Area" localSheetId="12">'Tabla 1. Áreas y Baños'!$A$1:$I$53</definedName>
    <definedName name="_xlnm.Print_Area" localSheetId="13">'Tabla 2 Evid. no cumpl P.I.'!$B$1:$N$12</definedName>
    <definedName name="_xlnm.Print_Area" localSheetId="14">'Tabla 3 Estructura del TH'!$A$1:$B$45</definedName>
    <definedName name="_xlnm.Print_Area" localSheetId="15">'Tabla 4 Registro Muestra TH'!$A$1:$AO$15</definedName>
    <definedName name="_xlnm.Print_Area" localSheetId="16">'Tabla 5 Perfiles TH'!$A$1:$E$25</definedName>
    <definedName name="_xlnm.Print_Area" localSheetId="11">TEMP!#REF!</definedName>
    <definedName name="Auditoría" localSheetId="2">#REF!</definedName>
    <definedName name="Auditoría">[1]!Acciones[Auditoría]</definedName>
    <definedName name="b" localSheetId="2">#REF!</definedName>
    <definedName name="b" localSheetId="12">'[1]Verificables Comp. Legal'!$D$40</definedName>
    <definedName name="b" localSheetId="15">'[2]Verificables Comp. Legal'!$D$40</definedName>
    <definedName name="b" localSheetId="16">'[3]Verificables Comp. Legal'!$D$40</definedName>
    <definedName name="b">'[1]Verificables Comp. Legal'!$D$40</definedName>
    <definedName name="ca" localSheetId="2">#REF!</definedName>
    <definedName name="ca" localSheetId="12">'[1]Verificables Comp. Legal'!$K$19</definedName>
    <definedName name="ca" localSheetId="15">'[2]Verificables Comp. Legal'!$K$19</definedName>
    <definedName name="ca" localSheetId="16">'[3]Verificables Comp. Legal'!$K$19</definedName>
    <definedName name="ca">'[1]Verificables Comp. Legal'!$K$19</definedName>
    <definedName name="camp" localSheetId="2">#REF!</definedName>
    <definedName name="camp" localSheetId="12">'[1]Verificables Comp. Legal'!$U$16</definedName>
    <definedName name="camp" localSheetId="15">'[2]Verificables Comp. Legal'!$U$16</definedName>
    <definedName name="camp" localSheetId="16">'[3]Verificables Comp. Legal'!$U$16</definedName>
    <definedName name="camp">'[1]Verificables Comp. Legal'!$U$16</definedName>
    <definedName name="cap" localSheetId="2">#REF!</definedName>
    <definedName name="cap" localSheetId="12">'[1]Verificables Comp. Legal'!$O$29</definedName>
    <definedName name="cap" localSheetId="15">'[2]Verificables Comp. Legal'!$O$29</definedName>
    <definedName name="cap" localSheetId="16">'[3]Verificables Comp. Legal'!$O$29</definedName>
    <definedName name="cap">'[1]Verificables Comp. Legal'!$O$29</definedName>
    <definedName name="car" localSheetId="2">#REF!</definedName>
    <definedName name="car" localSheetId="12">'[1]Verificables Comp. Legal'!$K$16</definedName>
    <definedName name="car" localSheetId="15">'[2]Verificables Comp. Legal'!$K$16</definedName>
    <definedName name="car" localSheetId="16">'[3]Verificables Comp. Legal'!$K$16</definedName>
    <definedName name="car">'[1]Verificables Comp. Legal'!$K$16</definedName>
    <definedName name="carg" localSheetId="2">#REF!</definedName>
    <definedName name="carg" localSheetId="12">'[1]Verificables Comp. Legal'!$K$17</definedName>
    <definedName name="carg" localSheetId="15">'[2]Verificables Comp. Legal'!$K$17</definedName>
    <definedName name="carg" localSheetId="16">'[3]Verificables Comp. Legal'!$K$17</definedName>
    <definedName name="carg">'[1]Verificables Comp. Legal'!$K$17</definedName>
    <definedName name="cargo" localSheetId="2">#REF!</definedName>
    <definedName name="cargo" localSheetId="12">'[1]Verificables Comp. Legal'!$K$18</definedName>
    <definedName name="cargo" localSheetId="15">'[2]Verificables Comp. Legal'!$K$18</definedName>
    <definedName name="cargo" localSheetId="16">'[3]Verificables Comp. Legal'!$K$18</definedName>
    <definedName name="cargo">'[1]Verificables Comp. Legal'!$K$18</definedName>
    <definedName name="cargoo" localSheetId="2">#REF!</definedName>
    <definedName name="cargoo" localSheetId="12">'[1]Verificables Comp. Legal'!$J$38</definedName>
    <definedName name="cargoo" localSheetId="15">'[2]Verificables Comp. Legal'!$J$38</definedName>
    <definedName name="cargoo" localSheetId="16">'[3]Verificables Comp. Legal'!$J$38</definedName>
    <definedName name="cargoo">'[1]Verificables Comp. Legal'!$J$38</definedName>
    <definedName name="cargooo" localSheetId="2">#REF!</definedName>
    <definedName name="cargooo" localSheetId="12">'[1]Verificables Comp. Legal'!$J$37</definedName>
    <definedName name="cargooo" localSheetId="15">'[2]Verificables Comp. Legal'!$J$37</definedName>
    <definedName name="cargooo" localSheetId="16">'[3]Verificables Comp. Legal'!$J$37</definedName>
    <definedName name="cargooo">'[1]Verificables Comp. Legal'!$J$37</definedName>
    <definedName name="carrr" localSheetId="2">#REF!</definedName>
    <definedName name="carrr" localSheetId="12">'[1]Verificables Comp. Legal'!$J$39</definedName>
    <definedName name="carrr" localSheetId="15">'[2]Verificables Comp. Legal'!$J$39</definedName>
    <definedName name="carrr" localSheetId="16">'[3]Verificables Comp. Legal'!$J$39</definedName>
    <definedName name="carrr">'[1]Verificables Comp. Legal'!$J$39</definedName>
    <definedName name="carrrr" localSheetId="2">#REF!</definedName>
    <definedName name="carrrr" localSheetId="12">'[1]Verificables Comp. Legal'!$J$40</definedName>
    <definedName name="carrrr" localSheetId="15">'[2]Verificables Comp. Legal'!$J$40</definedName>
    <definedName name="carrrr" localSheetId="16">'[3]Verificables Comp. Legal'!$J$40</definedName>
    <definedName name="carrrr">'[1]Verificables Comp. Legal'!$J$40</definedName>
    <definedName name="codpo" localSheetId="2">#REF!</definedName>
    <definedName name="codpo" localSheetId="12">'[1]Verificables Comp. Legal'!$B$34</definedName>
    <definedName name="codpo" localSheetId="15">'[2]Verificables Comp. Legal'!$B$34</definedName>
    <definedName name="codpo" localSheetId="16">'[3]Verificables Comp. Legal'!$B$34</definedName>
    <definedName name="codpo">'[1]Verificables Comp. Legal'!$B$34</definedName>
    <definedName name="com" localSheetId="2">#REF!</definedName>
    <definedName name="com" localSheetId="12">'[1]Verificables Comp. Legal'!$U$17</definedName>
    <definedName name="com" localSheetId="15">'[2]Verificables Comp. Legal'!$U$17</definedName>
    <definedName name="com" localSheetId="16">'[3]Verificables Comp. Legal'!$U$17</definedName>
    <definedName name="com">'[1]Verificables Comp. Legal'!$U$17</definedName>
    <definedName name="com´p" localSheetId="2">#REF!</definedName>
    <definedName name="com´p" localSheetId="12">'[1]Verificables Comp. Legal'!$U$18</definedName>
    <definedName name="com´p" localSheetId="15">'[2]Verificables Comp. Legal'!$U$18</definedName>
    <definedName name="com´p" localSheetId="16">'[3]Verificables Comp. Legal'!$U$18</definedName>
    <definedName name="com´p">'[1]Verificables Comp. Legal'!$U$18</definedName>
    <definedName name="compel" localSheetId="2">#REF!</definedName>
    <definedName name="compel" localSheetId="12">'[1]Verificables Comp. Legal'!$Q$38</definedName>
    <definedName name="compel" localSheetId="15">'[2]Verificables Comp. Legal'!$Q$38</definedName>
    <definedName name="compel" localSheetId="16">'[3]Verificables Comp. Legal'!$Q$38</definedName>
    <definedName name="compel">'[1]Verificables Comp. Legal'!$Q$38</definedName>
    <definedName name="compen" localSheetId="2">#REF!</definedName>
    <definedName name="compen" localSheetId="12">'[1]Verificables Comp. Legal'!$Q$37</definedName>
    <definedName name="compen" localSheetId="15">'[2]Verificables Comp. Legal'!$Q$37</definedName>
    <definedName name="compen" localSheetId="16">'[3]Verificables Comp. Legal'!$Q$37</definedName>
    <definedName name="compen">'[1]Verificables Comp. Legal'!$Q$37</definedName>
    <definedName name="compo" localSheetId="2">#REF!</definedName>
    <definedName name="compo" localSheetId="12">'[1]Verificables Comp. Legal'!$U$19</definedName>
    <definedName name="compo" localSheetId="15">'[2]Verificables Comp. Legal'!$U$19</definedName>
    <definedName name="compo" localSheetId="16">'[3]Verificables Comp. Legal'!$U$19</definedName>
    <definedName name="compo">'[1]Verificables Comp. Legal'!$U$19</definedName>
    <definedName name="comppa" localSheetId="2">#REF!</definedName>
    <definedName name="comppa" localSheetId="12">'[1]Verificables Comp. Legal'!$Q$39</definedName>
    <definedName name="comppa" localSheetId="15">'[2]Verificables Comp. Legal'!$Q$39</definedName>
    <definedName name="comppa" localSheetId="16">'[3]Verificables Comp. Legal'!$Q$39</definedName>
    <definedName name="comppa">'[1]Verificables Comp. Legal'!$Q$39</definedName>
    <definedName name="comppar" localSheetId="2">#REF!</definedName>
    <definedName name="comppar" localSheetId="12">'[1]Verificables Comp. Legal'!$Q$40</definedName>
    <definedName name="comppar" localSheetId="15">'[2]Verificables Comp. Legal'!$Q$40</definedName>
    <definedName name="comppar" localSheetId="16">'[3]Verificables Comp. Legal'!$Q$40</definedName>
    <definedName name="comppar">'[1]Verificables Comp. Legal'!$Q$40</definedName>
    <definedName name="correo" localSheetId="2">#REF!</definedName>
    <definedName name="correo" localSheetId="12">'[1]Verificables Comp. Legal'!$U$23</definedName>
    <definedName name="correo" localSheetId="15">'[2]Verificables Comp. Legal'!$U$23</definedName>
    <definedName name="correo" localSheetId="16">'[3]Verificables Comp. Legal'!$U$23</definedName>
    <definedName name="correo">'[1]Verificables Comp. Legal'!$U$23</definedName>
    <definedName name="CPIA" localSheetId="2">#REF!</definedName>
    <definedName name="CPIA">[1]!Acciones[Auditoría]</definedName>
    <definedName name="cumple" localSheetId="12">#REF!</definedName>
    <definedName name="cumple">#REF!</definedName>
    <definedName name="cupo" localSheetId="2">#REF!</definedName>
    <definedName name="cupo" localSheetId="12">'[1]Verificables Comp. Legal'!$Q$29</definedName>
    <definedName name="cupo" localSheetId="15">'[2]Verificables Comp. Legal'!$Q$29</definedName>
    <definedName name="cupo" localSheetId="16">'[3]Verificables Comp. Legal'!$Q$29</definedName>
    <definedName name="cupo">'[1]Verificables Comp. Legal'!$Q$29</definedName>
    <definedName name="cz" localSheetId="2">#REF!</definedName>
    <definedName name="cz" localSheetId="12">'[1]Verificables Comp. Legal'!$O$22</definedName>
    <definedName name="cz" localSheetId="15">'[2]Verificables Comp. Legal'!$O$22</definedName>
    <definedName name="cz" localSheetId="16">'[3]Verificables Comp. Legal'!$O$22</definedName>
    <definedName name="cz">'[1]Verificables Comp. Legal'!$O$22</definedName>
    <definedName name="desp" localSheetId="2">#REF!</definedName>
    <definedName name="desp" localSheetId="12">'[1]Verificables Comp. Legal'!$M$30</definedName>
    <definedName name="desp" localSheetId="15">'[2]Verificables Comp. Legal'!$M$30</definedName>
    <definedName name="desp" localSheetId="16">'[3]Verificables Comp. Legal'!$M$30</definedName>
    <definedName name="desp">'[1]Verificables Comp. Legal'!$M$30</definedName>
    <definedName name="dir" localSheetId="2">#REF!</definedName>
    <definedName name="dir" localSheetId="12">'[1]Verificables Comp. Legal'!$D$25</definedName>
    <definedName name="dir" localSheetId="15">'[2]Verificables Comp. Legal'!$D$25</definedName>
    <definedName name="dir" localSheetId="16">'[3]Verificables Comp. Legal'!$D$25</definedName>
    <definedName name="dir">'[1]Verificables Comp. Legal'!$D$25</definedName>
    <definedName name="dirse" localSheetId="2">#REF!</definedName>
    <definedName name="dirse" localSheetId="12">'[1]Verificables Comp. Legal'!$D$32</definedName>
    <definedName name="dirse" localSheetId="15">'[2]Verificables Comp. Legal'!$D$32</definedName>
    <definedName name="dirse" localSheetId="16">'[3]Verificables Comp. Legal'!$D$32</definedName>
    <definedName name="dirse">'[1]Verificables Comp. Legal'!$D$32</definedName>
    <definedName name="dr" localSheetId="2">#REF!</definedName>
    <definedName name="dr" localSheetId="12">'[1]Verificables Comp. Legal'!$K$28</definedName>
    <definedName name="dr" localSheetId="15">'[2]Verificables Comp. Legal'!$K$28</definedName>
    <definedName name="dr" localSheetId="16">'[3]Verificables Comp. Legal'!$K$28</definedName>
    <definedName name="dr">'[1]Verificables Comp. Legal'!$K$28</definedName>
    <definedName name="email" localSheetId="2">#REF!</definedName>
    <definedName name="email" localSheetId="12">'[1]Verificables Comp. Legal'!$S$28</definedName>
    <definedName name="email" localSheetId="15">'[2]Verificables Comp. Legal'!$S$28</definedName>
    <definedName name="email" localSheetId="16">'[3]Verificables Comp. Legal'!$S$28</definedName>
    <definedName name="email">'[1]Verificables Comp. Legal'!$S$28</definedName>
    <definedName name="fal" localSheetId="2">#REF!</definedName>
    <definedName name="fal" localSheetId="12">'[1]Verificables Comp. Legal'!$C$30</definedName>
    <definedName name="fal" localSheetId="15">'[2]Verificables Comp. Legal'!$C$30</definedName>
    <definedName name="fal" localSheetId="16">'[3]Verificables Comp. Legal'!$C$30</definedName>
    <definedName name="fal">'[1]Verificables Comp. Legal'!$C$30</definedName>
    <definedName name="fecha" localSheetId="2">#REF!</definedName>
    <definedName name="fecha" localSheetId="12">'[1]Verificables Comp. Legal'!$D$11</definedName>
    <definedName name="fecha" localSheetId="15">'[2]Verificables Comp. Legal'!$D$11</definedName>
    <definedName name="fecha" localSheetId="16">'[3]Verificables Comp. Legal'!$D$11</definedName>
    <definedName name="fecha">'[1]Verificables Comp. Legal'!$D$11</definedName>
    <definedName name="fechaa" localSheetId="2">#REF!</definedName>
    <definedName name="fechaa" localSheetId="12">'[1]Verificables Comp. Legal'!$D$13</definedName>
    <definedName name="fechaa" localSheetId="15">'[2]Verificables Comp. Legal'!$D$13</definedName>
    <definedName name="fechaa" localSheetId="16">'[3]Verificables Comp. Legal'!$D$13</definedName>
    <definedName name="fechaa">'[1]Verificables Comp. Legal'!$D$13</definedName>
    <definedName name="Inicial" localSheetId="2">#REF!</definedName>
    <definedName name="Inicial">[1]!Acciones[Inicial]</definedName>
    <definedName name="Inspección" localSheetId="2">#REF!</definedName>
    <definedName name="Inspección">[1]!Acciones[Inspección]</definedName>
    <definedName name="lf" localSheetId="2">#REF!</definedName>
    <definedName name="lf" localSheetId="12">'[1]Verificables Comp. Legal'!$M$26</definedName>
    <definedName name="lf" localSheetId="15">'[2]Verificables Comp. Legal'!$M$26</definedName>
    <definedName name="lf" localSheetId="16">'[3]Verificables Comp. Legal'!$M$26</definedName>
    <definedName name="lf">'[1]Verificables Comp. Legal'!$M$26</definedName>
    <definedName name="m" localSheetId="2">#REF!</definedName>
    <definedName name="m" localSheetId="12">'[1]Verificables Comp. Legal'!$D$39</definedName>
    <definedName name="m" localSheetId="15">'[2]Verificables Comp. Legal'!$D$39</definedName>
    <definedName name="m" localSheetId="16">'[3]Verificables Comp. Legal'!$D$39</definedName>
    <definedName name="m">'[1]Verificables Comp. Legal'!$D$39</definedName>
    <definedName name="mun" localSheetId="2">#REF!</definedName>
    <definedName name="mun" localSheetId="12">'[1]Verificables Comp. Legal'!$O$23</definedName>
    <definedName name="mun" localSheetId="15">'[2]Verificables Comp. Legal'!$O$23</definedName>
    <definedName name="mun" localSheetId="16">'[3]Verificables Comp. Legal'!$O$23</definedName>
    <definedName name="mun">'[1]Verificables Comp. Legal'!$O$23</definedName>
    <definedName name="muni" localSheetId="2">#REF!</definedName>
    <definedName name="muni" localSheetId="12">'[1]Verificables Comp. Legal'!$O$28</definedName>
    <definedName name="muni" localSheetId="15">'[2]Verificables Comp. Legal'!$O$28</definedName>
    <definedName name="muni" localSheetId="16">'[3]Verificables Comp. Legal'!$O$28</definedName>
    <definedName name="muni">'[1]Verificables Comp. Legal'!$O$28</definedName>
    <definedName name="n" localSheetId="2">#REF!</definedName>
    <definedName name="n" localSheetId="12">'[1]Verificables Comp. Legal'!$D$37</definedName>
    <definedName name="n" localSheetId="15">'[2]Verificables Comp. Legal'!$D$37</definedName>
    <definedName name="n" localSheetId="16">'[3]Verificables Comp. Legal'!$D$37</definedName>
    <definedName name="n">'[1]Verificables Comp. Legal'!$D$37</definedName>
    <definedName name="nit" localSheetId="2">#REF!</definedName>
    <definedName name="nit" localSheetId="12">'[1]Verificables Comp. Legal'!$J$23</definedName>
    <definedName name="nit" localSheetId="15">'[2]Verificables Comp. Legal'!$J$23</definedName>
    <definedName name="nit" localSheetId="16">'[3]Verificables Comp. Legal'!$J$23</definedName>
    <definedName name="nit">'[1]Verificables Comp. Legal'!$J$23</definedName>
    <definedName name="no" localSheetId="2">#REF!</definedName>
    <definedName name="no" localSheetId="12">'[1]Verificables Comp. Legal'!$F$31</definedName>
    <definedName name="no" localSheetId="15">'[2]Verificables Comp. Legal'!$F$31</definedName>
    <definedName name="no" localSheetId="16">'[3]Verificables Comp. Legal'!$F$31</definedName>
    <definedName name="no">'[1]Verificables Comp. Legal'!$F$31</definedName>
    <definedName name="noaplica" localSheetId="12">#REF!</definedName>
    <definedName name="noaplica">#REF!</definedName>
    <definedName name="nomb" localSheetId="2">#REF!</definedName>
    <definedName name="nomb" localSheetId="12">'[1]Verificables Comp. Legal'!$D$23</definedName>
    <definedName name="nomb" localSheetId="15">'[2]Verificables Comp. Legal'!$D$23</definedName>
    <definedName name="nomb" localSheetId="16">'[3]Verificables Comp. Legal'!$D$23</definedName>
    <definedName name="nomb">'[1]Verificables Comp. Legal'!$D$23</definedName>
    <definedName name="nombrep" localSheetId="2">#REF!</definedName>
    <definedName name="nombrep" localSheetId="12">'[1]Verificables Comp. Legal'!$D$24</definedName>
    <definedName name="nombrep" localSheetId="15">'[2]Verificables Comp. Legal'!$D$24</definedName>
    <definedName name="nombrep" localSheetId="16">'[3]Verificables Comp. Legal'!$D$24</definedName>
    <definedName name="nombrep">'[1]Verificables Comp. Legal'!$D$24</definedName>
    <definedName name="nomrep" localSheetId="2">#REF!</definedName>
    <definedName name="nomrep" localSheetId="12">'[1]Verificables Comp. Legal'!$D$29</definedName>
    <definedName name="nomrep" localSheetId="15">'[2]Verificables Comp. Legal'!$D$29</definedName>
    <definedName name="nomrep" localSheetId="16">'[3]Verificables Comp. Legal'!$D$29</definedName>
    <definedName name="nomrep">'[1]Verificables Comp. Legal'!$D$29</definedName>
    <definedName name="nomun" localSheetId="2">#REF!</definedName>
    <definedName name="nomun" localSheetId="12">'[1]Verificables Comp. Legal'!$D$28</definedName>
    <definedName name="nomun" localSheetId="15">'[2]Verificables Comp. Legal'!$D$28</definedName>
    <definedName name="nomun" localSheetId="16">'[3]Verificables Comp. Legal'!$D$28</definedName>
    <definedName name="nomun">'[1]Verificables Comp. Legal'!$D$28</definedName>
    <definedName name="numbe" localSheetId="2">#REF!</definedName>
    <definedName name="numbe" localSheetId="12">'[1]Verificables Comp. Legal'!$S$29</definedName>
    <definedName name="numbe" localSheetId="15">'[2]Verificables Comp. Legal'!$S$29</definedName>
    <definedName name="numbe" localSheetId="16">'[3]Verificables Comp. Legal'!$S$29</definedName>
    <definedName name="numbe">'[1]Verificables Comp. Legal'!$S$29</definedName>
    <definedName name="numbea" localSheetId="2">#REF!</definedName>
    <definedName name="numbea" localSheetId="12">'[1]Verificables Comp. Legal'!$W$29</definedName>
    <definedName name="numbea" localSheetId="15">'[2]Verificables Comp. Legal'!$W$29</definedName>
    <definedName name="numbea" localSheetId="16">'[3]Verificables Comp. Legal'!$W$29</definedName>
    <definedName name="numbea">'[1]Verificables Comp. Legal'!$W$29</definedName>
    <definedName name="numero" localSheetId="2">#REF!</definedName>
    <definedName name="numero" localSheetId="12">'[1]Verificables Comp. Legal'!$D$12</definedName>
    <definedName name="numero" localSheetId="15">'[2]Verificables Comp. Legal'!$D$12</definedName>
    <definedName name="numero" localSheetId="16">'[3]Verificables Comp. Legal'!$D$12</definedName>
    <definedName name="numero">'[1]Verificables Comp. Legal'!$D$12</definedName>
    <definedName name="numid" localSheetId="2">#REF!</definedName>
    <definedName name="numid" localSheetId="12">'[1]Verificables Comp. Legal'!$O$24</definedName>
    <definedName name="numid" localSheetId="15">'[2]Verificables Comp. Legal'!$O$24</definedName>
    <definedName name="numid" localSheetId="16">'[3]Verificables Comp. Legal'!$O$24</definedName>
    <definedName name="numid">'[1]Verificables Comp. Legal'!$O$24</definedName>
    <definedName name="o" localSheetId="2">#REF!</definedName>
    <definedName name="o" localSheetId="12">'[1]Verificables Comp. Legal'!$D$38</definedName>
    <definedName name="o" localSheetId="15">'[2]Verificables Comp. Legal'!$D$38</definedName>
    <definedName name="o" localSheetId="16">'[3]Verificables Comp. Legal'!$D$38</definedName>
    <definedName name="o">'[1]Verificables Comp. Legal'!$D$38</definedName>
    <definedName name="obj" localSheetId="2">#REF!</definedName>
    <definedName name="obj" localSheetId="12">'[1]Verificables Comp. Legal'!$D$14</definedName>
    <definedName name="obj" localSheetId="15">'[2]Verificables Comp. Legal'!$D$14</definedName>
    <definedName name="obj" localSheetId="16">'[3]Verificables Comp. Legal'!$D$14</definedName>
    <definedName name="obj">'[1]Verificables Comp. Legal'!$D$14</definedName>
    <definedName name="piyc" localSheetId="2">#REF!</definedName>
    <definedName name="piyc" localSheetId="12">'[1]Verificables Comp. Legal'!$I$35</definedName>
    <definedName name="piyc" localSheetId="15">'[2]Verificables Comp. Legal'!$I$35</definedName>
    <definedName name="piyc" localSheetId="16">'[3]Verificables Comp. Legal'!$I$35</definedName>
    <definedName name="piyc">'[1]Verificables Comp. Legal'!$I$35</definedName>
    <definedName name="pj" localSheetId="2">#REF!</definedName>
    <definedName name="pj" localSheetId="12">'[1]Verificables Comp. Legal'!$D$26</definedName>
    <definedName name="pj" localSheetId="15">'[2]Verificables Comp. Legal'!$D$26</definedName>
    <definedName name="pj" localSheetId="16">'[3]Verificables Comp. Legal'!$D$26</definedName>
    <definedName name="pj">'[1]Verificables Comp. Legal'!$D$26</definedName>
    <definedName name="porfe" localSheetId="2">#REF!</definedName>
    <definedName name="porfe" localSheetId="12">'[1]Verificables Comp. Legal'!$D$19</definedName>
    <definedName name="porfe" localSheetId="15">'[2]Verificables Comp. Legal'!$D$19</definedName>
    <definedName name="porfe" localSheetId="16">'[3]Verificables Comp. Legal'!$D$19</definedName>
    <definedName name="porfe">'[1]Verificables Comp. Legal'!$D$19</definedName>
    <definedName name="pro" localSheetId="2">#REF!</definedName>
    <definedName name="pro" localSheetId="12">'[1]Verificables Comp. Legal'!$D$17</definedName>
    <definedName name="pro" localSheetId="15">'[2]Verificables Comp. Legal'!$D$17</definedName>
    <definedName name="pro" localSheetId="16">'[3]Verificables Comp. Legal'!$D$17</definedName>
    <definedName name="pro">'[1]Verificables Comp. Legal'!$D$17</definedName>
    <definedName name="prof" localSheetId="2">#REF!</definedName>
    <definedName name="prof" localSheetId="12">'[1]Verificables Comp. Legal'!$D$18</definedName>
    <definedName name="prof" localSheetId="15">'[2]Verificables Comp. Legal'!$D$18</definedName>
    <definedName name="prof" localSheetId="16">'[3]Verificables Comp. Legal'!$D$18</definedName>
    <definedName name="prof">'[1]Verificables Comp. Legal'!$D$18</definedName>
    <definedName name="reg" localSheetId="2">#REF!</definedName>
    <definedName name="reg" localSheetId="12">'[1]Verificables Comp. Legal'!$D$22</definedName>
    <definedName name="reg" localSheetId="15">'[2]Verificables Comp. Legal'!$D$22</definedName>
    <definedName name="reg" localSheetId="16">'[3]Verificables Comp. Legal'!$D$22</definedName>
    <definedName name="reg">'[1]Verificables Comp. Legal'!$D$22</definedName>
    <definedName name="Renovación" localSheetId="2">#REF!</definedName>
    <definedName name="Renovación">[1]!Acciones[Renovación]</definedName>
    <definedName name="respli" localSheetId="2">#REF!</definedName>
    <definedName name="respli" localSheetId="12">'[1]Verificables Comp. Legal'!$D$16</definedName>
    <definedName name="respli" localSheetId="15">'[2]Verificables Comp. Legal'!$D$16</definedName>
    <definedName name="respli" localSheetId="16">'[3]Verificables Comp. Legal'!$D$16</definedName>
    <definedName name="respli">'[1]Verificables Comp. Legal'!$D$16</definedName>
    <definedName name="si" localSheetId="2">#REF!</definedName>
    <definedName name="si" localSheetId="12">'[1]Verificables Comp. Legal'!$D$31</definedName>
    <definedName name="si" localSheetId="15">'[2]Verificables Comp. Legal'!$D$31</definedName>
    <definedName name="si" localSheetId="16">'[3]Verificables Comp. Legal'!$D$31</definedName>
    <definedName name="si">'[1]Verificables Comp. Legal'!$D$31</definedName>
    <definedName name="te" localSheetId="2">#REF!</definedName>
    <definedName name="te" localSheetId="12">'[1]Verificables Comp. Legal'!$K$29</definedName>
    <definedName name="te" localSheetId="15">'[2]Verificables Comp. Legal'!$K$29</definedName>
    <definedName name="te" localSheetId="16">'[3]Verificables Comp. Legal'!$K$29</definedName>
    <definedName name="te">'[1]Verificables Comp. Legal'!$K$29</definedName>
    <definedName name="tel" localSheetId="2">#REF!</definedName>
    <definedName name="tel" localSheetId="12">'[1]Verificables Comp. Legal'!$W$24</definedName>
    <definedName name="tel" localSheetId="15">'[2]Verificables Comp. Legal'!$W$24</definedName>
    <definedName name="tel" localSheetId="16">'[3]Verificables Comp. Legal'!$W$24</definedName>
    <definedName name="tel">'[1]Verificables Comp. Legal'!$W$24</definedName>
    <definedName name="telad" localSheetId="2">#REF!</definedName>
    <definedName name="telad" localSheetId="12">'[1]Verificables Comp. Legal'!$O$25</definedName>
    <definedName name="telad" localSheetId="15">'[2]Verificables Comp. Legal'!$O$25</definedName>
    <definedName name="telad" localSheetId="16">'[3]Verificables Comp. Legal'!$O$25</definedName>
    <definedName name="telad">'[1]Verificables Comp. Legal'!$O$25</definedName>
    <definedName name="telun" localSheetId="2">#REF!</definedName>
    <definedName name="telun" localSheetId="12">'[1]Verificables Comp. Legal'!$W$28</definedName>
    <definedName name="telun" localSheetId="15">'[2]Verificables Comp. Legal'!$W$28</definedName>
    <definedName name="telun" localSheetId="16">'[3]Verificables Comp. Legal'!$W$28</definedName>
    <definedName name="telun">'[1]Verificables Comp. Legal'!$W$28</definedName>
    <definedName name="tipo" localSheetId="2">#REF!</definedName>
    <definedName name="tipo" localSheetId="12">'[1]Lista Información'!$J$5:$K$5</definedName>
    <definedName name="tipo" localSheetId="15">'[2]Lista Información'!$J$5:$K$5</definedName>
    <definedName name="tipo" localSheetId="16">'[3]Lista Información'!$J$5:$K$5</definedName>
    <definedName name="tipo">'[1]Lista Información'!$J$5:$K$5</definedName>
    <definedName name="tipoa" localSheetId="2">#REF!</definedName>
    <definedName name="tipoa" localSheetId="12">'[1]Verificables Comp. Legal'!$D$10</definedName>
    <definedName name="tipoa" localSheetId="15">'[2]Verificables Comp. Legal'!$D$10</definedName>
    <definedName name="tipoa" localSheetId="16">'[3]Verificables Comp. Legal'!$D$10</definedName>
    <definedName name="tipoa">'[1]Verificables Comp. Legal'!$D$10</definedName>
    <definedName name="tipoa2" localSheetId="2">#REF!</definedName>
    <definedName name="tipoa2" localSheetId="12">'[1]Verificables Comp. Legal'!$P$10</definedName>
    <definedName name="tipoa2" localSheetId="15">'[2]Verificables Comp. Legal'!$P$10</definedName>
    <definedName name="tipoa2" localSheetId="16">'[3]Verificables Comp. Legal'!$P$10</definedName>
    <definedName name="tipoa2">'[1]Verificables Comp. Legal'!$P$10</definedName>
    <definedName name="_xlnm.Print_Titles" localSheetId="17">'Condiciones NO cumplimiento'!$1:$2</definedName>
    <definedName name="verificacion" localSheetId="2">#REF!</definedName>
    <definedName name="verificacion" localSheetId="12">'[1]Verificables Comp. Legal'!$V$12</definedName>
    <definedName name="verificacion" localSheetId="15">'[2]Verificables Comp. Legal'!$V$12</definedName>
    <definedName name="verificacion" localSheetId="16">'[3]Verificables Comp. Legal'!$V$12</definedName>
    <definedName name="verificacion">'[1]Verificables Comp. Legal'!$V$12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6" i="99" l="1"/>
  <c r="B35" i="99"/>
  <c r="B34" i="99"/>
  <c r="B33" i="99"/>
  <c r="B32" i="99"/>
  <c r="E17" i="76"/>
  <c r="E12" i="76"/>
  <c r="E75" i="97"/>
  <c r="E72" i="97"/>
  <c r="E65" i="97"/>
  <c r="E59" i="97"/>
  <c r="E57" i="97"/>
  <c r="E51" i="97"/>
  <c r="E47" i="97"/>
  <c r="E33" i="97"/>
  <c r="E32" i="97"/>
  <c r="E28" i="97"/>
  <c r="E17" i="97"/>
  <c r="E13" i="97"/>
  <c r="E11" i="97"/>
  <c r="E6" i="97"/>
  <c r="E3" i="97"/>
  <c r="E3" i="96"/>
  <c r="E5" i="96"/>
  <c r="E7" i="96"/>
  <c r="E11" i="96"/>
  <c r="E18" i="96"/>
  <c r="E20" i="96"/>
  <c r="E23" i="96"/>
  <c r="E27" i="96"/>
  <c r="E32" i="96"/>
  <c r="E31" i="96"/>
  <c r="E30" i="96"/>
  <c r="E56" i="96"/>
  <c r="E62" i="96"/>
  <c r="E67" i="96"/>
  <c r="E73" i="96"/>
  <c r="H49" i="38" l="1"/>
  <c r="H50" i="38"/>
  <c r="H34" i="38"/>
  <c r="H35" i="38"/>
  <c r="H36" i="38"/>
  <c r="H37" i="38"/>
  <c r="H38" i="38"/>
  <c r="H39" i="38"/>
  <c r="H20" i="38"/>
  <c r="H21" i="38"/>
  <c r="H22" i="38"/>
  <c r="H23" i="38"/>
  <c r="H24" i="38"/>
  <c r="H25" i="38"/>
  <c r="H26" i="38"/>
  <c r="H27" i="38"/>
  <c r="H28" i="38"/>
  <c r="H29" i="38"/>
  <c r="H30" i="38"/>
  <c r="H31" i="38"/>
  <c r="H32" i="38"/>
  <c r="H11" i="38"/>
  <c r="H12" i="38"/>
  <c r="H13" i="38"/>
  <c r="H14" i="38"/>
  <c r="H15" i="38"/>
  <c r="H16" i="38"/>
  <c r="H17" i="38"/>
  <c r="MA4" i="100"/>
  <c r="LZ4" i="100"/>
  <c r="LX4" i="100"/>
  <c r="LW4" i="100"/>
  <c r="LV4" i="100"/>
  <c r="LU4" i="100"/>
  <c r="LT4" i="100"/>
  <c r="LS4" i="100"/>
  <c r="LR4" i="100"/>
  <c r="LQ4" i="100"/>
  <c r="LP4" i="100"/>
  <c r="LO4" i="100"/>
  <c r="LN4" i="100"/>
  <c r="LM4" i="100"/>
  <c r="LL4" i="100"/>
  <c r="LK4" i="100"/>
  <c r="LJ4" i="100"/>
  <c r="LI4" i="100"/>
  <c r="LH4" i="100"/>
  <c r="LG4" i="100"/>
  <c r="LF4" i="100"/>
  <c r="LE4" i="100"/>
  <c r="LD4" i="100"/>
  <c r="LC4" i="100"/>
  <c r="LB4" i="100"/>
  <c r="LA4" i="100"/>
  <c r="KZ4" i="100"/>
  <c r="KY4" i="100"/>
  <c r="KX4" i="100"/>
  <c r="KW4" i="100"/>
  <c r="KV4" i="100"/>
  <c r="KU4" i="100"/>
  <c r="KS4" i="100"/>
  <c r="KR4" i="100"/>
  <c r="KQ4" i="100"/>
  <c r="KP4" i="100"/>
  <c r="KO4" i="100"/>
  <c r="KN4" i="100"/>
  <c r="KM4" i="100"/>
  <c r="KL4" i="100"/>
  <c r="KK4" i="100"/>
  <c r="KJ4" i="100"/>
  <c r="KI4" i="100"/>
  <c r="KH4" i="100"/>
  <c r="KF4" i="100"/>
  <c r="KE4" i="100"/>
  <c r="KD4" i="100"/>
  <c r="KC4" i="100"/>
  <c r="KB4" i="100"/>
  <c r="KA4" i="100"/>
  <c r="JZ4" i="100"/>
  <c r="JY4" i="100"/>
  <c r="JX4" i="100"/>
  <c r="JW4" i="100"/>
  <c r="JV4" i="100"/>
  <c r="JU4" i="100"/>
  <c r="JT4" i="100"/>
  <c r="JS4" i="100"/>
  <c r="JR4" i="100"/>
  <c r="JQ4" i="100"/>
  <c r="JP4" i="100"/>
  <c r="JO4" i="100"/>
  <c r="JN4" i="100"/>
  <c r="JM4" i="100"/>
  <c r="JL4" i="100"/>
  <c r="JK4" i="100"/>
  <c r="JJ4" i="100"/>
  <c r="JI4" i="100"/>
  <c r="JH4" i="100"/>
  <c r="JG4" i="100"/>
  <c r="JF4" i="100"/>
  <c r="JE4" i="100"/>
  <c r="JD4" i="100"/>
  <c r="JC4" i="100"/>
  <c r="JB4" i="100"/>
  <c r="JA4" i="100"/>
  <c r="IZ4" i="100"/>
  <c r="IY4" i="100"/>
  <c r="IX4" i="100"/>
  <c r="IW4" i="100"/>
  <c r="IV4" i="100"/>
  <c r="IU4" i="100"/>
  <c r="IT4" i="100"/>
  <c r="IS4" i="100"/>
  <c r="IR4" i="100"/>
  <c r="IP4" i="100"/>
  <c r="IO4" i="100"/>
  <c r="IN4" i="100"/>
  <c r="IM4" i="100"/>
  <c r="IL4" i="100"/>
  <c r="IJ4" i="100"/>
  <c r="II4" i="100"/>
  <c r="IH4" i="100"/>
  <c r="IG4" i="100"/>
  <c r="IF4" i="100"/>
  <c r="IE4" i="100"/>
  <c r="ID4" i="100"/>
  <c r="IB4" i="100"/>
  <c r="IA4" i="100"/>
  <c r="HZ4" i="100"/>
  <c r="HX4" i="100"/>
  <c r="HW4" i="100"/>
  <c r="HV4" i="100"/>
  <c r="HT4" i="100"/>
  <c r="HS4" i="100"/>
  <c r="HR4" i="100"/>
  <c r="HQ4" i="100"/>
  <c r="HP4" i="100"/>
  <c r="HN4" i="100"/>
  <c r="HM4" i="100"/>
  <c r="HL4" i="100"/>
  <c r="HK4" i="100"/>
  <c r="HJ4" i="100"/>
  <c r="HI4" i="100"/>
  <c r="HG4" i="100"/>
  <c r="HE4" i="100"/>
  <c r="HD4" i="100"/>
  <c r="HB4" i="100"/>
  <c r="HA4" i="100"/>
  <c r="GZ4" i="100"/>
  <c r="GY4" i="100"/>
  <c r="GX4" i="100"/>
  <c r="GW4" i="100"/>
  <c r="GV4" i="100"/>
  <c r="GU4" i="100"/>
  <c r="GT4" i="100"/>
  <c r="GS4" i="100"/>
  <c r="GR4" i="100"/>
  <c r="GQ4" i="100"/>
  <c r="GP4" i="100"/>
  <c r="GO4" i="100"/>
  <c r="GN4" i="100"/>
  <c r="GM4" i="100"/>
  <c r="GL4" i="100"/>
  <c r="GK4" i="100"/>
  <c r="GJ4" i="100"/>
  <c r="GI4" i="100"/>
  <c r="GH4" i="100"/>
  <c r="GG4" i="100"/>
  <c r="GF4" i="100"/>
  <c r="GE4" i="100"/>
  <c r="GD4" i="100"/>
  <c r="GC4" i="100"/>
  <c r="GB4" i="100"/>
  <c r="GA4" i="100"/>
  <c r="FZ4" i="100"/>
  <c r="FY4" i="100"/>
  <c r="FX4" i="100"/>
  <c r="FW4" i="100"/>
  <c r="FV4" i="100"/>
  <c r="FU4" i="100"/>
  <c r="FT4" i="100"/>
  <c r="FS4" i="100"/>
  <c r="FR4" i="100"/>
  <c r="FQ4" i="100"/>
  <c r="FP4" i="100"/>
  <c r="FO4" i="100"/>
  <c r="FN4" i="100"/>
  <c r="FL4" i="100"/>
  <c r="FK4" i="100"/>
  <c r="FJ4" i="100"/>
  <c r="FI4" i="100"/>
  <c r="FH4" i="100"/>
  <c r="FG4" i="100"/>
  <c r="FF4" i="100"/>
  <c r="FE4" i="100"/>
  <c r="FD4" i="100"/>
  <c r="FC4" i="100"/>
  <c r="FB4" i="100"/>
  <c r="FA4" i="100"/>
  <c r="EZ4" i="100"/>
  <c r="EY4" i="100"/>
  <c r="EX4" i="100"/>
  <c r="EW4" i="100"/>
  <c r="EV4" i="100"/>
  <c r="EU4" i="100"/>
  <c r="ET4" i="100"/>
  <c r="ES4" i="100"/>
  <c r="ER4" i="100"/>
  <c r="EQ4" i="100"/>
  <c r="EP4" i="100"/>
  <c r="EO4" i="100"/>
  <c r="EN4" i="100"/>
  <c r="EM4" i="100"/>
  <c r="EL4" i="100"/>
  <c r="EK4" i="100"/>
  <c r="EJ4" i="100"/>
  <c r="EI4" i="100"/>
  <c r="EH4" i="100"/>
  <c r="EG4" i="100"/>
  <c r="EF4" i="100"/>
  <c r="EE4" i="100"/>
  <c r="ED4" i="100"/>
  <c r="EC4" i="100"/>
  <c r="EB4" i="100"/>
  <c r="DZ4" i="100"/>
  <c r="DY4" i="100"/>
  <c r="DX4" i="100"/>
  <c r="DW4" i="100"/>
  <c r="DV4" i="100"/>
  <c r="DU4" i="100"/>
  <c r="DT4" i="100"/>
  <c r="DS4" i="100"/>
  <c r="DR4" i="100"/>
  <c r="DQ4" i="100"/>
  <c r="DP4" i="100"/>
  <c r="DO4" i="100"/>
  <c r="DN4" i="100"/>
  <c r="DM4" i="100"/>
  <c r="DL4" i="100"/>
  <c r="DK4" i="100"/>
  <c r="DJ4" i="100"/>
  <c r="DI4" i="100"/>
  <c r="DH4" i="100"/>
  <c r="DG4" i="100"/>
  <c r="DF4" i="100"/>
  <c r="DE4" i="100"/>
  <c r="DD4" i="100"/>
  <c r="DC4" i="100"/>
  <c r="DB4" i="100"/>
  <c r="DA4" i="100"/>
  <c r="CZ4" i="100"/>
  <c r="CY4" i="100"/>
  <c r="CX4" i="100"/>
  <c r="CW4" i="100"/>
  <c r="CV4" i="100"/>
  <c r="CU4" i="100"/>
  <c r="CT4" i="100"/>
  <c r="CS4" i="100"/>
  <c r="CR4" i="100"/>
  <c r="CQ4" i="100"/>
  <c r="CP4" i="100"/>
  <c r="CO4" i="100"/>
  <c r="CN4" i="100"/>
  <c r="CM4" i="100"/>
  <c r="CL4" i="100"/>
  <c r="CK4" i="100"/>
  <c r="CJ4" i="100"/>
  <c r="CI4" i="100"/>
  <c r="CH4" i="100"/>
  <c r="CG4" i="100"/>
  <c r="CF4" i="100"/>
  <c r="CE4" i="100"/>
  <c r="CD4" i="100"/>
  <c r="CC4" i="100"/>
  <c r="CB4" i="100"/>
  <c r="CA4" i="100"/>
  <c r="BZ4" i="100"/>
  <c r="BY4" i="100"/>
  <c r="BX4" i="100"/>
  <c r="BW4" i="100"/>
  <c r="BV4" i="100"/>
  <c r="BU4" i="100"/>
  <c r="BT4" i="100"/>
  <c r="BS4" i="100"/>
  <c r="BR4" i="100"/>
  <c r="BQ4" i="100"/>
  <c r="BP4" i="100"/>
  <c r="BO4" i="100"/>
  <c r="E24" i="76"/>
  <c r="D24" i="76"/>
  <c r="C54" i="38" s="1" a="1"/>
  <c r="D17" i="76"/>
  <c r="E14" i="76"/>
  <c r="D14" i="76"/>
  <c r="D12" i="76"/>
  <c r="E6" i="76"/>
  <c r="D6" i="76"/>
  <c r="E3" i="76"/>
  <c r="D3" i="76"/>
  <c r="E12" i="75"/>
  <c r="D12" i="75"/>
  <c r="E7" i="75"/>
  <c r="D7" i="75"/>
  <c r="G7" i="75" s="1"/>
  <c r="E3" i="75"/>
  <c r="D3" i="75"/>
  <c r="E17" i="95"/>
  <c r="D17" i="95"/>
  <c r="C46" i="38" s="1" a="1"/>
  <c r="D12" i="95"/>
  <c r="E12" i="95"/>
  <c r="E29" i="93"/>
  <c r="D29" i="93"/>
  <c r="E24" i="93"/>
  <c r="E18" i="93"/>
  <c r="E13" i="93"/>
  <c r="E5" i="93"/>
  <c r="G59" i="97"/>
  <c r="G47" i="97"/>
  <c r="G32" i="97"/>
  <c r="G28" i="97"/>
  <c r="G17" i="97"/>
  <c r="G13" i="97"/>
  <c r="G11" i="97"/>
  <c r="G6" i="97"/>
  <c r="G32" i="96"/>
  <c r="G31" i="96"/>
  <c r="G7" i="96"/>
  <c r="G5" i="96"/>
  <c r="E34" i="92"/>
  <c r="D34" i="92"/>
  <c r="E26" i="92"/>
  <c r="E22" i="92"/>
  <c r="E18" i="92"/>
  <c r="E12" i="92"/>
  <c r="E5" i="92"/>
  <c r="D75" i="97"/>
  <c r="D72" i="97"/>
  <c r="D65" i="97"/>
  <c r="D59" i="97"/>
  <c r="D57" i="97"/>
  <c r="D51" i="97"/>
  <c r="D47" i="97"/>
  <c r="D33" i="97"/>
  <c r="FM4" i="100" s="1"/>
  <c r="D32" i="97"/>
  <c r="D28" i="97"/>
  <c r="D17" i="97"/>
  <c r="D13" i="97"/>
  <c r="D11" i="97"/>
  <c r="D6" i="97"/>
  <c r="D3" i="97"/>
  <c r="D73" i="96"/>
  <c r="D67" i="96"/>
  <c r="C3" i="38" s="1" a="1"/>
  <c r="D62" i="96"/>
  <c r="D56" i="96"/>
  <c r="D32" i="96"/>
  <c r="D31" i="96"/>
  <c r="D30" i="96"/>
  <c r="D27" i="96"/>
  <c r="D23" i="96"/>
  <c r="D20" i="96"/>
  <c r="D18" i="96"/>
  <c r="D11" i="96"/>
  <c r="D7" i="96"/>
  <c r="D5" i="96"/>
  <c r="D3" i="96"/>
  <c r="BN4" i="100"/>
  <c r="BN3" i="100"/>
  <c r="BM4" i="100"/>
  <c r="BM3" i="100"/>
  <c r="BL4" i="100"/>
  <c r="BL3" i="100"/>
  <c r="BK4" i="100"/>
  <c r="BK3" i="100"/>
  <c r="BJ4" i="100"/>
  <c r="BJ3" i="100"/>
  <c r="BI4" i="100"/>
  <c r="BI3" i="100"/>
  <c r="BH4" i="100"/>
  <c r="BH3" i="100"/>
  <c r="BG4" i="100"/>
  <c r="BG3" i="100"/>
  <c r="BF4" i="100"/>
  <c r="BF3" i="100"/>
  <c r="BE4" i="100"/>
  <c r="BE3" i="100"/>
  <c r="BD4" i="100"/>
  <c r="BD3" i="100"/>
  <c r="BC4" i="100"/>
  <c r="BC3" i="100"/>
  <c r="BB4" i="100"/>
  <c r="BB3" i="100"/>
  <c r="BA4" i="100"/>
  <c r="BA3" i="100"/>
  <c r="AZ4" i="100"/>
  <c r="AZ3" i="100"/>
  <c r="AY4" i="100"/>
  <c r="AY3" i="100"/>
  <c r="AX4" i="100"/>
  <c r="AX3" i="100"/>
  <c r="AW4" i="100"/>
  <c r="AW3" i="100"/>
  <c r="AV4" i="100"/>
  <c r="AV3" i="100"/>
  <c r="AU4" i="100"/>
  <c r="AU3" i="100"/>
  <c r="AT4" i="100"/>
  <c r="AS4" i="100"/>
  <c r="AT3" i="100"/>
  <c r="AS3" i="100"/>
  <c r="AR4" i="100"/>
  <c r="AR3" i="100"/>
  <c r="AQ4" i="100"/>
  <c r="AQ3" i="100"/>
  <c r="AP4" i="100"/>
  <c r="AP3" i="100"/>
  <c r="AO4" i="100"/>
  <c r="AO3" i="100"/>
  <c r="AN4" i="100"/>
  <c r="AN3" i="100"/>
  <c r="AM4" i="100"/>
  <c r="AM3" i="100"/>
  <c r="AL4" i="100"/>
  <c r="AL3" i="100"/>
  <c r="AK4" i="100"/>
  <c r="AK3" i="100"/>
  <c r="AJ4" i="100"/>
  <c r="AJ3" i="100"/>
  <c r="AI4" i="100"/>
  <c r="AI3" i="100"/>
  <c r="AH4" i="100"/>
  <c r="AH3" i="100"/>
  <c r="AG4" i="100"/>
  <c r="AG3" i="100"/>
  <c r="AF4" i="100"/>
  <c r="AF3" i="100"/>
  <c r="AE4" i="100"/>
  <c r="AE3" i="100"/>
  <c r="AD4" i="100"/>
  <c r="AD3" i="100"/>
  <c r="AC4" i="100"/>
  <c r="AC3" i="100"/>
  <c r="AB4" i="100"/>
  <c r="AB3" i="100"/>
  <c r="AA4" i="100"/>
  <c r="AA3" i="100"/>
  <c r="Z4" i="100"/>
  <c r="Z3" i="100"/>
  <c r="Y4" i="100"/>
  <c r="X4" i="100"/>
  <c r="Y3" i="100"/>
  <c r="X3" i="100"/>
  <c r="W4" i="100"/>
  <c r="W3" i="100"/>
  <c r="V4" i="100"/>
  <c r="V3" i="100"/>
  <c r="U4" i="100"/>
  <c r="U3" i="100"/>
  <c r="T4" i="100"/>
  <c r="T3" i="100"/>
  <c r="R4" i="100"/>
  <c r="S4" i="100"/>
  <c r="S3" i="100"/>
  <c r="R3" i="100"/>
  <c r="Q4" i="100"/>
  <c r="Q3" i="100"/>
  <c r="P4" i="100"/>
  <c r="P3" i="100"/>
  <c r="O4" i="100"/>
  <c r="O3" i="100"/>
  <c r="N4" i="100"/>
  <c r="N3" i="100"/>
  <c r="M4" i="100"/>
  <c r="M3" i="100"/>
  <c r="L4" i="100"/>
  <c r="L3" i="100"/>
  <c r="K4" i="100"/>
  <c r="K3" i="100"/>
  <c r="J4" i="100"/>
  <c r="J3" i="100"/>
  <c r="I4" i="100"/>
  <c r="I3" i="100"/>
  <c r="H4" i="100"/>
  <c r="H3" i="100"/>
  <c r="G4" i="100"/>
  <c r="G3" i="100"/>
  <c r="F4" i="100"/>
  <c r="F3" i="100"/>
  <c r="E4" i="100"/>
  <c r="E3" i="100"/>
  <c r="C4" i="100"/>
  <c r="D4" i="100"/>
  <c r="D3" i="100"/>
  <c r="C3" i="100"/>
  <c r="B4" i="100"/>
  <c r="A4" i="100"/>
  <c r="B3" i="100"/>
  <c r="A3" i="100"/>
  <c r="C18" i="38" l="1" a="1"/>
  <c r="G33" i="97"/>
  <c r="HC4" i="100"/>
  <c r="EA4" i="100"/>
  <c r="LY4" i="100"/>
  <c r="G12" i="75"/>
  <c r="C51" i="38" a="1"/>
  <c r="KT4" i="100"/>
  <c r="KG4" i="100"/>
  <c r="IK4" i="100"/>
  <c r="B17" i="99"/>
  <c r="B16" i="99"/>
  <c r="B5" i="99"/>
  <c r="B9" i="99"/>
  <c r="B6" i="99"/>
  <c r="B7" i="99"/>
  <c r="B8" i="99"/>
  <c r="H19" i="38"/>
  <c r="G3" i="75"/>
  <c r="D26" i="75" l="1"/>
  <c r="E10" i="14" s="1"/>
  <c r="D25" i="75"/>
  <c r="D10" i="14" s="1"/>
  <c r="D24" i="75"/>
  <c r="C10" i="14" s="1"/>
  <c r="G75" i="97"/>
  <c r="G72" i="97"/>
  <c r="G65" i="97"/>
  <c r="G57" i="97"/>
  <c r="G51" i="97"/>
  <c r="G39" i="97"/>
  <c r="G3" i="97"/>
  <c r="D79" i="97" l="1"/>
  <c r="C6" i="14" s="1"/>
  <c r="D81" i="97"/>
  <c r="E6" i="14" s="1"/>
  <c r="D80" i="97"/>
  <c r="D6" i="14" s="1"/>
  <c r="G73" i="96"/>
  <c r="G67" i="96"/>
  <c r="G56" i="96"/>
  <c r="G23" i="96"/>
  <c r="G20" i="96"/>
  <c r="G18" i="96"/>
  <c r="G11" i="96"/>
  <c r="G3" i="96"/>
  <c r="D76" i="96" l="1"/>
  <c r="C5" i="14" s="1"/>
  <c r="D77" i="96"/>
  <c r="D5" i="14" s="1"/>
  <c r="D78" i="96"/>
  <c r="E5" i="14" s="1"/>
  <c r="G27" i="96"/>
  <c r="G30" i="96"/>
  <c r="G62" i="96"/>
  <c r="G17" i="95" l="1"/>
  <c r="E15" i="95"/>
  <c r="D15" i="95"/>
  <c r="G15" i="95" s="1"/>
  <c r="G12" i="95"/>
  <c r="E6" i="95"/>
  <c r="D6" i="95"/>
  <c r="G6" i="95" s="1"/>
  <c r="E3" i="95"/>
  <c r="D3" i="95"/>
  <c r="G3" i="95" s="1"/>
  <c r="G29" i="93"/>
  <c r="D24" i="93"/>
  <c r="G24" i="93" s="1"/>
  <c r="D18" i="93"/>
  <c r="G18" i="93" s="1"/>
  <c r="D13" i="93"/>
  <c r="G13" i="93" s="1"/>
  <c r="D5" i="93"/>
  <c r="E3" i="93"/>
  <c r="D3" i="93"/>
  <c r="G3" i="93" s="1"/>
  <c r="D3" i="92"/>
  <c r="E3" i="92"/>
  <c r="D5" i="92"/>
  <c r="D12" i="92"/>
  <c r="HO4" i="100" s="1"/>
  <c r="D18" i="92"/>
  <c r="HU4" i="100" s="1"/>
  <c r="D22" i="92"/>
  <c r="D26" i="92"/>
  <c r="G34" i="92"/>
  <c r="G3" i="92" l="1"/>
  <c r="D41" i="92" s="1"/>
  <c r="E7" i="14" s="1"/>
  <c r="HF4" i="100"/>
  <c r="C33" i="38" a="1"/>
  <c r="G26" i="92"/>
  <c r="IC4" i="100"/>
  <c r="G22" i="92"/>
  <c r="HY4" i="100"/>
  <c r="G18" i="92"/>
  <c r="G12" i="92"/>
  <c r="G5" i="92"/>
  <c r="HH4" i="100"/>
  <c r="G5" i="93"/>
  <c r="C40" i="38" a="1"/>
  <c r="IQ4" i="100"/>
  <c r="D24" i="95"/>
  <c r="E9" i="14" s="1"/>
  <c r="D23" i="95"/>
  <c r="D9" i="14" s="1"/>
  <c r="D22" i="95"/>
  <c r="C9" i="14" s="1"/>
  <c r="D37" i="93"/>
  <c r="E8" i="14" s="1"/>
  <c r="D36" i="93"/>
  <c r="D8" i="14" s="1"/>
  <c r="D35" i="93"/>
  <c r="C8" i="14" s="1"/>
  <c r="D40" i="92" l="1"/>
  <c r="D7" i="14" s="1"/>
  <c r="D39" i="92"/>
  <c r="C7" i="14" s="1"/>
  <c r="E53" i="77"/>
  <c r="H53" i="77" s="1"/>
  <c r="E48" i="77"/>
  <c r="H48" i="77" s="1"/>
  <c r="E43" i="77"/>
  <c r="G43" i="77" s="1"/>
  <c r="F33" i="77"/>
  <c r="H33" i="77" s="1"/>
  <c r="F32" i="77"/>
  <c r="H32" i="77" s="1"/>
  <c r="F31" i="77"/>
  <c r="H31" i="77" s="1"/>
  <c r="F30" i="77"/>
  <c r="H30" i="77" s="1"/>
  <c r="F29" i="77"/>
  <c r="H29" i="77" s="1"/>
  <c r="F28" i="77"/>
  <c r="H28" i="77" s="1"/>
  <c r="F27" i="77"/>
  <c r="H27" i="77" s="1"/>
  <c r="F26" i="77"/>
  <c r="H26" i="77" s="1"/>
  <c r="F25" i="77"/>
  <c r="H25" i="77" s="1"/>
  <c r="F24" i="77"/>
  <c r="H24" i="77" s="1"/>
  <c r="F23" i="77"/>
  <c r="H23" i="77" s="1"/>
  <c r="F22" i="77"/>
  <c r="H22" i="77" s="1"/>
  <c r="F21" i="77"/>
  <c r="H21" i="77" s="1"/>
  <c r="F20" i="77"/>
  <c r="H20" i="77" s="1"/>
  <c r="F19" i="77"/>
  <c r="H19" i="77" s="1"/>
  <c r="F18" i="77"/>
  <c r="H18" i="77" s="1"/>
  <c r="F17" i="77"/>
  <c r="H17" i="77" s="1"/>
  <c r="F16" i="77"/>
  <c r="H16" i="77" s="1"/>
  <c r="F15" i="77"/>
  <c r="H15" i="77" s="1"/>
  <c r="F14" i="77"/>
  <c r="H14" i="77" s="1"/>
  <c r="F13" i="77"/>
  <c r="H13" i="77" s="1"/>
  <c r="F12" i="77"/>
  <c r="H12" i="77" s="1"/>
  <c r="F11" i="77"/>
  <c r="H11" i="77" s="1"/>
  <c r="F10" i="77"/>
  <c r="H10" i="77" s="1"/>
  <c r="F9" i="77"/>
  <c r="H9" i="77" s="1"/>
  <c r="F8" i="77"/>
  <c r="H8" i="77" s="1"/>
  <c r="F7" i="77"/>
  <c r="H7" i="77" s="1"/>
  <c r="F6" i="77"/>
  <c r="H6" i="77" s="1"/>
  <c r="F5" i="77"/>
  <c r="H5" i="77" s="1"/>
  <c r="H4" i="77"/>
  <c r="G24" i="76"/>
  <c r="G17" i="76"/>
  <c r="G14" i="76"/>
  <c r="G12" i="76"/>
  <c r="G6" i="76"/>
  <c r="G3" i="76"/>
  <c r="F17" i="69"/>
  <c r="D17" i="69"/>
  <c r="E3" i="68"/>
  <c r="D31" i="76" l="1"/>
  <c r="E11" i="14" s="1"/>
  <c r="H43" i="77"/>
  <c r="G48" i="77"/>
  <c r="G53" i="77"/>
  <c r="D29" i="76"/>
  <c r="C11" i="14" s="1"/>
  <c r="D30" i="76"/>
  <c r="D11" i="14" s="1"/>
  <c r="H56" i="38" l="1"/>
  <c r="H57" i="38"/>
  <c r="H58" i="38"/>
  <c r="H53" i="38"/>
  <c r="H10" i="38"/>
  <c r="H9" i="38" l="1"/>
  <c r="H7" i="38"/>
  <c r="H8" i="38"/>
  <c r="H54" i="38" l="1"/>
  <c r="H59" i="38" l="1"/>
  <c r="H55" i="38"/>
  <c r="H47" i="38"/>
  <c r="H48" i="38"/>
  <c r="H18" i="38"/>
  <c r="H45" i="38"/>
  <c r="H44" i="38"/>
  <c r="H40" i="38"/>
  <c r="H41" i="38"/>
  <c r="H42" i="38"/>
  <c r="H43" i="38"/>
  <c r="H46" i="38"/>
  <c r="F6" i="14" l="1"/>
  <c r="F8" i="14"/>
  <c r="F5" i="14"/>
  <c r="H33" i="38"/>
  <c r="F11" i="14"/>
  <c r="F10" i="14"/>
  <c r="F9" i="14"/>
  <c r="H6" i="38" l="1"/>
  <c r="D167" i="2" a="1"/>
  <c r="D167" i="2" s="1"/>
  <c r="H3" i="38" l="1"/>
  <c r="H5" i="38"/>
  <c r="H4" i="38"/>
  <c r="F7" i="14"/>
  <c r="E167" i="2"/>
  <c r="H51" i="38" l="1"/>
  <c r="H52" i="38"/>
  <c r="A3" i="32" a="1"/>
  <c r="D12" i="14"/>
  <c r="E12" i="14"/>
  <c r="C12" i="14"/>
  <c r="F12" i="14"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<sst xmlns="http://schemas.openxmlformats.org/spreadsheetml/2006/main" count="3879" uniqueCount="2530">
  <si>
    <t>SERV_PRIVATIVAS_DE_LA_LIBERTAD</t>
  </si>
  <si>
    <t>CENTRO TRANSITORIO</t>
  </si>
  <si>
    <t>CENTRO DE INTERNAMIENTO PREVENTIVO</t>
  </si>
  <si>
    <t>CENTRO DE ATENCIÓN ESPECIALIZADO</t>
  </si>
  <si>
    <t>DETENCIÓN DOMICILIARIA HOGAR</t>
  </si>
  <si>
    <t>SERV_NO_PRIVATIVAS_DE_LA_LIBERTAD</t>
  </si>
  <si>
    <t>INTERNACIÓN EN MEDIO SEMICERRADO</t>
  </si>
  <si>
    <t>POB_RESTABLECIMIENTO_DE_DERECHOS</t>
  </si>
  <si>
    <t>MOD_RESTABLECIMIENTO_DE_DERECHOS</t>
  </si>
  <si>
    <t>PRESTACIÓN DE SERVICIOS A LA COMUNIDAD</t>
  </si>
  <si>
    <t>Niños y niñas desde los cero (0) hasta los trece (13) años, once (11) meses y veintinueve (29) días.</t>
  </si>
  <si>
    <t>UBICACION INICIAL</t>
  </si>
  <si>
    <t>LIBERTAD ASISTIDA / VIGILADA</t>
  </si>
  <si>
    <t>Mujeres gestantes con derechos amenazados y/o vulnerados</t>
  </si>
  <si>
    <t>APOYO Y FORTALECIMIENTO A LA FAMILIA Y/O RED VINCULAR</t>
  </si>
  <si>
    <t>Mayores de 18 años que al cumplir la mayoria de edad se encontraban con PARD</t>
  </si>
  <si>
    <t>ACOGIMIENTO FAMILIAR</t>
  </si>
  <si>
    <t>SERV_COMPLEMENTARIAS_Y_DE_RESTABLECIMIENTO_EN_ADMINISTRACION_DE_JUSTICIA</t>
  </si>
  <si>
    <t>ACOGIMIENTO RESIDENCIAL</t>
  </si>
  <si>
    <t>EXTERNADO MEDIA JORNADA RESTABLECIMIENTO EN ADMINISTRACIÓN DE JUSTICIA</t>
  </si>
  <si>
    <t>INTERVENCIÓN DE APOYO RESTABLECIMIENTO EN ADMINISTRACIÓN DE JUSTICIA</t>
  </si>
  <si>
    <t>EXTERNADO JORNADA COMPLETA RESTABLECIMIENTO EN ADMINISTRACIÓN DE JUSTICIA</t>
  </si>
  <si>
    <t>INTERNADO RESTABLECIMIENTO EN ADMINISTRACIÓN DE JUSTICIA</t>
  </si>
  <si>
    <t>CENTRO DE EMERGENCIA RESTABLECIMIENTO EN ADMINISTRACIÓN DE JUSTICIA</t>
  </si>
  <si>
    <t>PRIVATIVAS_DE_LA_LIBERTAD</t>
  </si>
  <si>
    <t>SERV_PROGRAMA_DE_INCLUSION_SOCIAL</t>
  </si>
  <si>
    <t>NO_PRIVATIVAS_DE_LA_LIBERTAD</t>
  </si>
  <si>
    <t>APOYO POST INSTITUCIONAL</t>
  </si>
  <si>
    <t>DIR_PROTECCION</t>
  </si>
  <si>
    <t>COMPLEMENTARIAS_Y_DE_RESTABLECIMIENTO_EN_ADMINISTRACION_DE_JUSTICIA</t>
  </si>
  <si>
    <t>CENTRO DE INTEGRACIÓN SOCIAL</t>
  </si>
  <si>
    <t>RESTABLECIMIENTO_DE_DERECHOS</t>
  </si>
  <si>
    <t>PROGRAMA_DE_INCLUSION_SOCIAL</t>
  </si>
  <si>
    <t>SISTEMA_DE_RESPONSABILIDAD_PENAL_ADOLESCENTES</t>
  </si>
  <si>
    <t>ADOPCIONES</t>
  </si>
  <si>
    <t>SERV_CENTRO_DE_EMERGENCIA</t>
  </si>
  <si>
    <t>CENTRO DE EMERGENCIA</t>
  </si>
  <si>
    <t>SERV_SERVICIO_DE_APOYO_Y_FORTALECIMIENTO_A_LA_FAMILIA</t>
  </si>
  <si>
    <t>HOGAR GESTOR - DISCAPACIDAD</t>
  </si>
  <si>
    <t>APOYO PSICOLÓGICO ESPECIALIZADO</t>
  </si>
  <si>
    <t>INTERVENCIÓN DE APOYO PSICOSOCIAL</t>
  </si>
  <si>
    <t>MOD_SISTEMA_DE_RESPONSABILIDAD_PENAL_ADOLESCENTES</t>
  </si>
  <si>
    <t>EXTERNADO MEDIA JORNADA</t>
  </si>
  <si>
    <t>CENTRO_DE_EMERGENCIA</t>
  </si>
  <si>
    <t>EXTERNADO JORNADA COMPLETA</t>
  </si>
  <si>
    <t>POB_SISTEMA_DE_RESPONSABILIDAD_PENAL_ADOLESCENTES</t>
  </si>
  <si>
    <t>SERVICIO_DE_APOYO_Y_FORTALECIMIENTO_A_LA_FAMILIA</t>
  </si>
  <si>
    <t>HOGAR GESTOR PARA VICTIMAS EN EL MARCO DEL CONFLICTO ARMADO SIN DISCAPACIDAD NI ENFERMEDAD DE CUIDADO ESPECIAL</t>
  </si>
  <si>
    <t>Adolescentes desde los catorce (14) hasta los diecisiete (17) años, once (11) meses y veintinueve (29) días.</t>
  </si>
  <si>
    <t>ACOGIMIENTO_FAMILIAR</t>
  </si>
  <si>
    <t>HOGAR GESTOR - DESPLAZAMIENTO FORZADO CON DISCAPACIDAD - AUTO 006 DE 2009</t>
  </si>
  <si>
    <t>ACOGIMIENTO_RESIDENCIAL</t>
  </si>
  <si>
    <t xml:space="preserve">HOGAR GESTOR PARA VICTIMAS EN EL MARCO DEL CONFLICTO ARMADO CON DISCAPACIDAD Y/O ENFERMEDADES DE CUIDADO ESPECIAL </t>
  </si>
  <si>
    <t>ESTRATEGIA_UNIDADES_MOVILES</t>
  </si>
  <si>
    <t>SERV_ACOGIMIENTO_FAMILIAR</t>
  </si>
  <si>
    <t>HOGAR SUSTITUTO ICBF - VULNERACIÓN</t>
  </si>
  <si>
    <t>HOGAR SUSTITUTO ONG - VULNERACIÓN</t>
  </si>
  <si>
    <t>HOGAR SUSTITUTO ICBF - DISCAPACIDAD</t>
  </si>
  <si>
    <t>HOGAR SUSTITUTO ONG - DISCAPACIDAD</t>
  </si>
  <si>
    <t>HOGAR SUSTITUTO - TUTOR</t>
  </si>
  <si>
    <t>SERV_ACOGIMIENTO_RESIDENCIAL</t>
  </si>
  <si>
    <t>INTERNADO</t>
  </si>
  <si>
    <t>INTERNADO - DISCAPACIDAD PSICOSOCIAL</t>
  </si>
  <si>
    <t>Muestreo Anexo Historia</t>
  </si>
  <si>
    <t>INTERNADO - DISCAPACIDAD INTELIGENTE</t>
  </si>
  <si>
    <t>Alto</t>
  </si>
  <si>
    <t>INTERNADO DISCAPACIDAD</t>
  </si>
  <si>
    <t>Medio</t>
  </si>
  <si>
    <t>INTERNADO - GESTANTES Y/O EN PERÍODO DE LACTANCIA</t>
  </si>
  <si>
    <t>Bajo</t>
  </si>
  <si>
    <t>INTERNADO DE 0 A 8 AÑOS</t>
  </si>
  <si>
    <t>INTERNADO - VIOLENCIA SEXUAL</t>
  </si>
  <si>
    <t>CASA HOGAR - GESTANTES Y/O EN PERÍODO DE LACTANCIA</t>
  </si>
  <si>
    <t>CASA HOGAR - DISCAPACIDAD</t>
  </si>
  <si>
    <t>CASA HOGAR - PARD</t>
  </si>
  <si>
    <t>CASA UNIVERSITARÍA</t>
  </si>
  <si>
    <t>MAC</t>
  </si>
  <si>
    <t>CASA DE PROTECCIÓN</t>
  </si>
  <si>
    <t>CASA HOGAR - VICTIMAS</t>
  </si>
  <si>
    <t>N/A</t>
  </si>
  <si>
    <t>SERV_ESTRATEGIA_UNIDADES_MOVILES</t>
  </si>
  <si>
    <t>UNIDADES MÓVILES</t>
  </si>
  <si>
    <t>SERV_UBICACION INICIAL</t>
  </si>
  <si>
    <t>HOGAR DE PASO</t>
  </si>
  <si>
    <t>SERV_APOYO Y FORTALECIMIENTO A LA FAMILIA Y/O RED VINCULAR</t>
  </si>
  <si>
    <t>INTERVENCION DE APOYO PSICOSCIAL</t>
  </si>
  <si>
    <t>SERVICIO DE APOYO PSICOLOGICO ESPECIALIZADO</t>
  </si>
  <si>
    <t>SERV_ACOGIMIENTO FAMILIAR</t>
  </si>
  <si>
    <t>HOGAR SUSTITUTO</t>
  </si>
  <si>
    <t>SERV_ACOGIMIENTO RESIDENCIAL</t>
  </si>
  <si>
    <t>CASA HOGAR</t>
  </si>
  <si>
    <t>CASO UNIVERSITARIA</t>
  </si>
  <si>
    <t>CASA DE PROTECCIÓN VICTIMAS DE CONFLICTO ARMANDO</t>
  </si>
  <si>
    <t>POB_ADOPCIONES</t>
  </si>
  <si>
    <t>MOD_ADOPCIONES</t>
  </si>
  <si>
    <t>SERV_ADOPCIONES</t>
  </si>
  <si>
    <t>Niños y niñas desde los cero (0) hasta los trece (13) años, once (11) meses y veintinueve (29) días y adolescentes desde los catorce (14) hasta los diecisiete (17) años, once (11) meses y veintinueve (29) días.</t>
  </si>
  <si>
    <t>SERVICIOS</t>
  </si>
  <si>
    <t>PROMOCION_Y_PREVENCION</t>
  </si>
  <si>
    <t>PROTECCION</t>
  </si>
  <si>
    <t>SERV_INSTITUCIONAL</t>
  </si>
  <si>
    <t>CENTRO DE DESARROLLO INFANTIL - CDI</t>
  </si>
  <si>
    <t>HOGARES INFANTILES - HI</t>
  </si>
  <si>
    <t>JARDINES SOCIALES</t>
  </si>
  <si>
    <t>HOGARES COMUNITARIOS DE BIENESTAR MÚLTIPLES - HCB</t>
  </si>
  <si>
    <t>HOGARES EMPRESARIALES</t>
  </si>
  <si>
    <t>DESARROLLO INFANTIL EN ESTABLECIMIENTOS DE RECLUSIÓN - DIER</t>
  </si>
  <si>
    <t>MOD_PRIMERA_INFANCIA</t>
  </si>
  <si>
    <t>INSTITUCIONAL</t>
  </si>
  <si>
    <t>SERV_COMUNITARIA</t>
  </si>
  <si>
    <t>POB_PRIMERA_INFANCIA</t>
  </si>
  <si>
    <t>COMUNITARIA</t>
  </si>
  <si>
    <t>HOGARES COMUNITARIOS DE BIENESTAR - HCB</t>
  </si>
  <si>
    <t>Niños y niñas desde los cero (0) hasta los cinco (5) años, once (11) meses y veintenueve (29) días.</t>
  </si>
  <si>
    <t>FAMILIAR</t>
  </si>
  <si>
    <t>HOGARES COMUNITARIOS DE BIENESTAR AGRUPADOS - HCB AGRUPADOS</t>
  </si>
  <si>
    <t>PROPIA_E_INTERCULTURAL</t>
  </si>
  <si>
    <t>HOGARES COMUNITARIOS DE BIENESTAR INTEGRALES - HCB INTEGRALES</t>
  </si>
  <si>
    <t>SERV_FAMILIAR</t>
  </si>
  <si>
    <t>DESARROLLO INFANTIL EN MEDIO FAMILIAR - DIMF</t>
  </si>
  <si>
    <t>EDUCACIÓN INICIAL RURAL - EIR</t>
  </si>
  <si>
    <t>HOGARES COMUNITARIOS DE BIENESTAR FAMILIA, MUJER E INFANCIA - HCB FAMI</t>
  </si>
  <si>
    <t>SERV_PROPIA_E_INTERCULTURAL</t>
  </si>
  <si>
    <t>SERVICIOS MOD PROPIA E INTERCULTURAL</t>
  </si>
  <si>
    <t>POB_INFANCIA</t>
  </si>
  <si>
    <t>MOD_INFANCIA</t>
  </si>
  <si>
    <t>DIR_PROMOCIÓN_Y_PREVENCION</t>
  </si>
  <si>
    <t>Niños y niñas desde los seis (6) hasta los trece (13) años, once (11) meses y veintenueve (29) días.</t>
  </si>
  <si>
    <t>ATRAPASUEÑOS</t>
  </si>
  <si>
    <t>SERV_ATRAPASUEÑOS</t>
  </si>
  <si>
    <t>PRIMERA_INFANCIA</t>
  </si>
  <si>
    <t>CASAS ATRAPASUEÑOS</t>
  </si>
  <si>
    <t>INFANCIA</t>
  </si>
  <si>
    <t>POB_ADOLESCENCIA</t>
  </si>
  <si>
    <t>MOD_ADOLESCENCIA</t>
  </si>
  <si>
    <t>ATRAPASUEÑOS ESPACIOS COMUNITARIOS</t>
  </si>
  <si>
    <t>ADOLESCENCIA</t>
  </si>
  <si>
    <t>Adolescentes desde los catorce (14) hasta los diecisiete (17) años, once (11) meses y veintenueve (29) días.</t>
  </si>
  <si>
    <t>ATRAPASUEÑOS DE APOYO</t>
  </si>
  <si>
    <t>JUVENTUD</t>
  </si>
  <si>
    <t>EXPERIENCIAS COMUNITARIAS</t>
  </si>
  <si>
    <t>NUTRICION</t>
  </si>
  <si>
    <t>POB_JUVENTUD</t>
  </si>
  <si>
    <t>MOD_JUVENTUD</t>
  </si>
  <si>
    <t>FAMILIAS_Y_COMUNIDADES</t>
  </si>
  <si>
    <t>Jovenes desde los dieciocho (18) hasta los veintiocho (28) años, once (11) meses y veintenueve (29) días.</t>
  </si>
  <si>
    <t>SERV_CENTROS_DE_RECUPERACION_INSTITUCIONAL</t>
  </si>
  <si>
    <t>CENTROS_DE_RECUPERACION_INSTITUCIONAL</t>
  </si>
  <si>
    <t>POB_NUTRICION</t>
  </si>
  <si>
    <t>MOD_NUTRICION</t>
  </si>
  <si>
    <t>Niños y niñas desde los cero (0) hasta los cuatro (4) años, once (11) meses y veintenueve (29) días y mujeres gestantes en diversos rangos de edad.</t>
  </si>
  <si>
    <t>SERV_1000_DÍAS_PARA_CAMBIAR_EL_MUNDO</t>
  </si>
  <si>
    <t>1000_DÍAS_PARA_CAMBIAR_EL_MUNDO</t>
  </si>
  <si>
    <t>SERVICIOS_DE_UNIDADES_DE_BUSQUEDA_ACTIVA</t>
  </si>
  <si>
    <t>SERV_SERVICIOS_DE_UNIDADES_DE_BUSQUEDA_ACTIVA</t>
  </si>
  <si>
    <t>SERVICIOS DE UNIDADES DE BUSQUEDA ACTIVA</t>
  </si>
  <si>
    <t>SERV_SOMOS_FAMILIA_SOMOS_COMUNIDAD</t>
  </si>
  <si>
    <t>SOMOS_FAMILIA_SOMOS_COMUNIDAD</t>
  </si>
  <si>
    <t>MOD_FAMILIAS_Y_COMUNIDADES</t>
  </si>
  <si>
    <t>POB_FAMILIAS_Y_COMUNIDADES</t>
  </si>
  <si>
    <t>SERV_SOMOS_FAMILIA_CONECTADAS</t>
  </si>
  <si>
    <t>Familias y Comunidades como sujetos colectivos de derechos, teniendo en cuenta su carácter intergeneracional.</t>
  </si>
  <si>
    <t>SOMOS_FAMILIA_CONECTADAS</t>
  </si>
  <si>
    <t>ACOMPAÑAMIENTO_INTERCULTURAL_ETNICA_Y_CAMPESINA_TEJIENDO_INTERCULTURALIDAD</t>
  </si>
  <si>
    <t>SERV_ACOMPAÑAMIENTO_INTERCULTURAL_ETNICA_Y_CAMPESINA_TEJIENDO_INTERCULTURALIDAD</t>
  </si>
  <si>
    <t>AMAZONAS.</t>
  </si>
  <si>
    <t>ANTIOQUIA.</t>
  </si>
  <si>
    <t>ARAUCA.</t>
  </si>
  <si>
    <t>ATLANTICO.</t>
  </si>
  <si>
    <t>BOGOTA.</t>
  </si>
  <si>
    <t>BOLIVAR.</t>
  </si>
  <si>
    <t>BOYACA.</t>
  </si>
  <si>
    <t>CALDAS.</t>
  </si>
  <si>
    <t>CAQUETA.</t>
  </si>
  <si>
    <t>CASANARE.</t>
  </si>
  <si>
    <t>CAUCA.</t>
  </si>
  <si>
    <t>CESAR.</t>
  </si>
  <si>
    <t>CHOCO.</t>
  </si>
  <si>
    <t>CORDOBA.</t>
  </si>
  <si>
    <t>CUNDINAMARCA.</t>
  </si>
  <si>
    <t>GUAINIA.</t>
  </si>
  <si>
    <t>LA_GUAJIRA.</t>
  </si>
  <si>
    <t>GUAVIARE.</t>
  </si>
  <si>
    <t>HUILA.</t>
  </si>
  <si>
    <t>MAGDALENA.</t>
  </si>
  <si>
    <t>META.</t>
  </si>
  <si>
    <t>NARIÑO.</t>
  </si>
  <si>
    <t>NORTE_DE_SANTANDER.</t>
  </si>
  <si>
    <t>PUTUMAYO.</t>
  </si>
  <si>
    <t>QUINDIO.</t>
  </si>
  <si>
    <t>RISARALDA.</t>
  </si>
  <si>
    <t>SAN_ANDRES.</t>
  </si>
  <si>
    <t>SANTANDER.</t>
  </si>
  <si>
    <t>SUCRE.</t>
  </si>
  <si>
    <t>TOLIMA.</t>
  </si>
  <si>
    <t>VALLE_DEL_CAUCA.</t>
  </si>
  <si>
    <t>VAUPES.</t>
  </si>
  <si>
    <t>VICHADA.</t>
  </si>
  <si>
    <t>C.Z. LETICIA</t>
  </si>
  <si>
    <t>C.Z. NORORIENTAL</t>
  </si>
  <si>
    <t>C.Z. ARAUCA</t>
  </si>
  <si>
    <t>C.Z. NORTE CENTRO HISTÓRICO</t>
  </si>
  <si>
    <t>CENTRO ZONAL MARTIRES</t>
  </si>
  <si>
    <t>C.Z. HISTÓRICO Y DEL CARIBE NORTE</t>
  </si>
  <si>
    <t>C.Z. TUNJA 1</t>
  </si>
  <si>
    <t>C.Z. MANIZALES 1</t>
  </si>
  <si>
    <t>C.Z. FLORENCIA 1</t>
  </si>
  <si>
    <t>C.Z. YOPAL</t>
  </si>
  <si>
    <t>C.Z. POPAYAN</t>
  </si>
  <si>
    <t>C.Z. VALLEDUPAR 1</t>
  </si>
  <si>
    <t>C.Z. QUIBDO</t>
  </si>
  <si>
    <t>C.Z. MONTERIA 1</t>
  </si>
  <si>
    <t>C.Z. SOACHA</t>
  </si>
  <si>
    <t>C.Z. INIRIDA</t>
  </si>
  <si>
    <t>C.Z. RIOHACHA 1</t>
  </si>
  <si>
    <t>CZ SAN JOSÉ DEL GUAVIARE</t>
  </si>
  <si>
    <t>C.Z. NEIVA</t>
  </si>
  <si>
    <t>C.Z. SANTA MARTA NORTE</t>
  </si>
  <si>
    <t>C.Z. VILLAVICENCIO 1</t>
  </si>
  <si>
    <t>C.Z. PASTO 1</t>
  </si>
  <si>
    <t>C.Z. CUCUTA 1</t>
  </si>
  <si>
    <t>C.Z. MOCOA</t>
  </si>
  <si>
    <t>C.Z. ARMENIA SUR</t>
  </si>
  <si>
    <t>C.Z. PEREIRA</t>
  </si>
  <si>
    <t>C.Z. LOS ALMENDROS</t>
  </si>
  <si>
    <t>C.Z. ANTONIA SANTOS</t>
  </si>
  <si>
    <t>C.Z. BOSTON</t>
  </si>
  <si>
    <t>C.Z. JORDAN</t>
  </si>
  <si>
    <t>C.Z. SURORIENTAL</t>
  </si>
  <si>
    <t>C.Z. MITU</t>
  </si>
  <si>
    <t>C.Z. PUERTO CARREÑO</t>
  </si>
  <si>
    <t>C.Z. NOROCCIDENTAL</t>
  </si>
  <si>
    <t>C.Z. SARAVENA</t>
  </si>
  <si>
    <t>C.Z. SUR OCCIDENTE</t>
  </si>
  <si>
    <t>CENTRO ZONAL REVIVIR</t>
  </si>
  <si>
    <t>C.Z. DE LA VIRGEN Y TURÍSTICO</t>
  </si>
  <si>
    <t>C.Z. TUNJA 2</t>
  </si>
  <si>
    <t>C.Z. MANIZALES 2</t>
  </si>
  <si>
    <t>C.Z. FLORENCIA 2</t>
  </si>
  <si>
    <t>C.Z. PAZ DE ARIPORO</t>
  </si>
  <si>
    <t>C.Z. CENTRO</t>
  </si>
  <si>
    <t>C.Z. VALLEDUPAR 2</t>
  </si>
  <si>
    <t>C.Z. ISTMINA</t>
  </si>
  <si>
    <t>C.Z. CERETE</t>
  </si>
  <si>
    <t>C.Z. ZIPAQUIRA</t>
  </si>
  <si>
    <t>C.Z. RIOHACHA 2</t>
  </si>
  <si>
    <t>C.Z. GARZON</t>
  </si>
  <si>
    <t>C.Z. DEL RÍO</t>
  </si>
  <si>
    <t>C.Z. VILLAVICENCIO 2</t>
  </si>
  <si>
    <t>C.Z. PASTO 2</t>
  </si>
  <si>
    <t>C.Z. CUCUTA 2</t>
  </si>
  <si>
    <t>C.Z. SIBUNDOY</t>
  </si>
  <si>
    <t>C.Z. ARMENIA NORTE</t>
  </si>
  <si>
    <t>C.Z. LA VIRGINIA</t>
  </si>
  <si>
    <t>C.Z. OLD PROVIDENCE</t>
  </si>
  <si>
    <t>C.Z. BUCARAMANGA SUR</t>
  </si>
  <si>
    <t>C.Z. NORTE</t>
  </si>
  <si>
    <t>C.Z. GALAN</t>
  </si>
  <si>
    <t>C.Z. SUR ORIENTE</t>
  </si>
  <si>
    <t>C.Z. TAME</t>
  </si>
  <si>
    <t>C.Z. BARANOA</t>
  </si>
  <si>
    <t>CENTRO ZONAL SANTA FE</t>
  </si>
  <si>
    <t>C.Z. INDUSTRIAL DE LA BAHÍA</t>
  </si>
  <si>
    <t>C.Z. SOGAMOSO</t>
  </si>
  <si>
    <t>C.Z. OCCIDENTE</t>
  </si>
  <si>
    <t>C.Z. PUERTO RICO</t>
  </si>
  <si>
    <t>C.Z. VILLANUEVA</t>
  </si>
  <si>
    <t>C.Z. INDIGENA</t>
  </si>
  <si>
    <t>C.Z. CHIRIGUANA</t>
  </si>
  <si>
    <t>C.Z. BAHIA SOLANO</t>
  </si>
  <si>
    <t>C.Z. PLANETA RICA</t>
  </si>
  <si>
    <t>C.Z. CHOCONTA</t>
  </si>
  <si>
    <t>C.Z. FONSECA</t>
  </si>
  <si>
    <t>C.Z. LA PLATA</t>
  </si>
  <si>
    <t>C.Z. CIÉNAGA</t>
  </si>
  <si>
    <t>C.Z. GRANADA</t>
  </si>
  <si>
    <t>C.Z. TUMACO</t>
  </si>
  <si>
    <t>C.Z. CUCUTA 3</t>
  </si>
  <si>
    <t>C.Z. PUERTO ASÍS</t>
  </si>
  <si>
    <t>C.Z. CALARCA</t>
  </si>
  <si>
    <t>C.Z. DOSQUEBRADAS</t>
  </si>
  <si>
    <t>C.Z. CARLOS LLERAS RESTREPO</t>
  </si>
  <si>
    <t>C.Z. SINCELEJO</t>
  </si>
  <si>
    <t>C.Z. IBAGUE</t>
  </si>
  <si>
    <t>C.Z. LADERA</t>
  </si>
  <si>
    <t>C.Z. ABURRA NORTE</t>
  </si>
  <si>
    <t>C.Z. SABANALARGA</t>
  </si>
  <si>
    <t>CENTRO ZONAL USME</t>
  </si>
  <si>
    <t>C.Z. TURBACO</t>
  </si>
  <si>
    <t>C.Z. DUITAMA</t>
  </si>
  <si>
    <t>C.Z. ORIENTE</t>
  </si>
  <si>
    <t>C.Z. BELEN DE LOS ANDAQUIES</t>
  </si>
  <si>
    <t>C.Z. SUR</t>
  </si>
  <si>
    <t>C.Z. AGUACHICA</t>
  </si>
  <si>
    <t>C.Z. RIOSUCIO</t>
  </si>
  <si>
    <t>C.Z. TIERRALTA</t>
  </si>
  <si>
    <t>C.Z. PACHO</t>
  </si>
  <si>
    <t>C.Z. MANAURE</t>
  </si>
  <si>
    <t>C.Z. PITALITO</t>
  </si>
  <si>
    <t>C.Z. FUNDACIÓN</t>
  </si>
  <si>
    <t>C.Z. ACACIAS</t>
  </si>
  <si>
    <t>C.Z. IPIALES</t>
  </si>
  <si>
    <t>C.Z. OCAÑA</t>
  </si>
  <si>
    <t>C.Z. LA HORMIGA</t>
  </si>
  <si>
    <t>C.Z. BELEN DE UMBRIA</t>
  </si>
  <si>
    <t>C.Z. LUIS CARLOS GALAN SARMIENTO</t>
  </si>
  <si>
    <t>C.Z. LA MOJANA</t>
  </si>
  <si>
    <t>C.Z. LIBANO</t>
  </si>
  <si>
    <t>C.Z. ABURRA SUR</t>
  </si>
  <si>
    <t>C.Z. SABANAGRANDE</t>
  </si>
  <si>
    <t>CENTRO ZONAL ENGATIVA</t>
  </si>
  <si>
    <t>C.Z. CARMEN DE BOLÍVAR</t>
  </si>
  <si>
    <t>C.Z. CHIQUINQUIRA</t>
  </si>
  <si>
    <t>C.Z. CODAZZI</t>
  </si>
  <si>
    <t>C.Z. TADO</t>
  </si>
  <si>
    <t>C.Z. MONTELIBANO</t>
  </si>
  <si>
    <t>C.Z. VILLETA</t>
  </si>
  <si>
    <t>C.Z. MAICAO</t>
  </si>
  <si>
    <t>C.Z. LA GAITANA</t>
  </si>
  <si>
    <t>C.Z. PLATO</t>
  </si>
  <si>
    <t>C.Z. PUERTO LOPEZ</t>
  </si>
  <si>
    <t>C.Z. TUQUERRES</t>
  </si>
  <si>
    <t>C.Z. PAMPLONA</t>
  </si>
  <si>
    <t>C.Z. SANTA ROSA DE CABAL</t>
  </si>
  <si>
    <t>C.Z. YARIGUIES</t>
  </si>
  <si>
    <t>C.Z. LERIDA</t>
  </si>
  <si>
    <t>C.Z. BAJO CAUCA</t>
  </si>
  <si>
    <t>C.Z. HIPÓDROMO</t>
  </si>
  <si>
    <t>CENTRO ZONAL TUNJUELITO</t>
  </si>
  <si>
    <t>C.Z. MAGANGUÉ</t>
  </si>
  <si>
    <t>C.Z. GARAGOA</t>
  </si>
  <si>
    <t>C.Z. SURORIENTE</t>
  </si>
  <si>
    <t>C.Z. MACIZO COLOMBIANO</t>
  </si>
  <si>
    <t>C.Z. BAUDO</t>
  </si>
  <si>
    <t>C.Z. LORICA</t>
  </si>
  <si>
    <t>C.Z. FACATATIVA</t>
  </si>
  <si>
    <t>C.Z. NAZARETH</t>
  </si>
  <si>
    <t>C.Z. EL BANCO</t>
  </si>
  <si>
    <t>C.Z. LA UNION</t>
  </si>
  <si>
    <t>C.Z. TIBU</t>
  </si>
  <si>
    <t>C.Z. LA FLORESTA</t>
  </si>
  <si>
    <t>C.Z. HONDA</t>
  </si>
  <si>
    <t>C.Z. JAMUNDI</t>
  </si>
  <si>
    <t>C.Z. LA MESETA</t>
  </si>
  <si>
    <t xml:space="preserve">CENTRO ZONAL RAFAEL URIBE </t>
  </si>
  <si>
    <t>C.Z. MOMPOX</t>
  </si>
  <si>
    <t>C.Z. PUERTO BOYACA</t>
  </si>
  <si>
    <t>C.Z. DEL CAFE</t>
  </si>
  <si>
    <t>C.Z. COSTA PACIFICA</t>
  </si>
  <si>
    <t>C.Z. SAHAGUN</t>
  </si>
  <si>
    <t>C.Z. FUSAGASUGA</t>
  </si>
  <si>
    <t>C.Z. ICHITKI WAYYUWAAPULE</t>
  </si>
  <si>
    <t>C.Z. SANTA ANA</t>
  </si>
  <si>
    <t>C.Z. REMOLINO</t>
  </si>
  <si>
    <t>C.Z. SAN GIL</t>
  </si>
  <si>
    <t>C.Z. ESPINAL</t>
  </si>
  <si>
    <t>C.Z. YUMBO</t>
  </si>
  <si>
    <t>C.Z. MAGDALENA MEDIO</t>
  </si>
  <si>
    <t>CENTRO ZONAL  KENNEDY</t>
  </si>
  <si>
    <t>C.Z. SIMITÍ</t>
  </si>
  <si>
    <t>C.Z. SOATA</t>
  </si>
  <si>
    <t>C.Z. SAN ANDRES DE SOTAVENTO</t>
  </si>
  <si>
    <t>C.Z. CAQUEZA</t>
  </si>
  <si>
    <t>CZ SANTA MARTA 1</t>
  </si>
  <si>
    <t>C.Z. BARBACOAS</t>
  </si>
  <si>
    <t>C.Z. SOCORRO</t>
  </si>
  <si>
    <t>C.Z. CHAPARRAL</t>
  </si>
  <si>
    <t>C.Z. PALMIRA</t>
  </si>
  <si>
    <t>CENTRO ZONAL SUBA</t>
  </si>
  <si>
    <t>C.Z. EL COCUY</t>
  </si>
  <si>
    <t>C.Z. GACHETA</t>
  </si>
  <si>
    <t>C.Z. VELEZ</t>
  </si>
  <si>
    <t>C.Z. PURIFICACION</t>
  </si>
  <si>
    <t>C.Z. BUGA</t>
  </si>
  <si>
    <t>C.Z. OCCIDENTE MEDIO</t>
  </si>
  <si>
    <t>CENTRO ZONAL KENNEDY CENTRAL</t>
  </si>
  <si>
    <t>C.Z. MIRAFLORES</t>
  </si>
  <si>
    <t>C.Z. GIRARDOT</t>
  </si>
  <si>
    <t>C.Z. MALAGA</t>
  </si>
  <si>
    <t>C.Z. MELGAR</t>
  </si>
  <si>
    <t>C.Z. TULUA</t>
  </si>
  <si>
    <t>CENTRO ZONAL BOSA</t>
  </si>
  <si>
    <t>C.Z. MONIQUIRA</t>
  </si>
  <si>
    <t>C.Z. LA MESA</t>
  </si>
  <si>
    <t>C.Z. RESURGIR</t>
  </si>
  <si>
    <t>C.Z. SEVILLA</t>
  </si>
  <si>
    <t>C.Z. PORCE NUS</t>
  </si>
  <si>
    <t>CENTRO ZONAL CREER</t>
  </si>
  <si>
    <t>C.Z. OTANCHE</t>
  </si>
  <si>
    <t>C.Z. UBATE</t>
  </si>
  <si>
    <t>C.Z. ROLDANILLO</t>
  </si>
  <si>
    <t>C.Z. SUROESTE</t>
  </si>
  <si>
    <t>CENTRO ZONAL USAQUEN</t>
  </si>
  <si>
    <t>C.Z. SAN JUAN DE RIOSECO</t>
  </si>
  <si>
    <t>C.Z. CARTAGO</t>
  </si>
  <si>
    <t>C.Z. PENDERISCO</t>
  </si>
  <si>
    <t>CENTRO ZONAL FONTIBON</t>
  </si>
  <si>
    <t>C.Z. SOACHA CENTRO</t>
  </si>
  <si>
    <t>C.Z. BUENAVENTURA</t>
  </si>
  <si>
    <t>C.Z. URABÁ</t>
  </si>
  <si>
    <t>CENTRO ZONAL CESPA</t>
  </si>
  <si>
    <t>C.Z. RESTAURAR</t>
  </si>
  <si>
    <t>C.Z. ORIENTE MEDIO</t>
  </si>
  <si>
    <t xml:space="preserve">CENTRO ZONAL SAN CRISTOBAL </t>
  </si>
  <si>
    <t xml:space="preserve">CENTRO ZONAL BARRIOS UNIDOS </t>
  </si>
  <si>
    <t>C.Z. ROSALES</t>
  </si>
  <si>
    <t xml:space="preserve">CENTRO ZONAL CIUDAD BOLIVAR </t>
  </si>
  <si>
    <t>AMAZONAS</t>
  </si>
  <si>
    <t>ANTIOQUIA</t>
  </si>
  <si>
    <t>ARAUCA</t>
  </si>
  <si>
    <t>ATLÁNTICO</t>
  </si>
  <si>
    <t>BOGOTÁ.D.C.</t>
  </si>
  <si>
    <t>BOLÍVAR</t>
  </si>
  <si>
    <t>BOYACÁ</t>
  </si>
  <si>
    <t>CALDAS</t>
  </si>
  <si>
    <t>CAQUETÁ</t>
  </si>
  <si>
    <t>CASANARE</t>
  </si>
  <si>
    <t>CAUCA</t>
  </si>
  <si>
    <t>CESAR</t>
  </si>
  <si>
    <t>CHOCÓ</t>
  </si>
  <si>
    <t>CÓRDOBA</t>
  </si>
  <si>
    <t>CUNDINAMARCA</t>
  </si>
  <si>
    <t>GUAINÍA</t>
  </si>
  <si>
    <t>GUAVIARE</t>
  </si>
  <si>
    <t>HUILA</t>
  </si>
  <si>
    <t>LA_GUAJIRA</t>
  </si>
  <si>
    <t>MAGDALENA</t>
  </si>
  <si>
    <t>META</t>
  </si>
  <si>
    <t>NARIÑO</t>
  </si>
  <si>
    <t>NORTE_DE_SANTANDER</t>
  </si>
  <si>
    <t>PUTUMAYO</t>
  </si>
  <si>
    <t>QUINDÍO</t>
  </si>
  <si>
    <t>RISARALDA</t>
  </si>
  <si>
    <t>SAN_ANDRÉS_Y_PROVIDENCIA</t>
  </si>
  <si>
    <t>SANTANDER</t>
  </si>
  <si>
    <t>SUCRE</t>
  </si>
  <si>
    <t>TOLIMA</t>
  </si>
  <si>
    <t>VALLE_DEL_CAUCA</t>
  </si>
  <si>
    <t>VAUPÉS</t>
  </si>
  <si>
    <t>VICHADA</t>
  </si>
  <si>
    <t>LETICIA</t>
  </si>
  <si>
    <t>MEDELLÍN</t>
  </si>
  <si>
    <t>BARRANQUILLA</t>
  </si>
  <si>
    <t>BOGOTÁ. D.C.</t>
  </si>
  <si>
    <t>CARTAGENA DE INDIAS</t>
  </si>
  <si>
    <t>TUNJA</t>
  </si>
  <si>
    <t>MANIZALES</t>
  </si>
  <si>
    <t>FLORENCIA</t>
  </si>
  <si>
    <t>YOPAL</t>
  </si>
  <si>
    <t>POPAYÁN</t>
  </si>
  <si>
    <t>VALLEDUPAR</t>
  </si>
  <si>
    <t>QUIBDÓ</t>
  </si>
  <si>
    <t>MONTERÍA</t>
  </si>
  <si>
    <t>AGUA DE DIOS</t>
  </si>
  <si>
    <t>INÍRIDA</t>
  </si>
  <si>
    <t>SAN JOSÉ DEL GUAVIARE</t>
  </si>
  <si>
    <t>NEIVA</t>
  </si>
  <si>
    <t>RIOHACHA</t>
  </si>
  <si>
    <t>SANTA MARTA</t>
  </si>
  <si>
    <t>VILLAVICENCIO</t>
  </si>
  <si>
    <t>PASTO</t>
  </si>
  <si>
    <t>SAN JOSÉ DE CÚCUTA</t>
  </si>
  <si>
    <t>MOCOA</t>
  </si>
  <si>
    <t>ARMENIA</t>
  </si>
  <si>
    <t>PEREIRA</t>
  </si>
  <si>
    <t>SAN ANDRÉS</t>
  </si>
  <si>
    <t>BUCARAMANGA</t>
  </si>
  <si>
    <t>SINCELEJO</t>
  </si>
  <si>
    <t>IBAGUÉ</t>
  </si>
  <si>
    <t>CALI</t>
  </si>
  <si>
    <t>MITÚ</t>
  </si>
  <si>
    <t>PUERTO CARREÑO</t>
  </si>
  <si>
    <t>EL ENCANTO</t>
  </si>
  <si>
    <t>ABEJORRAL</t>
  </si>
  <si>
    <t>ARAUQUITA</t>
  </si>
  <si>
    <t>BARANOA</t>
  </si>
  <si>
    <t>ACHÍ</t>
  </si>
  <si>
    <t>ALMEIDA</t>
  </si>
  <si>
    <t>AGUADAS</t>
  </si>
  <si>
    <t>ALBANIA</t>
  </si>
  <si>
    <t>AGUAZUL</t>
  </si>
  <si>
    <t>ALMAGUER</t>
  </si>
  <si>
    <t>AGUACHICA</t>
  </si>
  <si>
    <t>ACANDÍ</t>
  </si>
  <si>
    <t>AYAPEL</t>
  </si>
  <si>
    <t>ALBÁN</t>
  </si>
  <si>
    <t>BARRANCOMINAS</t>
  </si>
  <si>
    <t>CALAMAR</t>
  </si>
  <si>
    <t>ACEVEDO</t>
  </si>
  <si>
    <t>ALGARROBO</t>
  </si>
  <si>
    <t>ACACÍAS</t>
  </si>
  <si>
    <t>ÁBREGO</t>
  </si>
  <si>
    <t>COLÓN</t>
  </si>
  <si>
    <t>BUENAVISTA</t>
  </si>
  <si>
    <t>APÍA</t>
  </si>
  <si>
    <t>PROVIDENCIA</t>
  </si>
  <si>
    <t>AGUADA</t>
  </si>
  <si>
    <t>ALPUJARRA</t>
  </si>
  <si>
    <t>ALCALÁ</t>
  </si>
  <si>
    <t>CARURÚ</t>
  </si>
  <si>
    <t>LA PRIMAVERA</t>
  </si>
  <si>
    <t>LA CHORRERA</t>
  </si>
  <si>
    <t>ABRIAQUÍ</t>
  </si>
  <si>
    <t>CRAVO NORTE</t>
  </si>
  <si>
    <t>CAMPO DE LA CRUZ</t>
  </si>
  <si>
    <t>ALTOS DEL ROSARIO</t>
  </si>
  <si>
    <t>AQUITANIA</t>
  </si>
  <si>
    <t>ANSERMA</t>
  </si>
  <si>
    <t>BELÉN DE LOS ANDAQUÍES</t>
  </si>
  <si>
    <t>CHÁMEZA</t>
  </si>
  <si>
    <t>ARGELIA</t>
  </si>
  <si>
    <t>AGUSTÍN CODAZZI</t>
  </si>
  <si>
    <t>ALTO BAUDÓ</t>
  </si>
  <si>
    <t>ANAPOIMA</t>
  </si>
  <si>
    <t>SAN FELIPE</t>
  </si>
  <si>
    <t>EL RETORNO</t>
  </si>
  <si>
    <t>AGRADO</t>
  </si>
  <si>
    <t>BARRANCAS</t>
  </si>
  <si>
    <t>ARACATACA</t>
  </si>
  <si>
    <t>BARRANCA DE UPÍA</t>
  </si>
  <si>
    <t>ALDANA</t>
  </si>
  <si>
    <t>ARBOLEDAS</t>
  </si>
  <si>
    <t>ORITO</t>
  </si>
  <si>
    <t>CALARCÁ</t>
  </si>
  <si>
    <t>BALBOA</t>
  </si>
  <si>
    <t>CAIMITO</t>
  </si>
  <si>
    <t>ALVARADO</t>
  </si>
  <si>
    <t>ANDALUCÍA</t>
  </si>
  <si>
    <t>PACOA</t>
  </si>
  <si>
    <t>SANTA ROSALÍA</t>
  </si>
  <si>
    <t>LA PEDRERA</t>
  </si>
  <si>
    <t>ALEJANDRÍA</t>
  </si>
  <si>
    <t>FORTUL</t>
  </si>
  <si>
    <t>CANDELARIA</t>
  </si>
  <si>
    <t>ARENAL</t>
  </si>
  <si>
    <t>ARCABUCO</t>
  </si>
  <si>
    <t>ARANZAZU</t>
  </si>
  <si>
    <t>CARTAGENA DEL CHAIRÁ</t>
  </si>
  <si>
    <t>HATO COROZAL</t>
  </si>
  <si>
    <t>ASTREA</t>
  </si>
  <si>
    <t>ATRATO</t>
  </si>
  <si>
    <t>CANALETE</t>
  </si>
  <si>
    <t>ANOLAIMA</t>
  </si>
  <si>
    <t>PUERTO COLOMBIA</t>
  </si>
  <si>
    <t>MIRAFLORES</t>
  </si>
  <si>
    <t>AIPE</t>
  </si>
  <si>
    <t>DIBULLA</t>
  </si>
  <si>
    <t>ARIGUANÍ</t>
  </si>
  <si>
    <t>CABUYARO</t>
  </si>
  <si>
    <t>ANCUYA</t>
  </si>
  <si>
    <t>BOCHALEMA</t>
  </si>
  <si>
    <t>PUERTO ASÍS</t>
  </si>
  <si>
    <t>CIRCASIA</t>
  </si>
  <si>
    <t>BELÉN DE UMBRÍA</t>
  </si>
  <si>
    <t>ARATOCA</t>
  </si>
  <si>
    <t>COLOSÓ</t>
  </si>
  <si>
    <t>AMBALEMA</t>
  </si>
  <si>
    <t>ANSERMANUEVO</t>
  </si>
  <si>
    <t>TARAIRA</t>
  </si>
  <si>
    <t>CUMARIBO</t>
  </si>
  <si>
    <t>LA VICTORIA</t>
  </si>
  <si>
    <t>AMAGÁ</t>
  </si>
  <si>
    <t>PUERTO RONDÓN</t>
  </si>
  <si>
    <t>GALAPA</t>
  </si>
  <si>
    <t>ARJONA</t>
  </si>
  <si>
    <t>BELÉN</t>
  </si>
  <si>
    <t>BELALCÁZAR</t>
  </si>
  <si>
    <t>CURILLO</t>
  </si>
  <si>
    <t>LA SALINA</t>
  </si>
  <si>
    <t>BECERRIL</t>
  </si>
  <si>
    <t>BAGADÓ</t>
  </si>
  <si>
    <t>CERETÉ</t>
  </si>
  <si>
    <t>ARBELÁEZ</t>
  </si>
  <si>
    <t>LA GUADALUPE</t>
  </si>
  <si>
    <t>ALGECIRAS</t>
  </si>
  <si>
    <t>DISTRACCIÓN</t>
  </si>
  <si>
    <t>CERRO DE SAN ANTONIO</t>
  </si>
  <si>
    <t>CASTILLA LA NUEVA</t>
  </si>
  <si>
    <t>ARBOLEDA</t>
  </si>
  <si>
    <t>BUCARASICA</t>
  </si>
  <si>
    <t>PUERTO CAICEDO</t>
  </si>
  <si>
    <t>DOSQUEBRADAS</t>
  </si>
  <si>
    <t>BARBOSA</t>
  </si>
  <si>
    <t>COROZAL</t>
  </si>
  <si>
    <t>ANZOÁTEGUI</t>
  </si>
  <si>
    <t>PAPUNAHUA</t>
  </si>
  <si>
    <t>MIRITÍ - PARANÁ</t>
  </si>
  <si>
    <t>AMALFI</t>
  </si>
  <si>
    <t>SARAVENA</t>
  </si>
  <si>
    <t>JUAN DE ACOSTA</t>
  </si>
  <si>
    <t>ARROYOHONDO</t>
  </si>
  <si>
    <t>BERBEO</t>
  </si>
  <si>
    <t>CHINCHINÁ</t>
  </si>
  <si>
    <t>EL DONCELLO</t>
  </si>
  <si>
    <t>MANÍ</t>
  </si>
  <si>
    <t>BUENOS AIRES</t>
  </si>
  <si>
    <t>BOSCONIA</t>
  </si>
  <si>
    <t>BAHÍA SOLANO</t>
  </si>
  <si>
    <t>CHIMÁ</t>
  </si>
  <si>
    <t>BELTRÁN</t>
  </si>
  <si>
    <t>CACAHUAL</t>
  </si>
  <si>
    <t>ALTAMIRA</t>
  </si>
  <si>
    <t>EL MOLINO</t>
  </si>
  <si>
    <t>CHIVOLO</t>
  </si>
  <si>
    <t>CUBARRAL</t>
  </si>
  <si>
    <t>BARBACOAS</t>
  </si>
  <si>
    <t>CÁCOTA</t>
  </si>
  <si>
    <t>PUERTO GUZMÁN</t>
  </si>
  <si>
    <t>FILANDIA</t>
  </si>
  <si>
    <t>GUÁTICA</t>
  </si>
  <si>
    <t>BARICHARA</t>
  </si>
  <si>
    <t>COVEÑAS</t>
  </si>
  <si>
    <t>ARMERO</t>
  </si>
  <si>
    <t>YAVARATÉ</t>
  </si>
  <si>
    <t>PUERTO ALEGRÍA</t>
  </si>
  <si>
    <t>ANDES</t>
  </si>
  <si>
    <t>TAME</t>
  </si>
  <si>
    <t>LURUACO</t>
  </si>
  <si>
    <t>BARRANCO DE LOBA</t>
  </si>
  <si>
    <t>BETÉITIVA</t>
  </si>
  <si>
    <t>FILADELFIA</t>
  </si>
  <si>
    <t>EL PAUJÍL</t>
  </si>
  <si>
    <t>MONTERREY</t>
  </si>
  <si>
    <t>CAJIBÍO</t>
  </si>
  <si>
    <t>CHIMICHAGUA</t>
  </si>
  <si>
    <t>BAJO BAUDÓ</t>
  </si>
  <si>
    <t>CHINÚ</t>
  </si>
  <si>
    <t>BITUIMA</t>
  </si>
  <si>
    <t>PANA PANA</t>
  </si>
  <si>
    <t>BARAYA</t>
  </si>
  <si>
    <t>FONSECA</t>
  </si>
  <si>
    <t>CIÉNAGA</t>
  </si>
  <si>
    <t>CUMARAL</t>
  </si>
  <si>
    <t>CÁCHIRA</t>
  </si>
  <si>
    <t>PUERTO LEGUÍZAMO</t>
  </si>
  <si>
    <t>GÉNOVA</t>
  </si>
  <si>
    <t>LA CELIA</t>
  </si>
  <si>
    <t>BARRANCABERMEJA</t>
  </si>
  <si>
    <t>CHALÁN</t>
  </si>
  <si>
    <t>ATACO</t>
  </si>
  <si>
    <t>BUENAVENTURA</t>
  </si>
  <si>
    <t>PUERTO ARICA</t>
  </si>
  <si>
    <t>ANGELÓPOLIS</t>
  </si>
  <si>
    <t>MALAMBO</t>
  </si>
  <si>
    <t>BOAVITA</t>
  </si>
  <si>
    <t>LA DORADA</t>
  </si>
  <si>
    <t>LA MONTAÑITA</t>
  </si>
  <si>
    <t>NUNCHÍA</t>
  </si>
  <si>
    <t>CALDONO</t>
  </si>
  <si>
    <t>CHIRIGUANÁ</t>
  </si>
  <si>
    <t>BOJAYÁ</t>
  </si>
  <si>
    <t>CIÉNAGA DE ORO</t>
  </si>
  <si>
    <t>BOJACÁ</t>
  </si>
  <si>
    <t>MORICHAL</t>
  </si>
  <si>
    <t>CAMPOALEGRE</t>
  </si>
  <si>
    <t>HATONUEVO</t>
  </si>
  <si>
    <t>CONCORDIA</t>
  </si>
  <si>
    <t>EL CALVARIO</t>
  </si>
  <si>
    <t>BUESACO</t>
  </si>
  <si>
    <t>CHINÁCOTA</t>
  </si>
  <si>
    <t>SIBUNDOY</t>
  </si>
  <si>
    <t>LA TEBAIDA</t>
  </si>
  <si>
    <t>LA VIRGINIA</t>
  </si>
  <si>
    <t>BETULIA</t>
  </si>
  <si>
    <t>EL ROBLE</t>
  </si>
  <si>
    <t>CAJAMARCA</t>
  </si>
  <si>
    <t>GUADALAJARA DE BUGA</t>
  </si>
  <si>
    <t>PUERTO NARIÑO</t>
  </si>
  <si>
    <t>ANGOSTURA</t>
  </si>
  <si>
    <t>MANATÍ</t>
  </si>
  <si>
    <t>CANTAGALLO</t>
  </si>
  <si>
    <t>LA MERCED</t>
  </si>
  <si>
    <t>MILÁN</t>
  </si>
  <si>
    <t>OROCUÉ</t>
  </si>
  <si>
    <t>CALOTO</t>
  </si>
  <si>
    <t>CURUMANÍ</t>
  </si>
  <si>
    <t>EL CANTÓN DEL SAN PABLO</t>
  </si>
  <si>
    <t>COTORRA</t>
  </si>
  <si>
    <t>CABRERA</t>
  </si>
  <si>
    <t>COLOMBIA</t>
  </si>
  <si>
    <t>LA JAGUA DEL PILAR</t>
  </si>
  <si>
    <t>EL BANCO</t>
  </si>
  <si>
    <t>EL CASTILLO</t>
  </si>
  <si>
    <t>CHITAGÁ</t>
  </si>
  <si>
    <t>SAN FRANCISCO</t>
  </si>
  <si>
    <t>MONTENEGRO</t>
  </si>
  <si>
    <t>MARSELLA</t>
  </si>
  <si>
    <t>GALERAS</t>
  </si>
  <si>
    <t>CARMEN DE APICALÁ</t>
  </si>
  <si>
    <t>BUGALAGRANDE</t>
  </si>
  <si>
    <t>PUERTO SANTANDER</t>
  </si>
  <si>
    <t>ANORÍ</t>
  </si>
  <si>
    <t>PALMAR DE VARELA</t>
  </si>
  <si>
    <t>CICUCO</t>
  </si>
  <si>
    <t>BRICEÑO</t>
  </si>
  <si>
    <t>MANZANARES</t>
  </si>
  <si>
    <t>MORELIA</t>
  </si>
  <si>
    <t>PAZ DE ARIPORO</t>
  </si>
  <si>
    <t>CORINTO</t>
  </si>
  <si>
    <t>EL COPEY</t>
  </si>
  <si>
    <t>CARMEN DEL DARIÉN</t>
  </si>
  <si>
    <t>LA APARTADA</t>
  </si>
  <si>
    <t>CACHIPAY</t>
  </si>
  <si>
    <t>ELÍAS</t>
  </si>
  <si>
    <t>MAICAO</t>
  </si>
  <si>
    <t>EL PIÑÓN</t>
  </si>
  <si>
    <t>EL DORADO</t>
  </si>
  <si>
    <t>CONSACÁ</t>
  </si>
  <si>
    <t>CONVENCIÓN</t>
  </si>
  <si>
    <t>SAN MIGUEL</t>
  </si>
  <si>
    <t>PIJAO</t>
  </si>
  <si>
    <t>MISTRATÓ</t>
  </si>
  <si>
    <t>GUARANDA</t>
  </si>
  <si>
    <t>CASABIANCA</t>
  </si>
  <si>
    <t>CAICEDONIA</t>
  </si>
  <si>
    <t>TARAPACÁ</t>
  </si>
  <si>
    <t>SANTA FÉ DE ANTIOQUIA</t>
  </si>
  <si>
    <t>PIOJÓ</t>
  </si>
  <si>
    <t>MARMATO</t>
  </si>
  <si>
    <t>PUERTO RICO</t>
  </si>
  <si>
    <t>PORE</t>
  </si>
  <si>
    <t>EL TAMBO</t>
  </si>
  <si>
    <t>EL PASO</t>
  </si>
  <si>
    <t>CÉRTEGUI</t>
  </si>
  <si>
    <t>LORICA</t>
  </si>
  <si>
    <t>CAJICÁ</t>
  </si>
  <si>
    <t>GARZÓN</t>
  </si>
  <si>
    <t>MANAURE</t>
  </si>
  <si>
    <t>EL RETÉN</t>
  </si>
  <si>
    <t>FUENTE DE ORO</t>
  </si>
  <si>
    <t>CONTADERO</t>
  </si>
  <si>
    <t>CUCUTILLA</t>
  </si>
  <si>
    <t>SANTIAGO</t>
  </si>
  <si>
    <t>QUIMBAYA</t>
  </si>
  <si>
    <t>PUEBLO RICO</t>
  </si>
  <si>
    <t>CALIFORNIA</t>
  </si>
  <si>
    <t>LA UNIÓN</t>
  </si>
  <si>
    <t>CHAPARRAL</t>
  </si>
  <si>
    <t>CALIMA</t>
  </si>
  <si>
    <t>ANZÁ</t>
  </si>
  <si>
    <t>POLONUEVO</t>
  </si>
  <si>
    <t>CLEMENCIA</t>
  </si>
  <si>
    <t>BUSBANZÁ</t>
  </si>
  <si>
    <t>MARQUETALIA</t>
  </si>
  <si>
    <t>SAN JOSÉ DEL FRAGUA</t>
  </si>
  <si>
    <t>RECETOR</t>
  </si>
  <si>
    <t>GAMARRA</t>
  </si>
  <si>
    <t>CONDOTO</t>
  </si>
  <si>
    <t>LOS CÓRDOBAS</t>
  </si>
  <si>
    <t>CAPARRAPÍ</t>
  </si>
  <si>
    <t>GIGANTE</t>
  </si>
  <si>
    <t>SAN JUAN DEL CESAR</t>
  </si>
  <si>
    <t>FUNDACIÓN</t>
  </si>
  <si>
    <t>GRANADA</t>
  </si>
  <si>
    <t>DURANIA</t>
  </si>
  <si>
    <t>VALLE DEL GUAMUEZ</t>
  </si>
  <si>
    <t>SALENTO</t>
  </si>
  <si>
    <t>QUINCHÍA</t>
  </si>
  <si>
    <t>CAPITANEJO</t>
  </si>
  <si>
    <t>LOS PALMITOS</t>
  </si>
  <si>
    <t>COELLO</t>
  </si>
  <si>
    <t>APARTADÓ</t>
  </si>
  <si>
    <t>PONEDERA</t>
  </si>
  <si>
    <t>EL CARMEN DE BOLÍVAR</t>
  </si>
  <si>
    <t>MARULANDA</t>
  </si>
  <si>
    <t>SAN VICENTE DEL CAGUÁN</t>
  </si>
  <si>
    <t>SABANALARGA</t>
  </si>
  <si>
    <t>GUACHENÉ</t>
  </si>
  <si>
    <t>GONZÁLEZ</t>
  </si>
  <si>
    <t>EL CARMEN DE ATRATO</t>
  </si>
  <si>
    <t>MOMIL</t>
  </si>
  <si>
    <t>CÁQUEZA</t>
  </si>
  <si>
    <t>GUADALUPE</t>
  </si>
  <si>
    <t>URIBIA</t>
  </si>
  <si>
    <t>GUAMAL</t>
  </si>
  <si>
    <t>CUASPUD CARLOSAMA</t>
  </si>
  <si>
    <t>EL CARMEN</t>
  </si>
  <si>
    <t>VILLAGARZÓN</t>
  </si>
  <si>
    <t>SANTA ROSA DE CABAL</t>
  </si>
  <si>
    <t>CARCASÍ</t>
  </si>
  <si>
    <t>MAJAGUAL</t>
  </si>
  <si>
    <t>COYAIMA</t>
  </si>
  <si>
    <t>CARTAGO</t>
  </si>
  <si>
    <t>ARBOLETES</t>
  </si>
  <si>
    <t>EL GUAMO</t>
  </si>
  <si>
    <t>CAMPOHERMOSO</t>
  </si>
  <si>
    <t>NEIRA</t>
  </si>
  <si>
    <t>SOLANO</t>
  </si>
  <si>
    <t>SÁCAMA</t>
  </si>
  <si>
    <t>GUAPI</t>
  </si>
  <si>
    <t>LA GLORIA</t>
  </si>
  <si>
    <t>EL LITORAL DEL SAN JUAN</t>
  </si>
  <si>
    <t>MONTELÍBANO</t>
  </si>
  <si>
    <t>CARMEN DE CARUPA</t>
  </si>
  <si>
    <t>HOBO</t>
  </si>
  <si>
    <t>URUMITA</t>
  </si>
  <si>
    <t>NUEVA GRANADA</t>
  </si>
  <si>
    <t>MAPIRIPÁN</t>
  </si>
  <si>
    <t>CUMBAL</t>
  </si>
  <si>
    <t>EL TARRA</t>
  </si>
  <si>
    <t>SANTUARIO</t>
  </si>
  <si>
    <t>CEPITÁ</t>
  </si>
  <si>
    <t>MORROA</t>
  </si>
  <si>
    <t>CUNDAY</t>
  </si>
  <si>
    <t>DAGUA</t>
  </si>
  <si>
    <t>REPELÓN</t>
  </si>
  <si>
    <t>EL PEÑÓN</t>
  </si>
  <si>
    <t>CERINZA</t>
  </si>
  <si>
    <t>NORCASIA</t>
  </si>
  <si>
    <t>SOLITA</t>
  </si>
  <si>
    <t>SAN LUIS DE PALENQUE</t>
  </si>
  <si>
    <t>INZÁ</t>
  </si>
  <si>
    <t>LA JAGUA DE IBIRICO</t>
  </si>
  <si>
    <t>ISTMINA</t>
  </si>
  <si>
    <t>MOÑITOS</t>
  </si>
  <si>
    <t>CHAGUANÍ</t>
  </si>
  <si>
    <t>ÍQUIRA</t>
  </si>
  <si>
    <t>VILLANUEVA</t>
  </si>
  <si>
    <t>PEDRAZA</t>
  </si>
  <si>
    <t>MESETAS</t>
  </si>
  <si>
    <t>CUMBITARA</t>
  </si>
  <si>
    <t>EL ZULIA</t>
  </si>
  <si>
    <t>CERRITO</t>
  </si>
  <si>
    <t>OVEJAS</t>
  </si>
  <si>
    <t>DOLORES</t>
  </si>
  <si>
    <t>EL ÁGUILA</t>
  </si>
  <si>
    <t>SABANAGRANDE</t>
  </si>
  <si>
    <t>HATILLO DE LOBA</t>
  </si>
  <si>
    <t>CHINAVITA</t>
  </si>
  <si>
    <t>PÁCORA</t>
  </si>
  <si>
    <t>VALPARAÍSO</t>
  </si>
  <si>
    <t>TÁMARA</t>
  </si>
  <si>
    <t>JAMBALÓ</t>
  </si>
  <si>
    <t>MANAURE BALCÓN DEL CESAR</t>
  </si>
  <si>
    <t>JURADÓ</t>
  </si>
  <si>
    <t>PLANETA RICA</t>
  </si>
  <si>
    <t>CHÍA</t>
  </si>
  <si>
    <t>ISNOS</t>
  </si>
  <si>
    <t>PIJIÑO DEL CARMEN</t>
  </si>
  <si>
    <t>LA MACARENA</t>
  </si>
  <si>
    <t>CHACHAGÜÍ</t>
  </si>
  <si>
    <t>GRAMALOTE</t>
  </si>
  <si>
    <t>CHARALÁ</t>
  </si>
  <si>
    <t>PALMITO</t>
  </si>
  <si>
    <t>ESPINAL</t>
  </si>
  <si>
    <t>EL CAIRO</t>
  </si>
  <si>
    <t>MAGANGUÉ</t>
  </si>
  <si>
    <t>CHIQUINQUIRÁ</t>
  </si>
  <si>
    <t>PALESTINA</t>
  </si>
  <si>
    <t>TAURAMENA</t>
  </si>
  <si>
    <t>LA SIERRA</t>
  </si>
  <si>
    <t>PAILITAS</t>
  </si>
  <si>
    <t>LLORÓ</t>
  </si>
  <si>
    <t>PUEBLO NUEVO</t>
  </si>
  <si>
    <t>CHIPAQUE</t>
  </si>
  <si>
    <t>LA ARGENTINA</t>
  </si>
  <si>
    <t>PIVIJAY</t>
  </si>
  <si>
    <t>URIBE</t>
  </si>
  <si>
    <t>EL CHARCO</t>
  </si>
  <si>
    <t>HACARÍ</t>
  </si>
  <si>
    <t>CHARTA</t>
  </si>
  <si>
    <t>SAMPUÉS</t>
  </si>
  <si>
    <t>FALAN</t>
  </si>
  <si>
    <t>EL CERRITO</t>
  </si>
  <si>
    <t>BELMIRA</t>
  </si>
  <si>
    <t>SANTA LUCÍA</t>
  </si>
  <si>
    <t>MAHATES</t>
  </si>
  <si>
    <t>CHISCAS</t>
  </si>
  <si>
    <t>PENSILVANIA</t>
  </si>
  <si>
    <t>TRINIDAD</t>
  </si>
  <si>
    <t>LA VEGA</t>
  </si>
  <si>
    <t>PELAYA</t>
  </si>
  <si>
    <t>MEDIO ATRATO</t>
  </si>
  <si>
    <t>PUERTO ESCONDIDO</t>
  </si>
  <si>
    <t>CHOACHÍ</t>
  </si>
  <si>
    <t>LA PLATA</t>
  </si>
  <si>
    <t>PLATO</t>
  </si>
  <si>
    <t>LEJANÍAS</t>
  </si>
  <si>
    <t>EL PEÑOL</t>
  </si>
  <si>
    <t>HERRÁN</t>
  </si>
  <si>
    <t>CHIMA</t>
  </si>
  <si>
    <t>SAN BENITO ABAD</t>
  </si>
  <si>
    <t>FLANDES</t>
  </si>
  <si>
    <t>EL DOVIO</t>
  </si>
  <si>
    <t>BELLO</t>
  </si>
  <si>
    <t>SANTO TOMÁS</t>
  </si>
  <si>
    <t>MARGARITA</t>
  </si>
  <si>
    <t>CHITA</t>
  </si>
  <si>
    <t>RIOSUCIO</t>
  </si>
  <si>
    <t>LÓPEZ DE MICAY</t>
  </si>
  <si>
    <t>PUEBLO BELLO</t>
  </si>
  <si>
    <t>MEDIO BAUDÓ</t>
  </si>
  <si>
    <t>PUERTO LIBERTADOR</t>
  </si>
  <si>
    <t>CHOCONTÁ</t>
  </si>
  <si>
    <t>NÁTAGA</t>
  </si>
  <si>
    <t>PUEBLOVIEJO</t>
  </si>
  <si>
    <t>PUERTO CONCORDIA</t>
  </si>
  <si>
    <t>EL ROSARIO</t>
  </si>
  <si>
    <t>LABATECA</t>
  </si>
  <si>
    <t>CHIPATÁ</t>
  </si>
  <si>
    <t>SAN JUAN DE BETULIA</t>
  </si>
  <si>
    <t>FRESNO</t>
  </si>
  <si>
    <t>FLORIDA</t>
  </si>
  <si>
    <t>BETANIA</t>
  </si>
  <si>
    <t>SOLEDAD</t>
  </si>
  <si>
    <t>MARÍA LA BAJA</t>
  </si>
  <si>
    <t>CHITARAQUE</t>
  </si>
  <si>
    <t>MERCADERES</t>
  </si>
  <si>
    <t>RÍO DE ORO</t>
  </si>
  <si>
    <t>MEDIO SAN JUAN</t>
  </si>
  <si>
    <t>PURÍSIMA DE LA CONCEPCIÓN</t>
  </si>
  <si>
    <t>COGUA</t>
  </si>
  <si>
    <t>OPORAPA</t>
  </si>
  <si>
    <t>REMOLINO</t>
  </si>
  <si>
    <t>PUERTO GAITÁN</t>
  </si>
  <si>
    <t>EL TABLÓN DE GÓMEZ</t>
  </si>
  <si>
    <t>LA ESPERANZA</t>
  </si>
  <si>
    <t>CIMITARRA</t>
  </si>
  <si>
    <t>SAN MARCOS</t>
  </si>
  <si>
    <t>GUAMO</t>
  </si>
  <si>
    <t>GINEBRA</t>
  </si>
  <si>
    <t>SUAN</t>
  </si>
  <si>
    <t>MONTECRISTO</t>
  </si>
  <si>
    <t>CHIVATÁ</t>
  </si>
  <si>
    <t>SALAMINA</t>
  </si>
  <si>
    <t>MIRANDA</t>
  </si>
  <si>
    <t>LA PAZ</t>
  </si>
  <si>
    <t>NÓVITA</t>
  </si>
  <si>
    <t>SAHAGÚN</t>
  </si>
  <si>
    <t>COTA</t>
  </si>
  <si>
    <t>PAICOL</t>
  </si>
  <si>
    <t>SABANAS DE SAN ÁNGEL</t>
  </si>
  <si>
    <t>PUERTO LÓPEZ</t>
  </si>
  <si>
    <t>LA PLAYA</t>
  </si>
  <si>
    <t>CONCEPCIÓN</t>
  </si>
  <si>
    <t>SAN ONOFRE</t>
  </si>
  <si>
    <t>HERVEO</t>
  </si>
  <si>
    <t>GUACARÍ</t>
  </si>
  <si>
    <t>CIUDAD BOLÍVAR</t>
  </si>
  <si>
    <t>TUBARÁ</t>
  </si>
  <si>
    <t>SANTA CRUZ DE MOMPOX</t>
  </si>
  <si>
    <t>CIÉNEGA</t>
  </si>
  <si>
    <t>SAMANÁ</t>
  </si>
  <si>
    <t>MORALES</t>
  </si>
  <si>
    <t>SAN ALBERTO</t>
  </si>
  <si>
    <t>NUQUÍ</t>
  </si>
  <si>
    <t>SAN ANDRÉS DE SOTAVENTO</t>
  </si>
  <si>
    <t>CUCUNUBÁ</t>
  </si>
  <si>
    <t>PALERMO</t>
  </si>
  <si>
    <t>PUERTO LLERAS</t>
  </si>
  <si>
    <t>FUNES</t>
  </si>
  <si>
    <t>LOS PATIOS</t>
  </si>
  <si>
    <t>CONFINES</t>
  </si>
  <si>
    <t>SAN PEDRO</t>
  </si>
  <si>
    <t>HONDA</t>
  </si>
  <si>
    <t>JAMUNDÍ</t>
  </si>
  <si>
    <t>USIACURÍ</t>
  </si>
  <si>
    <t>CÓMBITA</t>
  </si>
  <si>
    <t>SAN JOSÉ</t>
  </si>
  <si>
    <t>PADILLA</t>
  </si>
  <si>
    <t>SAN DIEGO</t>
  </si>
  <si>
    <t>RÍO IRÓ</t>
  </si>
  <si>
    <t>SAN ANTERO</t>
  </si>
  <si>
    <t>EL COLEGIO</t>
  </si>
  <si>
    <t>SAN SEBASTIÁN DE BUENAVISTA</t>
  </si>
  <si>
    <t>GUACHUCAL</t>
  </si>
  <si>
    <t>LOURDES</t>
  </si>
  <si>
    <t>CONTRATACIÓN</t>
  </si>
  <si>
    <t>SAN LUIS DE SINCÉ</t>
  </si>
  <si>
    <t>ICONONZO</t>
  </si>
  <si>
    <t>LA CUMBRE</t>
  </si>
  <si>
    <t>BURITICÁ</t>
  </si>
  <si>
    <t>NOROSÍ</t>
  </si>
  <si>
    <t>COPER</t>
  </si>
  <si>
    <t>SUPÍA</t>
  </si>
  <si>
    <t>PÁEZ</t>
  </si>
  <si>
    <t>SAN MARTÍN</t>
  </si>
  <si>
    <t>RÍO QUITO</t>
  </si>
  <si>
    <t>SAN BERNARDO DEL VIENTO</t>
  </si>
  <si>
    <t>PITAL</t>
  </si>
  <si>
    <t>SAN ZENÓN</t>
  </si>
  <si>
    <t>RESTREPO</t>
  </si>
  <si>
    <t>GUAITARILLA</t>
  </si>
  <si>
    <t>MUTISCUA</t>
  </si>
  <si>
    <t>COROMORO</t>
  </si>
  <si>
    <t>LÉRIDA</t>
  </si>
  <si>
    <t>CÁCERES</t>
  </si>
  <si>
    <t>PINILLOS</t>
  </si>
  <si>
    <t>CORRALES</t>
  </si>
  <si>
    <t>VICTORIA</t>
  </si>
  <si>
    <t>PATÍA</t>
  </si>
  <si>
    <t>TAMALAMEQUE</t>
  </si>
  <si>
    <t>SAN CARLOS</t>
  </si>
  <si>
    <t>EL ROSAL</t>
  </si>
  <si>
    <t>PITALITO</t>
  </si>
  <si>
    <t>SANTA ANA</t>
  </si>
  <si>
    <t>SAN CARLOS DE GUAROA</t>
  </si>
  <si>
    <t>GUALMATÁN</t>
  </si>
  <si>
    <t>OCAÑA</t>
  </si>
  <si>
    <t>CURITÍ</t>
  </si>
  <si>
    <t>SANTIAGO DE TOLÚ</t>
  </si>
  <si>
    <t>LÍBANO</t>
  </si>
  <si>
    <t>CAICEDO</t>
  </si>
  <si>
    <t>REGIDOR</t>
  </si>
  <si>
    <t>COVARACHÍA</t>
  </si>
  <si>
    <t>VILLAMARÍA</t>
  </si>
  <si>
    <t>PIAMONTE</t>
  </si>
  <si>
    <t>SAN JOSÉ DEL PALMAR</t>
  </si>
  <si>
    <t>SAN JOSÉ DE URÉ</t>
  </si>
  <si>
    <t>FACATATIVÁ</t>
  </si>
  <si>
    <t>RIVERA</t>
  </si>
  <si>
    <t>SANTA BÁRBARA DE PINTO</t>
  </si>
  <si>
    <t>SAN JUAN DE ARAMA</t>
  </si>
  <si>
    <t>ILES</t>
  </si>
  <si>
    <t>PAMPLONA</t>
  </si>
  <si>
    <t>EL CARMEN DE CHUCURI</t>
  </si>
  <si>
    <t>SAN JOSÉ DE TOLUVIEJO</t>
  </si>
  <si>
    <t>SAN SEBASTIÁN DE MARIQUITA</t>
  </si>
  <si>
    <t>OBANDO</t>
  </si>
  <si>
    <t>RÍO VIEJO</t>
  </si>
  <si>
    <t>CUBARÁ</t>
  </si>
  <si>
    <t>VITERBO</t>
  </si>
  <si>
    <t>PIENDAMÓ - TUNÍA</t>
  </si>
  <si>
    <t>SIPÍ</t>
  </si>
  <si>
    <t>SAN PELAYO</t>
  </si>
  <si>
    <t>FÓMEQUE</t>
  </si>
  <si>
    <t>SALADOBLANCO</t>
  </si>
  <si>
    <t>SITIONUEVO</t>
  </si>
  <si>
    <t>SAN JUANITO</t>
  </si>
  <si>
    <t>IMUÉS</t>
  </si>
  <si>
    <t>PAMPLONITA</t>
  </si>
  <si>
    <t>EL GUACAMAYO</t>
  </si>
  <si>
    <t>MELGAR</t>
  </si>
  <si>
    <t>PALMIRA</t>
  </si>
  <si>
    <t>CAMPAMENTO</t>
  </si>
  <si>
    <t>SAN CRISTÓBAL</t>
  </si>
  <si>
    <t>CUCAITA</t>
  </si>
  <si>
    <t>PUERTO TEJADA</t>
  </si>
  <si>
    <t>TADÓ</t>
  </si>
  <si>
    <t>TIERRALTA</t>
  </si>
  <si>
    <t>FOSCA</t>
  </si>
  <si>
    <t>SAN AGUSTÍN</t>
  </si>
  <si>
    <t>TENERIFE</t>
  </si>
  <si>
    <t>IPIALES</t>
  </si>
  <si>
    <t>MURILLO</t>
  </si>
  <si>
    <t>PRADERA</t>
  </si>
  <si>
    <t>CAÑASGORDAS</t>
  </si>
  <si>
    <t>SAN ESTANISLAO</t>
  </si>
  <si>
    <t>CUÍTIVA</t>
  </si>
  <si>
    <t>PURACÉ</t>
  </si>
  <si>
    <t>UNGUÍA</t>
  </si>
  <si>
    <t>TUCHÍN</t>
  </si>
  <si>
    <t>FUNZA</t>
  </si>
  <si>
    <t>SANTA MARÍA</t>
  </si>
  <si>
    <t>ZAPAYÁN</t>
  </si>
  <si>
    <t>VISTAHERMOSA</t>
  </si>
  <si>
    <t>LA CRUZ</t>
  </si>
  <si>
    <t>RAGONVALIA</t>
  </si>
  <si>
    <t>EL PLAYÓN</t>
  </si>
  <si>
    <t>NATAGAIMA</t>
  </si>
  <si>
    <t>CARACOLÍ</t>
  </si>
  <si>
    <t>SAN FERNANDO</t>
  </si>
  <si>
    <t>CHÍQUIZA</t>
  </si>
  <si>
    <t>ROSAS</t>
  </si>
  <si>
    <t>UNIÓN PANAMERICANA</t>
  </si>
  <si>
    <t>VALENCIA</t>
  </si>
  <si>
    <t>FÚQUENE</t>
  </si>
  <si>
    <t>SUAZA</t>
  </si>
  <si>
    <t>ZONA BANANERA</t>
  </si>
  <si>
    <t>LA FLORIDA</t>
  </si>
  <si>
    <t>SALAZAR</t>
  </si>
  <si>
    <t>ENCINO</t>
  </si>
  <si>
    <t>ORTEGA</t>
  </si>
  <si>
    <t>RIOFRÍO</t>
  </si>
  <si>
    <t>CARAMANTA</t>
  </si>
  <si>
    <t>SAN JACINTO</t>
  </si>
  <si>
    <t>CHIVOR</t>
  </si>
  <si>
    <t>SAN SEBASTIÁN</t>
  </si>
  <si>
    <t>FUSAGASUGÁ</t>
  </si>
  <si>
    <t>TARQUI</t>
  </si>
  <si>
    <t>LA LLANADA</t>
  </si>
  <si>
    <t>SAN CALIXTO</t>
  </si>
  <si>
    <t>ENCISO</t>
  </si>
  <si>
    <t>PALOCABILDO</t>
  </si>
  <si>
    <t>ROLDANILLO</t>
  </si>
  <si>
    <t>CAREPA</t>
  </si>
  <si>
    <t>SAN JACINTO DEL CAUCA</t>
  </si>
  <si>
    <t>DUITAMA</t>
  </si>
  <si>
    <t>SANTANDER DE QUILICHAO</t>
  </si>
  <si>
    <t>GACHALÁ</t>
  </si>
  <si>
    <t>TESALIA</t>
  </si>
  <si>
    <t>LA TOLA</t>
  </si>
  <si>
    <t>SAN CAYETANO</t>
  </si>
  <si>
    <t>FLORIÁN</t>
  </si>
  <si>
    <t>PIEDRAS</t>
  </si>
  <si>
    <t>EL CARMEN DE VIBORAL</t>
  </si>
  <si>
    <t>SAN JUAN NEPOMUCENO</t>
  </si>
  <si>
    <t>EL COCUY</t>
  </si>
  <si>
    <t>SANTA ROSA</t>
  </si>
  <si>
    <t>GACHANCIPÁ</t>
  </si>
  <si>
    <t>TELLO</t>
  </si>
  <si>
    <t>FLORIDABLANCA</t>
  </si>
  <si>
    <t>PLANADAS</t>
  </si>
  <si>
    <t>SEVILLA</t>
  </si>
  <si>
    <t>CAROLINA</t>
  </si>
  <si>
    <t>SAN MARTÍN DE LOBA</t>
  </si>
  <si>
    <t>EL ESPINO</t>
  </si>
  <si>
    <t>SILVIA</t>
  </si>
  <si>
    <t>GACHETÁ</t>
  </si>
  <si>
    <t>TERUEL</t>
  </si>
  <si>
    <t>LEIVA</t>
  </si>
  <si>
    <t>SARDINATA</t>
  </si>
  <si>
    <t>GALÁN</t>
  </si>
  <si>
    <t>PRADO</t>
  </si>
  <si>
    <t>TORO</t>
  </si>
  <si>
    <t>CAUCASIA</t>
  </si>
  <si>
    <t>SAN PABLO</t>
  </si>
  <si>
    <t>FIRAVITOBA</t>
  </si>
  <si>
    <t>SOTARÁ PAISPAMBA</t>
  </si>
  <si>
    <t>GAMA</t>
  </si>
  <si>
    <t>TIMANÁ</t>
  </si>
  <si>
    <t>LINARES</t>
  </si>
  <si>
    <t>SILOS</t>
  </si>
  <si>
    <t>GÁMBITA</t>
  </si>
  <si>
    <t>PURIFICACIÓN</t>
  </si>
  <si>
    <t>TRUJILLO</t>
  </si>
  <si>
    <t>CHIGORODÓ</t>
  </si>
  <si>
    <t>SANTA CATALINA</t>
  </si>
  <si>
    <t>FLORESTA</t>
  </si>
  <si>
    <t>SUÁREZ</t>
  </si>
  <si>
    <t>GIRARDOT</t>
  </si>
  <si>
    <t>VILLAVIEJA</t>
  </si>
  <si>
    <t>LOS ANDES</t>
  </si>
  <si>
    <t>TEORAMA</t>
  </si>
  <si>
    <t>GIRÓN</t>
  </si>
  <si>
    <t>RIOBLANCO</t>
  </si>
  <si>
    <t>TULUÁ</t>
  </si>
  <si>
    <t>CISNEROS</t>
  </si>
  <si>
    <t>GACHANTIVÁ</t>
  </si>
  <si>
    <t>YAGUARÁ</t>
  </si>
  <si>
    <t>MAGÜÍ</t>
  </si>
  <si>
    <t>TIBÚ</t>
  </si>
  <si>
    <t>GUACA</t>
  </si>
  <si>
    <t>RONCESVALLES</t>
  </si>
  <si>
    <t>ULLOA</t>
  </si>
  <si>
    <t>COCORNÁ</t>
  </si>
  <si>
    <t>SANTA ROSA DEL SUR</t>
  </si>
  <si>
    <t>GÁMEZA</t>
  </si>
  <si>
    <t>TIMBÍO</t>
  </si>
  <si>
    <t>GUACHETÁ</t>
  </si>
  <si>
    <t>MALLAMA</t>
  </si>
  <si>
    <t>TOLEDO</t>
  </si>
  <si>
    <t>ROVIRA</t>
  </si>
  <si>
    <t>VERSALLES</t>
  </si>
  <si>
    <t>SIMITÍ</t>
  </si>
  <si>
    <t>GARAGOA</t>
  </si>
  <si>
    <t>TIMBIQUÍ</t>
  </si>
  <si>
    <t>GUADUAS</t>
  </si>
  <si>
    <t>MOSQUERA</t>
  </si>
  <si>
    <t>VILLA CARO</t>
  </si>
  <si>
    <t>GUAPOTÁ</t>
  </si>
  <si>
    <t>SALDAÑA</t>
  </si>
  <si>
    <t>VIJES</t>
  </si>
  <si>
    <t>SOPLAVIENTO</t>
  </si>
  <si>
    <t>GUACAMAYAS</t>
  </si>
  <si>
    <t>TORIBÍO</t>
  </si>
  <si>
    <t>GUASCA</t>
  </si>
  <si>
    <t>VILLA DEL ROSARIO</t>
  </si>
  <si>
    <t>GUAVATÁ</t>
  </si>
  <si>
    <t>SAN ANTONIO</t>
  </si>
  <si>
    <t>YOTOCO</t>
  </si>
  <si>
    <t>COPACABANA</t>
  </si>
  <si>
    <t>TALAIGUA NUEVO</t>
  </si>
  <si>
    <t>GUATEQUE</t>
  </si>
  <si>
    <t>TOTORÓ</t>
  </si>
  <si>
    <t>GUATAQUÍ</t>
  </si>
  <si>
    <t>OLAYA HERRERA</t>
  </si>
  <si>
    <t>GÜEPSA</t>
  </si>
  <si>
    <t>SAN LUIS</t>
  </si>
  <si>
    <t>YUMBO</t>
  </si>
  <si>
    <t>DABEIBA</t>
  </si>
  <si>
    <t>TIQUISIO</t>
  </si>
  <si>
    <t>GUAYATÁ</t>
  </si>
  <si>
    <t>VILLA RICA</t>
  </si>
  <si>
    <t>GUATAVITA</t>
  </si>
  <si>
    <t>OSPINA</t>
  </si>
  <si>
    <t>HATO</t>
  </si>
  <si>
    <t>SANTA ISABEL</t>
  </si>
  <si>
    <t>ZARZAL</t>
  </si>
  <si>
    <t>DONMATÍAS</t>
  </si>
  <si>
    <t>TURBACO</t>
  </si>
  <si>
    <t>GÜICÁN DE LA SIERRA</t>
  </si>
  <si>
    <t>GUAYABAL DE SÍQUIMA</t>
  </si>
  <si>
    <t>FRANCISCO PIZARRO</t>
  </si>
  <si>
    <t>JESÚS MARÍA</t>
  </si>
  <si>
    <t>EBÉJICO</t>
  </si>
  <si>
    <t>TURBANÁ</t>
  </si>
  <si>
    <t>IZA</t>
  </si>
  <si>
    <t>GUAYABETAL</t>
  </si>
  <si>
    <t>POLICARPA</t>
  </si>
  <si>
    <t>JORDÁN</t>
  </si>
  <si>
    <t>VALLE DE SAN JUAN</t>
  </si>
  <si>
    <t>EL BAGRE</t>
  </si>
  <si>
    <t>JENESANO</t>
  </si>
  <si>
    <t>GUTIÉRREZ</t>
  </si>
  <si>
    <t>POTOSÍ</t>
  </si>
  <si>
    <t>LA BELLEZA</t>
  </si>
  <si>
    <t>VENADILLO</t>
  </si>
  <si>
    <t>ENTRERRÍOS</t>
  </si>
  <si>
    <t>ZAMBRANO</t>
  </si>
  <si>
    <t>JERICÓ</t>
  </si>
  <si>
    <t>JERUSALÉN</t>
  </si>
  <si>
    <t>LANDÁZURI</t>
  </si>
  <si>
    <t>VILLAHERMOSA</t>
  </si>
  <si>
    <t>ENVIGADO</t>
  </si>
  <si>
    <t>LABRANZAGRANDE</t>
  </si>
  <si>
    <t>JUNÍN</t>
  </si>
  <si>
    <t>PUERRES</t>
  </si>
  <si>
    <t>VILLARRICA</t>
  </si>
  <si>
    <t>FREDONIA</t>
  </si>
  <si>
    <t>LA CAPILLA</t>
  </si>
  <si>
    <t>LA CALERA</t>
  </si>
  <si>
    <t>PUPIALES</t>
  </si>
  <si>
    <t>LEBRIJA</t>
  </si>
  <si>
    <t>FRONTINO</t>
  </si>
  <si>
    <t>LA MESA</t>
  </si>
  <si>
    <t>RICAURTE</t>
  </si>
  <si>
    <t>LOS SANTOS</t>
  </si>
  <si>
    <t>GIRALDO</t>
  </si>
  <si>
    <t>LA UVITA</t>
  </si>
  <si>
    <t>LA PALMA</t>
  </si>
  <si>
    <t>ROBERTO PAYÁN</t>
  </si>
  <si>
    <t>MACARAVITA</t>
  </si>
  <si>
    <t>GIRARDOTA</t>
  </si>
  <si>
    <t>VILLA DE LEYVA</t>
  </si>
  <si>
    <t>LA PEÑA</t>
  </si>
  <si>
    <t>SAMANIEGO</t>
  </si>
  <si>
    <t>MÁLAGA</t>
  </si>
  <si>
    <t>GÓMEZ PLATA</t>
  </si>
  <si>
    <t>MACANAL</t>
  </si>
  <si>
    <t>SANDONÁ</t>
  </si>
  <si>
    <t>MATANZA</t>
  </si>
  <si>
    <t>MARIPÍ</t>
  </si>
  <si>
    <t>LENGUAZAQUE</t>
  </si>
  <si>
    <t>SAN BERNARDO</t>
  </si>
  <si>
    <t>MOGOTES</t>
  </si>
  <si>
    <t>MACHETÁ</t>
  </si>
  <si>
    <t>SAN LORENZO</t>
  </si>
  <si>
    <t>MOLAGAVITA</t>
  </si>
  <si>
    <t>GUARNE</t>
  </si>
  <si>
    <t>MONGUA</t>
  </si>
  <si>
    <t>MADRID</t>
  </si>
  <si>
    <t>OCAMONTE</t>
  </si>
  <si>
    <t>GUATAPÉ</t>
  </si>
  <si>
    <t>MONGUÍ</t>
  </si>
  <si>
    <t>MANTA</t>
  </si>
  <si>
    <t>SAN PEDRO DE CARTAGO</t>
  </si>
  <si>
    <t>OIBA</t>
  </si>
  <si>
    <t>HELICONIA</t>
  </si>
  <si>
    <t>MONIQUIRÁ</t>
  </si>
  <si>
    <t>MEDINA</t>
  </si>
  <si>
    <t>SANTA BÁRBARA</t>
  </si>
  <si>
    <t>ONZAGA</t>
  </si>
  <si>
    <t>HISPANIA</t>
  </si>
  <si>
    <t>MOTAVITA</t>
  </si>
  <si>
    <t>SANTACRUZ</t>
  </si>
  <si>
    <t>PALMAR</t>
  </si>
  <si>
    <t>ITAGÜÍ</t>
  </si>
  <si>
    <t>MUZO</t>
  </si>
  <si>
    <t>SAPUYES</t>
  </si>
  <si>
    <t>PALMAS DEL SOCORRO</t>
  </si>
  <si>
    <t>ITUANGO</t>
  </si>
  <si>
    <t>NOBSA</t>
  </si>
  <si>
    <t>NEMOCÓN</t>
  </si>
  <si>
    <t>TAMINANGO</t>
  </si>
  <si>
    <t>PÁRAMO</t>
  </si>
  <si>
    <t>JARDÍN</t>
  </si>
  <si>
    <t>NUEVO COLÓN</t>
  </si>
  <si>
    <t>NILO</t>
  </si>
  <si>
    <t>TANGUA</t>
  </si>
  <si>
    <t>PIEDECUESTA</t>
  </si>
  <si>
    <t>OICATÁ</t>
  </si>
  <si>
    <t>NIMAIMA</t>
  </si>
  <si>
    <t>SAN ANDRÉS DE TUMACO</t>
  </si>
  <si>
    <t>PINCHOTE</t>
  </si>
  <si>
    <t>LA CEJA</t>
  </si>
  <si>
    <t>OTANCHE</t>
  </si>
  <si>
    <t>NOCAIMA</t>
  </si>
  <si>
    <t>TÚQUERRES</t>
  </si>
  <si>
    <t>PUENTE NACIONAL</t>
  </si>
  <si>
    <t>LA ESTRELLA</t>
  </si>
  <si>
    <t>PACHAVITA</t>
  </si>
  <si>
    <t>VENECIA</t>
  </si>
  <si>
    <t>YACUANQUER</t>
  </si>
  <si>
    <t>PUERTO PARRA</t>
  </si>
  <si>
    <t>LA PINTADA</t>
  </si>
  <si>
    <t>PACHO</t>
  </si>
  <si>
    <t>PUERTO WILCHES</t>
  </si>
  <si>
    <t>PAIPA</t>
  </si>
  <si>
    <t>PAIME</t>
  </si>
  <si>
    <t>RIONEGRO</t>
  </si>
  <si>
    <t>LIBORINA</t>
  </si>
  <si>
    <t>PAJARITO</t>
  </si>
  <si>
    <t>PANDI</t>
  </si>
  <si>
    <t>SABANA DE TORRES</t>
  </si>
  <si>
    <t>MACEO</t>
  </si>
  <si>
    <t>PANQUEBA</t>
  </si>
  <si>
    <t>PARATEBUENO</t>
  </si>
  <si>
    <t>MARINILLA</t>
  </si>
  <si>
    <t>PAUNA</t>
  </si>
  <si>
    <t>PASCA</t>
  </si>
  <si>
    <t>SAN BENITO</t>
  </si>
  <si>
    <t>MONTEBELLO</t>
  </si>
  <si>
    <t>PAYA</t>
  </si>
  <si>
    <t>PUERTO SALGAR</t>
  </si>
  <si>
    <t>SAN GIL</t>
  </si>
  <si>
    <t>MURINDÓ</t>
  </si>
  <si>
    <t>PAZ DE RÍO</t>
  </si>
  <si>
    <t>PULÍ</t>
  </si>
  <si>
    <t>SAN JOAQUÍN</t>
  </si>
  <si>
    <t>MUTATÁ</t>
  </si>
  <si>
    <t>PESCA</t>
  </si>
  <si>
    <t>QUEBRADANEGRA</t>
  </si>
  <si>
    <t>SAN JOSÉ DE MIRANDA</t>
  </si>
  <si>
    <t>PISBA</t>
  </si>
  <si>
    <t>QUETAME</t>
  </si>
  <si>
    <t>NECOCLÍ</t>
  </si>
  <si>
    <t>PUERTO BOYACÁ</t>
  </si>
  <si>
    <t>QUIPILE</t>
  </si>
  <si>
    <t>SAN VICENTE DE CHUCURÍ</t>
  </si>
  <si>
    <t>NECHÍ</t>
  </si>
  <si>
    <t>QUÍPAMA</t>
  </si>
  <si>
    <t>APULO</t>
  </si>
  <si>
    <t>OLAYA</t>
  </si>
  <si>
    <t>RAMIRIQUÍ</t>
  </si>
  <si>
    <t>SANTA HELENA DEL OPÓN</t>
  </si>
  <si>
    <t>PEÑOL</t>
  </si>
  <si>
    <t>RÁQUIRA</t>
  </si>
  <si>
    <t>SAN ANTONIO DEL TEQUENDAMA</t>
  </si>
  <si>
    <t>SIMACOTA</t>
  </si>
  <si>
    <t>PEQUE</t>
  </si>
  <si>
    <t>RONDÓN</t>
  </si>
  <si>
    <t>SOCORRO</t>
  </si>
  <si>
    <t>PUEBLORRICO</t>
  </si>
  <si>
    <t>SABOYÁ</t>
  </si>
  <si>
    <t>SUAITA</t>
  </si>
  <si>
    <t>PUERTO BERRÍO</t>
  </si>
  <si>
    <t>SÁCHICA</t>
  </si>
  <si>
    <t>PUERTO NARE</t>
  </si>
  <si>
    <t>SAMACÁ</t>
  </si>
  <si>
    <t>SAN JUAN DE RIOSECO</t>
  </si>
  <si>
    <t>SURATÁ</t>
  </si>
  <si>
    <t>PUERTO TRIUNFO</t>
  </si>
  <si>
    <t>SAN EDUARDO</t>
  </si>
  <si>
    <t>SASAIMA</t>
  </si>
  <si>
    <t>TONA</t>
  </si>
  <si>
    <t>REMEDIOS</t>
  </si>
  <si>
    <t>SAN JOSÉ DE PARE</t>
  </si>
  <si>
    <t>SESQUILÉ</t>
  </si>
  <si>
    <t>VALLE DE SAN JOSÉ</t>
  </si>
  <si>
    <t>RETIRO</t>
  </si>
  <si>
    <t>SAN LUIS DE GACENO</t>
  </si>
  <si>
    <t>SIBATÉ</t>
  </si>
  <si>
    <t>VÉLEZ</t>
  </si>
  <si>
    <t>SAN MATEO</t>
  </si>
  <si>
    <t>SILVANIA</t>
  </si>
  <si>
    <t>VETAS</t>
  </si>
  <si>
    <t>SAN MIGUEL DE SEMA</t>
  </si>
  <si>
    <t>SIMIJACA</t>
  </si>
  <si>
    <t>SABANETA</t>
  </si>
  <si>
    <t>SAN PABLO DE BORBUR</t>
  </si>
  <si>
    <t>SOACHA</t>
  </si>
  <si>
    <t>ZAPATOCA</t>
  </si>
  <si>
    <t>SALGAR</t>
  </si>
  <si>
    <t>SANTANA</t>
  </si>
  <si>
    <t>SOPÓ</t>
  </si>
  <si>
    <t>SAN ANDRÉS DE CUERQUÍA</t>
  </si>
  <si>
    <t>SUBACHOQUE</t>
  </si>
  <si>
    <t>SANTA ROSA DE VITERBO</t>
  </si>
  <si>
    <t>SUESCA</t>
  </si>
  <si>
    <t>SANTA SOFÍA</t>
  </si>
  <si>
    <t>SUPATÁ</t>
  </si>
  <si>
    <t>SAN JERÓNIMO</t>
  </si>
  <si>
    <t>SATIVANORTE</t>
  </si>
  <si>
    <t>SUSA</t>
  </si>
  <si>
    <t>SAN JOSÉ DE LA MONTAÑA</t>
  </si>
  <si>
    <t>SATIVASUR</t>
  </si>
  <si>
    <t>SUTATAUSA</t>
  </si>
  <si>
    <t>SAN JUAN DE URABÁ</t>
  </si>
  <si>
    <t>SIACHOQUE</t>
  </si>
  <si>
    <t>TABIO</t>
  </si>
  <si>
    <t>SOATÁ</t>
  </si>
  <si>
    <t>TAUSA</t>
  </si>
  <si>
    <t>SAN PEDRO DE LOS MILAGROS</t>
  </si>
  <si>
    <t>SOCOTÁ</t>
  </si>
  <si>
    <t>TENA</t>
  </si>
  <si>
    <t>SAN PEDRO DE URABÁ</t>
  </si>
  <si>
    <t>SOCHA</t>
  </si>
  <si>
    <t>TENJO</t>
  </si>
  <si>
    <t>SAN RAFAEL</t>
  </si>
  <si>
    <t>SOGAMOSO</t>
  </si>
  <si>
    <t>TIBACUY</t>
  </si>
  <si>
    <t>SAN ROQUE</t>
  </si>
  <si>
    <t>SOMONDOCO</t>
  </si>
  <si>
    <t>TIBIRITA</t>
  </si>
  <si>
    <t>SAN VICENTE FERRER</t>
  </si>
  <si>
    <t>SORA</t>
  </si>
  <si>
    <t>TOCAIMA</t>
  </si>
  <si>
    <t>SOTAQUIRÁ</t>
  </si>
  <si>
    <t>TOCANCIPÁ</t>
  </si>
  <si>
    <t>SANTA ROSA DE OSOS</t>
  </si>
  <si>
    <t>SORACÁ</t>
  </si>
  <si>
    <t>TOPAIPÍ</t>
  </si>
  <si>
    <t>SANTO DOMINGO</t>
  </si>
  <si>
    <t>SUSACÓN</t>
  </si>
  <si>
    <t>UBALÁ</t>
  </si>
  <si>
    <t>EL SANTUARIO</t>
  </si>
  <si>
    <t>SUTAMARCHÁN</t>
  </si>
  <si>
    <t>UBAQUE</t>
  </si>
  <si>
    <t>SEGOVIA</t>
  </si>
  <si>
    <t>SUTATENZA</t>
  </si>
  <si>
    <t>VILLA DE SAN DIEGO DE UBATÉ</t>
  </si>
  <si>
    <t>SONSÓN</t>
  </si>
  <si>
    <t>TASCO</t>
  </si>
  <si>
    <t>UNE</t>
  </si>
  <si>
    <t>SOPETRÁN</t>
  </si>
  <si>
    <t>TENZA</t>
  </si>
  <si>
    <t>ÚTICA</t>
  </si>
  <si>
    <t>TÁMESIS</t>
  </si>
  <si>
    <t>TIBANÁ</t>
  </si>
  <si>
    <t>VERGARA</t>
  </si>
  <si>
    <t>TARAZÁ</t>
  </si>
  <si>
    <t>TIBASOSA</t>
  </si>
  <si>
    <t>VIANÍ</t>
  </si>
  <si>
    <t>TARSO</t>
  </si>
  <si>
    <t>TINJACÁ</t>
  </si>
  <si>
    <t>VILLAGÓMEZ</t>
  </si>
  <si>
    <t>TITIRIBÍ</t>
  </si>
  <si>
    <t>TIPACOQUE</t>
  </si>
  <si>
    <t>VILLAPINZÓN</t>
  </si>
  <si>
    <t>TOCA</t>
  </si>
  <si>
    <t>VILLETA</t>
  </si>
  <si>
    <t>TURBO</t>
  </si>
  <si>
    <t>TOGÜÍ</t>
  </si>
  <si>
    <t>VIOTÁ</t>
  </si>
  <si>
    <t>URAMITA</t>
  </si>
  <si>
    <t>TÓPAGA</t>
  </si>
  <si>
    <t>YACOPÍ</t>
  </si>
  <si>
    <t>URRAO</t>
  </si>
  <si>
    <t>TOTA</t>
  </si>
  <si>
    <t>ZIPACÓN</t>
  </si>
  <si>
    <t>VALDIVIA</t>
  </si>
  <si>
    <t>TUNUNGUÁ</t>
  </si>
  <si>
    <t>ZIPAQUIRÁ</t>
  </si>
  <si>
    <t>TURMEQUÉ</t>
  </si>
  <si>
    <t>VEGACHÍ</t>
  </si>
  <si>
    <t>TUTA</t>
  </si>
  <si>
    <t>TUTAZÁ</t>
  </si>
  <si>
    <t>VIGÍA DEL FUERTE</t>
  </si>
  <si>
    <t>ÚMBITA</t>
  </si>
  <si>
    <t>YALÍ</t>
  </si>
  <si>
    <t>VENTAQUEMADA</t>
  </si>
  <si>
    <t>YARUMAL</t>
  </si>
  <si>
    <t>VIRACACHÁ</t>
  </si>
  <si>
    <t>YOLOMBÓ</t>
  </si>
  <si>
    <t>ZETAQUIRA</t>
  </si>
  <si>
    <t>YONDÓ</t>
  </si>
  <si>
    <t>ZARAGOZA</t>
  </si>
  <si>
    <t>RESPONSABLE DEL REGISTRO</t>
  </si>
  <si>
    <t xml:space="preserve">No. </t>
  </si>
  <si>
    <t xml:space="preserve">CONDICIONES DE CALIDAD Y VERIFICABLES </t>
  </si>
  <si>
    <t>SELECCIONE LA OPCIÓN (CUMPLE, NO CUMPLE, NO APLICA)</t>
  </si>
  <si>
    <t>SITUACIÓN ENCONTRADA</t>
  </si>
  <si>
    <t xml:space="preserve">NORMATIVIDAD </t>
  </si>
  <si>
    <t>2.1</t>
  </si>
  <si>
    <t>ING / ARQ</t>
  </si>
  <si>
    <t>2.1.1</t>
  </si>
  <si>
    <t>2.2</t>
  </si>
  <si>
    <t>2.2.1</t>
  </si>
  <si>
    <t>2.3</t>
  </si>
  <si>
    <t>2.3.1</t>
  </si>
  <si>
    <t>2.4</t>
  </si>
  <si>
    <t>2.4.1</t>
  </si>
  <si>
    <t>2.5</t>
  </si>
  <si>
    <t>2.5.1</t>
  </si>
  <si>
    <t>2.6</t>
  </si>
  <si>
    <t>2.6.1</t>
  </si>
  <si>
    <t>2.6.2</t>
  </si>
  <si>
    <t>2.7</t>
  </si>
  <si>
    <t>2.7.1</t>
  </si>
  <si>
    <t>2.7.2</t>
  </si>
  <si>
    <t>2.8</t>
  </si>
  <si>
    <t>2.8.1</t>
  </si>
  <si>
    <t>2.8.2</t>
  </si>
  <si>
    <t>Cantidad de Condiciones que CUMPLE</t>
  </si>
  <si>
    <t>Cantidad de Condiciones que NO CUMPLE CONDICIÓN</t>
  </si>
  <si>
    <t>Cantidad de Condiciones que NO APLICA</t>
  </si>
  <si>
    <t>3.1.</t>
  </si>
  <si>
    <t>ND / ING AL</t>
  </si>
  <si>
    <t>3.2.1</t>
  </si>
  <si>
    <t>3.2.2</t>
  </si>
  <si>
    <t>3.2.3</t>
  </si>
  <si>
    <t>3.3.1</t>
  </si>
  <si>
    <t>3.4.1</t>
  </si>
  <si>
    <t>3.4.2</t>
  </si>
  <si>
    <t>3.4.3</t>
  </si>
  <si>
    <t>3.5.1</t>
  </si>
  <si>
    <t>3.5.2</t>
  </si>
  <si>
    <t>3.5.3</t>
  </si>
  <si>
    <t>3.5.4</t>
  </si>
  <si>
    <t>3.5.5</t>
  </si>
  <si>
    <t>3.6.1</t>
  </si>
  <si>
    <t>3.6.2</t>
  </si>
  <si>
    <t>3.6.3</t>
  </si>
  <si>
    <t>3.7.1</t>
  </si>
  <si>
    <t>3.8.1</t>
  </si>
  <si>
    <r>
      <t xml:space="preserve">Cuenta con los siguientes programas en físico o digital:
1. Control de plagas.
2. Desechos sólidos y líquidos.
3. Agua segura.
4. Limpieza y desinfección.
</t>
    </r>
    <r>
      <rPr>
        <b/>
        <sz val="11"/>
        <rFont val="Arial"/>
        <family val="2"/>
      </rPr>
      <t xml:space="preserve">Nota: </t>
    </r>
    <r>
      <rPr>
        <sz val="11"/>
        <rFont val="Arial"/>
        <family val="2"/>
      </rPr>
      <t>Soporte de concertación en caso de atender comunidades étnicas (si aplica).</t>
    </r>
  </si>
  <si>
    <t>3.8.2</t>
  </si>
  <si>
    <t>3.8.3</t>
  </si>
  <si>
    <t>En observación de la atención se evidencia la implementación de los cuatro (4) programas básicos del plan de saneamiento básico.</t>
  </si>
  <si>
    <t>En observación de la atención se evidencia que los contenedores o recipientes usados para materiales no comestibles y desechos son a prueba de fugas, de material impermeable, de fácil limpieza, están debidamente identificados y en lo posible, provistos de tapa hermética.</t>
  </si>
  <si>
    <t>3.9.1</t>
  </si>
  <si>
    <t>3.9.2</t>
  </si>
  <si>
    <t>3.9.3</t>
  </si>
  <si>
    <t>3.9.4</t>
  </si>
  <si>
    <t>3.9.5</t>
  </si>
  <si>
    <t>Cumple con los criterios de metrología para los equipos de prestación del servicio.</t>
  </si>
  <si>
    <t>3.10.1</t>
  </si>
  <si>
    <t>Cuenta con la documentación para la báscula pesa personas: 
-Hoja de vida.
-Certificado de calibración.
-Verificaciones intermedias.</t>
  </si>
  <si>
    <t>Cuenta con la documentación del tallímetro: 
-Hoja de vida (con la totalidad de criterios establecidos en la norma)
-Certificado de calibración.</t>
  </si>
  <si>
    <t>En observación de la atención se evidencia que los equipos de metrología se encuentran en buen estado.</t>
  </si>
  <si>
    <t>Cuenta e implementa el Programa de Selección y Evaluación de Proveedores.</t>
  </si>
  <si>
    <t>3.11.1</t>
  </si>
  <si>
    <t>Cuenta con Programa de Selección y Evaluación de Proveedores, que contenga:
1. Los alimentos que se requiere comprar.
2. Los criterios de selección de proveedores.
3. Lista o portafolio de proveedores, con los criterios de aceptabilidad y de calificación.
4. En caso de los alimentos industrializados: Conceptos sanitarios favorables y vigentes, registro, permiso o notificación sanitaria según aplique, soporte de seguimiento de la calidad de los productos suministrados por los proveedores, programa de asistencia técnica a proveedores y registro de asistencia técnica a proveedores y cronograma de auditorías de supervisión, seguimiento y control a proveedores.</t>
  </si>
  <si>
    <t>3.11.2</t>
  </si>
  <si>
    <t xml:space="preserve">En observación de la atención se evidencia el cumplimiento del programa de selección y evaluación de proveedores, asegurando los criterios de aceptabilidad y calificación de proveedores para la compra de alimentos. </t>
  </si>
  <si>
    <t xml:space="preserve">Implementa acciones de educación para la salud alimentaría. </t>
  </si>
  <si>
    <t>3.12.1</t>
  </si>
  <si>
    <t>3.13.1</t>
  </si>
  <si>
    <t>3.13.2</t>
  </si>
  <si>
    <t>DILIGENCIAMIENTO DE LOS COMPONENTES</t>
  </si>
  <si>
    <t>Responsable del Registro</t>
  </si>
  <si>
    <t>Rol responsable del diligenciamiento del verificable:</t>
  </si>
  <si>
    <t>ING / ARQ: Ingeniero (a) o Arquitecto (a)</t>
  </si>
  <si>
    <t>ND / ING AL: Nutricionista Dietista o Ingeniero (a) de Alimentos</t>
  </si>
  <si>
    <t>CONT / ADM / ECON: Contador (a) o Administrador (a) o Economista</t>
  </si>
  <si>
    <t>INSTRUCTIVO PARA DILIGENCIAR EL INSTRUMENTO DE VERIFICACION DE LAS CONDICIONES DE PRESTACION DEL SERVICIO - EDUCACION INICIAL PROPIA E INTERCULTURAL</t>
  </si>
  <si>
    <t>ÍTEM</t>
  </si>
  <si>
    <t>DESCRIPCIÓN</t>
  </si>
  <si>
    <t>DILIGENCIAMIENTO INFORMACIÓN GENERAL</t>
  </si>
  <si>
    <t>1. Información de la Institución</t>
  </si>
  <si>
    <t>Nombre de la Institución</t>
  </si>
  <si>
    <t xml:space="preserve">Registre el nombre de la institución </t>
  </si>
  <si>
    <t>NIT</t>
  </si>
  <si>
    <t>Registre el Número de Identificación Tributaria -NIT- de la institución exactamente como aparece en la Registro Único Tributario RUT</t>
  </si>
  <si>
    <t>Dirección de la Sede Administrativa</t>
  </si>
  <si>
    <t xml:space="preserve">Registre la dirección de la sede administrativa de la institución </t>
  </si>
  <si>
    <t>Teléfono o Celular</t>
  </si>
  <si>
    <t>Registre el número de célular que el representante legal indica como número de contacto de la institución.</t>
  </si>
  <si>
    <t>Departamento de la sede administrativa</t>
  </si>
  <si>
    <t xml:space="preserve">Seleccione de lista desplegable el departamento de la sede administrativa de la institución </t>
  </si>
  <si>
    <t>Municipio o Ciudad de la sede administrativa</t>
  </si>
  <si>
    <t xml:space="preserve">Seleccione de lista desplegable el municipio de la sede administrativa de la institución </t>
  </si>
  <si>
    <t>Número de Personería Jurídica</t>
  </si>
  <si>
    <t>Registre el número de personería jurídica de la institución.</t>
  </si>
  <si>
    <t>Entidad que otorgó la Personería Jurídica</t>
  </si>
  <si>
    <t>Registre el nombre de la entidad que expidió la Personería Jurídica.</t>
  </si>
  <si>
    <t>Nombre y Apellidos del Representante Legal</t>
  </si>
  <si>
    <t xml:space="preserve">Registre nombres y apellidos completos del representante legal </t>
  </si>
  <si>
    <t>Tipo de Documento</t>
  </si>
  <si>
    <t>Seleccione de lista desplegable el tipo de documento del representante legal</t>
  </si>
  <si>
    <t>Número</t>
  </si>
  <si>
    <t>Registre el número de documento del representante legal</t>
  </si>
  <si>
    <t>Correo Electrónico de notificación</t>
  </si>
  <si>
    <t>Registre el correo electrónico que el representante legal indica como correo de notificación de la institución.</t>
  </si>
  <si>
    <t>1.1 Sede/Unidad de Servicio</t>
  </si>
  <si>
    <t>1.1. SEDE / UNIDAD DE SERVICIO</t>
  </si>
  <si>
    <r>
      <t xml:space="preserve">Cambie la </t>
    </r>
    <r>
      <rPr>
        <sz val="11"/>
        <color rgb="FFFF0000"/>
        <rFont val="Aptos Narrow"/>
        <family val="2"/>
        <scheme val="minor"/>
      </rPr>
      <t xml:space="preserve">X </t>
    </r>
    <r>
      <rPr>
        <sz val="11"/>
        <rFont val="Aptos Narrow"/>
        <family val="2"/>
        <scheme val="minor"/>
      </rPr>
      <t xml:space="preserve">por el </t>
    </r>
    <r>
      <rPr>
        <sz val="11"/>
        <color theme="1"/>
        <rFont val="Aptos Narrow"/>
        <family val="2"/>
        <scheme val="minor"/>
      </rPr>
      <t xml:space="preserve">número de Unidad de Servicio asignada de acuerdo a la designación realizada por el o la coordinador (a) o el o la líder del Grupo de Inspección y Vigilancia. </t>
    </r>
  </si>
  <si>
    <t>Nombre de la Sede de la Unidad de Servicio</t>
  </si>
  <si>
    <t>Registre el nombre de la institución</t>
  </si>
  <si>
    <t>Zona urbana o rural</t>
  </si>
  <si>
    <t xml:space="preserve">Registre la zona </t>
  </si>
  <si>
    <t>Departamento de la sede de la Unidad de Servicio</t>
  </si>
  <si>
    <t>Seleccione de lista desplegable el departamento de la sede de Servicio de la institución</t>
  </si>
  <si>
    <t>Municipio o Ciudad de la sede de la Unidad de Servicio</t>
  </si>
  <si>
    <t>Seleccione de lista desplegable el municipio de la sede de la Unidad de Servicio de la institución</t>
  </si>
  <si>
    <t>Dirección de la Sede / Unidad de Servicio</t>
  </si>
  <si>
    <t xml:space="preserve">Registre la dirección de la Unidad de Servicio de la institución </t>
  </si>
  <si>
    <t>Registre el número de teléfono o célular que el representante legal indica como número de contacto de la unidad de Servicio.</t>
  </si>
  <si>
    <t>Seleccione el estado de tenencia del inmueble</t>
  </si>
  <si>
    <t>Seleccione de la lista desplegable el estado de tenencia del inmueble según información del representante legal.</t>
  </si>
  <si>
    <t>Indique las entidades o personas (naturales o jurídicas) que participan en la tenencia del inmueble.</t>
  </si>
  <si>
    <t>De acuerdo con la información de la selección de la tenencia del inmuble indique personas naturales o jurídicas que participan. Ejemplo: en el comodato participa la Institución y la Gobernación de Cundinamarca, cuando se trate del Instituto Colombiano de Bienestar Familiar solo coloque ICBF.</t>
  </si>
  <si>
    <t>Cupos asignados a la Unidad de Servicio</t>
  </si>
  <si>
    <t>Registre el número de cupos asignados</t>
  </si>
  <si>
    <t>Cupos Atendidos en la Visita</t>
  </si>
  <si>
    <t>Registre el número de cupos atendidos que observa en la visita.</t>
  </si>
  <si>
    <t>Nombre del Responsable del servicio</t>
  </si>
  <si>
    <t>Registre nombres y apellidos completos del responsable que atiende el servicio al momento de la visita.</t>
  </si>
  <si>
    <t>Celular</t>
  </si>
  <si>
    <t>Registre el número de celular del responsable que atiende el servicio al momento de la visita.</t>
  </si>
  <si>
    <t>Seleccione de lista desplegable del responsable que atiende el servicio al momento de la visita.</t>
  </si>
  <si>
    <t>Registre el número de documentodel responsable que atiende el servicio al momento de la visita.</t>
  </si>
  <si>
    <t>Correo Electrónico</t>
  </si>
  <si>
    <t>Registre el correo electrónico que el responsable que atiende el servicio al momento de la visita indica como correo de notificación de la unidad de servicio.</t>
  </si>
  <si>
    <t>Coordenadas Georreferenciadas en Google Maps</t>
  </si>
  <si>
    <t>Registre las Coordenadas Georreferenciadas en Google Maps siguiendo las instrucciones: 
1. Abrir Google Maps y ubicar el punto del predio → verificar que si sea el lugar correcto.
2. Hacer clic derecho sobre el lugar → aparece un recuadro con las coordenadas.
3. Sobre las coordenadas → dar clic, estas se copian automáticamente.
5. Regresar hoja de información general → pararse en la celda B18 y hacer Ctrl+V (pegar).</t>
  </si>
  <si>
    <t>Latitud N</t>
  </si>
  <si>
    <t>Se registra automáticamente.</t>
  </si>
  <si>
    <t>Longitud W</t>
  </si>
  <si>
    <t>2. Información General de la Visita</t>
  </si>
  <si>
    <t>Tipo de Visita</t>
  </si>
  <si>
    <t>Seleccione de la lista desplegable si la visita es de Inspección o es de Vigilancia.</t>
  </si>
  <si>
    <t>Fecha de Inicio Visita</t>
  </si>
  <si>
    <t>Registre día/mes/año</t>
  </si>
  <si>
    <t>Hora de inicio Visita</t>
  </si>
  <si>
    <t>Registre hora en formato 12 horas.</t>
  </si>
  <si>
    <t>Proceso</t>
  </si>
  <si>
    <t>Seleccione de la lista desplegable el proceso</t>
  </si>
  <si>
    <t>Dirección / Subdirección</t>
  </si>
  <si>
    <t>Seleccione de la lista desplegable la Dirección o Subdirección organizacional del ICBF correspondiente.</t>
  </si>
  <si>
    <t>Población atendida</t>
  </si>
  <si>
    <t>Seleccione la población encontrada al momento de la visita, puede elegir más de una opción de acuerdo con lo encontrado.
Seleccione la población encontrada al momento de la visita. El servicio Educación Inicial Propia e Intercultural está dirigido "mujeres y personas en estado de gestación, niñas y niños hasta  los cuatro (4) años, once (11) meses veintinueve (29) días".
Se tienen excepciones así: (para estos casos requieren aprobación del Comité Técnico Operativo).
Si identifica que en el servicio se atienden Niñas y niños hasta los cinco (5) años, once (11) meses veintinueve (29) días de edad  siempre y cuando no haya oferta de educación preescolar, específicamente de grado de transición.  Estos casos requieren aprobación del Comité Técnico Operativo, registre en el campo "observación" los datos de fecha y No. de esta acta o en caso de no contar con ella escriba :"No se tiene".</t>
  </si>
  <si>
    <t>Modalidad</t>
  </si>
  <si>
    <t>Seleccione de lista desplegable la modalidad de servicio.</t>
  </si>
  <si>
    <t>Servicio</t>
  </si>
  <si>
    <t>Seleccione de lista desplegable el servicio.</t>
  </si>
  <si>
    <t>3. Información del Contrato</t>
  </si>
  <si>
    <t>Regional</t>
  </si>
  <si>
    <t>Seleccione de la lista desplegable la Dirección Regional del contrato.</t>
  </si>
  <si>
    <t>Centro Zonal</t>
  </si>
  <si>
    <t>Seleccione de la lista desplegable el Centro Zonal del contrato.</t>
  </si>
  <si>
    <t>Número del Contrato</t>
  </si>
  <si>
    <t>Registre exactamente el número del contrato.</t>
  </si>
  <si>
    <t>Fecha de Inicio Contrato</t>
  </si>
  <si>
    <t>Registre la fecha de inicio del contrato día/mes/año</t>
  </si>
  <si>
    <t>Fecha Final Contrato</t>
  </si>
  <si>
    <t>Registre la fecha final del contrato día/mes/año</t>
  </si>
  <si>
    <t>Supervisor del Contrato</t>
  </si>
  <si>
    <t>Registre los nombres y apellidos del supervisor del contrato</t>
  </si>
  <si>
    <t>Cargo del supervisor del contrato</t>
  </si>
  <si>
    <t>Registre el cargo del supervisor del contrato</t>
  </si>
  <si>
    <t>Correo Electrónico del supervisor</t>
  </si>
  <si>
    <t>Registre el correo electrónico institucional del supervisor del contrato</t>
  </si>
  <si>
    <t>Cupos del Contrato</t>
  </si>
  <si>
    <t>Registre el número de cupos del contrato aprobados.</t>
  </si>
  <si>
    <t>Cupos Activos</t>
  </si>
  <si>
    <t>Registre el número de cupos asignados a la institución.</t>
  </si>
  <si>
    <t xml:space="preserve">Registre el número de cupos atendidos en el momento de la visita.
Un Centro de Desarrollo Infantil  se agrupa y organiza de doscientos (200) niñas y niños.
Los cupos atendidos para un Centro de Desarrollo Infantil  - SATELITE se encuentran entre siete (7) a sesenta (60) niñas y niños. </t>
  </si>
  <si>
    <t xml:space="preserve">PSIC / TS / PEDAG / LIC /ADMIN: Psicologo (a) o Trabajador (a) Social o Pedagogo (a) o Licenciado en Educación Especial (a) </t>
  </si>
  <si>
    <t>No.</t>
  </si>
  <si>
    <t>Número de la condición de calidad o del verificable de la condición.</t>
  </si>
  <si>
    <t>Seleccione la opción (cumple, no cumple, no aplica)</t>
  </si>
  <si>
    <t>Las condiciones de calidad de los componentes se entenderán como cumplidos únicamente cuando la totalidad de los elementos verificables hayan sido marcados como "cumplidos" o "no aplica". En caso de que uno (1) solo de los verificables no sea cumplido, la condición se considerará como "no cumplida" en su integridad.
La condición de calidad será evaluada automáticamente de acuerdo con el resultado de la evaluación de los verificables.
La opción "No aplica" se habilita exclusivamente para aquellos verificables cuya naturaleza lo justifica.
Para los verificables evaluados por muestreo, si al menos uno (1) de los casos seleccionados no cumple con el criterio establecido, se calificará el verificable como “no cumple”.</t>
  </si>
  <si>
    <t>Situación encontrada</t>
  </si>
  <si>
    <t>Registre la descripción específica de la situación que soporta la selección del  "no cumple" del verificable, asegúrese que la descripción da cuenta del dónde pasó, qué pasó, cuándo pasó a quién le pasó-si da a lugar y registre si se documenta con foto, video u otra evidencia documental.
Registre la descripción específica que soporta la situación de la selección del "No aplica" del verificable.</t>
  </si>
  <si>
    <t>Diligencimiento Componente Ambientes Educativos y Protectores</t>
  </si>
  <si>
    <t>2.2.1 Cuenta con documento expedido por la autoridad competente del municipio (oficina de planeación municipal, curaduría urbana o autoridad municipal o distrital designada), en el cual se establece que el terreno donde se ubica la unidad permite la localización y funcionamiento de infraestructura para la atención a la Primera Infancia, conforme a la norma urbanística vigente (POT, PBOT o EOT).</t>
  </si>
  <si>
    <t>El concepto de uso de suelo permitido o compatible para jardin infantil o centro de desarrollo infantil, se tramita una sola vez, no requere actualización en cada vigencia excepto en caso de cambio de predio.</t>
  </si>
  <si>
    <t>2.7. Garantiza el inmueble espacios accesibles que permitan la autonomía y la movilidad de todas las personas en la unidad. (Estándar 37)</t>
  </si>
  <si>
    <t>El resultado de esta condición será la revisión del verificable 2.7.1 o el verificable 2.7.2, en atención a que corresponden a infraestructuras distintas, siendo mutuamente excluyentes. 
Siempre debe quedar registrado el cumplimiento o no cumplimiento de esta condición, por lo cual no debe aparecer como N/A.</t>
  </si>
  <si>
    <t>2.9.1. El inmueble dispone de suministro de agua apta para el consumo humano, considerando la disponibilidad y oferta del servicio en el territorio.
Se acepta el uso de: Acueducto municipal, Agua de carro tanque, Agua en botellones o bolsas, Agua hervida, Agua lluvia tratada, Sistema de agua por gravedad proveniente de una fuente hídrica, entre otros.
Para asegurar que el agua sea apta para el consumo humano, debe existir un método de purificación especificado en el Plan de Saneamiento Básico, que puede incluir: Uso de filtros, Aplicación de alumbre, Cloración o Hervido del agua.</t>
  </si>
  <si>
    <t>Para la verificación de la este ítem debe ser revisado el Plan de Saneamiento Básico, sobre qué método de purificación del agua se describe y es utilizado efectivamente en la Unidad de Servicio.</t>
  </si>
  <si>
    <t>Diligencimiento Componente Alimentación y Nutrición</t>
  </si>
  <si>
    <t>El resultado de este verificable debe estar en coherencia con el resultado de los verificables 4.3.2 y 4.3.3.</t>
  </si>
  <si>
    <t>Diligencimiento Componente Familia, Comunidades y Redes</t>
  </si>
  <si>
    <t xml:space="preserve">4.3.1 Cuenta con la socialización al talento humano del "Protocolo de actuaciones ante alertas de amenazas, vulneración o inobservancia de derechos en los servicios de atención a la Primera Infancia del ICBF" y el "Lineamiento técnico para la prevención de las violencias contra niñas, niños en primera infancia" o documentos que los modifique o sustituya. 
4.3.5 En diálogo con el talento humano, identifique si conocen el "protocolo de actuaciones ante alertas de amenazas, vulneración o inobservancia de derechos en los servicios de atención a la Primera Infancia del ICBF" y el "Lineamiento técnico para la prevención de las violencias contra niñas, niños en primera infancia". . </t>
  </si>
  <si>
    <t>Para la verificación de este item tenga en cuenta las cualificaciones del Talento Humano, para lo cual podrá indagar con el profesional del equipo de visita responsable de la revisión del componente de Talento Humano. Los resultados de este ítem debe guardar coherencia con los verificables 8.4.1 y 8.4.2.</t>
  </si>
  <si>
    <t>Diligencimiento Proceso Pedagógico</t>
  </si>
  <si>
    <t>5.1.1 Cuenta con Proyecto Pedagógico</t>
  </si>
  <si>
    <t>Revise que se tuvieron en cuenta las orientaciones indicadas en el Anexo para la Elaboración o Ajuste del Proyecto Pedagógico en los Servicios de Educación Inicial o documento que lo modifique o sustituya</t>
  </si>
  <si>
    <t>Estos encuentros son dirigidos a niñas y niños desde la gestación hasta los cuatro (4) años, once (11) meses y veintinueve (29) días, incluyendo la atención de las niñas y los niños con discapacidad en un marco de inclusión</t>
  </si>
  <si>
    <t xml:space="preserve"> Están dirigidos a todos los participantes del servicio de atención periódica, desde la gestación hasta los cuatro (4) años, once (11) meses y veintinueve (29) días.  </t>
  </si>
  <si>
    <t xml:space="preserve">Dirigidos a todos los participantes del servicio en atención diaria y periódica, desde la gestación hasta los cuatro (4) años, once (11) meses y veintinueve (29) días y sus familias </t>
  </si>
  <si>
    <t>Diligencimiento Componente Administrativo y de Gestión</t>
  </si>
  <si>
    <t>6.1.2 En observación de la atención y dialogo con los padres de familia se identifica que se presta el servicio ocho (8) horas diarias, cinco (5) días a la semana.</t>
  </si>
  <si>
    <t>Para la verificación de este item indague con el profesional del Proceso Pedagógico sobre los acuerdos del pacto de convivencia.</t>
  </si>
  <si>
    <t>6.2.1 Cuentan los niños y niñas con la totalidad de los documentos requeridos según la muestra seleccionada y están disponibles para consulta.</t>
  </si>
  <si>
    <t>Para la verificación de este item tenga en cuenta el "Anexo 1. Documentos Inscripción"</t>
  </si>
  <si>
    <t xml:space="preserve">6.2.2 Cuentan con la documentación requerida para los niñas y niños en proceso migratorio.  </t>
  </si>
  <si>
    <t>Para la verificación de este item tenga en cuenta la "Anexo 1. Documentos Inscripción", lo relacionado con lo indicado para "Niños y Niñas en proceso Migratorio"</t>
  </si>
  <si>
    <t>6.3.2 Atiende población relacionada como excepción.</t>
  </si>
  <si>
    <r>
      <t xml:space="preserve">El servicio de Educación Inicial propia e Intercultural - EIPI:
Atención Periódica: debe atender esta población: </t>
    </r>
    <r>
      <rPr>
        <i/>
        <sz val="10"/>
        <color theme="1"/>
        <rFont val="Arial"/>
        <family val="2"/>
      </rPr>
      <t xml:space="preserve"> "mujeres y personas en estado de gestación, niñas y niños hasta  los cuatro (4) años, once (11) meses veintinueve (29) días".
Se tienen excepciones así: (para estos casos requieren aprobación del Comité Técnico Operativo).</t>
    </r>
    <r>
      <rPr>
        <sz val="10"/>
        <color theme="1"/>
        <rFont val="Arial"/>
        <family val="2"/>
      </rPr>
      <t xml:space="preserve">
* Niñas y niños hasta los cinco (5) años, once (11) meses veintinueve (29) días de edad.
* Está dirigida a 120 participantes en territorios cuya dispersión geográfica dificulta que se agrupen de manera diaria, y/o que por sus prácticas culturales no demandan un servicio diario.
Atención diaria: este servicio está dirigido a niñas y niños desde los 18 meses hasta los cuatro (4) años, once (11) meses veintinueve (29) días 
</t>
    </r>
    <r>
      <rPr>
        <sz val="11"/>
        <color theme="1"/>
        <rFont val="Aptos Narrow"/>
        <family val="2"/>
        <scheme val="minor"/>
      </rPr>
      <t>Se tienen excepciones así: (para estos casos requieren aprobación del Comité Técnico Operativo).
* Niñas y niños hasta los cinco (5) años, once (11) meses veintinueve (29) días de edad.
* Está dirigida a 160 participantes en zonas rurales pertenecientes a comunidades étnicas cuyo contexto permite brindar atención entre seis (6) u ocho (8) horas diarias durante cinco (5) días a la semana en la UCA.</t>
    </r>
  </si>
  <si>
    <t>Diligencimiento Componente Talento Humano</t>
  </si>
  <si>
    <t>8.2.1 El personal cumple con los requisitos de formación académica y experiencia profesional establecidos para ejercer los cargos definidos en el Tabla 5. Perfiles del Talento Humano.</t>
  </si>
  <si>
    <t xml:space="preserve">8.4.1 Cuenta con un plan de cualificación del talento humano, el cual debe estar estructurado a más tardar en el tercer (3) mes del inicio de la atención.
8.4.2 Cuenta con los soportes de implementación del plan de cualificación tales como actas con el listado de asistencia, contemplando las tematicac minimas establecidas en el  el Anexo Temáticas para cualificación del talento humano vinculado a los servicios de educación inicial en el marco de la atención integral o documento que lo modifique o sustituya. </t>
  </si>
  <si>
    <t>Verificar las temática del "Protocolo de Actuaciones ante Alertas de Amenazas, Vulneración o Inobservancia de Derechos en los Servicios de Atención a la Primera Infancia del ICBF" y el "Lineamiento Técnico para la Prevención de las Violencias contra Niñas, Niños en Primera Infancia". El resultado de este ítem, debe guardar coherencia con los verificables 4.3.1 y 4.3.5.</t>
  </si>
  <si>
    <t>Diligencimiento Tabla 1 Areas y Baños</t>
  </si>
  <si>
    <t>Espacios Pedagógicos y cantidad de baños</t>
  </si>
  <si>
    <t>Registrar la medida de los espacios pedagógicos y cantidad de niños por cada espacio y unidades sanitarias encontradas de acuerdo a los niños atendidos y las observaciones a que haya lugar.</t>
  </si>
  <si>
    <t>Diligencimiento Tabla 3 de Talento Humano</t>
  </si>
  <si>
    <t>Cantidad de usuarios del servicio</t>
  </si>
  <si>
    <t>Registre la cantidad de usuarios que encuentra en el servicio. La tabla calculará automáticamente el personal requerido de acuerdo con la modalidad y servicio.</t>
  </si>
  <si>
    <t>Diligencimiento Acta de Cierre</t>
  </si>
  <si>
    <t>PARRAFO INTRODUCTORIO</t>
  </si>
  <si>
    <t>Registre hora en formato 12 horas.
Registre día/mes/año</t>
  </si>
  <si>
    <t>ACCIONES INMEDIATAS Y/O NOVEDADES DE LA VISITA</t>
  </si>
  <si>
    <t>En caso de que se hayan realizado acciones inmediatas, registre la descripción específica de la situación.
Enumere las novedades que se presentaron durante la visita, ejemplo situaciones que dificultaron el desarrollo de la misma: protestas, cierres, etc.</t>
  </si>
  <si>
    <t>PRONUNCIAMIENTO DE LA INSTITUCIÓN FRENTE AL DESARROLLO DE LA VISITA</t>
  </si>
  <si>
    <t>Registre el pronunciamiento expresado por el Representante Legal o por la persona que atienda la visita, exactamente en los términos en que sea manifestado</t>
  </si>
  <si>
    <t xml:space="preserve">1. INFORMACIÓN DE LA INSTITUCIÓN </t>
  </si>
  <si>
    <t xml:space="preserve">Nombre de la Institución </t>
  </si>
  <si>
    <t>2. SEDE / UNIDAD DE SERVICIO</t>
  </si>
  <si>
    <t>zona urbana o rural</t>
  </si>
  <si>
    <t>Seleccione el estado de tenencia del inmueble:</t>
  </si>
  <si>
    <t>Cupos asignados a la Sede</t>
  </si>
  <si>
    <t>3. INFORMACIÓN GENERAL DE LA VISITA</t>
  </si>
  <si>
    <t>Fecha de finalización Visita</t>
  </si>
  <si>
    <t>Número de auto de la visita</t>
  </si>
  <si>
    <t>Número de bitácora</t>
  </si>
  <si>
    <t>PROMOCIÓN Y PREVENCIÓN</t>
  </si>
  <si>
    <t>PRIMERA INFANCIA</t>
  </si>
  <si>
    <t>Población Encontrada</t>
  </si>
  <si>
    <t>Tabla de Rangos de Edad:</t>
  </si>
  <si>
    <t>Marca la casilla encontrada</t>
  </si>
  <si>
    <t>Rango de Edad</t>
  </si>
  <si>
    <r>
      <rPr>
        <b/>
        <sz val="11"/>
        <color theme="1"/>
        <rFont val="Arial"/>
        <family val="2"/>
      </rPr>
      <t>OBSERVACIONES</t>
    </r>
    <r>
      <rPr>
        <sz val="11"/>
        <color theme="1"/>
        <rFont val="Arial"/>
        <family val="2"/>
      </rPr>
      <t xml:space="preserve">:   </t>
    </r>
  </si>
  <si>
    <t>Gestantes</t>
  </si>
  <si>
    <t>0 - 3 meses</t>
  </si>
  <si>
    <t>3 - 6 meses</t>
  </si>
  <si>
    <t>6 meses - 4 años, 11 meses y 29 días</t>
  </si>
  <si>
    <t>5 años - 5 años, 11 meses y 29 días</t>
  </si>
  <si>
    <t>Otro</t>
  </si>
  <si>
    <t>PROPIA E INTERCULTURAL</t>
  </si>
  <si>
    <t>4. INFORMACIÓN DEL CONTRATO</t>
  </si>
  <si>
    <t>Regional 1</t>
  </si>
  <si>
    <t>Regional 2</t>
  </si>
  <si>
    <t>Portada</t>
  </si>
  <si>
    <t>GUÍA OPERATIVA DEL SERVICIO EDUCACIÓN INICIAL PROPIA E INTERCULTURAL [GO3.MT3.PP] Versión 2 del 26/12/2025
3.1.5. Componente de Ambientes Educativos y Protectores
Estándar 34 Págs. (88 - 89)</t>
  </si>
  <si>
    <t>GUÍA OPERATIVA DEL SERVICIO EDUCACIÓN INICIAL PROPIA E INTERCULTURAL [GO3.MT3.PP] Versión 2 del 26/12/2025
3.1.5. Componente de Ambientes Educativos y Protectores
Estándar 41 Págs. (98 - 100)</t>
  </si>
  <si>
    <t>GUÍA OPERATIVA DEL SERVICIO EDUCACIÓN INICIAL PROPIA E INTERCULTURAL [GO3.MT3.PP] Versión 2 del 26/12/2025
3.1.5. Componente de Ambientes Educativos y Protectores
Estándar 41 Págs. (98 - 100)
Guía Orientadora para la Gestión del Riesgo en la Primera Infancia - [G16.P] v1 del 28-feb.-2019 o documento que lo modifique o sustituya.</t>
  </si>
  <si>
    <r>
      <rPr>
        <sz val="11"/>
        <color rgb="FF000000"/>
        <rFont val="Arial"/>
        <family val="2"/>
      </rPr>
      <t xml:space="preserve">En caso de contar con servicio de transporte o hacer uso de éste para salidas pedagógicas, la Entidades Administradoras de Servicio o el Prestador Directo del Servicio, debe asegurar que la entidad contratada debe estar legalmente autorizada y cumplir con las condiciones definidas por la normatividad, mínimo:
a. Revisión técnico-mecánica vigente.
b. SOAT vigente.
c. Licencia de conducción vigente del conductor asignado.
</t>
    </r>
    <r>
      <rPr>
        <b/>
        <sz val="11"/>
        <color rgb="FF000000"/>
        <rFont val="Arial"/>
        <family val="2"/>
      </rPr>
      <t>Nota</t>
    </r>
    <r>
      <rPr>
        <sz val="11"/>
        <color rgb="FF000000"/>
        <rFont val="Arial"/>
        <family val="2"/>
      </rPr>
      <t>: Tener en cuenta las orientaciones de la Guía Orientadora para la Gestión del Riesgo en la Primera Infancia o el documento que la modifique o sustituya.</t>
    </r>
  </si>
  <si>
    <t>GUÍA OPERATIVA DEL SERVICIO EDUCACIÓN INICIAL PROPIA E INTERCULTURAL [GO3.MT3.PP] Versión 2 del 26/12/2025
3.1.5. Componente de Ambientes Educativos y Protectores
Estándar 41 Págs. (98 - 100)
Estándar 50 pág. (105)
Guía Orientadora para la Gestión del Riesgo en la Primera Infancia - [G16.P] v1 del 28-feb.-2019 o documento que lo modifique o sustituya</t>
  </si>
  <si>
    <t>En caso de contar con piscina acuática o hacer uso de ella a través de un tercero, la EAS o PDS se cerciora que está cuente con el certificado de cumplimiento de las normas de seguridad reglamentaria para su uso, establecida en la Ley 1209 de 2008 y Decreto 554 de 2015, compilado en el Decreto Único Reglamentario 780 de 2016, por medio del cual se expide el Decreto Único Reglamentario del Ministerio de Salud y Protección Social.</t>
  </si>
  <si>
    <t xml:space="preserve">GUÍA OPERATIVA DEL SERVICIO EDUCACIÓN INICIAL PROPIA E INTERCULTURAL [GO3.MT3.PP] Versión 2 del 26/12/2025
3.1.5. Componente de Ambientes Educativos y Protectores
Estándar 41 Págs. (98 - 100)
Estándar 49 pág. (105)
Guía Orientadora para la Gestión del Riesgo en la Primera Infancia - [G16.P] v1 del 28-feb.-2019 o documento que lo modifique o sustituya
Para Piscinas. Ley 1209 de 2008 y Decreto 554 de 2015, compilado en el Decreto Único Reglamentario 780 de 2016, por medio del cual se expide el Decreto Único Reglamentario del Ministerio de Salud y Protección Social.
</t>
  </si>
  <si>
    <t>PSIC / TS</t>
  </si>
  <si>
    <r>
      <rPr>
        <sz val="11"/>
        <color rgb="FF000000"/>
        <rFont val="Arial"/>
        <family val="2"/>
      </rPr>
      <t xml:space="preserve">Cuenta con las evidencias de implementación del plan de gestión de riesgos en los casos de materialización de alguna situación de riesgo que afecte la vida o integridad de los participantes y de los siguientes documentos:
a. Informe dirigido al supervisor del contrato o al apoyo a la coordinación en operación directa.
b. Registro del evento en el formato "Reporte de presuntos hechos de violencia, lesiones y fallecimientos de los usuarios de los servicios de Primera Infancia" o documento que lo modifique o sustituya.
</t>
    </r>
    <r>
      <rPr>
        <b/>
        <sz val="11"/>
        <color rgb="FF000000"/>
        <rFont val="Arial"/>
        <family val="2"/>
      </rPr>
      <t>Nota:</t>
    </r>
    <r>
      <rPr>
        <sz val="11"/>
        <color rgb="FF000000"/>
        <rFont val="Arial"/>
        <family val="2"/>
      </rPr>
      <t xml:space="preserve"> El reporte mensual, no exime a la EAS de reportar el presunto hecho el mismo día de conocida la situación al supervisor o coordinador para operación directa y este, a la vez al área correspondiente en el ICBF.</t>
    </r>
  </si>
  <si>
    <t>GUÍA OPERATIVA DEL SERVICIO EDUCACIÓN INICIAL PROPIA E INTERCULTURAL [GO3.MT3.PP] Versión 2 del 26/12/2025
3.1.5. Componente de Ambientes Educativos y Protectores
Estándar 41 Págs. (98 - 100)
Guía Orientadora para la Gestión del Riesgo en la Primera Infancia - [G16.P] v1 del 28-feb.-2019 o documento que lo modifique o sustituya.
Formato de reporte de presuntos hechos de violencia, lesiones y fallecimientos de los participantes de los servicios de primera infancia [F30.MO12.PP] V1 del 04-12-2022 o documento que lo modifique o sustituya.</t>
  </si>
  <si>
    <r>
      <t xml:space="preserve">En caso de presentarse el fallecimiento de un participante, la Unidad Comunitaria de Atención UCA cuenta con evidencia del reporte realizado a la Entidad Administradora de Servicio y al supervisor del contrato o para el caso de operación directa al apoyo a la coordinación, en el Formato de reporte de presuntos hechos de violencia, lesiones y fallecimientos (hoja de fallecimientos) o documento que lo sustituya, debidamente diligenciado.
Y máximo a los dos (2) días hábiles siguientes a los hechos, el soporte del envío de estos documentos:
a. Copia del resumen de la historia clínica, previa autorización de la familia.
b. Formato de reporte de presuntos hechos de violencia, lesiones y fallecimientos (hoja de fallecimientos) o documento que lo sustituya, remitido previamente.
c. Formato Informe de la Atención Prestada al Usuario Fallecido o documento que lo sustituya, con descripción de la atención, acciones de acompañamiento a la familia y soportes correspondientes.
d. Evidencia de la desvinculación del participante fallecido del sistema de información o herramienta definida por el ICBF, realizada de forma inmediata.
</t>
    </r>
    <r>
      <rPr>
        <b/>
        <sz val="11"/>
        <color theme="1"/>
        <rFont val="Arial"/>
        <family val="2"/>
      </rPr>
      <t xml:space="preserve">Nota 1: </t>
    </r>
    <r>
      <rPr>
        <sz val="11"/>
        <color theme="1"/>
        <rFont val="Arial"/>
        <family val="2"/>
      </rPr>
      <t xml:space="preserve">En caso de participantes sin documento de identidad y que habitan en comunidades rurales dispersas, deberán tener evidencia de gestiones para certificar el fallecimiento con los respectivos soportes, ante la autoridad tradicional (para grupos indígenas), presidentes de Junta de Acción Comunal (para población Negra, Afro, Raizal o Palenquera y Campesinas).
</t>
    </r>
    <r>
      <rPr>
        <b/>
        <sz val="11"/>
        <color theme="1"/>
        <rFont val="Arial"/>
        <family val="2"/>
      </rPr>
      <t>Nota 2:</t>
    </r>
    <r>
      <rPr>
        <sz val="11"/>
        <color theme="1"/>
        <rFont val="Arial"/>
        <family val="2"/>
      </rPr>
      <t xml:space="preserve"> El informe debe ser preciso respecto a las acciones adelantadas, incluyendo: activación de rutas, seguimiento nutricional y acompañamiento familiar y cuidadores. De acuerdo con la "</t>
    </r>
    <r>
      <rPr>
        <i/>
        <sz val="11"/>
        <color theme="1"/>
        <rFont val="Arial"/>
        <family val="2"/>
      </rPr>
      <t>Guía Orientadora para la Gestión del Riesgo en la Primera Infancia"</t>
    </r>
    <r>
      <rPr>
        <sz val="11"/>
        <color theme="1"/>
        <rFont val="Arial"/>
        <family val="2"/>
      </rPr>
      <t xml:space="preserve"> o el documento que lo modifique o sustituya.</t>
    </r>
  </si>
  <si>
    <t xml:space="preserve">GUÍA OPERATIVA DEL SERVICIO EDUCACIÓN INICIAL PROPIA E INTERCULTURAL [GO3.MT3.PP] Versión 2 del 26/12/2025
3.1.5. Componente de Ambientes Educativos y Protectores
Estándar 41 Págs. (98 - 100)
Guía Orientadora para la Gestión del Riesgo en la Primera Infancia - [G16.P] v1 del 28-feb.-2019 o documento que lo modifique o sustituya.
Formato de reporte de presuntos hechos de violencia, lesiones y fallecimientos de los participantes de los servicios de primera infancia [F30.MO12.PP] V1 del 04-12-2022 o documento que lo modifique o sustituya.
Formato Informe de la Atención Prestada al Usuario Fallecido [F1.G16.PP] v1 del 25/09/2020 o documento que lo modifique o sustituya.
</t>
  </si>
  <si>
    <r>
      <rPr>
        <sz val="11"/>
        <color rgb="FF000000"/>
        <rFont val="Arial"/>
        <family val="2"/>
      </rPr>
      <t xml:space="preserve">En caso de no presentarse situaciones de presuntos hechos de violencia, lesiones y fallecimientos al interior de la UCA, se diligencia de manera mensual el </t>
    </r>
    <r>
      <rPr>
        <u/>
        <sz val="11"/>
        <color rgb="FF000000"/>
        <rFont val="Arial"/>
        <family val="2"/>
      </rPr>
      <t>Formato certificación de la no ocurrencia de presuntos hechos de violencia, lesiones y fallecimientos de los usuarios</t>
    </r>
    <r>
      <rPr>
        <sz val="11"/>
        <color rgb="FF000000"/>
        <rFont val="Arial"/>
        <family val="2"/>
      </rPr>
      <t xml:space="preserve"> o el documento que lo modifique o sustituya.</t>
    </r>
  </si>
  <si>
    <t xml:space="preserve">GUÍA OPERATIVA DEL SERVICIO EDUCACIÓN INICIAL PROPIA E INTERCULTURAL [GO3.MT3.PP] Versión 2 del 26/12/2025
3.1.5. Componente de Ambientes Educativos y Protectores
Estándar 41 Págs. (98 - 100)
Formato certificación de la no ocurrencia de presuntos hechos de violencia, lesiones y fallecimientos de los usuarios [F8.G12.PP] Versión 1 o documento que lo modifique o sustituya.
</t>
  </si>
  <si>
    <t>GUÍA OPERATIVA DEL SERVICIO EDUCACIÓN INICIAL PROPIA E INTERCULTURAL [GO3.MT3.PP] Versión 2 del 26/12/2025
3.1.5. Componente de Ambientes Educativos y Protectores
Estándar 44 Págs. (102)</t>
  </si>
  <si>
    <r>
      <t xml:space="preserve">Cuenta con registro de novedades. puede emplearse un formato, ficha o cuaderno, que deberá estar en medio físico en la UCA donde se registren todas las novedades y situaciones especiales que se presentan con los participantes. El formato, ficha o cuaderno debe contener:
• Fecha.
• Datos del participante.
• Descripción del evento en la que se detalle la situación y los involucrados.
• Firma de quien registra el evento.
• Firma de la madre, padre o cuidador principal del participante y de la mujer o persona en estado de gestación cuando sea menor de catorce (14) años.
• Acciones de seguimiento, por ejemplo: atención a padres, madres o cuidadores; remisión al centro de salud; activación de rutas de actuación y/o atención, copia de la incapacidad, copia de la fórmula médica, activación de la póliza, entre otros. Estos soportes deben reposar en la carpeta del participante y los compromisos en los casos que se requieran.
</t>
    </r>
    <r>
      <rPr>
        <b/>
        <sz val="11"/>
        <color theme="1"/>
        <rFont val="Arial"/>
        <family val="2"/>
      </rPr>
      <t>Nota:</t>
    </r>
    <r>
      <rPr>
        <sz val="11"/>
        <color theme="1"/>
        <rFont val="Arial"/>
        <family val="2"/>
      </rPr>
      <t xml:space="preserve"> Los soportes de estas novedades reposarán en la carpeta del participante y los compromisos en los casos que se requieran.</t>
    </r>
  </si>
  <si>
    <r>
      <t xml:space="preserve">Todos los participantes vinculados al servicio de atención cuentan con una póliza de seguro contra accidentes la cual cubre como mínimo:
a. Muerte accidental.
b. Muerte por cualquier causa.
c. Invalidez accidental y/o desmembración.
d. Rehabilitación integral por invalidez.
e. Gastos médicos derivados de accidentes.
f. Riesgo bilógico.
g. Auxilio funerario por cualquier causa de muerte.
h. Auxilio funerario en caso del fallecimiento del recién nacido.
i.  Enfermedades tropicales infecciosas.
j.  Enfermedades amparadas.
k. Gastos de traslado por evento no accidental.
l.  Gastos de traslado por accidente.
m. Renta diaria por hospitalización.
n. Rehabilitación psicológica por abuso sexual.
</t>
    </r>
    <r>
      <rPr>
        <b/>
        <sz val="11"/>
        <color rgb="FF000000"/>
        <rFont val="Arial"/>
        <family val="2"/>
      </rPr>
      <t>Nota:</t>
    </r>
    <r>
      <rPr>
        <sz val="11"/>
        <color rgb="FF000000"/>
        <rFont val="Arial"/>
        <family val="2"/>
      </rPr>
      <t xml:space="preserve"> su cobertura deberá ser 24 horas los 7 días de la semana.</t>
    </r>
  </si>
  <si>
    <t>2.4.2</t>
  </si>
  <si>
    <r>
      <t xml:space="preserve">El talento humano de la EAS y de la UCA, las familias y cuidadores, conocen el procedimiento para la activación de la póliza de seguros contra accidentes y los amparos otorgados por la misma. 
</t>
    </r>
    <r>
      <rPr>
        <b/>
        <sz val="11"/>
        <color rgb="FF000000"/>
        <rFont val="Arial"/>
        <family val="2"/>
      </rPr>
      <t>Nota:</t>
    </r>
    <r>
      <rPr>
        <sz val="11"/>
        <color rgb="FF000000"/>
        <rFont val="Arial"/>
        <family val="2"/>
      </rPr>
      <t xml:space="preserve"> Nota: Verifique de acuerdo con la muestra, en diálogo con el talento humano, las familias y cuidadores, el conocimiento sobre la cobertura y activación de la póliza de seguros contra accidentes.</t>
    </r>
  </si>
  <si>
    <t>GUÍA OPERATIVA DEL SERVICIO EDUCACIÓN INICIAL PROPIA E INTERCULTURAL [GO3.MT3.PP] Versión 2 del 26/12/2025
3.1.5. Componente de Ambientes Educativos y Protectores
Estándar 45 Págs. (102 - 103)</t>
  </si>
  <si>
    <r>
      <t xml:space="preserve">Cuenta con el Plan de Gestión de Riesgos de Desastres (Plan de Emergencia) que responda al contexto de la UCA y contenga como mínimo:
a. Identificación de los riesgos: identificación de amenazas y vulnerabilidades según el contexto, población, infraestructura, caracterización del territorio y riesgos señalados en el concepto técnico de ubicación de la Unidad de Servicio en zonas de riesgo no mitigable.
b. Reducción de los riesgos: acciones de prevención y mitigación a corto, mediano y largo plazo.
c. Respuesta a emergencias o desastres: organización de brigadas, planes de acción que indiquen qué hacer antes, durante y después de la emergencia, y estrategia para garantizar la continuidad del servicio.
</t>
    </r>
    <r>
      <rPr>
        <b/>
        <sz val="11"/>
        <color theme="1"/>
        <rFont val="Arial"/>
        <family val="2"/>
      </rPr>
      <t>Nota 1</t>
    </r>
    <r>
      <rPr>
        <sz val="11"/>
        <color theme="1"/>
        <rFont val="Arial"/>
        <family val="2"/>
      </rPr>
      <t xml:space="preserve">: El contenido del plan debe reflejar la realidad y características del entorno, considerando factores como ubicación, clima, diseño arquitectónico, comunidad y contexto general.
</t>
    </r>
    <r>
      <rPr>
        <b/>
        <sz val="11"/>
        <color theme="1"/>
        <rFont val="Arial"/>
        <family val="2"/>
      </rPr>
      <t xml:space="preserve">Nota 2: </t>
    </r>
    <r>
      <rPr>
        <sz val="11"/>
        <color theme="1"/>
        <rFont val="Arial"/>
        <family val="2"/>
      </rPr>
      <t>El plan de emergencias es actualizado cada vez que haya cambios en los espacios de prestación del servicio o ante cualquier otra situación que se considere.</t>
    </r>
  </si>
  <si>
    <t>GUÍA OPERATIVA DEL SERVICIO EDUCACIÓN INICIAL PROPIA E INTERCULTURAL [GO3.MT3.PP] Versión 2 del 26/12/2025
3.1.5. Componente de Ambientes Educativos y Protectores
Estándar 45 Págs. (102 - 103)
Guía Orientadora para la Gestión del Riesgo en la Primera Infancia - [G16.P] v1 del 28-feb.-2019 o documento que lo modifique o sustituya.</t>
  </si>
  <si>
    <t>Cuenta con los soportes de la implementación del plan de gestión de riesgos de desastres donde se evidencie como mínimo:
• Realización de simulacros de respuesta a los riesgos identificados como mínimo dos (2) al año.
• Experiencias pedagógicas con las niñas y los niños para la preparación ante situaciones de emergencias o desastres.
• Rutas de evacuación señalizadas.
• Sistema/mecanismos de alarma de acuerdo con el territorio.
• Directorio de emergencia vigente de acuerdo con el territorio.
• Conformación del comité o brigadas de emergencia.
• Sistemas de apoyo para la población con discapacidad, entre otros.</t>
  </si>
  <si>
    <r>
      <t xml:space="preserve">El talento humano conoce el plan de gestión de riesgos de desastres y sus acciones de respuestas. Asimismo, se cuenta con evidencias de la socialización.
</t>
    </r>
    <r>
      <rPr>
        <b/>
        <sz val="11"/>
        <color theme="1"/>
        <rFont val="Arial"/>
        <family val="2"/>
      </rPr>
      <t>Nota:</t>
    </r>
    <r>
      <rPr>
        <sz val="11"/>
        <color theme="1"/>
        <rFont val="Arial"/>
        <family val="2"/>
      </rPr>
      <t xml:space="preserve"> Verifique de acuerdo con la muestra, en diálogo con el talento humano el conocimiento sobre Rutas de evacuación señalizadas, Directorio de emergencias, Sistema/mecanismos de alarma, el comité o brigadas de emergencia y el Sistemas de apoyo para la población con discapacidad..</t>
    </r>
  </si>
  <si>
    <t>GUÍA OPERATIVA DEL SERVICIO EDUCACIÓN INICIAL PROPIA E INTERCULTURAL [GO3.MT3.PP] Versión 2 del 26/12/2025
3.1.5. Componente de Ambientes Educativos y Protectores
Estándar 37 Págs. (92-93)</t>
  </si>
  <si>
    <t>Cuenta con adecuaciones y ajustes razonables que mejoran la accesibilidad de los espacios para los participantes y la comunidad en general durante el periodo de atención, en cumplimiento de los principios del diseño universal, que incluyen:
a. Uso equitativo.
b. Uso flexible.
c. Uso simple e intuitivo.
d. Información perceptible.
e. Tolerancia al error.
f. Mínimo esfuerzo físico.
g. Tamaño adecuado para aproximación y uso.</t>
  </si>
  <si>
    <r>
      <rPr>
        <b/>
        <sz val="11"/>
        <color theme="1"/>
        <rFont val="Arial"/>
        <family val="2"/>
      </rPr>
      <t>En las construcciones tradicionales de los grupos étnicos</t>
    </r>
    <r>
      <rPr>
        <sz val="11"/>
        <color theme="1"/>
        <rFont val="Arial"/>
        <family val="2"/>
      </rPr>
      <t>, se cumplen las condiciones de seguridad y accesibilidad de la infraestructura, según lo concertado con las comunidades.</t>
    </r>
  </si>
  <si>
    <t>GUÍA OPERATIVA DEL SERVICIO EDUCACIÓN INICIAL PROPIA E INTERCULTURAL [GO3.MT3.PP] Versión 2 del 26/12/2025
3.1.5. Componente de Ambientes Educativos y Protectores
Estándar 38 Págs. (94- 96)</t>
  </si>
  <si>
    <t>Los marcos de las ventanas se encuentran completos y en buen estado, de tal forma, que no se genere un riesgo para los participantes.</t>
  </si>
  <si>
    <t>Se utilizan topes de seguridad para que las ventanas no abran en su totalidad para reducir el riesgo de caídas en altura.</t>
  </si>
  <si>
    <t>2.7.3</t>
  </si>
  <si>
    <r>
      <t xml:space="preserve">Todos los vidrios están completos, fijos al marco y sin ningún elemento que represente un riesgo a los participantes. 
</t>
    </r>
    <r>
      <rPr>
        <b/>
        <sz val="11"/>
        <color theme="1"/>
        <rFont val="Arial"/>
        <family val="2"/>
      </rPr>
      <t>Nota:</t>
    </r>
    <r>
      <rPr>
        <sz val="11"/>
        <color theme="1"/>
        <rFont val="Arial"/>
        <family val="2"/>
      </rPr>
      <t xml:space="preserve"> En caso de no estar completos deben tener algún elemento que proteja y minimice el riesgo, mientras se realiza el cambio.</t>
    </r>
  </si>
  <si>
    <t>En caso de contar puertas y ventanas de vidrio de difícil identificación, cuentan con un elemento de señalización que lo haga visible, puede tener una franja o figuras de algún color a la altura de las niñas y los niños, que fácilmente puedan identificar para evitar accidentes por golpes contra este elemento.</t>
  </si>
  <si>
    <t>Puertas, medias puertas o rejas, están fijas a los marcos, sin oxido o astillas que puedan exponer a las niñas y los niños a accidentes como cortes y heridas.</t>
  </si>
  <si>
    <t>Las puertas cuentan con algún sistema o protección que prevenga los machucones.</t>
  </si>
  <si>
    <t>Las ventanas tipo piso-techo o con antepecho inferior a 1.10 m. ubicadas en pisos diferentes al primero, cuentan con rejas u otros elementos que protejan a los participantes de caídas.</t>
  </si>
  <si>
    <t>Todos los balcones y terrazas tienen protección anticaída como rejas, vidrios templados, mallas y baranda que impiden ser escaladas por las niñas y niños.</t>
  </si>
  <si>
    <t>Las rejas, mallas u otros elementos no son escalables.</t>
  </si>
  <si>
    <t>El piso del espacio físico donde se desarrollen los servicios es regular, libre de agrietamientos y hendiduras que no represente ningún tipo de riesgo de las niñas, los niños, las familias o cuidadores, y el talento humano intercultural.</t>
  </si>
  <si>
    <t>En caso de contar con escaleras y rampas están provistas de barandas no escalables, con pasamanos, no son ser resbalosas (en caso de serlo, cuentan con cinta antideslizante).</t>
  </si>
  <si>
    <r>
      <t xml:space="preserve">El espacio donde funciona el servicio se encuentra en buenas condiciones y no representa riesgo de colapso de estructura, adicionalmente los elementos como cielo raso, luminarias, claraboyas, ventiladores entre otros, están instalados de una forma segura que no permita la caída de estos.
</t>
    </r>
    <r>
      <rPr>
        <b/>
        <sz val="11"/>
        <color theme="1"/>
        <rFont val="Arial"/>
        <family val="2"/>
      </rPr>
      <t>Nota:</t>
    </r>
    <r>
      <rPr>
        <sz val="11"/>
        <color theme="1"/>
        <rFont val="Arial"/>
        <family val="2"/>
      </rPr>
      <t xml:space="preserve"> Se entenderá que la construcción se encuentra en buenas condiciones cuando la edificación es estable, está íntegra y no presenta señales que indiquen un riesgo razonable de falla o accidente.</t>
    </r>
  </si>
  <si>
    <r>
      <t xml:space="preserve">Si se cuenta con luminarias (bombillos) que estén ubicadas en los espacios físicos donde se desarrollen los encuentros, tienen una protección que impida algún tipo de accidente por rompimiento. 
</t>
    </r>
    <r>
      <rPr>
        <b/>
        <sz val="11"/>
        <color theme="1"/>
        <rFont val="Arial"/>
        <family val="2"/>
      </rPr>
      <t>Nota:</t>
    </r>
    <r>
      <rPr>
        <sz val="11"/>
        <color theme="1"/>
        <rFont val="Arial"/>
        <family val="2"/>
      </rPr>
      <t xml:space="preserve"> se puede colocar protección en acrílico, en caso de ser un bombillo se puede adecuar un anjeo metálico a su alrededor, o usar bombillos ahorradores con protección.</t>
    </r>
  </si>
  <si>
    <r>
      <t xml:space="preserve">Todos los tomacorrientes de los espacios donde tienen acceso las niñas y los niños cuentan con protección contra contacto (protección aumentada, tapa ciega a prueba de manipulación), o están localizados a una altura mayor de 1.50 m. 
</t>
    </r>
    <r>
      <rPr>
        <b/>
        <sz val="11"/>
        <color theme="1"/>
        <rFont val="Arial"/>
        <family val="2"/>
      </rPr>
      <t>Nota:</t>
    </r>
    <r>
      <rPr>
        <sz val="11"/>
        <color theme="1"/>
        <rFont val="Arial"/>
        <family val="2"/>
      </rPr>
      <t xml:space="preserve"> se pueden utilizar tapas ciegas que sean instaladas con tornillos, las protecciones tipo insertables no son recomendadas puesto que pueden ser fácilmente manipuladas por las niñas y los niños. </t>
    </r>
  </si>
  <si>
    <t>Todos los cables de la red eléctrica están recubiertos, canalizados y fuera del alcance de las niñas y los niños.</t>
  </si>
  <si>
    <t>Las sustancias tóxicas como elementos de aseo, gasolina, medicamentos, pilas o herramientas peligrosas, entre otras, permanecen en un lugar fuera del alcance de las niñas y los niños (pueden estar bajo llave o en un lugar alto) y se evidencia que los productos de limpieza no son reenvasados.</t>
  </si>
  <si>
    <t>Las herramientas o elementos peligrosos cortopunzantes y contundentes como cuchillos, punzones entre otros, están fuera del alcance de las niñas y los niños.</t>
  </si>
  <si>
    <t>Todos los almacenamientos de agua tales como aljibes, albercas, estanques, tanques, canecas, baldes, entre otros, cuentan con medidas de protección tales como tapas, rejas o aislamientos para evitar accidentes.</t>
  </si>
  <si>
    <t>En caso de usar tapetes, éstos están  fijos al piso para evitar que los participantes se enreden o se deslicen y se caigan por causa de éstos.</t>
  </si>
  <si>
    <t>El área del servicio y preparación de alimentos cuenta con mecanismo que impida el ingreso de las niñas y los niños a esta área.</t>
  </si>
  <si>
    <t>GUÍA OPERATIVA DEL SERVICIO EDUCACIÓN INICIAL PROPIA E INTERCULTURAL [GO3.MT3.PP] Versión 2 del 26/12/2025
3.1.5. Componente de Ambientes Educativos y Protectores
Estándar 39 Págs. (96 - 97)</t>
  </si>
  <si>
    <t>El inmueble dispone de suministro de agua apta para el consumo humano, considerando la disponibilidad y oferta del servicio en el territorio.
Se acepta el uso de: Acueducto municipal, Agua de carro tanque, Agua en botellones o bolsas, Agua hervida, Agua lluvia tratada, Sistema de agua por gravedad proveniente de una fuente hídrica, entre otros.
Para asegurar que el agua sea apta para el consumo humano, debe existir un método de purificación especificado en el Plan de Saneamiento Básico, que puede incluir: Uso de filtros, Aplicación de alumbre, Cloración o Hervido del agua.</t>
  </si>
  <si>
    <r>
      <t xml:space="preserve">El inmueble dispone de alcantarillado o de algún sistema para el manejo de aguas residuales, teniendo en cuenta la disponibilidad y oferta del servicio en el territorio.
</t>
    </r>
    <r>
      <rPr>
        <b/>
        <u/>
        <sz val="11"/>
        <color rgb="FF000000"/>
        <rFont val="Arial"/>
        <family val="2"/>
      </rPr>
      <t>Nota:</t>
    </r>
    <r>
      <rPr>
        <sz val="11"/>
        <color rgb="FF000000"/>
        <rFont val="Arial"/>
        <family val="2"/>
      </rPr>
      <t xml:space="preserve"> se puede hacer uso de sistemas alternativos como pozo séptico, sumideros, biofiltros, biodigestor, entre otros, de acuerdo con las orientaciones de las entidades territoriales correspondientes.</t>
    </r>
  </si>
  <si>
    <r>
      <t xml:space="preserve">El inmueble dispone de sistema de recolección de residuos sólidos o algún sistema para su manejo temporal y disposición final, teniendo en cuenta la disponibilidad y oferta del servicio en el territorio.
</t>
    </r>
    <r>
      <rPr>
        <b/>
        <u/>
        <sz val="11"/>
        <color rgb="FF000000"/>
        <rFont val="Arial"/>
        <family val="2"/>
      </rPr>
      <t>Nota:</t>
    </r>
    <r>
      <rPr>
        <sz val="11"/>
        <color rgb="FF000000"/>
        <rFont val="Arial"/>
        <family val="2"/>
      </rPr>
      <t xml:space="preserve"> se puede hacer uso de sistemas alternativos, describiendo en el plan de saneamiento básico las acciones para la recolección y disposición de residuos sólidos y líquidos, además de las orientaciones de las entidades territoriales correspondientes.</t>
    </r>
  </si>
  <si>
    <r>
      <t xml:space="preserve">El inmueble dispone de servicio de energía eléctrica o algún sistema para garantizar el servicio de energía, teniendo en cuenta la disponibilidad y oferta del servicio en el territorio.
</t>
    </r>
    <r>
      <rPr>
        <b/>
        <u/>
        <sz val="11"/>
        <color rgb="FF000000"/>
        <rFont val="Arial"/>
        <family val="2"/>
      </rPr>
      <t>Nota 1:</t>
    </r>
    <r>
      <rPr>
        <sz val="11"/>
        <color rgb="FF000000"/>
        <rFont val="Arial"/>
        <family val="2"/>
      </rPr>
      <t xml:space="preserve"> se puede plantear sistemas alternativos como, paneles solares, planta eléctrica, teniendo en cuenta las condiciones del territorio y las orientaciones de las entidades territoriales correspondientes.
</t>
    </r>
    <r>
      <rPr>
        <b/>
        <u/>
        <sz val="11"/>
        <color rgb="FF000000"/>
        <rFont val="Arial"/>
        <family val="2"/>
      </rPr>
      <t>Nota 2:</t>
    </r>
    <r>
      <rPr>
        <sz val="11"/>
        <color rgb="FF000000"/>
        <rFont val="Arial"/>
        <family val="2"/>
      </rPr>
      <t xml:space="preserve"> Esta condición aplica en caso de no contar con iluminación natural y métodos seguros para la conservación de alimentos.</t>
    </r>
  </si>
  <si>
    <r>
      <t xml:space="preserve">El inmueble dispone de sistema de comunicación (internet, telefonía fija y móvil), teniendo en cuenta la disponibilidad y oferta del servicio en el territorio.
</t>
    </r>
    <r>
      <rPr>
        <b/>
        <u/>
        <sz val="11"/>
        <color rgb="FF000000"/>
        <rFont val="Arial"/>
        <family val="2"/>
      </rPr>
      <t>Nota:</t>
    </r>
    <r>
      <rPr>
        <sz val="11"/>
        <color rgb="FF000000"/>
        <rFont val="Arial"/>
        <family val="2"/>
      </rPr>
      <t xml:space="preserve"> Se pueden plantear mecanismos alternativos de comunicación para aquellos lugares donde no sea posible contar con estos sistemas, tales como comunicación por medio de los profesionales de los equipos interdisciplinarios, a través de un líder del territorio, autoridad o vocero de la comunidad.</t>
    </r>
  </si>
  <si>
    <t>2.9</t>
  </si>
  <si>
    <t>GUÍA OPERATIVA DEL SERVICIO EDUCACIÓN INICIAL PROPIA E INTERCULTURAL [GO3.MT3.PP] Versión 2 del 26/12/2025
3.1.5. Componente de Ambientes Educativos y Protectores
Estándar 40 Págs. (97 - 98)</t>
  </si>
  <si>
    <t>2.9.1</t>
  </si>
  <si>
    <r>
      <t xml:space="preserve">El inmueble dispone de espacios con ventilación natural y/o artificial suficiente para asegurar circulación y renovación de aire, evitando temperaturas extremas (calor o frío) y la acumulación de olores. La ventilación se controla para prevenir corrientes de aire excesivas que puedan generar afectaciones respiratorias en niñas, niños y talento humano.
</t>
    </r>
    <r>
      <rPr>
        <b/>
        <u/>
        <sz val="11"/>
        <color theme="1"/>
        <rFont val="Arial"/>
        <family val="2"/>
      </rPr>
      <t>Nota:</t>
    </r>
    <r>
      <rPr>
        <sz val="11"/>
        <color theme="1"/>
        <rFont val="Arial"/>
        <family val="2"/>
      </rPr>
      <t xml:space="preserve"> En caso de no contar con ventilación natural se debe garantizar de forma artificial por medio de extractores o ventiladores.</t>
    </r>
  </si>
  <si>
    <t>2.9.2</t>
  </si>
  <si>
    <t>El inmueble cuenta con las condiciones suficientes de iluminación natural (ventanas o claraboyas) y/o artificial (luminarias).</t>
  </si>
  <si>
    <t>2.9.3</t>
  </si>
  <si>
    <r>
      <t xml:space="preserve">El espacio físico cuenta con la disponibilidad de servicio de batería sanitaria (lavamanos y sanitario) y se encuentran en óptimas condiciones (libres de cualquier tipo de daño) y son funcionales para todos los participantes y sus familias o cuidadores. 
</t>
    </r>
    <r>
      <rPr>
        <b/>
        <sz val="11"/>
        <rFont val="Arial"/>
        <family val="2"/>
      </rPr>
      <t>Nota:</t>
    </r>
    <r>
      <rPr>
        <sz val="11"/>
        <rFont val="Arial"/>
        <family val="2"/>
      </rPr>
      <t xml:space="preserve"> En los espacios en los cuales no exista la posibilidad de contar sanitarios, la EAS o PDS debe gestionar y garantizar sistemas alternativos como: sanitario rural, letrina de hoyo ventilado para zonas secas, letrina elevada u otros sistemas y métodos disponibles en el territorio que garanticen el saneamiento e higiene en el espacio. </t>
    </r>
  </si>
  <si>
    <t>2.9.4</t>
  </si>
  <si>
    <t xml:space="preserve">En el servido de alimentos, cuando aplica, se asegura un puesto para cada niña y niño en el momento de su uso. </t>
  </si>
  <si>
    <t>2.10</t>
  </si>
  <si>
    <t>GUÍA OPERATIVA DEL SERVICIO EDUCACIÓN INICIAL PROPIA E INTERCULTURAL [GO3.MT3.PP] Versión 2 del 26/12/2025
3.1.5. Componente de Ambientes Educativos y Protectores
Estándar 46 Págs. (104 - 105)</t>
  </si>
  <si>
    <t>2.10.1</t>
  </si>
  <si>
    <r>
      <t>Dispone de los elementos de aseo necesarios, suficientes y en buen estado según las orientaciones de la "</t>
    </r>
    <r>
      <rPr>
        <i/>
        <sz val="11"/>
        <color theme="1"/>
        <rFont val="Arial"/>
        <family val="2"/>
      </rPr>
      <t>Guía orientadora para la compra de la dotación para las modalidades de educación inicial en el marco de una atención integral"</t>
    </r>
    <r>
      <rPr>
        <sz val="11"/>
        <color theme="1"/>
        <rFont val="Arial"/>
        <family val="2"/>
      </rPr>
      <t xml:space="preserve"> o documento que lo modifique o sustituya.</t>
    </r>
  </si>
  <si>
    <t>2.10.2</t>
  </si>
  <si>
    <r>
      <t>Dispone de los elementos de apoyo que incluyen: apoyo audiovisual, comodidad térmica, apoyo en lavado; necesarios, suficientes y en buen estado según las orientaciones de la "</t>
    </r>
    <r>
      <rPr>
        <i/>
        <sz val="11"/>
        <color theme="1"/>
        <rFont val="Arial"/>
        <family val="2"/>
      </rPr>
      <t>Guía orientadora para la compra de la dotación para las modalidades de educación inicial en el marco de una atención integral"</t>
    </r>
    <r>
      <rPr>
        <sz val="11"/>
        <color theme="1"/>
        <rFont val="Arial"/>
        <family val="2"/>
      </rPr>
      <t xml:space="preserve"> o documento que lo modifique o sustituya.</t>
    </r>
  </si>
  <si>
    <t>2.10.3</t>
  </si>
  <si>
    <r>
      <t>La Unidad Comunitaria de Atención UCA dispone de los elementos de lencería que incluyen: colchones, colchonetas, lencería, lencería de baño y lencería de cama necesarios, suficientes y en buen estado según las orientaciones de la "</t>
    </r>
    <r>
      <rPr>
        <i/>
        <sz val="11"/>
        <color rgb="FF000000"/>
        <rFont val="Arial"/>
        <family val="2"/>
      </rPr>
      <t>Guía orientadora para la compra de la dotación para las modalidades de educación inicial en el marco de una atención integral"</t>
    </r>
    <r>
      <rPr>
        <sz val="11"/>
        <color rgb="FF000000"/>
        <rFont val="Arial"/>
        <family val="2"/>
      </rPr>
      <t xml:space="preserve"> o documento que lo modifique o sustituya.</t>
    </r>
  </si>
  <si>
    <t>2.10.4</t>
  </si>
  <si>
    <t>Dispone de los elementos de mobiliario para: área educativa, servicio de alimentos, comedor, enfermería y oficina; necesarios, suficientes y en buen estado según las orientaciones de la "Guía orientadora para la compra de la dotación para las modalidades de educación inicial en el marco de una atención integral" o documento que lo modifique o sustituya.</t>
  </si>
  <si>
    <t>2.10.5</t>
  </si>
  <si>
    <t>Cuenta con el aviso de atención en un lugar visible que indique la información establecida en el Manual de Imagen corporativa para operadores, contratistas o convenios del ICBF o en el documento que lo modifique o sustituya.</t>
  </si>
  <si>
    <t>2.11</t>
  </si>
  <si>
    <t xml:space="preserve">GUÍA OPERATIVA DEL SERVICIO EDUCACIÓN INICIAL PROPIA E INTERCULTURAL [GO3.MT3.PP] Versión 2 del 26/12/2025
3.1.5. Componente de Ambientes Educativos y Protectores
Estándar 46 Págs. (104 - 105)
Estándar 48 pág. (105)
</t>
  </si>
  <si>
    <t>2.11.1</t>
  </si>
  <si>
    <t>Cuenta con la cantidad de botiquines requeridos de acuerdo a la cantidad usuarios atendidos en el servicio y estos se encuentran con los elementos completos de acuerdo a normatividad y lineamientos aplicables.</t>
  </si>
  <si>
    <t>GUÍA OPERATIVA DEL SERVICIO EDUCACIÓN INICIAL PROPIA E INTERCULTURAL [GO3.MT3.PP] Versión 2 del 26/12/2025
3.1.5. Componente de Ambientes Educativos y Protectores
Estándar 46 Págs. (104 - 105)
Estándar 48 pág. (105)
Guía orientadora para la compra de la dotación para las modalidades de educación inicial en el marco de una atención integral o documento que lo modifique o sustituya.</t>
  </si>
  <si>
    <t>3. COMPONENTE SALUD Y NUTRICIÓN</t>
  </si>
  <si>
    <t>Verifica la existencia del soporte de afiliación de las niñas, los niños y mujeres en gestación al Sistema General de Seguridad Social en Salud (SGSSS).  (Estándar 8).</t>
  </si>
  <si>
    <t xml:space="preserve">
Guía operativa del servicio Educación Inicial Propia e Intercultural.  GO3.MT3.PP.  Versión 2 del 26/12/2025.  
Estándar 8. Pág. 31.
Guía para el impulso a la soberanía alimentaria por el derecho humano a la alimentación adecuada en las modalidades y servicios del ICBF. G36.PP. Versión 2 del 30/12/2025.
Tabla 11. Ruta integral de atención para la promoción y mantenimiento de la salud según curso de vida. Esquema de intervenciones/atenciones en salud individuales para niñas y niños en primera infancia.  Pág. 108.</t>
  </si>
  <si>
    <t>3.1.1</t>
  </si>
  <si>
    <t>Guía operativa del servicio Educación Inicial Propia e Intercultural.  GO3.MT3.PP.   Versión 2 del 26/12/2025.  
Estándar 8. Pág. 30 y 31.
Guía para el impulso a la soberanía alimentaria por el derecho humano a la alimentación adecuada en las modalidades y servicios del ICBF. G36.PP. Versión 2 del 30/12/2025.
Tabla 11. Ruta integral de atención para la promoción y mantenimiento de la salud según curso de vida. Esquema de intervenciones/atenciones en salud individuales para niñas y niños en primera infancia.  Pág. 107.</t>
  </si>
  <si>
    <t>3.1.2</t>
  </si>
  <si>
    <t>En diálogo con los padres de familia y/o cuidadores, se evidencia la orientación sobre afiliación al Sistema General de Seguridad Social en Salud (SGSSS).</t>
  </si>
  <si>
    <t>Guía operativa del servicio Educación Inicial Propia e Intercultural.  GO3.MT3.PP.   Versión 2 del 26/12/2025.  
Estándar 8. Pág. 31.
Guía para el impulso a la soberanía alimentaria por el derecho humano a la alimentación adecuada en las modalidades y servicios del ICBF. G36.PP. Versión 2 del 30/12/2025.Pág.  107.</t>
  </si>
  <si>
    <t>3.2</t>
  </si>
  <si>
    <t>Verifica la asistencia de las niñas, los niños a la consulta de valoración integral en salud (control de crecimiento y desarrollo) y de las mujeres en gestación a la atención para el cuidado prenatal (controles prenatales).  (Estándar 10).</t>
  </si>
  <si>
    <t>Guía operativa del servicio Educación Inicial Propia e Intercultural.  GO3.MT3.PP.   Versión 2 del 26/12/2025.  
Estándar 10.  Pág. 35 y 36.
Guía para el impulso a la soberanía alimentaria por el derecho humano a la alimentación adecuada en las modalidades y servicios del ICBF. G36.PP. Versión 2 del 30/12/2025
Tabla 11. Ruta integral de atención para la promoción y mantenimiento de la salud según curso de vida. Esquema de intervenciones/atenciones en salud individuales para niñas y niños en primera infancia.  Pág. 107 - 1113</t>
  </si>
  <si>
    <t>Guía operativa del servicio Educación Inicial Propia e Intercultural.  GO3.MT3.PP.  Versión 2 del 26/12/2025.   
Estándar 10.  Pág. 35 y 36.
Guía para el impulso a la soberanía alimentaria por el derecho humano a la alimentación adecuada en las modalidades y servicios del ICBF. G36.PP. Versión 2 del 30/12/2025
Tabla 11. Ruta integral de atención para la promoción y mantenimiento de la salud según curso de vida. Esquema de intervenciones/atenciones en salud individuales para niñas y niños en primera infancia.  Pág. 107 - 1113</t>
  </si>
  <si>
    <t>Guía operativa del servicio Educación Inicial Propia e Intercultural.  GO3.MT3.PP.  Versión 2 del 26/12/2025
Estándar 10.  Pág. 35.
Guía para el impulso a la soberanía alimentaria por el derecho humano a la alimentación adecuada en las modalidades y servicios del ICBF. G36.PP. Versión 2 del 30/12/2025
Tabla 11. Ruta integral de atención para la promoción y mantenimiento de la salud según curso de vida. Esquema de intervenciones/atenciones en salud individuales para niñas y niños en primera infancia.  Pág. 107 - 1113</t>
  </si>
  <si>
    <t>Guía operativa del servicio Educación Inicial Propia e Intercultural.  GO3.MT3.PP.  Versión 2 del 26/12/2025
Estándar 10.  Pág. 36.
Guía para el impulso a la soberanía alimentaria por el derecho humano a la alimentación adecuada en las modalidades y servicios del ICBF. G36.PP. Versión 2 del 30/12/2025
Tabla 11. Ruta integral de atención para la promoción y mantenimiento de la salud según curso de vida. Esquema de intervenciones/atenciones en salud individuales para niñas y niños en primera infancia.  Pág. 107 - 1113</t>
  </si>
  <si>
    <t>3.2.4</t>
  </si>
  <si>
    <t>Guía operativa del servicio Educación Inicial Propia e Intercultural.  GO3.MT3.PP.  Versión 2 del 26/12/2025
Estándar 10.  Pág. 36.
Guía para el impulso a la soberanía alimentaria por el derecho humano a la alimentación adecuada en las modalidades y servicios del ICBF. G36.PP. Versión 2 del 30/12/2025
Tabla 11. Ruta integral de atención para la promoción y mantenimiento de la salud según curso de vida. Esquema de intervenciones/atenciones en salud individuales para niñas y niños en primera infancia.  Pág. 107 - 108.</t>
  </si>
  <si>
    <t>3.3</t>
  </si>
  <si>
    <t>Verifica la aplicación del esquema nacional de vacunación de todas las mujeres y personas en estado de gestación, las niñas y los niños, según la edad o las semanas gestacionales, de acuerdo con el Programa Ampliado de Inmunización (PAI) vigente, aprobado por el Ministerio de Salud y Protección Social.  (Estándar 11).</t>
  </si>
  <si>
    <t>Guía operativa del servicio Educación Inicial Propia e Intercultural.  GO3.MT3.PP.  Versión 2 del 26/12/2025
Estándar 11.  Pág. 36 y 37.
Guía para el impulso a la soberanía alimentaria por el derecho humano a la alimentación adecuada en las modalidades y servicios del ICBF. G36.PP. Versión 2 del 30/12/2025
Tabla 11. Ruta integral de atención para la promoción y mantenimiento de la salud según curso de vida. Esquema de intervenciones/atenciones en salud individuales para niñas y niños en primera infancia.  Pág. 108 - 113.</t>
  </si>
  <si>
    <t xml:space="preserve">Guía operativa del servicio Educación Inicial Propia e Intercultural.  GO3.MT3.PP.  Versión 2 del 26/12/2025
Estándar 11.  Pág. 36 y 37.
Guía para el impulso a la soberanía alimentaria por el derecho humano a la alimentación adecuada en las modalidades y servicios del ICBF. G36.PP. Versión 2 del 30/12/2025
Tabla 11. Ruta integral de atención para la promoción y mantenimiento de la salud según curso de vida. Esquema de intervenciones/atenciones en salud individuales para niñas y niños en primera infancia.  Pág. 108 - 113.
</t>
  </si>
  <si>
    <t>3.4</t>
  </si>
  <si>
    <t>Lineamiento Técnico Del Programa Especializado Para La Atención A Adolescentes Y Mujeres Mayores De 18 Años, Gestantes O En Periodo De Lactancia, Con Sus Derechos Inobservados, Amenazados O Vulnerados, Versión 2 Del 14/09/2016
Cuadro 4. Acciones Especializadas Para El Proceso De Atención. Págs.34.
Guía operativa del servicio Educación Inicial Propia e Intercultural.  GO3.MT3.PP.  Versión 2 del 26/12/2025
Estándar 9. Pág. 31-35.
Guía Para El Impulso A La Soberanía Alimentaria Por El Derecho Humano A La Alimentación Adecuada En Las Modalidades Y Servicios Del ICBF. G33.Pp. Versión 2 Del 30/12/2025 Pág. 53.
4.4. Ruta Metodológica De La Educación Para La Salud Alimentaria.
4.4.2. Acciones De Movilización Social Para La Educación En Salud Alimentaria
Ilustración 4. Estrategias De Movilización Social Para La Educación En Salud Alimentaria
4.4.3. Acciones De Promoción, Protección Y Apoyo A La Lactancia Humana Como Primer Acto De Soberanía Alimentaria. 
Ilustración 5. Acciones Que Se Deben Movilizar En El ICBF Para La Promoción, Protección Y Apoyo A La Lactancia Humana.  
Página 42- 45.</t>
  </si>
  <si>
    <r>
      <rPr>
        <b/>
        <sz val="11"/>
        <color rgb="FF000000"/>
        <rFont val="Arial"/>
        <family val="2"/>
      </rPr>
      <t xml:space="preserve">Cuenta con soportes de acciones de promoción, protección y apoyo de la práctica de la lactancia humana exclusiva  y complementaria para las personas en periodo de lactancia, las familias y/o cuidadores y con el talento humano.
Nota 1: </t>
    </r>
    <r>
      <rPr>
        <sz val="11"/>
        <color rgb="FF000000"/>
        <rFont val="Arial"/>
        <family val="2"/>
      </rPr>
      <t>Fotografías, actas, registros de asistencia, entre otros.</t>
    </r>
    <r>
      <rPr>
        <b/>
        <sz val="11"/>
        <color rgb="FF000000"/>
        <rFont val="Arial"/>
        <family val="2"/>
      </rPr>
      <t xml:space="preserve"> 
Nota 2: </t>
    </r>
    <r>
      <rPr>
        <sz val="11"/>
        <color rgb="FF000000"/>
        <rFont val="Arial"/>
        <family val="2"/>
      </rPr>
      <t>Se cuenta con plazo máximo de 2 meses para la construcción del plan de acción</t>
    </r>
  </si>
  <si>
    <t>En observación de la atención y diálogo con la persona o mujer gestante y/o lactante, familia y/o red vincular y talento humano, se evidencia la implementación de las acciones en torno a la promoción, protección y apoyo de la práctica en forma exclusiva y en forma complementaria.</t>
  </si>
  <si>
    <t>En diálogo con el talento humano se evidencia el conocimiento sobre la promoción, protección y apoyo de la práctica de lactancia humana.</t>
  </si>
  <si>
    <t xml:space="preserve">Guía operativa del servicio Educación Inicial Propia e Intercultural.  GO3.MT3.PP.  Versión 2 del 26/12/2025
Estándar 9. Pág. 31-35.
Guía Para El Impulso A La Soberanía Alimentaria Por El Derecho Humano A La Alimentación Adecuada En Las Modalidades Y Servicios Del ICBF. G33.Pp. Versión 2 Del 30/12/2025 Pág. 53.
4.4. Ruta Metodológica De La Educación Para La Salud Alimentaria.
4.4.2. Acciones De Movilización Social Para La Educación En Salud Alimentaria
Ilustración 4. Estrategias De Movilización Social Para La Educación En Salud Alimentaria
4.4.3. Acciones De Promoción, Protección Y Apoyo A La Lactancia Humana Como Primer Acto De Soberanía Alimentaria. 
Ilustración 5. Acciones Que Se Deben Movilizar En El ICBF Para La Promoción, Protección Y Apoyo A La Lactancia Humana.  
Página 42- 45.
</t>
  </si>
  <si>
    <t>3.5</t>
  </si>
  <si>
    <t>Cumple con la toma periódica de medidas antropométricas a cada niña, niño y mujer gestante y hace seguimiento a los resultados.  (Estándar 15).</t>
  </si>
  <si>
    <t>Guía operativa del servicio Educación Inicial Propia e Intercultural.  GO3.MT3.PP.  Versión 2 del 26/12/2025
Estándar 15.  Pág.  42-50.
Guía para el impulso a la soberanía alimentaria por el derecho humano a la alimentación adecuada en las modalidades y servicios del ICBF. G36.PP. Versión 2 del 30/12/2025
4.6.  Valoración y seguimiento del estado nutricional y de salud. 
Pág. 90 - 106.</t>
  </si>
  <si>
    <t xml:space="preserve">
Guía operativa del servicio Educación Inicial Propia e Intercultural.  GO3.MT3.PP.  Versión 2 del 26/12/2025
Estándar 15.  Pág.  42-50.
Guía para el impulso a la soberanía alimentaria por el derecho humano a la alimentación adecuada en las modalidades y servicios del ICBF. G36.PP. Versión 2 del 30/12/2025
4.6.  Valoración y seguimiento del estado nutricional y de salud. 
Pág. 90 - 106.</t>
  </si>
  <si>
    <t>3.5.6</t>
  </si>
  <si>
    <t>3.5.7</t>
  </si>
  <si>
    <t>3.5.8</t>
  </si>
  <si>
    <t>En diálogo con la nutricionista de la EAS o PDS se evidencia la orientación para la articulación y canalización para atención en salud de los casos de desnutrición aguda moderada o severa.</t>
  </si>
  <si>
    <t>3.5.9</t>
  </si>
  <si>
    <t>Cuenta con registro de novedades diligenciado y fórmula médica actualizada para el suministro y seguimiento del consumo de la Fórmula Terapéutica Lista para el Consumo - FTLC de los usuarios con tratamiento ambulatorio.</t>
  </si>
  <si>
    <t>3.5.10</t>
  </si>
  <si>
    <t>3.6</t>
  </si>
  <si>
    <t>Identifica y reporta de forma oportuna los casos de brotes de enfermedades inmunoprevenibles, prevalentes y transmitidas por alimentos (ETA).  (Estándar 12).</t>
  </si>
  <si>
    <t xml:space="preserve">Guía operativa del servicio Educación Inicial Propia e Intercultural.  GO3.MT3.PP.  Versión 2 del 26/12/2025
Estándar 12.  Pág.  37-38.
</t>
  </si>
  <si>
    <r>
      <t xml:space="preserve">En diálogo con los padres de familia y/o cuidadores, y talento humano se evidencia la orientación sobre el procedimiento para identificar, reportar y actuar frente a enfermedades inmunoprevenibles, prevalentes en la primera infancia, transmitidas por alimentos y, de origen cultural (si aplica). 
</t>
    </r>
    <r>
      <rPr>
        <b/>
        <sz val="11"/>
        <rFont val="Arial"/>
        <family val="2"/>
      </rPr>
      <t xml:space="preserve">Nota 1: </t>
    </r>
    <r>
      <rPr>
        <sz val="11"/>
        <rFont val="Arial"/>
        <family val="2"/>
      </rPr>
      <t xml:space="preserve">En observación de la atención, verifica que en la UCA se implementen acciones de promoción, prevención y atención oportuna dirigido a familias. </t>
    </r>
  </si>
  <si>
    <t>3.7</t>
  </si>
  <si>
    <t>En caso de brindar alimentación directamente o a través de un tercero, garantiza la aplicación de una minuta patrón, así como elabora y cumple con el ciclo de menús y análisis nutricional de acuerdo con la minuta patrón, teniendo en cuenta las prácticas culturales de alimentación y de consumo.  (Estándares 13 y 14).</t>
  </si>
  <si>
    <t xml:space="preserve">Guía operativa del servicio Educación Inicial Propia e Intercultural.  GO3.MT3.PP.  Versión 2 del 26/12/2025
Estándar 13.  Pág.  38-40.
Estándar 14. Pág. 40-42.
Guía para el impulso a la soberanía alimentaria por el derecho humano a la alimentación adecuada en las modalidades y servicios del ICBF. G36.PP. Versión 2 del 30/12/2025
4.5. COMPLEMENTACIÓN ALIMENTARIA CON CALIDAD
</t>
  </si>
  <si>
    <t>3.7.2</t>
  </si>
  <si>
    <t>Soporte de socialización en el comité técnico operativo el resultado de la validación del ciclo de menús y los siguientes documentos, que deben estar disponibles en físico o digital en la EAS o PDS:
• Ciclo de menús.
• Guía de preparaciones.
• Análisis contenido nutricional.
• Listas de intercambios de alimentos.
• Documento de estandarización de preparaciones</t>
  </si>
  <si>
    <t>3.7.3</t>
  </si>
  <si>
    <t xml:space="preserve">En observación se identifica que el suministro de la Ración Para Preparar - RPP, cuente con un empaque secundario apto para el contacto con alimentos, resistente y con cierre que impida la salida o pérdida de los alimentos, que contenga un rótulo indicando el contenido de los alimentos definidos para esta ración y contenga las especificaciones de imagen corporativa del ICBF. </t>
  </si>
  <si>
    <t>3.7.4</t>
  </si>
  <si>
    <t>En observación se evidencia que el consumo de los alimentos preparados se realiza durante la prestación del servicio, asegurando el consumo efectivo y las condiciones de inocuidad.</t>
  </si>
  <si>
    <t>3.7.5</t>
  </si>
  <si>
    <t xml:space="preserve">En observación y muestreo se evidencia la implementación de las modificaciones o ajustes razonables a los que haya lugar de acuerdo con:
a. El Modelo de Enfoque Diferencial de Derechos - MEDD para la Ración Para Preparar-RPP o Ración Preparada según se proyecte de acuerdo con la forma de atención. Los intercambios no exceden dos (2) en la minuta diaria. </t>
  </si>
  <si>
    <t>3.7.6</t>
  </si>
  <si>
    <r>
      <t xml:space="preserve">Cuenta con Formato Entrega Alimentos de Alto Valor Nutricional a Beneficiarios o documento que lo modifique o sustituya y, es congruente con lo que refieren las familias y/o cuidadores durante la acción de inspección. 
</t>
    </r>
    <r>
      <rPr>
        <b/>
        <sz val="11"/>
        <rFont val="Arial"/>
        <family val="2"/>
      </rPr>
      <t xml:space="preserve">Nota 1: </t>
    </r>
    <r>
      <rPr>
        <sz val="11"/>
        <rFont val="Arial"/>
        <family val="2"/>
      </rPr>
      <t xml:space="preserve">En diálogo con los padres de familia y/o cuidadores se evidencia que la entrega es congruente con lo que refieren las familias y/o cuidadores durante la acción de inspección. </t>
    </r>
  </si>
  <si>
    <t>3.7.7</t>
  </si>
  <si>
    <r>
      <rPr>
        <sz val="11"/>
        <color rgb="FF000000"/>
        <rFont val="Arial"/>
        <family val="2"/>
      </rPr>
      <t xml:space="preserve">Cuenta con registros de entrega (acta) de los alimentos por parte de la EAS o PDS a la UCA con fecha y firma de recibido a satisfacción de estos.  (Aplica para olla comunitaria).
</t>
    </r>
    <r>
      <rPr>
        <b/>
        <sz val="11"/>
        <color rgb="FF000000"/>
        <rFont val="Arial"/>
        <family val="2"/>
      </rPr>
      <t xml:space="preserve">Nota 1: </t>
    </r>
    <r>
      <rPr>
        <sz val="11"/>
        <color rgb="FF000000"/>
        <rFont val="Arial"/>
        <family val="2"/>
      </rPr>
      <t xml:space="preserve">Verifica mediante observación que los alimentos entregados por la EAS o PDS se encuentran en adecuadas condiciones de calidad y coincide en cantidad y presentación con el registro. </t>
    </r>
  </si>
  <si>
    <t>Guía operativa del servicio Educación Inicial Propia e Intercultural.  GO3.MT3.PP.  Versión 2 del 26/12/2025
Estándar 14.  Pág.  42.</t>
  </si>
  <si>
    <t>3.7.8</t>
  </si>
  <si>
    <r>
      <t xml:space="preserve">Para el caso de la </t>
    </r>
    <r>
      <rPr>
        <b/>
        <sz val="11"/>
        <rFont val="Arial"/>
        <family val="2"/>
      </rPr>
      <t>Ración para Preparar - RPP</t>
    </r>
    <r>
      <rPr>
        <sz val="11"/>
        <rFont val="Arial"/>
        <family val="2"/>
      </rPr>
      <t xml:space="preserve"> (si aplica), verifica que cumple con la siguiente documentación: 
1.Soporte de concertación con las comunidades étnicas de la región.
2.Soporte de entrega de las raciones. 
3.Soporte que establezca las condiciones para la entrega.
</t>
    </r>
    <r>
      <rPr>
        <b/>
        <sz val="11"/>
        <rFont val="Arial"/>
        <family val="2"/>
      </rPr>
      <t xml:space="preserve">Nota 1: </t>
    </r>
    <r>
      <rPr>
        <sz val="11"/>
        <rFont val="Arial"/>
        <family val="2"/>
      </rPr>
      <t xml:space="preserve">En caso de que pueda observarse la entrega en sitio, verifica que cumple con las siguientes condiciones:
1.Implementan las minutas patrón y las fichas técnicas.
2.Frecuencia concertada. 
3.Las condiciones del empaque primario de los alimentos y el empaque secundario de la ración. </t>
    </r>
  </si>
  <si>
    <t xml:space="preserve">Guía operativa del servicio Educación Inicial Propia e Intercultural.  GO3.MT3.PP.  Versión 2 del 26/12/2025
Estándar 13.  Pág.  38-40.
Estándar 14. Pág. 41.
Guía para el impulso a la soberanía alimentaria por el derecho humano a la alimentación adecuada en las modalidades y servicios del ICBF. G36.PP. Versión 2 del 30/12/2025
4.5.Complementación alimentaria con calidad 
4.5.1.1.  Minuta patrón.  Pág. 51 y 52.
Numeral 4.5.3.2.  Ración para preparar y Ración Familiar Para Preparar. Pág. 67 y 68.
</t>
  </si>
  <si>
    <t>3.7.9</t>
  </si>
  <si>
    <t>Mediante diálogo con el talento humano se indaga sobre la minuta patrón a implementar.</t>
  </si>
  <si>
    <t>Guía operativa del servicio Educación Inicial Propia e Intercultural.  GO3.MT3.PP.  Versión 2 del 26/12/2025
Estándar 13.  Pág.  39.</t>
  </si>
  <si>
    <t>3.7.10</t>
  </si>
  <si>
    <t>En observación se identifica cumplimiento del ciclo de menús aprobado y publicado, así como con las indicaciones respecto al registro de intercambios de alimentos con la respectiva justificación, fecha y tiempo de alimentación (si aplica)</t>
  </si>
  <si>
    <t>3.7.11</t>
  </si>
  <si>
    <t>En observación se encuentra publicados los ciclos de menús en los formatos diseñados por la Dirección de Nutrición para este fin</t>
  </si>
  <si>
    <t>3.7.12</t>
  </si>
  <si>
    <t xml:space="preserve">Soportes de los procesos de socialización y capacitación al personal gestor de alimentos sobre el sentido, manejo e implementación de la guía de preparaciones, listas de intercambios y estandarización de porciones de alimentos servidos. </t>
  </si>
  <si>
    <t>3.7.13</t>
  </si>
  <si>
    <r>
      <rPr>
        <sz val="11"/>
        <color rgb="FF000000"/>
        <rFont val="Arial"/>
        <family val="2"/>
      </rPr>
      <t>En caso de que aplique</t>
    </r>
    <r>
      <rPr>
        <b/>
        <sz val="11"/>
        <color rgb="FF000000"/>
        <rFont val="Arial"/>
        <family val="2"/>
      </rPr>
      <t xml:space="preserve"> Olla comunitaria</t>
    </r>
    <r>
      <rPr>
        <sz val="11"/>
        <color rgb="FF000000"/>
        <rFont val="Arial"/>
        <family val="2"/>
      </rPr>
      <t>, cumple con:
1.Acuerdos iniciales para la construcción de preparaciones registrados en el cuaderno de acompañamiento comunitario y cuenta con las firmas de las familias participantes.
2.Espacios de preparación de alimentos, menaje, responsables.
3.BPM mínimas de acuerdo con el contexto, por ejemplo: lavado de manos, cabello recogido, lavado de alimentos, uso de agua potable, alimentos sobre superficies elevadas, lugar de la preparación alejado de focos de insalubridad y contaminación, entre otros.  
4.Formato entrega de alimentos en la estrategia de olla comunitaria o el documento que lo modifique o sustituya.
5.En caso de existir participantes de comunidades étnicas cuenta con soporte de concertación de preparaciones y alimentos con las comunidades y/o autoridades tradicionales.</t>
    </r>
  </si>
  <si>
    <t>Guía operativa del servicio Educación Inicial Propia e Intercultural.  GO3.MT3.PP.  Versión 2 del 26/12/2025
Estándar 13.  Pág.  38-40.
Estándar 14. Pág. 40-42.
Guía para el impulso a la soberanía alimentaria por el derecho humano a la alimentación adecuada en las modalidades y servicios del ICBF. G36.PP. Versión 2 del 30/12/2025
4.5. COMPLEMENTACIÓN ALIMENTARIA CON CALIDAD
4.5.1.3. Olla Comunitaria.  Pág. 59-61.</t>
  </si>
  <si>
    <t>3.8</t>
  </si>
  <si>
    <t>Promueve procesos de articulación con la autoridad sanitaria competente en el marco de la Estrategia de Viviendas Saludables, que permitan identificar las condiciones higiénico-sanitarias de los hogares y generar estrategias para el mejoramiento de dichas condiciones; de acuerdo con el contexto territorial y poblacional.  (Estándar 16).</t>
  </si>
  <si>
    <t>Guía operativa del servicio Educación Inicial Propia e Intercultural.  GO3.MT3.PP.  Versión 2 del 26/12/2025
Estándar 16.  Pág. 50-51.</t>
  </si>
  <si>
    <t>Cuenta con soportes de articulación con la autoridad sanitaria, el talento humano intercultural y las autoridades comunitarias para identificar condiciones higiénicas y sanitarias de riesgo en las viviendas de mujeres gestantes, niñas, niños y personas vinculadas al servicio de propia e intercultural.</t>
  </si>
  <si>
    <t xml:space="preserve">Cuenta con soportes del desarrollo de estrategias conjuntas para el acompañamiento a las familias o cuidadores, que promuevan y mejoren las condiciones higiénicas permanentes en el entorno hogar. </t>
  </si>
  <si>
    <t xml:space="preserve">Mediante diálogo con los padres de familia y/o cuidadores se indaga sobre conocimiento y aplicación de acciones orientadas a mantener condiciones higiénicas permanentes en sus hogares. </t>
  </si>
  <si>
    <t>3.9</t>
  </si>
  <si>
    <t>La UCA cuenta con Plan de Saneamiento Básico en coherencia con la particularidad del contexto.  (Estándar 17).</t>
  </si>
  <si>
    <t>Guía operativa del servicio Educación Inicial Propia e Intercultural.  GO3.MT3.PP.  Versión 2 del 26/12/2025
Estándar 17.  Pág. 51-52.
Guía para el impulso a la soberanía alimentaria por el derecho humano a la alimentación adecuada en las modalidades y servicios del ICBF. G36.PP. Versión 2 del 30/12/2025 Pág. 86 - 88.</t>
  </si>
  <si>
    <t>Guía operativa del servicio Educación Inicial Propia e Intercultural.  GO3.MT3.PP.  Versión 2 del 26/12/2025
Estándar 17.  Pág. 51-52.
Guía para el impulso a la soberanía alimentaria por el derecho humano a la alimentación adecuada en las modalidades y servicios del ICBF. G36.PP. Versión 2 del 30/12/2025
4.5.4.5.  Requisitos del servicio de alimentos
Plan de saneamiento básico.
Pág. 86 - 88.</t>
  </si>
  <si>
    <r>
      <t>Cuenta con actas, listados de asistencia, registros fotográficos o videos, etc., que evidencien la capacitación de talento humano intercultural en los programas del plan de saneamiento básico.</t>
    </r>
    <r>
      <rPr>
        <b/>
        <sz val="11"/>
        <rFont val="Arial"/>
        <family val="2"/>
      </rPr>
      <t/>
    </r>
  </si>
  <si>
    <t>Guía para el impulso a la soberanía alimentaria por el derecho humano a la alimentación adecuada en las modalidades y servicios del ICBF. G36.PP. Versión 2 del 30/12/2025
4.5.Complementación alimentaria con calidad 
4.5.4. Calidad e inocuidad en los alimentos, condiciones básicas de higiene en la preparación y manufactura de alimentos (BPM).  Pág. 73.</t>
  </si>
  <si>
    <t>En diálogo con el talento humano intercultural se evidencia el conocimiento sobre temas específicos del Plan de Saneamiento Básico.</t>
  </si>
  <si>
    <t>3.10</t>
  </si>
  <si>
    <t>Documenta las Buenas Prácticas de Manufactura - BPM.  (Estándar 18).</t>
  </si>
  <si>
    <t xml:space="preserve">Guía operativa del servicio Educación Inicial Propia e Intercultural.  GO3.MT3.PP.  Versión 2 del 26/12/2025
Estándar 18.  Pág.  52-54.
Guía para el impulso a la soberanía alimentaria por el derecho humano a la alimentación adecuada en las modalidades y servicios del ICBF. G36.PP. Versión 2 del 30/12/2025  Págs.. 77 - 82.
Guía orientadora para la estrategia del abastecimiento alimentario. G38.PP.  Versión 2 del 16/01/2025. Págs. 19 - 24. </t>
  </si>
  <si>
    <r>
      <t xml:space="preserve">Cuenta con el documento de BPM donde se incluyan medidas para el control de riesgos que afecten la inocuidad de los alimentos durante los procesos de compra, transporte, recibo, almacenamiento, preparación, servido y distribución según el servicio y sus particularidades. 
</t>
    </r>
    <r>
      <rPr>
        <b/>
        <sz val="11"/>
        <rFont val="Arial"/>
        <family val="2"/>
      </rPr>
      <t>Nota:</t>
    </r>
    <r>
      <rPr>
        <sz val="11"/>
        <rFont val="Arial"/>
        <family val="2"/>
      </rPr>
      <t xml:space="preserve"> Cuenta con soportes de capacitación (evidencias fotográficas, videos, actas firmadas, listados de asistencia), dirigida al talento humano intercultural, sobre el documento, condiciones adecuadas para la manipulación de alimentos y aspectos relevantes para asegurar la inocuidad de los alimentos entregados durante la prestación del servicio.  </t>
    </r>
  </si>
  <si>
    <t>3.11</t>
  </si>
  <si>
    <t>Aplica Buenas Prácticas de Manufactura en el almacenamiento, preparación, servido y distribución, así como el personal manipulador de alimentos las aplica.  (Estándares 19, 20, 21 y 22).</t>
  </si>
  <si>
    <t xml:space="preserve">Guía operativa del servicio Educación Inicial Propia e Intercultural.  GO3.MT3.PP.  Versión 2 del 26/12/2025
Estándar 19. Pág. 54.
Estándar 20.  Pág. 54.
Estándar 21.  Pág. 54.
Estándar 22.  Pág. 54-55.
Guía para el impulso a la soberanía alimentaria por el derecho humano a la alimentación adecuada en las modalidades y servicios del ICBF. G36.PP. Versión 2 del 30/12/2025  Págs.. 77 - 82.
Guía orientadora para la estrategia del abastecimiento alimentario. G38.PP.  Versión 2 del 16/01/2025. Págs. 19 - 24. </t>
  </si>
  <si>
    <r>
      <t xml:space="preserve">Cuenta con un área de </t>
    </r>
    <r>
      <rPr>
        <b/>
        <sz val="11"/>
        <rFont val="Arial"/>
        <family val="2"/>
      </rPr>
      <t xml:space="preserve">almacenamiento de alimentos </t>
    </r>
    <r>
      <rPr>
        <sz val="11"/>
        <rFont val="Arial"/>
        <family val="2"/>
      </rPr>
      <t>que</t>
    </r>
    <r>
      <rPr>
        <b/>
        <sz val="11"/>
        <rFont val="Arial"/>
        <family val="2"/>
      </rPr>
      <t xml:space="preserve"> </t>
    </r>
    <r>
      <rPr>
        <sz val="11"/>
        <rFont val="Arial"/>
        <family val="2"/>
      </rPr>
      <t>cumple con (aplica para Olla Comunitaria):
1. Asegurar que los alimentos están separados de las paredes, pisos y techos.
2. Asegurar que los plaguicidas, detergentes, desinfectantes y otras sustancias peligrosas se encuentran alejados de los alimentos y adecuadamente rotulados.
3. Asegurar los criterios mínimos para la conservación de los alimentos:
a. Almacenamiento seco
b. Almacenamiento en frio 
c. Almacenamiento de verduras y frutas.
d. Almacenamiento de leche y productos lácteos.
e. Cárnicos, pollo y pescado.</t>
    </r>
  </si>
  <si>
    <t>Guía operativa del servicio Educación Inicial Propia e Intercultural.  GO3.MT3.PP.  Versión 2 del 26/12/2025
Estándar 19. Pág. 54.
Guía orientadora para la estrategia del abastecimiento alimentario. G38.PP.  Versión 2 del 16/01/2025.
4.3.4. Almacenamiento.  Pág. 21-24.</t>
  </si>
  <si>
    <r>
      <t xml:space="preserve">Cuenta con un área de </t>
    </r>
    <r>
      <rPr>
        <b/>
        <sz val="11"/>
        <rFont val="Arial"/>
        <family val="2"/>
      </rPr>
      <t>preparación de alimentos</t>
    </r>
    <r>
      <rPr>
        <sz val="11"/>
        <rFont val="Arial"/>
        <family val="2"/>
      </rPr>
      <t xml:space="preserve"> que cumple con (aplica para Olla Comunitaria):
1. Asegurar que las operaciones de preparación se realizan en forma secuencial y continua, protegiendo el alimento de la proliferación de microorganismos o contaminación cruzada.
2. Garantizar que se descongelan los alimentos como las carnes, frutas, entre otros, manteniendo la cadena de frío. 
3. Evitar la contaminación cruzada, aislando los alimentos crudos de los cocidos.
4. No utilizar aditivos de conservación (sorbatos, benzoatos, nitritos o productos que los contengan como los ablandadores de carnes), ni colorantes, ni saborizantes artificiales.</t>
    </r>
  </si>
  <si>
    <t xml:space="preserve">Guía operativa del servicio Educación Inicial Propia e Intercultural.  GO3.MT3.PP.  Versión 2 del 26/12/2025
Estándar 20.   Pág. 54.
Guía para el impulso a la soberanía alimentaria por el derecho humano a la alimentación adecuada en las modalidades y servicios del ICBF. G36.PP. Versión 2 del 30/12/2025
4.5.1.2. Tipos de Ración.  Pág.  53.
Procesos con alimentos, en los servicios de alimentación
Aspectos a tener en cuenta en la Preparación Pág. 80 y 81.
</t>
  </si>
  <si>
    <t>3.11.3</t>
  </si>
  <si>
    <r>
      <rPr>
        <sz val="11"/>
        <rFont val="Arial"/>
        <family val="2"/>
      </rPr>
      <t>Cuenta con un área de</t>
    </r>
    <r>
      <rPr>
        <b/>
        <sz val="11"/>
        <rFont val="Arial"/>
        <family val="2"/>
      </rPr>
      <t xml:space="preserve"> Servido y distribución de alimentos </t>
    </r>
    <r>
      <rPr>
        <sz val="11"/>
        <rFont val="Arial"/>
        <family val="2"/>
      </rPr>
      <t>con las condiciones de espacio, limpieza y desinfección necesarias y se asegura</t>
    </r>
    <r>
      <rPr>
        <b/>
        <sz val="11"/>
        <rFont val="Arial"/>
        <family val="2"/>
      </rPr>
      <t xml:space="preserve"> </t>
    </r>
    <r>
      <rPr>
        <sz val="11"/>
        <rFont val="Arial"/>
        <family val="2"/>
      </rPr>
      <t>que (aplica para Olla Comunitaria):</t>
    </r>
    <r>
      <rPr>
        <b/>
        <sz val="11"/>
        <rFont val="Arial"/>
        <family val="2"/>
      </rPr>
      <t xml:space="preserve">
</t>
    </r>
    <r>
      <rPr>
        <sz val="11"/>
        <rFont val="Arial"/>
        <family val="2"/>
      </rPr>
      <t>1.</t>
    </r>
    <r>
      <rPr>
        <b/>
        <sz val="11"/>
        <rFont val="Arial"/>
        <family val="2"/>
      </rPr>
      <t xml:space="preserve"> </t>
    </r>
    <r>
      <rPr>
        <sz val="11"/>
        <rFont val="Arial"/>
        <family val="2"/>
      </rPr>
      <t>Se sirven y se distribuyen los alimentos a los usuarios en las áreas destinadas.
2. Los alimentos son servidos con utensilios adecuados en calidad y cantidad según el tipo de alimento, evitando el contacto directo con las manos. 
3. El servido de las diferentes preparaciones (sopa, seco y/o jugo) en recipientes individuales para cada usuario.
4. Las preparaciones se mantienen a temperaturas de servido adecuadas.
5. La presentación del plato servido es estéticamente adecuado y agradable.</t>
    </r>
  </si>
  <si>
    <t>Guía operativa del servicio Educación Inicial Propia e Intercultural.  GO3.MT3.PP.  Versión 2 del 26/12/2025
Estándar 21.   Pág. 54.
Guía para el impulso a la soberanía alimentaria por el derecho humano a la alimentación adecuada en las modalidades y servicios del ICBF. G36.PP. Versión 2 del 30/12/2025
Procesos con alimentos, en los servicios de alimentación
Procesos que debe ser desarrollado acorde a las directrices establecidas en la Guía Orientadora de Abastecimiento Alimentario. Pág. 81 y 82.</t>
  </si>
  <si>
    <t>3.11.4</t>
  </si>
  <si>
    <t>Cuenta con evidencias fotográficas, videos, actas firmadas, listados de asistencia (cuando aplique), de las actividades relacionadas con las condiciones higiénicas en la manipulación de alimentos realizadas con el talento humano intercultural y las personas de la comunidad que participan en la preparación de los alimentos de la olla comunitaria.</t>
  </si>
  <si>
    <t>Guía operativa del servicio Educación Inicial Propia e Intercultural.  GO3.MT3.PP.  Versión 2 del 26/12/2025
Estándar 18.   Pág. 53.
Guía para el impulso a la soberanía alimentaria por el derecho humano a la alimentación adecuada en las modalidades y servicios del ICBF. G36.PP. Versión 2 del 30/12/2025
Prácticas higiénicas y medidas de protección.  Pág.  79.</t>
  </si>
  <si>
    <t>3.11.5</t>
  </si>
  <si>
    <t>El talento humano (cuando aplique) cumple con las prácticas higiénicas y medidas de protección mientras trabaja en la manipulación de alimentos de la olla comunitaria.</t>
  </si>
  <si>
    <t>Guía para el impulso a la soberanía alimentaria por el derecho humano a la alimentación adecuada en las modalidades y servicios del ICBF. G36.PP. Versión 2 del 30/12/2025
Prácticas higiénicas y medidas de protección.  Pág.  79.</t>
  </si>
  <si>
    <t>3.12</t>
  </si>
  <si>
    <t>Guía operativa del servicio Educación Inicial Propia e Intercultural.  GO3.MT3.PP.  Versión 2 del 26/12/2025
Estándar 15.  Pág.  42.
Estándar 46. Pág.  100.
Guía técnica para la metrología aplicable a los programas de los procesos misionales del ICBF.  G8.PP.  Versión 8 del 05/03/2025. Págs. 13 - 14 , 16 - 17, 21 - 23, 25, 39 - 40, 45, 49.
Guía orientadora para la estrategia del abastecimiento alimentario.  G38.PP.  Versión 2 del 16/01/2025.
Tabla 2.  Criterios mínimos para el almacenamiento de alimentos
Almacenamiento en frío.  Pág.  23.</t>
  </si>
  <si>
    <t>Guía operativa del servicio Educación Inicial Propia e Intercultural.  GO3.MT3.PP.  Versión 2 del 26/12/2025
Estándar 15.  Pág.  42.
Estándar 46. Pág.  100.
Guía técnica para la metrología aplicable a los programas de los procesos misionales del icbf.  g8.pp.  versión 8 del 05/03/2025. 
4. DOCUMENTACIÓN. Pág. 13 y 14.
6. verificación intermedia de termómetros y balanzas.  pág. 16 y 17.
7.inspección de operación de los equipos.  pág.  21.
1.MEDICIÓN Y PESO DE LOS USUARIOS.  Pág.  45.</t>
  </si>
  <si>
    <t>3.12.2</t>
  </si>
  <si>
    <t>Cuenta con la documentación para la báscula pesa bebés: 
-Hoja de vida.
-Certificado de calibración.
-Verificaciones intermedias.</t>
  </si>
  <si>
    <t>Guía operativa del servicio Educación Inicial Propia e Intercultural.  GO3.MT3.PP.  Versión 2 del 26/12/2025
Estándar 15.  Pág.  42.
Estándar 46. Pág.  100.
Guía técnica para la metrología aplicable a los programas de los procesos misionales del icbf.  g8.pp.  versión 8 del 05/03/2025. 
4. DOCUMENTACIÓN. Pág. 13 y 14.
6. verificación intermedia de termómetros y balanzas.  pág. 16 y 17.
7.inspección de operación de los equipos.  pág.  21.
1.MEDICIÓN Y PESO DE LOS USUARIOS.  Pág.  46.</t>
  </si>
  <si>
    <t>3.12.3</t>
  </si>
  <si>
    <t>Guía operativa del servicio Educación Inicial Propia e Intercultural.  GO3.MT3.PP.  Versión 2 del 26/12/2025
Estándar 15.  Pág.  42.
Estándar 46. Pág.  100.
Guía técnica para la metrología aplicable a los programas de los procesos misionales del icbf.  g8.pp.  versión 8 del 05/03/2025. 
4. documentación. pág. 13 y 14.
7.inspección de operación de los equipos.  pág.  21.
2.MEDICIÓN DE LA TALLA/LONGITUD DE LOS USUARIOS.  Pág.  49</t>
  </si>
  <si>
    <t>3.12.4</t>
  </si>
  <si>
    <t>Cuenta con la documentación del infantómetro: 
-Hoja de vida (con la totalidad de criterios establecidos en la norma)
-Certificado de calibración.</t>
  </si>
  <si>
    <t>Guía operativa del servicio Educación Inicial Propia e Intercultural.  GO3.MT3.PP.  Versión 2 del 26/12/2025
Estándar 15.  Pág.  42.
Estándar 46. Pág.  100.
Guía técnica para la metrología aplicable a los programas de los procesos misionales del icbf.  g8.pp.  versión 8 del 05/03/2025. 
4. documentación. pág. 13 y 14.
7.inspección de operación de los equipos.  pág.  21.
2.MEDICIÓN DE LA TALLA/LONGITUD DE LOS USUARIOS.  Pág.  49.</t>
  </si>
  <si>
    <t>3.12.5</t>
  </si>
  <si>
    <t>Documentación para la cinta métrica antropométrica, en los casos en los que aplique (discapacidad): 
-Hoja de vida (con la totalidad de criterios establecidos en la norma)
-Certificado de calibración.</t>
  </si>
  <si>
    <t>Guía operativa del servicio Educación Inicial Propia e Intercultural.  GO3.MT3.PP.  Versión 2 del 26/12/2025
Estándar 15.  Pág.  42.
Estándar 46. Pág.  100.
Guía técnica para la metrología aplicable a los programas de los procesos misionales del icbf.  g8.pp.  versión 8 del 05/03/2025. 
4. documentación. pág. 13 y 14.
7.inspección de operación de los equipos.  pág.  22.
2.MEDICIÓN DE LA TALLA/LONGITUD DE LOS USUARIOS.  Pág.  50</t>
  </si>
  <si>
    <t>3.12.6</t>
  </si>
  <si>
    <t>Guía técnica para la metrología aplicable a los programas de los procesos misionales del icbf.  g8.pp.  versión 8 del 05/03/2025. 
7.inspección de operación de los equipos.  pág.  21 - 22.</t>
  </si>
  <si>
    <t>3.13</t>
  </si>
  <si>
    <t>Manual Técnico Modalidad Propia e Intercultural para la atención a la primera infancia.  MT3.PP.  Versión 2 del 25/11/2024..
2.6.  Proceso de atención.
2.6.1.1.7. Proceso de selección de proveedores de alimentos.
Pág. 76 y 77. 
Guía orientadora para la estrategia del abastecimiento alimentario. G38.PP.  Versión 2 del 16/01/2025. Págs. 16 y 17.</t>
  </si>
  <si>
    <t xml:space="preserve">Manual Técnico Modalidad Propia e Intercultural para la atención a la primera infancia.  MT3.PP.  Versión 2 del 25/11/2024..
2.6.  Proceso de atención.
2.6.1.1.7. Proceso de selección de proveedores de alimentos.
Pág. 76 y 77. 
Guía orientadora para la estrategia del abastecimiento alimentario. G38.PP.  Versión 2 del 16/01/2025.
4.3.2 Evaluación y Selección de Proveedores - Compra de  Alimentos.
4.3.2.1 Programa de Selección y Evaluación de Proveedores.  Pág. 16, 17.
</t>
  </si>
  <si>
    <t>Manual Técnico Modalidad Propia e Intercultural para la atención a la primera infancia.  MT3.PP.  Versión 2 del 25/11/2024..
2.6.  Proceso de atención.
2.6.1.1.7. Proceso de selección de proveedores de alimentos.
Pág. 76 y 77. 
Guía orientadora para la estrategia del abastecimiento alimentario. G38.PP.  Versión 2 del 16/01/2025.
4.3.2 Evaluación y Selección de Proveedores - Compra de  Alimentos.
4.3.2.1 Programa de Selección y Evaluación de Proveedores.  Pág. 16, 17.</t>
  </si>
  <si>
    <t>3.14</t>
  </si>
  <si>
    <t>Guía operativa del servicio Educación Inicial Propia e Intercultural.  GO3.MT3.PP.  Versión 2 del 26/12/2025
Estándar 15.  Pág.  50.
Guía para el impulso a la soberanía alimentaria por el derecho humano a la alimentación adecuada en las modalidades y servicios del ICBF. G33.PP. Versión 2 del 30/12/2025 Pág. 53. 
4.4. Ruta Metodológica de la Educación para la salud Alimentaria.
Página 35 - 42.</t>
  </si>
  <si>
    <t>3.14.1</t>
  </si>
  <si>
    <t>Cuenta con evidencias de implementación de la planeación de acciones de educación para la salud alimentaria.
Nota: estas evidencias pueden ser fotografías, videos, actas firmadas, listados de asistencia,etc.</t>
  </si>
  <si>
    <t>Guía operativa del servicio Educación Inicial Propia e Intercultural.  GO3.MT3.PP.  Versión 2 del 26/12/2025
Estándar 15.  Pág.  46.
Guía para el impulso a la soberanía alimentaria por el derecho humano a la alimentación adecuada en las modalidades y servicios del ICBF. G33.PP. Versión 2 del 30/12/2025 Pág. 53. 
4.4. Ruta Metodológica de la Educación para la salud Alimentaria.
Página 35 - 42.</t>
  </si>
  <si>
    <t>3.14.2</t>
  </si>
  <si>
    <t xml:space="preserve">En diálogo con los padres de familia y/o cuidadores se evidencia orientación sobre educación para la salud alimentaria. </t>
  </si>
  <si>
    <t xml:space="preserve">4. FAMILIAS, COMUNIDADES Y REDES SOCIALES </t>
  </si>
  <si>
    <t>4.1</t>
  </si>
  <si>
    <t xml:space="preserve">Guía Operativa del Servicio  Educación Inicial Propia e Intercultural. GO3.MT3.PP, Versión 2, del 26/12/2025. Estandar 1. Páginas 19 a la 21.  </t>
  </si>
  <si>
    <t xml:space="preserve">PSIC / TS / PEDAG / LIC </t>
  </si>
  <si>
    <t>4.1.1</t>
  </si>
  <si>
    <r>
      <t xml:space="preserve">Cuenta con copia física o digital del registro civil de las niñas y los niños (y del documento de identidad de las mujeres gestantes, cuando aplican).
En los casos en que no se cuente con el documento de identidad:
*Existe evidencia de sensibilización y orientación a la familia o cuidador por parte del talento Humano Intercultural de la UCA, para su adquisición ante la autoridad competente o tradicional (cuando aplique).
*Se genera compromiso por escrito para obtener el documento, con plazo máximo de un (1) mes en zonas urbanas y dos (2) meses en zonas rurales y rurales dispersas.
*Se cuenta con soporte de seguimiento en el registro de novedades cada quince (15) días.
Para niñas y niños procedentes de otros países:
*Se cuenta con acta de nacimiento o pasaporte vigente expedido por el país de origen.
*En caso de situación migratoria irregular, existe evidencia de la activación de la ruta con la autoridad competente.
</t>
    </r>
    <r>
      <rPr>
        <b/>
        <sz val="11"/>
        <color theme="1"/>
        <rFont val="Arial"/>
        <family val="2"/>
      </rPr>
      <t>Nota</t>
    </r>
    <r>
      <rPr>
        <sz val="11"/>
        <color theme="1"/>
        <rFont val="Arial"/>
        <family val="2"/>
      </rPr>
      <t>: El documento de identificación debe ser legible, sin enmendaduras ni tachones que impidan visibilizar la información del participante.</t>
    </r>
  </si>
  <si>
    <t>4.2</t>
  </si>
  <si>
    <t xml:space="preserve">Cuenta con caracterización del grupo de familias o cuidadores y de las niñas, los niños y mujeres gestantes, en la que se tienen en cuenta las redes familiares y sociales, aspectos culturales, del contexto y étnicos. (Estándar 2.) </t>
  </si>
  <si>
    <t xml:space="preserve">Guía Operativa del Servicio  Educación Inicial Propia e Intercultural. GO3.MT3.PP, Versión 2, del 26/12/2025. Estandar 2. Páginas 21 a la 23.  
Anexo Orientaciones para el proceso de caracterización en los servicios de educación inicial del ICBF. A2.GO4.MT1.PP. Versión 1 del 25/11/2024. </t>
  </si>
  <si>
    <t>4.2.1</t>
  </si>
  <si>
    <r>
      <t xml:space="preserve">Cuenta con la Ficha de caracterización para los servicios de atención a la primera infancia, diligenciada en medio digital.
a. Fue formulada en el primer (1er) mes de la atención.
b. Es actualizada en los momentos en que se requiera, como: cambio de domicilio, nacimiento de un nuevo integrante de la familia, muerte de alguno de sus integrantes, entre otros.
</t>
    </r>
    <r>
      <rPr>
        <b/>
        <sz val="11"/>
        <color theme="1"/>
        <rFont val="Arial"/>
        <family val="2"/>
      </rPr>
      <t>Nota:</t>
    </r>
    <r>
      <rPr>
        <sz val="11"/>
        <color theme="1"/>
        <rFont val="Arial"/>
        <family val="2"/>
      </rPr>
      <t xml:space="preserve"> La totalidad de las niñas y niños del servicio debera contar con caracterización.</t>
    </r>
  </si>
  <si>
    <t>4.2.2</t>
  </si>
  <si>
    <t xml:space="preserve">Cuenta con el formato de la ficha de caracterización pedagógica para la inclusión de niñas y niños con discapacidad o alertas en el desarrollo en los servicios de educación inicial, el cual debe: 
a. Diligenciada en medio físico y adjunta en las carpetas de las niñas y los niños.
b. Se formula máximo al segundo (2°) mes de atención. </t>
  </si>
  <si>
    <t>4.2.3</t>
  </si>
  <si>
    <r>
      <t xml:space="preserve">Cuenta con la consolidación de la información recolectada de la caracterización del grupo de familias o cuidadores y de las niñas, los niños y mujeres gestantes realizada con el talento humano intercultural de la UCA.
</t>
    </r>
    <r>
      <rPr>
        <b/>
        <sz val="11"/>
        <color theme="1"/>
        <rFont val="Arial"/>
        <family val="2"/>
      </rPr>
      <t>Nota:</t>
    </r>
    <r>
      <rPr>
        <sz val="11"/>
        <color theme="1"/>
        <rFont val="Arial"/>
        <family val="2"/>
      </rPr>
      <t xml:space="preserve"> los soportes podrían ser actas y listado de asistencia entre otros.</t>
    </r>
  </si>
  <si>
    <t xml:space="preserve">En observación de la atención y diálogo con el talento humano intercultural y los padres de familia o cuidadores y en contraste con la caracterización, se evidencia que </t>
  </si>
  <si>
    <t>4.2.4</t>
  </si>
  <si>
    <t>Cumple con el horario flexible para usuarios con discapacidad y es acordado con las familias y cuidadores. (cuando aplique).</t>
  </si>
  <si>
    <t>4.2.5</t>
  </si>
  <si>
    <t>Realiza los procesos y ajustes necesarios en las Unidades Comunitarias de Atención para la atención de usuarios con discapacidad, para articular acciones que aseguren los procesos de inclusión en el quehacer diario. (cuando aplique).</t>
  </si>
  <si>
    <t>4.3</t>
  </si>
  <si>
    <r>
      <t xml:space="preserve">Identifica posibles casos de amenaza y vulneración de los derechos de los niños, las niñas y las mujeres gestantes y activa la ruta de protección ante las autoridades competentes. (Estándar 3 y 42) 
</t>
    </r>
    <r>
      <rPr>
        <b/>
        <sz val="11"/>
        <color theme="1"/>
        <rFont val="Arial"/>
        <family val="2"/>
      </rPr>
      <t xml:space="preserve">
Nota 1:</t>
    </r>
    <r>
      <rPr>
        <sz val="11"/>
        <color theme="1"/>
        <rFont val="Arial"/>
        <family val="2"/>
      </rPr>
      <t xml:space="preserve"> En los casos que aplique la jurisdicción especial o los mecanismos de gobierno propio, se seguirá la ruta de protección establecida.</t>
    </r>
  </si>
  <si>
    <t xml:space="preserve">Guía Operativa del Servicio  Educación Inicial Propia e Intercultural. GO3.MT3.PP, Versión 2, del 26/12/2025. Estandar 3. Páginas 23 a la 25. </t>
  </si>
  <si>
    <t>4.3.1</t>
  </si>
  <si>
    <r>
      <t>Cuenta con la socialización al talento humano intercultural del "</t>
    </r>
    <r>
      <rPr>
        <i/>
        <sz val="11"/>
        <color theme="1"/>
        <rFont val="Arial"/>
        <family val="2"/>
      </rPr>
      <t>Protocolo de actuaciones ante alertas de amenazas, vulneración o inobservancia de derechos en los servicios de atención a la Primera Infancia del ICBF"</t>
    </r>
    <r>
      <rPr>
        <sz val="11"/>
        <color theme="1"/>
        <rFont val="Arial"/>
        <family val="2"/>
      </rPr>
      <t xml:space="preserve"> y el "</t>
    </r>
    <r>
      <rPr>
        <i/>
        <sz val="11"/>
        <color theme="1"/>
        <rFont val="Arial"/>
        <family val="2"/>
      </rPr>
      <t>Lineamiento técnico para la prevención de las violencias contra niñas, niños en primera infancia"</t>
    </r>
    <r>
      <rPr>
        <sz val="11"/>
        <color theme="1"/>
        <rFont val="Arial"/>
        <family val="2"/>
      </rPr>
      <t xml:space="preserve"> o documentos que los modifique o sustituya. 
</t>
    </r>
    <r>
      <rPr>
        <b/>
        <sz val="11"/>
        <color theme="1"/>
        <rFont val="Arial"/>
        <family val="2"/>
      </rPr>
      <t>Nota:</t>
    </r>
    <r>
      <rPr>
        <sz val="11"/>
        <color theme="1"/>
        <rFont val="Arial"/>
        <family val="2"/>
      </rPr>
      <t xml:space="preserve"> los soportes pueden ser actas, listados de asistencia, entre otros.</t>
    </r>
  </si>
  <si>
    <t>4.3.2</t>
  </si>
  <si>
    <r>
      <t>Se identifican presuntos hechos de violencia, lesiones y fallecimientos de los usuarios de los servicios de Primera Infancia, en el formato "</t>
    </r>
    <r>
      <rPr>
        <i/>
        <sz val="11"/>
        <rFont val="Arial"/>
        <family val="2"/>
      </rPr>
      <t>reporte de presuntos hechos de violencia, lesiones y fallecimientos de los usuarios de los servicios de Primera Infancia"</t>
    </r>
    <r>
      <rPr>
        <sz val="11"/>
        <rFont val="Arial"/>
        <family val="2"/>
      </rPr>
      <t xml:space="preserve"> o documento que lo modifique o sustituya cumpliendo con lo siguiente:
a. Registro de la hoja denominada presuntos hechos de violencia del formato de reportes, como evidencia de la activación de la ruta integral de atenciones para el restablecimiento y garantía de derechos.
b. Para la población de comunidades Negras, Afrocolombianas, Raizales, Palenqueras, pueblo Rrom, indigenas, contar con la evidencia de la comunicación a la autoridad correspondiente, para que se articule con la autoridad tradicional indigena, los consejos comunitarios o representantes.</t>
    </r>
  </si>
  <si>
    <t>4.3.3</t>
  </si>
  <si>
    <t>Cuenta con la descripción de las acciones adelantadas en el caso de identificarse una amenaza, vulneración o inobservancia de los derechos de una niña y/o niño en el registro de novedades.</t>
  </si>
  <si>
    <t>4.3.4</t>
  </si>
  <si>
    <r>
      <t xml:space="preserve">Notifica a la autoridad administrativa correspondiente, la inasistencia y retiros injustificados de las niñas o niños que se encuentran con Proceso Administrativo de Restablecimiento de Derechos - PARD atendidos. 
</t>
    </r>
    <r>
      <rPr>
        <b/>
        <sz val="11"/>
        <color theme="1"/>
        <rFont val="Arial"/>
        <family val="2"/>
      </rPr>
      <t>Nota:</t>
    </r>
    <r>
      <rPr>
        <sz val="11"/>
        <color theme="1"/>
        <rFont val="Arial"/>
        <family val="2"/>
      </rPr>
      <t xml:space="preserve"> los soportes pueden ser correos electrónicos, oficios, registro de novedades y otros medios de comunicación.</t>
    </r>
  </si>
  <si>
    <t>4.3.5</t>
  </si>
  <si>
    <t xml:space="preserve">En diálogo con el talento humano intercultural, identifique si conocen el "protocolo de actuaciones ante alertas de amenazas, vulneración o inobservancia de derechos en los servicios de atención a la Primera Infancia del ICBF" y el "Lineamiento técnico para la prevención de las violencias contra niñas, niños en primera infancia". </t>
  </si>
  <si>
    <t>4.4</t>
  </si>
  <si>
    <t xml:space="preserve">Guía Operativa del Servicio  Educación Inicial Propia e Intercultural. GO3.MT3.PP, Versión 2, del 26/12/2025. Estandar 4. Páginas 25 a la 27. </t>
  </si>
  <si>
    <t>4.4.1</t>
  </si>
  <si>
    <r>
      <t xml:space="preserve">Cuenta con el plan de articulación interinstitucional y comunitaria que incluye:
a. Nombre del sector, actores, entidades con quienes se requiere la articulación o instancias.
b. Objetivo de la articulación.
c. Fechas para llevar a cabo la articulación, estas deben ser acordadas.
d. Lugares para llevar a cabo la articulación, estas deben ser acordadas.
e. Responsables de la articulación por parte de la EAS o PDS o de la UCA y de las distintas entidades o instancias.
f. Resultados esperados de la articulación.
g. Cronograma acordado con las entidades identificadas para establecer las fechas en que se va a implementar la acción con el talento humano intercultural y/o los participantes.
e. En un (1) documento anexo que incluya el directorio actualizado de las entidades y autoridades competentes presentes en el territorio.
</t>
    </r>
    <r>
      <rPr>
        <b/>
        <sz val="11"/>
        <color theme="1"/>
        <rFont val="Arial"/>
        <family val="2"/>
      </rPr>
      <t>Nota 1</t>
    </r>
    <r>
      <rPr>
        <sz val="11"/>
        <color theme="1"/>
        <rFont val="Arial"/>
        <family val="2"/>
      </rPr>
      <t xml:space="preserve">: De acuerdo con la caracterización, dentro de las entidades descritas se evidencia la identificación de autoridades tradicionales, organizaciones comunitarias con presencia en el territorio.
</t>
    </r>
    <r>
      <rPr>
        <b/>
        <sz val="11"/>
        <color theme="1"/>
        <rFont val="Arial"/>
        <family val="2"/>
      </rPr>
      <t>Nota 2:</t>
    </r>
    <r>
      <rPr>
        <sz val="11"/>
        <color theme="1"/>
        <rFont val="Arial"/>
        <family val="2"/>
      </rPr>
      <t xml:space="preserve"> Construido en los primeros dos 2 meses e implementado a partir del tercer (3er) mes.</t>
    </r>
  </si>
  <si>
    <t>4.4.2</t>
  </si>
  <si>
    <t>Realiza la articulación interinstitucional y comunitaria para la gestión de alertas y riesgos identificados en la valoración y seguimiento al desarrollo infantil. 
Nota: los soportes pueden ser actas, listados de asistencia, oficios, memorandos, entre otros.</t>
  </si>
  <si>
    <t>4.4.3</t>
  </si>
  <si>
    <t xml:space="preserve">Realiza seguimiento al plan de articulación interinstitucional y comunitaria cada tres (3) meses, teniendo en cuenta el avance y cumplimiento de las acciones. 
Nota 1: los soportes pueden ser actas, listados de asistencia, registro fotográfico, entre otros. </t>
  </si>
  <si>
    <t>4.5</t>
  </si>
  <si>
    <t xml:space="preserve">Guía Operativa del Servicio  Educación Inicial Propia e Intercultural. GO3.MT3.PP, Versión 2, del 26/12/2025. Estandar 5. Páginas 27 a la 28. </t>
  </si>
  <si>
    <t>4.5.1</t>
  </si>
  <si>
    <r>
      <t xml:space="preserve">Cuenta con pacto de convivencia que debe ser formulado máximo al mes de inicio de la prestación del servicio paralelo con el proceso de caracterización y de forma colectiva, que incluya: 
a. Las particularidades de los territorios y necesidades de los participantes de la Unidad de Atención Comunitaria.
b. Los acuerdos a los que llegaron el Agente Educativo Comunitario y el Equipo del Talento Humano Intercultural, con mujeres y personas en estado de gestación, las niñas, niños, sus familias con el proposito de orientar a la convivencia, al bienestar y al desarrollo oportuno de la prestación del servicio.
c. La corresponsabilidad de las familias y cuidadores, participación ciudadana y control social.
d. Los acuerdos sobre horarios y fechas del cronograma de atención.
e. Los acuerdos que promuevan el buen trato, relaciones de respeto por la diversidad, prevención de estigmatización o exclusión de las mujeres y personas en estado de gestación, las niñas, los niños, las familias, los cuidadores o talento humano intercultural por razones de sexo, género, etnia, nacionalidad, discapacidad, enfermedad, o cualquier otra causa.
f. Los acuerdos para la atención de niñas y niños con discapacidad, contempla un horario flexible de asistencia. (En caso en que aplique).
g. Los consensos de las implicaciones frente al incumplimiento de los acuerdos.
</t>
    </r>
    <r>
      <rPr>
        <b/>
        <sz val="11"/>
        <color theme="1"/>
        <rFont val="Arial"/>
        <family val="2"/>
      </rPr>
      <t xml:space="preserve">Nota 1: </t>
    </r>
    <r>
      <rPr>
        <sz val="11"/>
        <color theme="1"/>
        <rFont val="Arial"/>
        <family val="2"/>
      </rPr>
      <t>El pacto de convivencia</t>
    </r>
    <r>
      <rPr>
        <b/>
        <sz val="11"/>
        <color theme="1"/>
        <rFont val="Arial"/>
        <family val="2"/>
      </rPr>
      <t xml:space="preserve"> </t>
    </r>
    <r>
      <rPr>
        <sz val="11"/>
        <color theme="1"/>
        <rFont val="Arial"/>
        <family val="2"/>
      </rPr>
      <t xml:space="preserve">puede ser un decálogo, una manifestación artística o cualquier otra técnica, dispositivo, representación auditiva o visual, entre otros.
</t>
    </r>
    <r>
      <rPr>
        <b/>
        <sz val="11"/>
        <color theme="1"/>
        <rFont val="Arial"/>
        <family val="2"/>
      </rPr>
      <t>Nota 2</t>
    </r>
    <r>
      <rPr>
        <sz val="11"/>
        <color theme="1"/>
        <rFont val="Arial"/>
        <family val="2"/>
      </rPr>
      <t xml:space="preserve">: En contraste con las actas y listados de asistencia dialogue con el talento humano intercultural y los padres de familia o cuidadores que se registran en ellas para vericar la construcción participativa del pacto de convivencia.  </t>
    </r>
  </si>
  <si>
    <t>4.5.2</t>
  </si>
  <si>
    <r>
      <t xml:space="preserve">El pacto de convivencia fue socializado con participantes, familias, cuidadores y talento humano intercultural.
</t>
    </r>
    <r>
      <rPr>
        <b/>
        <sz val="11"/>
        <color theme="1"/>
        <rFont val="Arial"/>
        <family val="2"/>
      </rPr>
      <t>Nota:</t>
    </r>
    <r>
      <rPr>
        <sz val="11"/>
        <color theme="1"/>
        <rFont val="Arial"/>
        <family val="2"/>
      </rPr>
      <t xml:space="preserve"> De acuerdo con la muestra dialogue con participantes, familias, cuidadores y talento humano intercultural e identifique el conocimiento que se tiene sobre el pacto de convivencia con el fin de verificar su socialización.</t>
    </r>
  </si>
  <si>
    <t>4.5.3</t>
  </si>
  <si>
    <t xml:space="preserve">En observación y diálogo con el talento humano intercultural, padres de familia y/o cuidadores, se evidencia que los acuerdos del Pacto de Convivencia son cumplidos, tenidos en cuenta el desarrollo del quehacer diario. </t>
  </si>
  <si>
    <t>4.6</t>
  </si>
  <si>
    <t>Cuenta e implementa un plan de formación y acompañamiento a familias o cuidadores, mujeres gestantes que responda a sus necesidades, intereses y características, para fortalecer las prácticas de cuidado y crianza de niños y niñas, de manera que se promueva su desarrollo integral. (Estándar 6.)</t>
  </si>
  <si>
    <t xml:space="preserve">Guía Operativa del Servicio  Educación Inicial Propia e Intercultural. GO3.MT3.PP, Versión 2, del 26/12/2025. Estandar 6. Páginas 28 a la 30. </t>
  </si>
  <si>
    <t>4.6.1</t>
  </si>
  <si>
    <r>
      <t xml:space="preserve">El plan de formación y acompañamiento a familias, contiene: 
a. Aspectos que se quieren fortalecer o resignificar priorizados.
b. Actividades y estrategias. 
c. Responsables.
d. Materiales y/o recursos a utilizar.
e. Cronograma para su implementación, que debe tener en cuenta los encuentros con las familias durante la vigencia del contrato.
f. Apartado para el seguimiento. 
</t>
    </r>
    <r>
      <rPr>
        <b/>
        <sz val="11"/>
        <color theme="1"/>
        <rFont val="Arial"/>
        <family val="2"/>
      </rPr>
      <t>Nota:</t>
    </r>
    <r>
      <rPr>
        <sz val="11"/>
        <color theme="1"/>
        <rFont val="Arial"/>
        <family val="2"/>
      </rPr>
      <t xml:space="preserve"> En caso de población con discapacidad en las actividades, debe reflejar lo orientado con la</t>
    </r>
    <r>
      <rPr>
        <i/>
        <sz val="11"/>
        <color theme="1"/>
        <rFont val="Arial"/>
        <family val="2"/>
      </rPr>
      <t xml:space="preserve"> Guía para la inclusión de niñas, niños y mujeres gestantes con discapacidad en los servicios de atención de primera infancia del ICBF</t>
    </r>
    <r>
      <rPr>
        <sz val="11"/>
        <color theme="1"/>
        <rFont val="Arial"/>
        <family val="2"/>
      </rPr>
      <t xml:space="preserve"> o documento que lo modifique o sustituya. </t>
    </r>
  </si>
  <si>
    <t>4.6.2</t>
  </si>
  <si>
    <r>
      <t xml:space="preserve">Cuenta e Implementa el primer (1er) encuentro comunitario con las familias y cuidadores, en línea con las estrategias del servicio desarrollado mediante la metodología de identificación de sentidos. 
a. Este encuentro se debe desarrollar durante el primer trimestre de atención.
</t>
    </r>
    <r>
      <rPr>
        <b/>
        <sz val="11"/>
        <color theme="1"/>
        <rFont val="Arial"/>
        <family val="2"/>
      </rPr>
      <t xml:space="preserve">Nota 1: </t>
    </r>
    <r>
      <rPr>
        <sz val="11"/>
        <color theme="1"/>
        <rFont val="Arial"/>
        <family val="2"/>
      </rPr>
      <t xml:space="preserve"> los soportes pueden ser actas, listados de asistencia, registro fotográfico, entre otros.
</t>
    </r>
    <r>
      <rPr>
        <b/>
        <sz val="11"/>
        <color theme="1"/>
        <rFont val="Arial"/>
        <family val="2"/>
      </rPr>
      <t>Nota 2</t>
    </r>
    <r>
      <rPr>
        <sz val="11"/>
        <color theme="1"/>
        <rFont val="Arial"/>
        <family val="2"/>
      </rPr>
      <t>: Mediante el diálogo con las familias verifique si se ha realizado el encuentro teniendo en cuenta la metodologia  de identificación de sentidos, de acuerdo con el "Anexo Orientaciones para el proceso de caracterización en los servicios de educación inicial del ICBF" o documento que lo modifique o sustituya.</t>
    </r>
  </si>
  <si>
    <t>4.6.3</t>
  </si>
  <si>
    <r>
      <t xml:space="preserve">Cuenta e implementa  los encuentros comunitarios con las familias y cuidadores, como evidencia de la implementación del plan de formación y acompañamiento a familias.
a. Este encuentro se debe realizar una (1) vez al mes, con una duración de mínimo tres (3) horas, 
</t>
    </r>
    <r>
      <rPr>
        <b/>
        <sz val="11"/>
        <color theme="1"/>
        <rFont val="Arial"/>
        <family val="2"/>
      </rPr>
      <t>Nota:</t>
    </r>
    <r>
      <rPr>
        <sz val="11"/>
        <color theme="1"/>
        <rFont val="Arial"/>
        <family val="2"/>
      </rPr>
      <t xml:space="preserve"> Los soportes pueden ser actas, listados de asistencia, registro fotográfico, entre otros.</t>
    </r>
  </si>
  <si>
    <t>4.6.4</t>
  </si>
  <si>
    <r>
      <t xml:space="preserve">Cuenta con la formación y acompañamiento psicosocial específicas para familias en situaciones emergentes o condiciones especiales que demanden acciones oportunas y pertinentes se debe visibilizar en la planeación y desarrollo de los encuentros en el hogar.
</t>
    </r>
    <r>
      <rPr>
        <b/>
        <sz val="11"/>
        <color theme="1"/>
        <rFont val="Arial"/>
        <family val="2"/>
      </rPr>
      <t>Nota:</t>
    </r>
    <r>
      <rPr>
        <sz val="11"/>
        <color theme="1"/>
        <rFont val="Arial"/>
        <family val="2"/>
      </rPr>
      <t xml:space="preserve"> Los soportes pueden ser actas y listas de asistencia.</t>
    </r>
  </si>
  <si>
    <t>4.6.5</t>
  </si>
  <si>
    <r>
      <t>Cuentan con el seguimiento a las familias que requiere mayor acompañamiento o intervención terapéutica y fueron remitidos a la enti</t>
    </r>
    <r>
      <rPr>
        <sz val="11"/>
        <rFont val="Arial"/>
        <family val="2"/>
      </rPr>
      <t>dad comp</t>
    </r>
    <r>
      <rPr>
        <sz val="11"/>
        <color theme="1"/>
        <rFont val="Arial"/>
        <family val="2"/>
      </rPr>
      <t xml:space="preserve">etente (comisaria de familia, Defensoría de Familia, entidad territorial de salud, instituciones prestadoras de salud, autoridades tradicionales, entre otros):
a. En el Registro de Novedades se consigna el seguimiento al caso de la familia.
</t>
    </r>
    <r>
      <rPr>
        <b/>
        <sz val="11"/>
        <color theme="1"/>
        <rFont val="Arial"/>
        <family val="2"/>
      </rPr>
      <t xml:space="preserve">Nota: </t>
    </r>
    <r>
      <rPr>
        <sz val="11"/>
        <color theme="1"/>
        <rFont val="Arial"/>
        <family val="2"/>
      </rPr>
      <t xml:space="preserve">Los soportes también pueden ser actas, listados de asistencia que permitan identificar la atención. </t>
    </r>
  </si>
  <si>
    <t>4.6.6</t>
  </si>
  <si>
    <r>
      <t xml:space="preserve">Realiza seguimiento a los resultados del trimestre del Plan de Formación y Acompañamiento a las Familias y Cuidadores verificando que:
</t>
    </r>
    <r>
      <rPr>
        <b/>
        <sz val="11"/>
        <color rgb="FF00B050"/>
        <rFont val="Arial"/>
        <family val="2"/>
      </rPr>
      <t xml:space="preserve">
</t>
    </r>
    <r>
      <rPr>
        <sz val="11"/>
        <color theme="1"/>
        <rFont val="Arial"/>
        <family val="2"/>
      </rPr>
      <t xml:space="preserve">a. El plan de acompañamiento y formación a familias esta implementando en los tiempos establecidos en el cronograma.
b. El seguimiento se realiza cada tres (3) meses, éste puede ser ajustado o actualizado, proponiendo acciones de mejora.
</t>
    </r>
    <r>
      <rPr>
        <b/>
        <sz val="11"/>
        <color theme="1"/>
        <rFont val="Arial"/>
        <family val="2"/>
      </rPr>
      <t>Nota:</t>
    </r>
    <r>
      <rPr>
        <sz val="11"/>
        <color theme="1"/>
        <rFont val="Arial"/>
        <family val="2"/>
      </rPr>
      <t xml:space="preserve"> Los soportes también pueden ser actas u otros medios.</t>
    </r>
  </si>
  <si>
    <t>4.6.7</t>
  </si>
  <si>
    <r>
      <t xml:space="preserve">Implementa el Plan de Formación y Acompañamiento a Familias.
</t>
    </r>
    <r>
      <rPr>
        <b/>
        <sz val="11"/>
        <color theme="1"/>
        <rFont val="Arial"/>
        <family val="2"/>
      </rPr>
      <t>Nota</t>
    </r>
    <r>
      <rPr>
        <sz val="11"/>
        <color theme="1"/>
        <rFont val="Arial"/>
        <family val="2"/>
      </rPr>
      <t xml:space="preserve">: Esta verificación se realizará en contraste con el plan de formación y acompañamiento a familias, los documentos de seguimiento y mediante diálogo con las familias y el talento humano intercultural se identifica que las familias han recibido formación y acompañamiento requerido. </t>
    </r>
  </si>
  <si>
    <t>4.7</t>
  </si>
  <si>
    <t>Facilita a la comunidad y a los participantes el ejercicio de control social sobre la calidad de la atención. (Estándar 7 y 56.)</t>
  </si>
  <si>
    <t xml:space="preserve">Guía Operativa del Servicio  Educación Inicial Propia e Intercultural. GO3.MT3.PP, Versión 2, del 26/12/2025. Estandar 7. Páginas 30 y 109. </t>
  </si>
  <si>
    <t>4.7.1</t>
  </si>
  <si>
    <r>
      <t xml:space="preserve">Cuenta y posibilita a la comunidad y a los participantes ejercer el control social sobre la calidad de la atención.
</t>
    </r>
    <r>
      <rPr>
        <b/>
        <sz val="11"/>
        <color theme="1"/>
        <rFont val="Arial"/>
        <family val="2"/>
      </rPr>
      <t>Nota:</t>
    </r>
    <r>
      <rPr>
        <sz val="11"/>
        <color theme="1"/>
        <rFont val="Arial"/>
        <family val="2"/>
      </rPr>
      <t xml:space="preserve"> los soportes pueden ser el resultado de las visitas desarrolladas por veedurías ciudadanas, o por las visitas del Comité del Control Social del Servicio. </t>
    </r>
  </si>
  <si>
    <t>4.7.2</t>
  </si>
  <si>
    <r>
      <t xml:space="preserve">Realiza socialización a la comunidad de los servicios contratados, así: 
a. Primera Jornada durante el segundo (2) mes de la atención.
b. Segunda jornada durante el mes anterior al que finaliza la atención (es decir en el penúltimo mes de dicha atención). (Cuando aplique). 
</t>
    </r>
    <r>
      <rPr>
        <b/>
        <sz val="11"/>
        <color theme="1"/>
        <rFont val="Arial"/>
        <family val="2"/>
      </rPr>
      <t>Nota 1:</t>
    </r>
    <r>
      <rPr>
        <sz val="11"/>
        <color theme="1"/>
        <rFont val="Arial"/>
        <family val="2"/>
      </rPr>
      <t xml:space="preserve"> En diálogo con el talento humano, padres y/o acudientes y con los soportes suministrados se identifica que se conocen los servicios contratados. 
</t>
    </r>
    <r>
      <rPr>
        <b/>
        <sz val="11"/>
        <color theme="1"/>
        <rFont val="Arial"/>
        <family val="2"/>
      </rPr>
      <t>Nota 2</t>
    </r>
    <r>
      <rPr>
        <sz val="11"/>
        <color theme="1"/>
        <rFont val="Arial"/>
        <family val="2"/>
      </rPr>
      <t>: Los soportes de socialización pueden ser folletos, infografías, cuñas radiales, entre otros</t>
    </r>
  </si>
  <si>
    <t>4.7.3</t>
  </si>
  <si>
    <r>
      <t xml:space="preserve">Implementa las acciones para atender los resultados del Control Social y los aspectos encontrados durante las visitas desarrolladas por las veedurias.
</t>
    </r>
    <r>
      <rPr>
        <b/>
        <sz val="11"/>
        <color theme="1"/>
        <rFont val="Arial"/>
        <family val="2"/>
      </rPr>
      <t>Nota 1:</t>
    </r>
    <r>
      <rPr>
        <sz val="11"/>
        <color theme="1"/>
        <rFont val="Arial"/>
        <family val="2"/>
      </rPr>
      <t xml:space="preserve"> Los soportes pueden ser actas.
</t>
    </r>
    <r>
      <rPr>
        <b/>
        <sz val="11"/>
        <color theme="1"/>
        <rFont val="Arial"/>
        <family val="2"/>
      </rPr>
      <t xml:space="preserve">Nota 2: </t>
    </r>
    <r>
      <rPr>
        <sz val="11"/>
        <color theme="1"/>
        <rFont val="Arial"/>
        <family val="2"/>
      </rPr>
      <t>Mediante</t>
    </r>
    <r>
      <rPr>
        <b/>
        <sz val="11"/>
        <color theme="1"/>
        <rFont val="Arial"/>
        <family val="2"/>
      </rPr>
      <t xml:space="preserve"> </t>
    </r>
    <r>
      <rPr>
        <sz val="11"/>
        <color theme="1"/>
        <rFont val="Arial"/>
        <family val="2"/>
      </rPr>
      <t>diálogo con el talento humano intercultural, padres y/o acudientes y en contraste con los soportes suministrados se identifica que se han implementado acciones a partir del control social o de los resultados de las visitas de las veedurias.</t>
    </r>
  </si>
  <si>
    <t>5. PROCESO PEDAGÓGICO</t>
  </si>
  <si>
    <t>5.1</t>
  </si>
  <si>
    <t>Cuenta con un proyecto pedagógico coherente con los fundamentos técnicos, políticos y de gestión de la estrategia de atención integral a la primera infancia y los referentes técnicos de educación inicial, que responda a la realidad sociocultural y a las particularidades de las niñas, los niños y sus familias o cuidadores. (mujeres gestantes). (Estándar 24).</t>
  </si>
  <si>
    <t>Guía Operativa del Servicio  Educación Inicial Propia e Intercultural. GO3.MT3.PP, Versión 2, del 26/12/2025. Estándar 24. Páginas 56 a la 59. 
Anexo orientaciones para la construcción o ajuste del proyecto pedagógico en los servicios de educación inicial en el marco de la atención integral del ICBF. A7.MO12.PP. Versión 2 del 09/11/2022</t>
  </si>
  <si>
    <t>5.1.1</t>
  </si>
  <si>
    <r>
      <t xml:space="preserve">Cuenta con proyecto pedagógico que incluye:
a. Concepciones
b. Marco normativo y referentes técnicos 
c. Intencionalidades pedagógicas 
d. Estrategias pedagógica 
e. Planeación pedagógica 
f. Acciones de cuidado
g. Seguimiento al desarrollo infantil 
h. Seguimiento, evaluación y actualización 
i. Transiciones, armónicas en la primera infancia
j. El enfoque pedagógico, modelo, concepciones, filosofias o corrientes, son los mismos que se aplican en el desarrollo de las estrategias y/o acciones pedagógicas. 
k. La construcción de la identidad individual y colectiva de los participantes aporta a las relaciones personales y culturales al desarrollo de sus acciones pedagógicas. 
l.Debe estar armonizado con la estrategia de Ecuentros con el entorno y las prácticas tradicionales
m. Fue construido y actualizado de manera participativa en cada vigencia al finalizar el primer trimestre del año. Los soportes pueden ser actas, listados de asitencia, entre otros.
</t>
    </r>
    <r>
      <rPr>
        <b/>
        <sz val="11"/>
        <rFont val="Arial"/>
        <family val="2"/>
      </rPr>
      <t>Nota:</t>
    </r>
    <r>
      <rPr>
        <sz val="11"/>
        <rFont val="Arial"/>
        <family val="2"/>
      </rPr>
      <t xml:space="preserve"> Esta verificación se realizará en contraste con el proyecto pedagógico y mediante diálogo con las familias y el talento humano intercultural se identifica que se ha construido de manera participativa.</t>
    </r>
  </si>
  <si>
    <t>Guía Operativa del Servicio  Educación Inicial Propia e Intercultural. GO3.MT3.PP, Versión 2, del 26/12/2025. Estándar 24. Páginas 56 a la 59. 
Anexo orientaciones para la construcción o ajuste del proyecto pedagógico en los servicios de educación inicial en el marco de la atención integral del ICBF. A7.MO12.PP. Versión 2 del 09/11/2023</t>
  </si>
  <si>
    <t>5.2</t>
  </si>
  <si>
    <t xml:space="preserve">Cuenta con la planeación, implementación y seguimiento a las experiencias pedagógicas y de cuidado llevadas a cabo con las niñas y los niños desde la gestación, orientadas a la promoción del desarrollo infantil, en coherencia con su proyecto pedagógico, los fundamentos políticos, técnicos y de gestión de la atención integral y las orientaciones pedagógicas nacionales y territoriales de educación inicial. (Estándar 25). </t>
  </si>
  <si>
    <t>Guía Operativa del Servicio  Educación Inicial Propia e Intercultural. GO3.MT3.PP, Versión 2, del 26/12/2025. Estándar 25. Páginas 59 a la 66. 
Anexo orientaciones para la construcción o ajuste  del proyecto pedagógico en los servicios de educación inicial en el marco de la atención integral del ICBF.
Bases curriculares para educación inicial y preescolar (MEN, 2017).</t>
  </si>
  <si>
    <t>5.2.1</t>
  </si>
  <si>
    <r>
      <t xml:space="preserve">Cuenta con la planeación pedagógica, que incluye:
a. Fecha de la experiencia pedagógica 
b. Intencionalidades de las experiencias pedagógica 
c. Descripción de las experiencias pedagógicas
d. Estrategias pedagógicas 
e. Recursos y materiales 
f. Valoración de las experiencias (Esta debe realizarse al finalizar la experiencia pedagógica), 
g. Una construcción colectiva o individual por grupo de atención. 
</t>
    </r>
    <r>
      <rPr>
        <b/>
        <sz val="11"/>
        <color theme="1"/>
        <rFont val="Arial"/>
        <family val="2"/>
      </rPr>
      <t>Nota 1</t>
    </r>
    <r>
      <rPr>
        <sz val="11"/>
        <color theme="1"/>
        <rFont val="Arial"/>
        <family val="2"/>
      </rPr>
      <t xml:space="preserve">: El formato de planeación pedagógica podrá ser digital o fisico.
</t>
    </r>
    <r>
      <rPr>
        <b/>
        <sz val="11"/>
        <color theme="1"/>
        <rFont val="Arial"/>
        <family val="2"/>
      </rPr>
      <t>Nota 2</t>
    </r>
    <r>
      <rPr>
        <sz val="11"/>
        <color theme="1"/>
        <rFont val="Arial"/>
        <family val="2"/>
      </rPr>
      <t xml:space="preserve">: La planeación pedagógica deberá estar desde el primer día de atención, ser actualizada y realizada de forma diaria, semanal o máximo quincenalmente. </t>
    </r>
  </si>
  <si>
    <r>
      <t xml:space="preserve">Realiza encuentros con el entorno y prácticas tradicionales teniendo en cuenta: 
a. Debe tener el acompañamiento del talento humano intercultural.
b. Que aplican la atención diaria o periódica.
c. Los acuerdos con las familias o cuidadores para la atención de niñas y niños con discapacidad. 
</t>
    </r>
    <r>
      <rPr>
        <b/>
        <sz val="11"/>
        <rFont val="Arial"/>
        <family val="2"/>
      </rPr>
      <t>Nota:</t>
    </r>
    <r>
      <rPr>
        <sz val="11"/>
        <rFont val="Arial"/>
        <family val="2"/>
      </rPr>
      <t xml:space="preserve">  Esta verificación se realiza a través de la bitácora, listado de asistencia y actas.
</t>
    </r>
  </si>
  <si>
    <t xml:space="preserve">Guía Operativa del Servicio  Educación Inicial Propia e Intercultural. GO3.MT3.PP, Versión 2, del 26/12/2025. 2.6 Estrategias de Atención en educacion Inicial Propia e Intercultural. Páginas 11a la 19. 
</t>
  </si>
  <si>
    <r>
      <t xml:space="preserve">Realiza encuentros grupales con mujeres y personas en estado de gestación, niñas y niños hasta los dieciocho (18) meses, verifique que:
a. Se atiende mínimo de tres (3) horas efectivas de trabajo con una frecuencia de al menos una (1) vez al mes de acuerdo con el proceso de concertación y acuerdos con la comunidad.
b.. Están a cargo de un (1) sabedor cultural y (1) profesional en salud o nutrición, con el acompañamiento del profesional psicosocial según lo establecido en la planeación pedagógica.
</t>
    </r>
    <r>
      <rPr>
        <b/>
        <sz val="11"/>
        <color theme="1"/>
        <rFont val="Arial"/>
        <family val="2"/>
      </rPr>
      <t>Nota:</t>
    </r>
    <r>
      <rPr>
        <sz val="11"/>
        <color theme="1"/>
        <rFont val="Arial"/>
        <family val="2"/>
      </rPr>
      <t xml:space="preserve"> Esta verificación se realiza a través de la bitácora, listado de asistencia y actas.</t>
    </r>
  </si>
  <si>
    <r>
      <t xml:space="preserve">Realiza encuentros en el hogar, verifique si:
a. Su periodicidad es al menos una (1) vez al mes con una duración mínima de una (1) hora por encuentro.  
b. Se debe hacer un (1) encuentro en el hogar por cada participante. 
c. Los encuentros son acompañados por el talento humano intercultural e interdisciplinario.
f. Se desarrollan las iniciativas de autoabastecimiento familiar.
h. Se entregan insumos trimestralmente según las necesidades identificadas en el proceso de caracterización.
</t>
    </r>
    <r>
      <rPr>
        <b/>
        <sz val="11"/>
        <color theme="1"/>
        <rFont val="Arial"/>
        <family val="2"/>
      </rPr>
      <t>Nota 1</t>
    </r>
    <r>
      <rPr>
        <sz val="11"/>
        <color theme="1"/>
        <rFont val="Arial"/>
        <family val="2"/>
      </rPr>
      <t xml:space="preserve">: En diálogo con la familia y/o cuidadorees verifique si se concertan la fecha y hora de la realización de los encuentros y se registran los cambios de programación efectuados.
</t>
    </r>
    <r>
      <rPr>
        <b/>
        <sz val="11"/>
        <color theme="1"/>
        <rFont val="Arial"/>
        <family val="2"/>
      </rPr>
      <t>Nota 2:</t>
    </r>
    <r>
      <rPr>
        <sz val="11"/>
        <color theme="1"/>
        <rFont val="Arial"/>
        <family val="2"/>
      </rPr>
      <t xml:space="preserve"> Esta verificación se realiza a través de la bitácora, listado de asistencia y actas.</t>
    </r>
  </si>
  <si>
    <r>
      <t xml:space="preserve">Realiza encuentros comunitarios, verifique si:
a. Los horarios son concertados con las autoridades étnicas, tienen una duración mínima de tres (3) horas efectivas y una frecuencia de al menos una (1) vez al mes.
b. Se desarrolla la "olla comunitaria" como uno de los momentos metodológicos
c. Son liderados por el talento humano interdisciplinario e intercultural según sea el caso y con el acompañamiento de un sabedor cultural.
</t>
    </r>
    <r>
      <rPr>
        <b/>
        <sz val="11"/>
        <color theme="1"/>
        <rFont val="Arial"/>
        <family val="2"/>
      </rPr>
      <t>Nota:</t>
    </r>
    <r>
      <rPr>
        <sz val="11"/>
        <color theme="1"/>
        <rFont val="Arial"/>
        <family val="2"/>
      </rPr>
      <t xml:space="preserve"> Esta verificación se realiza a través de la bitácora, listado de asistencia y actas.</t>
    </r>
  </si>
  <si>
    <t>Mediante la observación y diálogo con el talento humano intercultural, padres, cuidadores, mujeres y personas en estado de gestación, niñas y niños, en referencia con lo descrito en el proyecto pedagógico y la planeación de las experiencias pedagógicas se identifica que:</t>
  </si>
  <si>
    <t>5.2.2</t>
  </si>
  <si>
    <t>Implementa la planeación pedagogica la cual cumple con las siguientes situaciones: 
a. Se encuentra acorde con el enfoque, modelo, concepciones, filosofias o corrientes, establecidas en el proyecto y el desarrollo de la intencionalidad pedagógica. 
b. La intencionalidad y acciones pedagógicas se encuentran desarrolladas en el marco de los intereses, particularidades y necesidades de los usuarios. 
c. Las actividades relacionadas en la planeación pedagógica son flexibles y tienen en cuenta el material que aporta el entorno. 
d. Las actividades permiten que las niñas y niños sean constructores de su propio conocimiento por medio de la exploración del medio. 
e. Los materiales se encuentran acorde a las actividades propuestas en la planeación. 
f. Apartir del primer encuentro comunitario se realizan experiencias pedagógicas que promueven el disfrute de los alimentos. (el momento metodológico la olla comunitaria).</t>
  </si>
  <si>
    <t>5.3</t>
  </si>
  <si>
    <t>Implementa acciones de cuidado con las niñas y los niños desde la gestación que promueven el bienestar, la seguridad y el buen trato. (Estandares 3 y 26).</t>
  </si>
  <si>
    <t xml:space="preserve">Guía Operativa del Servicio  Educación Inicial Propia e Intercultural. GO3.MT3.PP, Versión 2, del 26/12/2025. Estándar 3 y 26. Páginas 23 y 66. </t>
  </si>
  <si>
    <t xml:space="preserve">Mediante la observación, se identifica que: </t>
  </si>
  <si>
    <t>5.3.1</t>
  </si>
  <si>
    <r>
      <t xml:space="preserve">Cuenta con acciones de cuidado que:
a. Promueven en el desarrollo del quehacer diario: Estilos de vida saludable, la alimentación, la siesta, las actividades de cuerpo y movimiento, la higiene (cambio de pañal, control de esfínteres, higiene oral, lavado de manos, entre otros).
b.Tienen un sentido claro y una intencionalidad, las cuales promueven interacciones positivas, bienestar físico, bienestar emocional y buen trato.
c. Parten del reconocimiento de las particularidades de los participantes, respetando siempre sus ritmos y sus tiempos; permitiendo que las vivan de forma natural, propiciando la construcción de vínculos, relaciones de afecto y seguridad. 
</t>
    </r>
    <r>
      <rPr>
        <b/>
        <sz val="11"/>
        <color theme="1"/>
        <rFont val="Arial"/>
        <family val="2"/>
      </rPr>
      <t>Nota 1:</t>
    </r>
    <r>
      <rPr>
        <sz val="11"/>
        <color theme="1"/>
        <rFont val="Arial"/>
        <family val="2"/>
      </rPr>
      <t xml:space="preserve"> La sensibilidad, el cariño y el afecto cumplen un papel relevante en los momentos, prácticas y vivencias cotidianas. Verifique si el talento humano demuestra de forma consistente sensibilidad, cariño y afecto a través de: tono de voz calmado, contacto físico respetuoso y oportuno, escucha atenta, validación de emociones, consuelo ante el llanto o malestar, trato no violento (sin gritos, humillaciones ni burlas) y gestos de acercamiento y acompañamiento afectuoso.</t>
    </r>
  </si>
  <si>
    <t>5.3.2</t>
  </si>
  <si>
    <t xml:space="preserve">Cuenta con los ajustes razonables para el desarrollo de las acciones de cuidado para los participantes con discapacidad y étnicos,  partiendo de sus características, capacidades y habilidades. </t>
  </si>
  <si>
    <t>CONT / ADM</t>
  </si>
  <si>
    <t>5.3.3</t>
  </si>
  <si>
    <r>
      <t xml:space="preserve">Utiliza el talento humano Intercultural de la UCA, lenguaje respetuoso, tiene disposición a la escucha y demuestra empatía con los niños y niñas. 
</t>
    </r>
    <r>
      <rPr>
        <b/>
        <sz val="11"/>
        <color theme="1"/>
        <rFont val="Arial"/>
        <family val="2"/>
      </rPr>
      <t xml:space="preserve">Nota: </t>
    </r>
    <r>
      <rPr>
        <sz val="11"/>
        <color theme="1"/>
        <rFont val="Arial"/>
        <family val="2"/>
      </rPr>
      <t>En observación del personal se evidencia que utilizan lenguaje verbal respetuoso (sin sarcasmos, gritos o descalificaciones), mantienen un tono de voz adecuado, cordial y amable con los niños y niñas.</t>
    </r>
  </si>
  <si>
    <t>5.4</t>
  </si>
  <si>
    <t>Dispone de ambientes enriquecidos para el desarrollo de experiencias pedagógicas intencionadas. (Estandares 27 y 46).</t>
  </si>
  <si>
    <t xml:space="preserve">Guía Operativa del Servicio  Educación Inicial Propia e Intercultural. GO3.MT3.PP, Versión 2, del 26/12/2025. Estándar 27 y 46. Páginas 67 a la 69, 104 y 105. </t>
  </si>
  <si>
    <t xml:space="preserve">Mediante la observación, se identifica, que: </t>
  </si>
  <si>
    <t>5.4.1</t>
  </si>
  <si>
    <t xml:space="preserve">Los ambientes pedagógicos implementados para la semana de la visita de inspección, se encuentra acordes con el Proyecto y la planeación pedagógica. </t>
  </si>
  <si>
    <t>5.4.2</t>
  </si>
  <si>
    <r>
      <t>Se identifica que los ambientes pedagógicos se caracterizan por: 
a. Estar basados en las particularidades, intereses, gustos y características de su cultura, la construcción de la identidad y contexto territorial. 
b. Permiten el disfrute, creencias y transformación de su mundo a través de expresiones artísticas, juegos tradicionales, la oralidad, la literatura, exploración del medio para conocerlo, apropiarlo y preguntarse sobre él.  
c.Ser flexibles, funcionales, por lo que pueden cobrar distintos usos y sentidos de acuerdo con las intencionalidades pedagógicas.
d. Atender a ni</t>
    </r>
    <r>
      <rPr>
        <sz val="11"/>
        <rFont val="Arial"/>
        <family val="2"/>
      </rPr>
      <t>ñas y niños de diferentes grupos poblacionales teniendo en c</t>
    </r>
    <r>
      <rPr>
        <sz val="11"/>
        <color theme="1"/>
        <rFont val="Arial"/>
        <family val="2"/>
      </rPr>
      <t xml:space="preserve">uenta sus intereses, particularidades y cultura propia de la comunidad. 
e.Proponer espacios pedagógicos inclusivos y sin estereotipos.
f.Incluir ajustes tales como señales visuales acondicionadas en colores y contrastes, uso de imágenes reales como fotografías, material texturizado, agendas visuales, entre otros.
g. Favorecer la participación de todas las personas, ajustados intencionalmente para promover la inclusión y participación de las niñas y los niños con discapacidad. </t>
    </r>
  </si>
  <si>
    <t>5.4.4</t>
  </si>
  <si>
    <r>
      <t xml:space="preserve">Cuentan con material suficiente y en buen estado que:  
a. Permite la exploración corporal y sensorial necesarios y el fortalecimieno de habilidades y potencialidades.
b. Son de fácil manejo y se encuentran al alcance de las niñas y los niños. 
c. Permite la exploración de las particularidades, en caso de atender a niñas y niños de diferentes grupos poblacionales, 
d. Es consistente con la propuesta pedagógica teniendo en cuenta las particularidades, intereses y cultura propia de la comunidad que se atiende.
e. Incluye ajustes tales como señales visuales acondicionadas en colores y contrastes, uso de imágenes reales como fotografías, material texturizado, agendas visuales, entre otros. 
f. Favorecen la participación de todos, ajustados intencionalmente para promover la inclusión y participación de las niñas y los niños con discapacidad. 
</t>
    </r>
    <r>
      <rPr>
        <b/>
        <sz val="11"/>
        <color theme="1"/>
        <rFont val="Arial"/>
        <family val="2"/>
      </rPr>
      <t>Nota:</t>
    </r>
    <r>
      <rPr>
        <sz val="11"/>
        <color theme="1"/>
        <rFont val="Arial"/>
        <family val="2"/>
      </rPr>
      <t xml:space="preserve"> Los materiales pueden ser:
*Estructurados: Como plastilina, crayolas, marcadores, colores, juegos didácticos, entre otros.
* No estructurados: De origen natural (semillas, hojas secas, ramas de árbol, entre otros). De origen industrial o reutilizables (retazos de tela, tubos de cartón, botellas plásticas, entre otros). Objetos de la vida cotidiana (vasos de plástico, coladores, cucharas de palo, entre otros. Herramientas y utensilios: lupas, linternas, pinzas, embudos, entre otros).</t>
    </r>
  </si>
  <si>
    <t>5.5</t>
  </si>
  <si>
    <t>Cuenta con el seguimiento al desarrollo de cada niña y niño y lo socializa con las familias o cuidadores como mínimo tres veces al año (Estándar 28).</t>
  </si>
  <si>
    <t>Guía Operativa del Servicio  Educación Inicial Propia e Intercultural. GO3.MT3.PP, Versión 2, del 26/12/2025. Estándar 28 y 46. Páginas 69 a la 72</t>
  </si>
  <si>
    <t>5.5.1</t>
  </si>
  <si>
    <r>
      <t xml:space="preserve">Cuenta e implementa con un instrumento definido para el seguimiento al desarrollo de cada niño y niña el cual:
a. Contiene: 
*El nombre de la niña o niño
*La fecha del suceso o cambio identificado. 
*Las anotaciones, informaciones y recorridos de las situaciones que cotidianamente se vivieron, haciendo énfasis en el desarrollo y aprendizaje de la niña o el niño.
b. Se aplica mínimo una vez al mes.
c. Aprobado por la supervisión del contrato.
</t>
    </r>
    <r>
      <rPr>
        <b/>
        <sz val="11"/>
        <color theme="1"/>
        <rFont val="Arial"/>
        <family val="2"/>
      </rPr>
      <t>Nota 1:</t>
    </r>
    <r>
      <rPr>
        <sz val="11"/>
        <color theme="1"/>
        <rFont val="Arial"/>
        <family val="2"/>
      </rPr>
      <t xml:space="preserve"> los soportes que evidencian el seguimiento al desarrollo de cada niño y niña podrian ser: diarios de campo, anecdotario, transcripciones de las voces, álbumes o museos de fotografías comentadas, bitácoras, grabaciones de voz, cuadernos viajeros, producciones de las niñas y los niños, entre otros, permiten evidenciar lo que los niños y niñas viven, sienten, preguntan, interpretan, comunican y construyen en su cotidianidad.
</t>
    </r>
    <r>
      <rPr>
        <b/>
        <sz val="11"/>
        <color theme="1"/>
        <rFont val="Arial"/>
        <family val="2"/>
      </rPr>
      <t>Nota 2:</t>
    </r>
    <r>
      <rPr>
        <sz val="11"/>
        <color theme="1"/>
        <rFont val="Arial"/>
        <family val="2"/>
      </rPr>
      <t xml:space="preserve"> En contraste con la información encontrada en el instrumento diálogue con el talento humano intercultural, las familias y/o cuidador de acuerdo con la muestra para la verificación del seguimiento al desarrollo de cada niña y niño.</t>
    </r>
  </si>
  <si>
    <t>Guía Operativa del Servicio  Educación Inicial Propia e Intercultural. GO3.MT3.PP, Versión 2, del 26/12/2025. Estándar 28 y 46. Páginas 69 a la 72.</t>
  </si>
  <si>
    <t>5.5.2</t>
  </si>
  <si>
    <r>
      <t xml:space="preserve">Cuenta con la Escala de Valoración Cualitativa del Desarrollo Infantil - Revisada - EVCDI-R, que:
a. Fue constuida a partir de las anotaciones, información y registros realizados máximo mensualmente de cada una de las niñas y niños. 
b. Es liderada por el talento humano intercultural.
c. Se aplica cada tres (3) meses a partir del ingreso de cada niña y niño al servicio.
d. Es diligenciada en el "Registro y respuestas escala de valoración" y reposa en la carpeta de cada participante.
</t>
    </r>
    <r>
      <rPr>
        <b/>
        <sz val="11"/>
        <color theme="1"/>
        <rFont val="Arial"/>
        <family val="2"/>
      </rPr>
      <t>Nota:</t>
    </r>
    <r>
      <rPr>
        <sz val="11"/>
        <color theme="1"/>
        <rFont val="Arial"/>
        <family val="2"/>
      </rPr>
      <t xml:space="preserve"> Para el registro se contará con cinco (5) días hábiles calendario, posterior a la fecha de diligenciamiento de la EVCDI-R.</t>
    </r>
  </si>
  <si>
    <t>5.5.3</t>
  </si>
  <si>
    <r>
      <t xml:space="preserve">Cuenta con los resultados de la Escala de Valoración Cualitativa del Desarrollo Infantil - Revisada - EVCDI-R,  los cuales deben evidenciar que:
Se realizó un análisis de la información del equipo intersiciplinario y se toman decisiones como mínimo con respecto a:
• Actualización del plan de formación y acompañamiento a familias.
• Planeación de las experiencias pedagógicas.
• Gestión intersectorial.
• Procesos de cualificación al talento humano intercultural.
• Diligenciamiento del Formato Ficha de caracterización pedagógica para la inclusión de niñas y niños con discapacidad o documento que lo modifique o sustituya, cuando se identifiquen dos o más alertas en el desarrollo de las niñas y los niños. 
</t>
    </r>
    <r>
      <rPr>
        <b/>
        <sz val="11"/>
        <color theme="1"/>
        <rFont val="Arial"/>
        <family val="2"/>
      </rPr>
      <t>Nota:</t>
    </r>
    <r>
      <rPr>
        <sz val="11"/>
        <color theme="1"/>
        <rFont val="Arial"/>
        <family val="2"/>
      </rPr>
      <t xml:space="preserve">  los soportes pueden ser, actas, listados de asistencia, registros, entre otros. </t>
    </r>
  </si>
  <si>
    <t>5.5.4</t>
  </si>
  <si>
    <r>
      <t xml:space="preserve">Cuenta con la socialización de los resultados de la Escala de Valoración Cualitativa del Desarrollo Infantil - Revisada - EVCDI-R así: 
a. De manera presencial a las familias y cuidadores.
b. Debe realizarse de manera presencial mínimo (3) tres veces al año.
c. El soporte es acta y listado de asistencia.
</t>
    </r>
    <r>
      <rPr>
        <b/>
        <sz val="11"/>
        <color theme="1"/>
        <rFont val="Arial"/>
        <family val="2"/>
      </rPr>
      <t>Nota 1:</t>
    </r>
    <r>
      <rPr>
        <sz val="11"/>
        <color theme="1"/>
        <rFont val="Arial"/>
        <family val="2"/>
      </rPr>
      <t xml:space="preserve">  Las evidencias de socialización pueden ser: exposiciones, galería de imágenes, descripciones cualitativas, videos y/o registros fotográficos, entre otros. 
</t>
    </r>
    <r>
      <rPr>
        <b/>
        <sz val="11"/>
        <color theme="1"/>
        <rFont val="Arial"/>
        <family val="2"/>
      </rPr>
      <t>Nota 2:</t>
    </r>
    <r>
      <rPr>
        <sz val="11"/>
        <color theme="1"/>
        <rFont val="Arial"/>
        <family val="2"/>
      </rPr>
      <t xml:space="preserve"> La socialización de los resultados de la Escala de valoración cualitativa del Desarrollo Infantil - Revisada - EVCDI-R también se verifica mediante el diálogo con el talento humano intercultural y la familia o cuidador de acuerdo con la muestra. 
</t>
    </r>
    <r>
      <rPr>
        <b/>
        <sz val="11"/>
        <color theme="1"/>
        <rFont val="Arial"/>
        <family val="2"/>
      </rPr>
      <t xml:space="preserve">Nota 3: </t>
    </r>
    <r>
      <rPr>
        <sz val="11"/>
        <color theme="1"/>
        <rFont val="Arial"/>
        <family val="2"/>
      </rPr>
      <t>Para las comunidades étnicas, es importante reconocer que se tienen otras prácticas propias que inciden en la interpretación de la EVCDI-R, reflejando el seguimiento al desarrollo de las niñas y los niños desde un enfoque diferencial.</t>
    </r>
  </si>
  <si>
    <t xml:space="preserve">Desarrolla jornadas pedagógicas mínimo una vez al mes con el talento humano intercultural para fortalecer su trabajo. (Estándar 29). </t>
  </si>
  <si>
    <t>Guía Operativa del Servicio  Educación Inicial Propia e Intercultural. GO3.MT3.PP, Versión 2, del 26/12/2025. Estándar 28 y 46. Páginas 72 a la 73.</t>
  </si>
  <si>
    <r>
      <t xml:space="preserve">Cuenta e implementa jornadas de reflexión pedagógica las cuales:
a. Desarrollan espacios participativos de diálogo entre el talento humano intercultural interdisciplinario del servicio
b. Incluyen los compromisos y aportes para fortalecer el trabajo con las niñas, los niños, las mujeres y personas en estado de gestación.
d.Son realizadas una (1) vez al mes, cuatro (4) horas por un (1) día. </t>
    </r>
    <r>
      <rPr>
        <b/>
        <sz val="11"/>
        <rFont val="Arial"/>
        <family val="2"/>
      </rPr>
      <t xml:space="preserve">
Nota:</t>
    </r>
    <r>
      <rPr>
        <sz val="11"/>
        <rFont val="Arial"/>
        <family val="2"/>
      </rPr>
      <t xml:space="preserve"> los soportes podrian ser cronograma, actas, listados de asistencia, registros fotográficos entre otros.
</t>
    </r>
    <r>
      <rPr>
        <b/>
        <sz val="11"/>
        <rFont val="Arial"/>
        <family val="2"/>
      </rPr>
      <t>Nota 2:</t>
    </r>
    <r>
      <rPr>
        <sz val="11"/>
        <rFont val="Arial"/>
        <family val="2"/>
      </rPr>
      <t xml:space="preserve"> Las jornadas de reflexión pedagógicas también deben ser verificadas en diálogo con el talento humano intercultural.</t>
    </r>
  </si>
  <si>
    <r>
      <t xml:space="preserve">Cuenta con estrategias y acciones que permiten el reconocimiento, la pervivencia y el fortalecimiento de las prácticas culturales de los grupos étnicos presentes en el servicio.
</t>
    </r>
    <r>
      <rPr>
        <b/>
        <sz val="11"/>
        <color theme="1"/>
        <rFont val="Arial"/>
        <family val="2"/>
      </rPr>
      <t>Nota 1:</t>
    </r>
    <r>
      <rPr>
        <sz val="11"/>
        <color theme="1"/>
        <rFont val="Arial"/>
        <family val="2"/>
      </rPr>
      <t xml:space="preserve"> los soportes pueden ser cronogramas de implementación de acciones, actas, registros de asistencia, entre otros.
</t>
    </r>
    <r>
      <rPr>
        <b/>
        <sz val="11"/>
        <color theme="1"/>
        <rFont val="Arial"/>
        <family val="2"/>
      </rPr>
      <t>Nota 2:</t>
    </r>
    <r>
      <rPr>
        <sz val="11"/>
        <color theme="1"/>
        <rFont val="Arial"/>
        <family val="2"/>
      </rPr>
      <t xml:space="preserve"> Las jornadas de prácticas culturales deben ser verificadas en diálogo con el talento humano intercultural.</t>
    </r>
  </si>
  <si>
    <r>
      <t xml:space="preserve">Cuenta con la participación del talento humano en los colectivos pedagógicos, quienes deberán: 
a. Movilizar y compartir los aprendizajes y construcciones pedagógicas, con sus compañeros durante las jornadas destinadas a la reflexión pedagógica.
b. Ser constantes con el fin de aportar a las apuestas territoriales que influyan en la garantía del derecho a la educación inicial de las niñas y los niños.
</t>
    </r>
    <r>
      <rPr>
        <b/>
        <sz val="11"/>
        <color theme="1"/>
        <rFont val="Arial"/>
        <family val="2"/>
      </rPr>
      <t xml:space="preserve">Nota 1: </t>
    </r>
    <r>
      <rPr>
        <sz val="11"/>
        <color theme="1"/>
        <rFont val="Arial"/>
        <family val="2"/>
      </rPr>
      <t xml:space="preserve">los soportes podrian ser cronogramas, actas, registros de asistencia, entre otros.
</t>
    </r>
    <r>
      <rPr>
        <b/>
        <sz val="11"/>
        <color theme="1"/>
        <rFont val="Arial"/>
        <family val="2"/>
      </rPr>
      <t>Nota 2:</t>
    </r>
    <r>
      <rPr>
        <sz val="11"/>
        <color theme="1"/>
        <rFont val="Arial"/>
        <family val="2"/>
      </rPr>
      <t xml:space="preserve"> Los colectivos pedagógicos deben ser verificados en diálogo con el talento humano.</t>
    </r>
  </si>
  <si>
    <t>PORTADA</t>
  </si>
  <si>
    <t>6. ADMINISTRATIVO Y DE GESTIÓN</t>
  </si>
  <si>
    <t>6.1</t>
  </si>
  <si>
    <t xml:space="preserve">Documenta las estrategias organizacionales que le dan identidad como organización que atiende a la primera infancia. - Estandar 51 </t>
  </si>
  <si>
    <t xml:space="preserve">GUÍA OPERATIVA SERVICIO EDUCACIÓN INICIAL PROPIA E INTERCULTURAL – EIPI Versión 2 del 26 de diciembre de 2025, Estándar 51 página 102. </t>
  </si>
  <si>
    <t>6.1.1</t>
  </si>
  <si>
    <t>Cuenta con Reglamento Interno de Trabajo</t>
  </si>
  <si>
    <t>6.1.2</t>
  </si>
  <si>
    <t>En observación de la atención y dialogo con los padres de familia se identifica que se presta el servicio ocho (8) horas diarias, cinco (5) días a la semana.</t>
  </si>
  <si>
    <t>6.2</t>
  </si>
  <si>
    <t xml:space="preserve">Documenta e implementa, de acuerdo con las orientaciones vigentes, la gestión documental de la información sobre las niñas, los niños, mujeres gestantes, sus familias o cuidadores, el talento humano y la gestión administrativa y financiera. - Estandar 53 </t>
  </si>
  <si>
    <t xml:space="preserve">Guía Operativa del Servicio  Educación Inicial Propia e Intercultural. GO3.MT3.PP, Versión 2, del 26/12/2025. Estándar 53. Páginas 107 a la 108. </t>
  </si>
  <si>
    <t>PSIC / TS / PEDAG / LIC /ADMIN</t>
  </si>
  <si>
    <t>6.2.1</t>
  </si>
  <si>
    <r>
      <t xml:space="preserve">Cuentan las mujeres y personas en estado de gestación,  los niños y niñas con la totalidad de los documentos requeridos según la muestra seleccionada y están disponibles para consulta.
</t>
    </r>
    <r>
      <rPr>
        <b/>
        <sz val="11"/>
        <color theme="1"/>
        <rFont val="Arial"/>
        <family val="2"/>
      </rPr>
      <t>Nota 1</t>
    </r>
    <r>
      <rPr>
        <sz val="11"/>
        <color theme="1"/>
        <rFont val="Arial"/>
        <family val="2"/>
      </rPr>
      <t xml:space="preserve">: En caso de no contar con algun documento, se relacionan las acciones en el registro de novedades para la adquisición de los documentos de las niñas y niños atendidos.
</t>
    </r>
    <r>
      <rPr>
        <b/>
        <sz val="11"/>
        <color theme="1"/>
        <rFont val="Arial"/>
        <family val="2"/>
      </rPr>
      <t xml:space="preserve">Nota 2: </t>
    </r>
    <r>
      <rPr>
        <sz val="11"/>
        <color theme="1"/>
        <rFont val="Arial"/>
        <family val="2"/>
      </rPr>
      <t>Esta verificación se realizará a través de la muestra seleccionada.</t>
    </r>
  </si>
  <si>
    <t xml:space="preserve">Guía Operativa del Servicio  Educación Inicial Propia e Intercultural. GO3.MT3.PP, Versión 2, del 26/12/2025. Estándar 53. Páginas 107 a la 108. 
Tabla No.2 - MANUAL TÉCNICO MODALIDAD PROPIA E INTERCULTURAL PARA LA ATENCIÓN A LA PRIMERA INFANCIA  MT3.PP 26/12/2026 Versión 2 Página 52 a la  55 </t>
  </si>
  <si>
    <t>6.2.2</t>
  </si>
  <si>
    <t xml:space="preserve">Cuentan con la documentación requerida para los niñas y niños en proceso migratorio.  </t>
  </si>
  <si>
    <t>Guía Operativa del Servicio  Educación Inicial Propia e Intercultural. GO3.MT3.PP, Versión 2, del 26/12/2025. Estándar 53. Páginas 107 a la 108. 
Tabla No.2 - MANUAL TÉCNICO MODALIDAD PROPIA E INTERCULTURAL PARA LA ATENCIÓN A LA PRIMERA INFANCIA  MT3.PP 26/12/2026 Versión 2 Página 52 a la  56</t>
  </si>
  <si>
    <t>6.2.3</t>
  </si>
  <si>
    <r>
      <t xml:space="preserve">Cuenta con las gestiones realizadas con las entidades territoriales y/o tradicionales para la adquisición de los documentos faltantes. 
</t>
    </r>
    <r>
      <rPr>
        <b/>
        <sz val="11"/>
        <color theme="1"/>
        <rFont val="Arial"/>
        <family val="2"/>
      </rPr>
      <t>Nota:</t>
    </r>
    <r>
      <rPr>
        <sz val="11"/>
        <color theme="1"/>
        <rFont val="Arial"/>
        <family val="2"/>
      </rPr>
      <t xml:space="preserve"> los soportes pueden ser actas, listados de asistencia, correos electrónicos, entre otros. </t>
    </r>
  </si>
  <si>
    <t>Guía Operativa del Servicio  Educación Inicial Propia e Intercultural. GO3.MT3.PP, Versión 2, del 26/12/2025. Estándar 53. Páginas 107 a la 108. 
Tabla No.2 - MANUAL TÉCNICO MODALIDAD PROPIA E INTERCULTURAL PARA LA ATENCIÓN A LA PRIMERA INFANCIA  MT3.PP 26/12/2026 Versión 2 Página 52 a la  57</t>
  </si>
  <si>
    <t>6.2.4</t>
  </si>
  <si>
    <r>
      <t xml:space="preserve">Aplican las jornadas de sensibilización y orientación a la familia, cuidador y autoridades tradicionales para la adquisición de los documentos.
</t>
    </r>
    <r>
      <rPr>
        <b/>
        <sz val="11"/>
        <color theme="1"/>
        <rFont val="Arial"/>
        <family val="2"/>
      </rPr>
      <t xml:space="preserve">Nota: </t>
    </r>
    <r>
      <rPr>
        <sz val="11"/>
        <color theme="1"/>
        <rFont val="Arial"/>
        <family val="2"/>
      </rPr>
      <t>los soportes pueden ser</t>
    </r>
    <r>
      <rPr>
        <b/>
        <sz val="11"/>
        <color theme="1"/>
        <rFont val="Arial"/>
        <family val="2"/>
      </rPr>
      <t xml:space="preserve"> </t>
    </r>
    <r>
      <rPr>
        <sz val="11"/>
        <color theme="1"/>
        <rFont val="Arial"/>
        <family val="2"/>
      </rPr>
      <t xml:space="preserve">actas, listados de asistencia, correos electrónicos, entre otros. </t>
    </r>
  </si>
  <si>
    <t>Guía Operativa del Servicio  Educación Inicial Propia e Intercultural. GO3.MT3.PP, Versión 2, del 26/12/2025. Estándar 53. Páginas 107 a la 108. 
Tabla No.2 - MANUAL TÉCNICO MODALIDAD PROPIA E INTERCULTURAL PARA LA ATENCIÓN A LA PRIMERA INFANCIA  MT3.PP 26/12/2026 Versión 2 Página 52 a la  58</t>
  </si>
  <si>
    <t>6.2.5</t>
  </si>
  <si>
    <t>El archivo fisico y/o digital de cada colaborador contiene la totalidad de documentación requerida y organizada de acuerdo a las orientaciones de gestión documental de la guia opertiva de la modalidad y servicio.</t>
  </si>
  <si>
    <t>Guía Operativa del Servicio  Educación Inicial Propia e Intercultural. GO3.MT3.PP, Versión 2, del 26/12/2025. Estándar 53. Páginas 107 a la 108. 
Tabla No.2 - MANUAL TÉCNICO MODALIDAD PROPIA E INTERCULTURAL PARA LA ATENCIÓN A LA PRIMERA INFANCIA  MT3.PP 26/12/2026 Versión 2 Página 52 a la  59</t>
  </si>
  <si>
    <t>6.3</t>
  </si>
  <si>
    <t>Registra y actualiza la información de las niñas, los niños, sus familias, cuidadores y el talento humano Iintercultural a través de los mecanismos que definan las entidades competentes. (Estándar 54)</t>
  </si>
  <si>
    <t>Guía Operativa del Servicio  Educación Inicial Propia e Intercultural. GO3.MT3.PP, Versión 2, del 26/12/2025. Estándar 54. Páginas 108 a la 109.</t>
  </si>
  <si>
    <t>6.3.1</t>
  </si>
  <si>
    <r>
      <t xml:space="preserve">Disponen del Registro de Asistencia Mensual RAM, que se aplica diariamente a las mujeres y personas en estado de gestación,  niñas y niños, y cargan la información en el sistema o herramienta que defina el ICBF para tal fin, la cual debe guardar total relación con la asistencia efectiva de los participantes a la UCA.
</t>
    </r>
    <r>
      <rPr>
        <b/>
        <sz val="11"/>
        <color theme="1"/>
        <rFont val="Arial"/>
        <family val="2"/>
      </rPr>
      <t>Nota 1</t>
    </r>
    <r>
      <rPr>
        <sz val="11"/>
        <color theme="1"/>
        <rFont val="Arial"/>
        <family val="2"/>
      </rPr>
      <t xml:space="preserve">: Esta verificación se realiza de acuerdo con la muestra seleccionada. 
</t>
    </r>
    <r>
      <rPr>
        <b/>
        <sz val="11"/>
        <color theme="1"/>
        <rFont val="Arial"/>
        <family val="2"/>
      </rPr>
      <t xml:space="preserve">Nota 2: </t>
    </r>
    <r>
      <rPr>
        <sz val="11"/>
        <color theme="1"/>
        <rFont val="Arial"/>
        <family val="2"/>
      </rPr>
      <t>En caso que los participantes reportados en el RAM no sean los mismos, cuenta con los soportes de solicitud de actualización y ajuste de los datos. Los soportes pueden ser actas, correos electrónicos, entre otros.</t>
    </r>
  </si>
  <si>
    <t>6.3.2</t>
  </si>
  <si>
    <r>
      <t xml:space="preserve">Atiende población relacionada como excepción, para lo cual deberá: 
a. Registrarla en el aplicativo Cuéntame o sistema de información del ICBF: 
b. Niñas y niños hasta los cinco (5) años, once (11) meses veintinueve (29) días de edad.
c. Tener el acta de Comité Técnico que contemple la aprobación para esas poblaciones
</t>
    </r>
    <r>
      <rPr>
        <b/>
        <sz val="11"/>
        <color theme="1"/>
        <rFont val="Arial"/>
        <family val="2"/>
      </rPr>
      <t>Nota 1:</t>
    </r>
    <r>
      <rPr>
        <sz val="11"/>
        <color theme="1"/>
        <rFont val="Arial"/>
        <family val="2"/>
      </rPr>
      <t xml:space="preserve"> La verificación en Cuéntame o sistema de información del ICBF, se realizará de acuerdo con la muestra seleccionada.</t>
    </r>
  </si>
  <si>
    <t>6.4</t>
  </si>
  <si>
    <t xml:space="preserve">Cuenta con la información de los padres, las madres o los adultos responsables de las niñas, los niños y mujer gestante en un directorio completo y actualizado. (Estándar 55). </t>
  </si>
  <si>
    <t xml:space="preserve">GUÍA OPERATIVA SERVICIO EDUCACIÓN INICIAL PROPIA E INTERCULTURAL – EIPI Versión 2 del 26 de diciembre de 2025, Estándar 55 página 109. </t>
  </si>
  <si>
    <t>CONT / ADM / ECON</t>
  </si>
  <si>
    <t>6.4.1</t>
  </si>
  <si>
    <r>
      <t xml:space="preserve">Cuentan con el directorio de familias y cuidadores principales de los participantes, con la siguiente información:
* Nombre y apellido de la niña y/o niño.
* Nombre del padre, madre y/o adulto cuidador principal.
* Dirección o ubicación de la vivienda de la niña y/o niño.
* Teléfonos de contacto (fijo o celular).
* Datos de contacto alterno de un familiar o cuidador (Nombre, parentesco y número de contacto).
* Teléfono de líder o representante de autoridad tradicional para los casos de pertenencia a comunidades étnicas (cuando se cuente con esta información).
</t>
    </r>
    <r>
      <rPr>
        <b/>
        <sz val="11"/>
        <rFont val="Arial"/>
        <family val="2"/>
      </rPr>
      <t xml:space="preserve">Nota 1: </t>
    </r>
    <r>
      <rPr>
        <sz val="11"/>
        <rFont val="Arial"/>
        <family val="2"/>
      </rPr>
      <t xml:space="preserve">El directorio se encuentra disponible en la unidad de servicio y bajo custodia de una persona responsable del talento humano.
</t>
    </r>
    <r>
      <rPr>
        <b/>
        <sz val="11"/>
        <rFont val="Arial"/>
        <family val="2"/>
      </rPr>
      <t xml:space="preserve">Nota 2: </t>
    </r>
    <r>
      <rPr>
        <sz val="11"/>
        <rFont val="Arial"/>
        <family val="2"/>
      </rPr>
      <t>El directorio debe estar actualizado y con información veraz.</t>
    </r>
    <r>
      <rPr>
        <b/>
        <sz val="11"/>
        <rFont val="Arial"/>
        <family val="2"/>
      </rPr>
      <t xml:space="preserve"> </t>
    </r>
    <r>
      <rPr>
        <sz val="11"/>
        <rFont val="Arial"/>
        <family val="2"/>
      </rPr>
      <t>Esta verificación se realiza mediante el diálogo con los padres y/o cuidadores en la cual se debe contrastar la información del directorio, de acuerdo con la muestra.</t>
    </r>
  </si>
  <si>
    <t>6.5</t>
  </si>
  <si>
    <t>Cuentan con el mecanismo que permita registrar, analizar y tramitar las sugerencias, quejas y reclamos. (Estándar 56)</t>
  </si>
  <si>
    <t xml:space="preserve">GUÍA OPERATIVA SERVICIO EDUCACIÓN INICIAL PROPIA E INTERCULTURAL – EIPI Versión 2 del 26 de diciembre de 2025, Estándar 56 página 109. </t>
  </si>
  <si>
    <t>6.5.1</t>
  </si>
  <si>
    <t xml:space="preserve">Cuentan un procedimiento para el trámite de las PQRFS que cuenta como mínimo con: 
a. Tiempos de respuesta.
b. Registro de la PQRFS.
c. Direccionamiento y seguimiento a la respuesta.
d. Asignación de los responsables para gestionar una respuesta oportuna y verás. </t>
  </si>
  <si>
    <t>6.5.2</t>
  </si>
  <si>
    <r>
      <t xml:space="preserve">El procedimiento para el trámite de las PQRFS es implementado de acuerdo con lo documentado.
</t>
    </r>
    <r>
      <rPr>
        <b/>
        <sz val="11"/>
        <rFont val="Arial"/>
        <family val="2"/>
      </rPr>
      <t>Nota 1:</t>
    </r>
    <r>
      <rPr>
        <sz val="11"/>
        <rFont val="Arial"/>
        <family val="2"/>
      </rPr>
      <t xml:space="preserve"> Esta verificación se realiza mediante el diálogo con los padres y/o cuidadores y el talento humano, identificando si se conoce y se da respuesta a las PQRFS.</t>
    </r>
  </si>
  <si>
    <t>6.5.3</t>
  </si>
  <si>
    <t xml:space="preserve">Cuenta con evidencias de aplicación de las dos (2) evaluaciones de satisfacción a participantes, familias y cuidadores frente al servicio prestado al año y el informe de análisis de los resultados. </t>
  </si>
  <si>
    <t>7. COMPONENTE FINANCIERO</t>
  </si>
  <si>
    <t>7.1</t>
  </si>
  <si>
    <t>NO APLICA</t>
  </si>
  <si>
    <t>GUÍA OPERATIVA SERVICIO EDUCACIÓN INICIAL PROPIA E INTERCULTURAL – EIPI Versión 2 del 26 de diciembre de 2025. Estándar 57 página 111. ANEXO GESTIÒN DE RECURSOS FINANCIEROS CONTRATOS DE APORTE SERVICIOS DE PRIMERA INFANCIA, Versión 1 del 25 de noviembre de 2024. 4.2.6. Otras consideraciones pág. 8 a la 10 y  4.4.2 Presupuesto de ingresos y gastos pág. 11.</t>
  </si>
  <si>
    <t>7.1.1</t>
  </si>
  <si>
    <t>7.1.2</t>
  </si>
  <si>
    <t>7.1.3</t>
  </si>
  <si>
    <t>GUÍA OPERATIVA SERVICIO EDUCACIÓN INICIAL PROPIA E INTERCULTURAL – EIPI Versión 2 del 26 de diciembre de 2025. Estándar 58 página 112. ANEXO GESTIÒN DE RECURSOS FINANCIEROS CONTRATOS DE APORTE SERVICIOS DE PRIMERA INFANCIA, Versión 1 del 25 de noviembre de 2024. 4.2.6. Otras consideraciones pág. 8 a la 10 y  4.4.2 Presupuesto de ingresos y gastos pág. 11.</t>
  </si>
  <si>
    <t>Cuenta con Estados financieros completos del último año fiscal aprobados por el órgano máximo de administración.</t>
  </si>
  <si>
    <t>GUÍA OPERATIVA SERVICIO EDUCACIÓN INICIAL PROPIA E INTERCULTURAL – EIPI Versión 2 del 26 de diciembre de 2025. Estándar 58, 3.3.1 Canasta de atención y costos de referencia página 115. ANEXO GESTIÒN DE RECURSOS FINANCIEROS CONTRATOS DE APORTE SERVICIOS DE PRIMERA INFANCIA, Versión 1 del 25 de noviembre de 2024. 4.2.6. Otras consideraciones pág. 8 a la 10 y 4.4.2 Presupuesto de ingresos y gastos pág. 11.</t>
  </si>
  <si>
    <t>8. COMPONENTE TALENTO HUMANO</t>
  </si>
  <si>
    <t>8.1</t>
  </si>
  <si>
    <t/>
  </si>
  <si>
    <t>GUÍA OPERATIVA SERVICIO EDUCACIÓN INICIAL PROPIA E INTERCULTURAL – EIPI Versión 2 del 26 de diciembre de 2025. Estándar 52, página 106.</t>
  </si>
  <si>
    <t>8.1.1</t>
  </si>
  <si>
    <r>
      <t xml:space="preserve">La vinculación del talento humano se realiza bajo una modalidad de contratación legal vigente.
</t>
    </r>
    <r>
      <rPr>
        <b/>
        <sz val="11"/>
        <rFont val="Arial"/>
        <family val="2"/>
      </rPr>
      <t xml:space="preserve">Nota: </t>
    </r>
    <r>
      <rPr>
        <sz val="11"/>
        <rFont val="Arial"/>
        <family val="2"/>
      </rPr>
      <t>Este verificable se revisará a través de la observación de los contratos de trabajo de la muestra y el dialógo con el Talento Humano.</t>
    </r>
  </si>
  <si>
    <t>8.1.2</t>
  </si>
  <si>
    <r>
      <t xml:space="preserve">El talento humano cuente con la afiliación y el pago oportuno de los aportes al Sistema General de Seguridad Social (salud, pensión y riesgos laborales) desde el primer día de vinculación.
</t>
    </r>
    <r>
      <rPr>
        <b/>
        <sz val="11"/>
        <rFont val="Arial"/>
        <family val="2"/>
      </rPr>
      <t xml:space="preserve">Nota: </t>
    </r>
    <r>
      <rPr>
        <sz val="11"/>
        <rFont val="Arial"/>
        <family val="2"/>
      </rPr>
      <t>Este verificable se revisará a través de la observación de la consulta de pago de la seguridad social de la muestra y el dialógo con el Talento Humano.</t>
    </r>
  </si>
  <si>
    <t>8.2</t>
  </si>
  <si>
    <t>Cumple con los perfiles del talento humano intercultural que se requieren para la atención de las niñas, los niños y sus familias o cuidadores y las mujeres gestantes, con un enfoque diferencial</t>
  </si>
  <si>
    <t>GUÍA OPERATIVA SERVICIO EDUCACIÓN INICIAL PROPIA E INTERCULTURAL – EIPI Versión 2 del 26 de diciembre de 2025. Estándar 30, página 73.</t>
  </si>
  <si>
    <t>8.2.1</t>
  </si>
  <si>
    <t>8.2.2</t>
  </si>
  <si>
    <t>Se ha registrado el talento humano vinculado en el sistema de información o herramienta que el ICBF determine</t>
  </si>
  <si>
    <t>8.2.3</t>
  </si>
  <si>
    <t>Se ha priorizado la contratación de personal que conozca la lengua materna y la cultura de la comunidad atendida.</t>
  </si>
  <si>
    <t>8.2.4</t>
  </si>
  <si>
    <t>Si la entidad cuenta con practicantes se evidencia que:
*Cuenta con propuesta formal para la vinculación de practicantes, aprobada por el comité tecnico operativo.
*Los practicantes cumplen con la documentación requeridad en la guia operativa y portan su identificación de manera visible.
*Los practicantes no han sido asignados para suplir los perfiles del talento humano del servicio.</t>
  </si>
  <si>
    <t>En entrevista con el talento humano de acuerdo con la muestra, verifique su formación experiencia y desempeño:
¿Qué formación tienes, en qué has trabajado?, ¿qué experiencia tienes? ¿Cuáles son sus responsabilidades específicas en la Unidad de Servicio?</t>
  </si>
  <si>
    <t>8.3</t>
  </si>
  <si>
    <t>Cumple con el número de personas requeridas para asegurar la atención según el número total de niñas y niños, de acuerdo con lo establecido en las tablas de proporción de talento humano para la modalidad por servicio. Estandar 31</t>
  </si>
  <si>
    <t>GUÍA OPERATIVA SERVICIO EDUCACIÓN INICIAL PROPIA E INTERCULTURAL – EIPI Versión 2 del 26 de diciembre de 2025. Estándar 31, página 82.</t>
  </si>
  <si>
    <t>8.3.1</t>
  </si>
  <si>
    <r>
      <t xml:space="preserve">Cumple con el personal requerido de acuerdo con la Tabla de Talento Humano en la modalidad y servicio.
</t>
    </r>
    <r>
      <rPr>
        <b/>
        <sz val="11"/>
        <color rgb="FF000000"/>
        <rFont val="Arial"/>
        <family val="2"/>
      </rPr>
      <t xml:space="preserve">Nota 1: </t>
    </r>
    <r>
      <rPr>
        <sz val="11"/>
        <color rgb="FF000000"/>
        <rFont val="Arial"/>
        <family val="2"/>
      </rPr>
      <t xml:space="preserve">Verifique a través de observación la existencia del personal.
</t>
    </r>
    <r>
      <rPr>
        <b/>
        <sz val="11"/>
        <color rgb="FF000000"/>
        <rFont val="Arial"/>
        <family val="2"/>
      </rPr>
      <t>Nota 2:</t>
    </r>
    <r>
      <rPr>
        <sz val="11"/>
        <color rgb="FF000000"/>
        <rFont val="Arial"/>
        <family val="2"/>
      </rPr>
      <t xml:space="preserve"> Cuando la proporción de niñas y niños por adulto del equipo interdisciplinario, administrativo o de servicios es igual o superior al 50% por encima de la relación técnica, se debe asignar otra persona en el mismo cargo, con el salario establecido en los costos de referencia. Se exceptúa a las agentes educativas, quienes, de acuerdo con las condiciones territoriales, pueden atender hasta un 20% adicional.
</t>
    </r>
    <r>
      <rPr>
        <b/>
        <sz val="11"/>
        <color rgb="FF000000"/>
        <rFont val="Arial"/>
        <family val="2"/>
      </rPr>
      <t>Nota 3</t>
    </r>
    <r>
      <rPr>
        <sz val="11"/>
        <color rgb="FF000000"/>
        <rFont val="Arial"/>
        <family val="2"/>
      </rPr>
      <t>: Cuando se presenten variaciones las mismas deben ser aprobadas por el Comité Técnico.</t>
    </r>
  </si>
  <si>
    <t>8.4</t>
  </si>
  <si>
    <t>Implementa o gestiona y hace seguimiento al plan de cualificación del talento humano de acuerdo con la oferta territorial-sectorial - Estandar 32</t>
  </si>
  <si>
    <t>GUÍA OPERATIVA SERVICIO EDUCACIÓN INICIAL PROPIA E INTERCULTURAL – EIPI Versión 2 del 26 de diciembre de 2025. Estándar 32, página 82.</t>
  </si>
  <si>
    <t>8.4.1</t>
  </si>
  <si>
    <t>Cuenta con un plan de cualificación del talento humano, el cual debe estar estructurado a más tardar en el tercer (3) mes del inicio de la atención.</t>
  </si>
  <si>
    <t>8.4.2</t>
  </si>
  <si>
    <t xml:space="preserve">Cuenta con los soportes de implementación del plan de cualificación tales como actas con el listado de asistencia, contemplando las tematicas minimas establecidas en el  el Anexo Temáticas para cualificación del talento humano vinculado a los servicios de educación inicial en el marco de la atención integral o documento que lo modifique o sustituya. </t>
  </si>
  <si>
    <t>8.5</t>
  </si>
  <si>
    <t>Documenta e implementa un proceso de selección, inducción, bienestar y evaluación del desempeño del talento humano, de acuerdo con el perfil, el cargo a desempeñar y las particularidades culturales y étnicas de la población - Estandar 33</t>
  </si>
  <si>
    <t>GUÍA OPERATIVA SERVICIO EDUCACIÓN INICIAL PROPIA E INTERCULTURAL – EIPI Versión 2 del 26 de diciembre de 2025. Estándar 33, página 84.</t>
  </si>
  <si>
    <t>8.5.1</t>
  </si>
  <si>
    <r>
      <t xml:space="preserve">El personal cumple con las funciones para las cuales fue contratado.
</t>
    </r>
    <r>
      <rPr>
        <b/>
        <sz val="11"/>
        <color theme="1"/>
        <rFont val="Arial"/>
        <family val="2"/>
      </rPr>
      <t xml:space="preserve">Nota: </t>
    </r>
    <r>
      <rPr>
        <sz val="11"/>
        <color theme="1"/>
        <rFont val="Arial"/>
        <family val="2"/>
      </rPr>
      <t>Evalúe si el personal conoce sus funciones, aplicando las siguientes preguntas orientadoras, de acuerdo con la muestra:
¿Conoce sus funciones? 
¿Dónde las encuentra?
¿Cuáles son sus responsabilidades específicas?</t>
    </r>
  </si>
  <si>
    <t>8.5.3</t>
  </si>
  <si>
    <t>Cuenta con los soportes documentales de los resultados de la evaluación de los requisitos establecidos para la selección del talento humano, en concordancia con el perfil del cargo.</t>
  </si>
  <si>
    <t>8.5.4</t>
  </si>
  <si>
    <t>8.5.5</t>
  </si>
  <si>
    <t>Cuenta con los soportes que evidencian la implementación del proceso de inducción, abarcando las tematicas minimas establecidas en la guia operativa</t>
  </si>
  <si>
    <t>8.5.6</t>
  </si>
  <si>
    <t>Cuenta con los soportes que evidencian la implementación del proceso de evaluacion y desempeño coherentes con los roles y acciones que desempeña el talento humano</t>
  </si>
  <si>
    <t>Cuenta con los soportes que evidencian la implementación del proceso de bienestar y satisfaccion con una periodisidad minima de cada 3 meses</t>
  </si>
  <si>
    <t>8.6</t>
  </si>
  <si>
    <t>Cumple con la verificación del cumplimiento de lo establecido en la Ley 1918 de 2018, modificada por la Ley 2375 de 2024, referente a la consulta del registro de inhabilidades por delitos sexuales cometidos contra personas menores de edad.</t>
  </si>
  <si>
    <t>8.6.1</t>
  </si>
  <si>
    <r>
      <t>Cuenta con los soportes de verificación de consulta del registro de inhabilidades por delitos sexuales cometidos contra personas menores de edad en el proceso de selección del talento humano, en cumplimiento de lo establecido en la Ley 1918 de 2018, modificada por la Ley 2375 de 2024</t>
    </r>
    <r>
      <rPr>
        <b/>
        <sz val="11"/>
        <color theme="1"/>
        <rFont val="Arial"/>
        <family val="2"/>
      </rPr>
      <t xml:space="preserve">.
Nota 1: </t>
    </r>
    <r>
      <rPr>
        <b/>
        <u/>
        <sz val="11"/>
        <color theme="1"/>
        <rFont val="Arial"/>
        <family val="2"/>
      </rPr>
      <t xml:space="preserve">No se podrá vincular a quienes se encuentren inhabilitados por delitos contra la libertad, integridad y formación sexuales contra las niñas, los niños y los adolescentes, de acuerdo con lo establecido decreto 753 del 30 de abril de 2019. </t>
    </r>
    <r>
      <rPr>
        <sz val="11"/>
        <color theme="1"/>
        <rFont val="Arial"/>
        <family val="2"/>
      </rPr>
      <t xml:space="preserve">
</t>
    </r>
    <r>
      <rPr>
        <b/>
        <sz val="11"/>
        <color theme="1"/>
        <rFont val="Arial"/>
        <family val="2"/>
      </rPr>
      <t>Nota 2:</t>
    </r>
    <r>
      <rPr>
        <sz val="11"/>
        <color theme="1"/>
        <rFont val="Arial"/>
        <family val="2"/>
      </rPr>
      <t xml:space="preserve"> Verificar que la institución haya realizado la validación de antecedentes del talento humano, como requisito previo a su incorporación.</t>
    </r>
  </si>
  <si>
    <t>GUÍA OPERATIVA SERVICIO EDUCACIÓN INICIAL PROPIA E INTERCULTURAL – EIPI Versión 2 del 26 de diciembre de 2025. Estándar 33, página 84. Ley 1918 de 2018, modificada por la Ley 2375 de 2024.</t>
  </si>
  <si>
    <t>8.6.2</t>
  </si>
  <si>
    <r>
      <t xml:space="preserve">Cuenta con los soportes de verificación de consulta del registro de inhabilidades por delitos sexuales cometidos contra personas menores de edad, cada </t>
    </r>
    <r>
      <rPr>
        <b/>
        <u/>
        <sz val="11"/>
        <color theme="1"/>
        <rFont val="Arial"/>
        <family val="2"/>
      </rPr>
      <t>cuatro (4) meses</t>
    </r>
    <r>
      <rPr>
        <sz val="11"/>
        <color theme="1"/>
        <rFont val="Arial"/>
        <family val="2"/>
      </rPr>
      <t xml:space="preserve"> del talento humano, en cumplimiento de lo establecido en la Ley 1918 de 2018, modificada por la Ley 2375 de 2024.
</t>
    </r>
    <r>
      <rPr>
        <b/>
        <sz val="11"/>
        <color theme="1"/>
        <rFont val="Arial"/>
        <family val="2"/>
      </rPr>
      <t>Nota:</t>
    </r>
    <r>
      <rPr>
        <sz val="11"/>
        <color theme="1"/>
        <rFont val="Arial"/>
        <family val="2"/>
      </rPr>
      <t xml:space="preserve"> Solicitar la verificación de inhabilidades por delitos sexuales cometidos contra personas menores de edad de la muestra seleccionada, en la pág oficial.</t>
    </r>
  </si>
  <si>
    <t>Tabla 1. Espacios pedagógicos</t>
  </si>
  <si>
    <t>Click</t>
  </si>
  <si>
    <t>Ubicación</t>
  </si>
  <si>
    <t>Denominación del espacio pedagógico</t>
  </si>
  <si>
    <t>Rango de edad 
(años)</t>
  </si>
  <si>
    <t>Área (m²)</t>
  </si>
  <si>
    <t>Índice (m²/niña-niño)</t>
  </si>
  <si>
    <t>Capacidad máxima 
(Área / Índice)</t>
  </si>
  <si>
    <t>No. niñas y niños (Cupos ubicados)</t>
  </si>
  <si>
    <t>Cumple - No cumple - No aplica</t>
  </si>
  <si>
    <t>observaciones</t>
  </si>
  <si>
    <t>Digite el cupo total de niñas y niños:</t>
  </si>
  <si>
    <t>Sanitarios u orinales en línea infantil o con adaptador</t>
  </si>
  <si>
    <t>Cantidad de sanitarios u orinales infantiles requeridos</t>
  </si>
  <si>
    <t>Cantidad de sanitarios u orinales infantiles encontrados</t>
  </si>
  <si>
    <t>Cantidad de Sanitarios u Orinales infantiles faltantes</t>
  </si>
  <si>
    <t>Lavamanos en línea infantil instalado a una altura de entre 0.45m y 0.55m, medidos a partir del acabado de piso.</t>
  </si>
  <si>
    <t>Cantidad de lavamanos infantiles requeridos</t>
  </si>
  <si>
    <t>Cantidad de lavamanos infantiles encontrados</t>
  </si>
  <si>
    <t>Cantidad de lavamanos infantiles faltantes</t>
  </si>
  <si>
    <t>Ducha con grifería tipo teléfono</t>
  </si>
  <si>
    <t>Cantidad duchas tipo teléfono requeridas</t>
  </si>
  <si>
    <t>Cantidad de duchas tipo teléfono encontradas</t>
  </si>
  <si>
    <t>Cantidad de duchas tipo teléfono faltantes</t>
  </si>
  <si>
    <t>TABLA 2. EVIDENCIA NO CUMPLIMIENTO PRIMERA INFANCIA</t>
  </si>
  <si>
    <t>Nombre y Apellidos</t>
  </si>
  <si>
    <t>Fecha de Ingreso</t>
  </si>
  <si>
    <t>Fecha de Nacimiento</t>
  </si>
  <si>
    <t>Edad</t>
  </si>
  <si>
    <t>No. Registro Civil</t>
  </si>
  <si>
    <t>Fotocopia Documento Padre y/o Madre</t>
  </si>
  <si>
    <t>Fotografía del usuario</t>
  </si>
  <si>
    <t>Focalización (Sisbén o otro)</t>
  </si>
  <si>
    <t>Caracterización
(SI/NO)</t>
  </si>
  <si>
    <t>EVCDI-R
(SI/NO)</t>
  </si>
  <si>
    <t xml:space="preserve"> Seguimiento al desarrollo </t>
  </si>
  <si>
    <t xml:space="preserve"> Observaciones </t>
  </si>
  <si>
    <t>PSIC / TS / PEDAG / LIC /ADMIN:</t>
  </si>
  <si>
    <t>Rol</t>
  </si>
  <si>
    <t>Perfil</t>
  </si>
  <si>
    <t>Formación académica</t>
  </si>
  <si>
    <t>Experiencia</t>
  </si>
  <si>
    <t xml:space="preserve">Cumple / No cumple </t>
  </si>
  <si>
    <t>Coordinador técnico</t>
  </si>
  <si>
    <t>Perfil 1</t>
  </si>
  <si>
    <t>Profesional en el área de ciencias de la educación, con titulación en educación de primera infancia, educación inicial, educación infantil, pedagogía infantil o educación preescolar.</t>
  </si>
  <si>
    <t>a. Un (1) año de experiencia laboral directa en coordinación pedagógica, en coordinación de trabajo con familias o comunitario alrededor del desarrollo integral de la primera infancia, o como director, coordinador o jefe en programas o proyectos sociales para la infancia o instituciones educativas.
b. Tres (3) años de experiencia profesional directa en trabajo pedagógico con niñas, niños en primera infancia, mujeres y personas en estado de gestación, o en formación a familias.
c. En caso de no contar con la experiencia requerida, se podrá tener en cuenta estudios posgraduales en áreas del conocimiento relacionados con primera infancia, esta formación posgradual equivale a dos (2) años de experiencia.
Para los literales b y c serán aprobadas por el comité técnico operativo siempre y cuando la EAS o PDS demuestre que no es posible tener el profesional del numeral a.</t>
  </si>
  <si>
    <t>Perfil optativo</t>
  </si>
  <si>
    <t>Profesional en el área de ciencias de la educación con titulación en educación especial, educación comunitaria, psicopedagogía, básica primaria, artes plásticas, escénicas o musicales o en las áreas de la lingüística y literatura o profesional en el área de ciencias sociales y humanas con titulación en psicología, trabajo social, desarrollo familiar, antropología o sociología.</t>
  </si>
  <si>
    <t>a. Un (1) año de experiencia laboral directa en coordinación pedagógica, en coordinación de trabajo con familias o comunitario alrededor del desarrollo integral de la primera infancia, o como director, coordinador o jefe en programas o proyectos sociales para la infancia o instituciones educativas.
b. Tres (3) años de experiencia profesional directa en trabajo pedagógico con niñas, niños en primera infancia, mujeres y personas en estado de gestación, o en formación a familias.
c. En caso de no contar con la experiencia requerida, se podrá tener en cuenta estudios posgraduales en áreas del conocimiento relacionados con primera infancia, esta formación posgradual equivale a dos (2) años de experiencia. Para los literales b y c serán aprobadas por el comité técnico operativo siempre y cuando la EAS o PDS demuestre que no es posible tener el profesional del numeral a.</t>
  </si>
  <si>
    <t>Profesional administrativo</t>
  </si>
  <si>
    <t>Profesional en ciencias económicas, administrativas y sistemas.</t>
  </si>
  <si>
    <t>Un (1) año de experiencia laboral con funciones afines al cargo a desempeñar.</t>
  </si>
  <si>
    <t>Técnico o tecnólogo en ciencias económicas, administrativas y sistemas</t>
  </si>
  <si>
    <t>Agente educativo comunitario</t>
  </si>
  <si>
    <t>Profesionales en pedagogía infantil, educación inicial, educación infantil y psicopedagogía.</t>
  </si>
  <si>
    <t>Seis (06) meses de experiencia laboral, en trabajo educativo ajustado a la cultura, preferiblemente en trabajo con comunidades, familias y/o primera infancia.
Nota: si el agente educativo viene prestando los servicios antes de obtener el título de profesional, se podrá tener en cuenta esa experiencia, de lo contrario deberá cumplir con el año establecido posterior a la obtención del título.</t>
  </si>
  <si>
    <t>Perfil optativo 1</t>
  </si>
  <si>
    <t>Licenciado(a) en artes plásticas, escénicas, musicales o etnoeducación.</t>
  </si>
  <si>
    <t>Perfil 2</t>
  </si>
  <si>
    <t>Normalista superior, técnico profesional, tecnólogo y/o técnico laboral en desarrollo infantil, o atención integral a la primera infancia.</t>
  </si>
  <si>
    <t>Un (1) año de experiencia en trabajo pedagógico con primera infancia o formación y acompañamiento a familias. 
Requisitos
•Residir en el sector donde funcione la Unidad Comunitaria de Atención-UCA por lo menos durante un año.
•Disponibilidad de tiempo para la atención de las niñas y niños participantes.
•Ser reconocido por la comunidad por su saber tradicional y conocimiento de la cultura.
•Hablar la lengua nativa, en caso de que aplique.
•No haber sido sancionado por las autoridades tradicionales.</t>
  </si>
  <si>
    <t>Perfil optativo 2</t>
  </si>
  <si>
    <t>Haber cursado el máximo nivel de escolaridad formal ofertado en la comunidad.</t>
  </si>
  <si>
    <t>Sabedor cultural</t>
  </si>
  <si>
    <t>Persona con saberes y habilidades propias y tradicionales de la cultura a la que pertenece, que hable la lengua nativa y que facilite procesos comunitarios según las características y organización de cada grupo o comunidad.</t>
  </si>
  <si>
    <t>Con experiencia laboral o experiencia certificada por la autoridad comunitaria correspondiente, en trabajo educativo ajustado a la cultura y las tradiciones, preferiblemente en trabajo con familias y/o primera infancia.
Requisitos
−Residir en el sector donde funcione la Unidad Comunitaria de Atención-UCA por lo menos durante un año.
−Disponibilidad de tiempo para la atención de niñas y niños participantes.
−Ser reconocido por la comunidad por su saber tradicional y conocimiento de la cultura.
−Hablar la lengua nativa, en caso de que aplique.
−No haber sido sancionado por las autoridades tradicionales.</t>
  </si>
  <si>
    <t>Profesional psicosocial</t>
  </si>
  <si>
    <t>Profesional en Psicología, Trabajo Social, Desarrollo Familiar, Psicopedagogía, Sociología o Antropología.</t>
  </si>
  <si>
    <t>Un (1) año de experiencia profesional, después de haber obtenido el título, en trabajo con niñas, niños, familias y/o comunidades.</t>
  </si>
  <si>
    <t>Profesional en etnoeducación o desarrollo comunitario.</t>
  </si>
  <si>
    <t>Dos (2) años de experiencia relacionada en trabajo con niñas y niños, y/o familia y/o comunidad.</t>
  </si>
  <si>
    <t>Estudiantes de las carreras de psicología, psicopedagogía, trabajo social, desarrollo familiar o desarrollo comunitario, sociología o antropología con certificación de haber terminado el plan de estudio, en período de práctica o elaboración de tesis.</t>
  </si>
  <si>
    <t>Seis (6) meses de experiencia laboral o prácticas universitarias en trabajo con niñas, niños, familias y/o comunidades. Certificado expedido por la universidad en la que cursa el pregrado, en el que especifique la culminación del plan de estudios</t>
  </si>
  <si>
    <t>Profesional pedagógico</t>
  </si>
  <si>
    <t>Un (1) año de experiencia laboral directa en trabajo pedagógico con niñas y niños en primera infancia o formación y acompañamiento a familias.</t>
  </si>
  <si>
    <t>Licenciados en artes plásticas, escénicas, áreas musicales, áreas de la lingüística y literatura o etnoeducación.</t>
  </si>
  <si>
    <t>Dos (2) años de experiencia directa en trabajo educativo con primera infancia.</t>
  </si>
  <si>
    <t>Normalista superior o estudiantes de las carreras en pedagogía infantil, licenciaturas en artes plásticas, escénicas, musicales y etnoeducación.</t>
  </si>
  <si>
    <t>Seis (6) meses en trabajo con niñas, niños, familias y/o comunidades. Certificación expedida por la universidad en la que cursa, en la que especifique haber cursado y aprobado mínimo el 80 % de las asignaturas.</t>
  </si>
  <si>
    <t>Gestor de alimentos</t>
  </si>
  <si>
    <t>Básica primaria terminada o que sepa leer o escribir.</t>
  </si>
  <si>
    <t>Seis (6) meses de experiencia en cargos similares.
Requicitos:
•Certificación medica en la cual conste la aptitud o no para la manipulación de alimentos emitido por profesional medico competente, la cual tiene vigencia de un año.
•Si durante la prestación del servicio se considera necesario por razones clínicas y epidemiológicas, especialmente después de la ausencia del trabajo motivada por una infección que pudiera dejar secuelas capaces de provocar contaminación los alimentos que se manipulen, se deberá efectuar una nueva valoración médica para definir el estado de salud del personal gestor de alimentos y generar certificado en el cual conste la aptitud o no para la manipulación de alimentos.
•Contar con la aprobación de la comunidad para la preparación de alimentos en la modalidad de atención.
•Ser reconocido por la comunidad por su saber tradicional.
•Manejo de la lengua nativa y conocimiento de las tradiciones, usos y costumbres.
•Conocimiento y disposición para la preparación</t>
  </si>
  <si>
    <t>Profesional en salud y nutrición</t>
  </si>
  <si>
    <t>Profesional en Nutrición y Dietética.</t>
  </si>
  <si>
    <t>Seis (6) meses de experiencia profesional después de expedida la matricula profesional.</t>
  </si>
  <si>
    <t>Nutricionista Dietista con certificación de haber culminado el plan de estudio. Una vez se realice la graduación deberá acreditar el trámite ante la Comisión del ejercicio profesional de nutrición y dietética, el Colegio Colombiano de Nutricionistas Dietistas – COLNUD o quien cumpla sus veces.</t>
  </si>
  <si>
    <t>Certificado de prácticas universitarias en nutrición comunitaria, pública o afines.</t>
  </si>
  <si>
    <t>Profesional en enfermería.</t>
  </si>
  <si>
    <t>Seis (6) meses con experiencia en temas relacionados con salud y nutrición, programas de atención a la primera infancia o trabajo comunitario relacionado.</t>
  </si>
  <si>
    <t>Técnico en Auxiliar de Enfermería</t>
  </si>
  <si>
    <t>Doce (12) meses de experiencia laboral en temas relacionados con salud y nutrición, programas de atención a la primera infancia o trabajo comunitario relacionado.</t>
  </si>
  <si>
    <t xml:space="preserve">Fuente: GUÍA OPERATIVA SERVICIO EDUCACIÓN INICIAL PROPIA E INTERCULTURAL – EIPI Versión 2 del 26 de diciembre de 2025, página 75 a la 81. </t>
  </si>
  <si>
    <t>TABLA 4. REGISTRO DE TALENTO HUMANO</t>
  </si>
  <si>
    <t>N°</t>
  </si>
  <si>
    <t>Nombre</t>
  </si>
  <si>
    <t>Profesión</t>
  </si>
  <si>
    <t>Cargo que desempeña</t>
  </si>
  <si>
    <t>Tiempo de Experiencia</t>
  </si>
  <si>
    <t>Tipo de Contrato</t>
  </si>
  <si>
    <t>Fecha Fin Contrato</t>
  </si>
  <si>
    <t>Salario / Honorario asignado</t>
  </si>
  <si>
    <t xml:space="preserve">Ingreso Base de Cotización </t>
  </si>
  <si>
    <t xml:space="preserve">Hoja de vida </t>
  </si>
  <si>
    <t>Consulta de Inhabilidades por delitos sexuales cometidos contra menores de 18 años (Ley 1918 de 2018 y Decreto 753 del 30 de abril de 2019)</t>
  </si>
  <si>
    <t>Certificado sobre Antecedentes Judiciales (Policía Nacional)</t>
  </si>
  <si>
    <t>Certificación de Antecedentes Disciplinarios (Procuraduría)</t>
  </si>
  <si>
    <t>Certificado de Responsables Fiscales (Contraloría)</t>
  </si>
  <si>
    <t>Certificaciones académicas</t>
  </si>
  <si>
    <t>Certificaciones de experiencia laboral</t>
  </si>
  <si>
    <t>Contrato vigente con la Institución</t>
  </si>
  <si>
    <t xml:space="preserve">Tarjeta profesional </t>
  </si>
  <si>
    <t>Inscripción en Rethus
(Solo profesiones del sector salud)</t>
  </si>
  <si>
    <t>Evidencia de inducción para el cargo</t>
  </si>
  <si>
    <t>Soportes de afiliación al SGSSS y ARL</t>
  </si>
  <si>
    <t>Reportado en Sistema Cuentame
(Sólo primera infancia)</t>
  </si>
  <si>
    <t>Observaciones</t>
  </si>
  <si>
    <t>SI</t>
  </si>
  <si>
    <t>NO</t>
  </si>
  <si>
    <r>
      <rPr>
        <b/>
        <sz val="12"/>
        <color theme="1"/>
        <rFont val="Arial"/>
        <family val="2"/>
      </rPr>
      <t xml:space="preserve">Nota: </t>
    </r>
    <r>
      <rPr>
        <sz val="12"/>
        <color theme="1"/>
        <rFont val="Arial"/>
        <family val="2"/>
      </rPr>
      <t>Una vez establecida la muestra a evaluar, digite el nombre de cada persona seleccionada y registre la totalidad de la información verificada. Asegúrese de no dejar campos sin diligenciar.</t>
    </r>
  </si>
  <si>
    <t>PERFIL</t>
  </si>
  <si>
    <t xml:space="preserve">PERSONAL REQUERIDO POR USUARIOS </t>
  </si>
  <si>
    <t>Grupo de Atención 160 participantes</t>
  </si>
  <si>
    <t>Un (1) Coordinador MT</t>
  </si>
  <si>
    <t>Un (1) Profesional de salud y nutrición</t>
  </si>
  <si>
    <t>Un (1) Profesional psicosocial</t>
  </si>
  <si>
    <t>Un (1) profesional pedagógico</t>
  </si>
  <si>
    <t>Un (1) Sabedor cultural</t>
  </si>
  <si>
    <t>1 Agente Educativo</t>
  </si>
  <si>
    <t>Un (1) Gestor de alimentos MT</t>
  </si>
  <si>
    <t>Gestor de alimentos  MT</t>
  </si>
  <si>
    <t>Coordinador técnico MT</t>
  </si>
  <si>
    <t>Un (1) Profesional Administrativo</t>
  </si>
  <si>
    <t>Coordinador técnico por tiempo completo</t>
  </si>
  <si>
    <t>Fuente: GUÍA OPERATIVA SERVICIO EDUCACIÓN INICIAL PROPIA E INTERCULTURAL – EIPI Versión 2 del 26 de diciembre de 2025, Tabla 1. Estructura operativa atención diaria  página 10</t>
  </si>
  <si>
    <t>Grupo de Atención 120 participantes</t>
  </si>
  <si>
    <t>Un (1) Coordinador técnico administrativo</t>
  </si>
  <si>
    <t>Dos (2) Profesionales de salud y nutrición</t>
  </si>
  <si>
    <t>Dos (2) Profesionales psicosociales</t>
  </si>
  <si>
    <t>Dos (2) Profesionales pedagógicos</t>
  </si>
  <si>
    <t>Dos (2) Sabedores culturales</t>
  </si>
  <si>
    <t>UCA 15 participantes</t>
  </si>
  <si>
    <t xml:space="preserve"> Fuente: GUÍA OPERATIVA SERVICIO EDUCACIÓN INICIAL PROPIA E INTERCULTURAL – EIPI Versión 2 del 26 de diciembre de 2025, Tabla 2. Estructura operativa atención periódica página 10</t>
  </si>
  <si>
    <t>CONSOLIDADO DE LAS CONDICIONES CON NO CUMPLIMIENTO</t>
  </si>
  <si>
    <t>Numeral</t>
  </si>
  <si>
    <t>CONDICIONES DE CALIDAD CON NO CUMPLIMIENTO</t>
  </si>
  <si>
    <t>COMPONENTE</t>
  </si>
  <si>
    <t>ACTA DE CIERRE</t>
  </si>
  <si>
    <t xml:space="preserve">Siendo las __________ del dia __________del mes ____________ del _______, </t>
  </si>
  <si>
    <t>COMPONENTES</t>
  </si>
  <si>
    <t>CONDICIONES</t>
  </si>
  <si>
    <t>CUMPLE</t>
  </si>
  <si>
    <t>NO CUMPLE</t>
  </si>
  <si>
    <t xml:space="preserve">TOTAL </t>
  </si>
  <si>
    <t>FINANCIERO</t>
  </si>
  <si>
    <t>TALENTO HUMANO</t>
  </si>
  <si>
    <t>TOTAL</t>
  </si>
  <si>
    <t>VER HOJAS POR COMPONENTE</t>
  </si>
  <si>
    <t>VER HOJA CONDICIONES NO CUMPLIDAS</t>
  </si>
  <si>
    <t xml:space="preserve">Para constancia firman el Representante Legal o delegado por la Institución y los profesionales que participaron en la visita. </t>
  </si>
  <si>
    <t xml:space="preserve">Se entrega copia física______o  digital______ enviada a través del correo electrónico: _____________________________________________________________________________ </t>
  </si>
  <si>
    <t xml:space="preserve"> PROFESIONALES QUE ATIENDEN LA VISITA POR PARTE DE LA INSTITUCIÓN O SEDE OPERATIVA</t>
  </si>
  <si>
    <t>Nombres y Apellidos</t>
  </si>
  <si>
    <t>ROL</t>
  </si>
  <si>
    <t>FIRMA</t>
  </si>
  <si>
    <t>PROFESIONALES ICBF QUE REALIZAN LA VISITA</t>
  </si>
  <si>
    <t>2.3.2</t>
  </si>
  <si>
    <t>2.3.3</t>
  </si>
  <si>
    <t>5.4.3</t>
  </si>
  <si>
    <r>
      <rPr>
        <sz val="11"/>
        <color rgb="FF000000"/>
        <rFont val="Arial"/>
        <family val="2"/>
      </rPr>
      <t xml:space="preserve">Cuenta con licencia de construcción expedida por la autoridad competente (curaduría urbana, oficina de planeación municipal o quien haga sus veces), y el uso del suelo corresponde al servicio, para inmuebles construidos a partir del año 2011. 
</t>
    </r>
    <r>
      <rPr>
        <b/>
        <sz val="11"/>
        <color rgb="FF000000"/>
        <rFont val="Arial"/>
        <family val="2"/>
      </rPr>
      <t>Nota 1:</t>
    </r>
    <r>
      <rPr>
        <sz val="11"/>
        <color rgb="FF000000"/>
        <rFont val="Arial"/>
        <family val="2"/>
      </rPr>
      <t xml:space="preserve"> Para la verificación, tener en cuenta las modalidades por las que se debe solicitar la Licencia de Construcción.
</t>
    </r>
    <r>
      <rPr>
        <b/>
        <sz val="11"/>
        <color rgb="FF000000"/>
        <rFont val="Arial"/>
        <family val="2"/>
      </rPr>
      <t>Nota 2:</t>
    </r>
    <r>
      <rPr>
        <sz val="11"/>
        <color rgb="FF000000"/>
        <rFont val="Arial"/>
        <family val="2"/>
      </rPr>
      <t xml:space="preserve"> En caso de no contar con la licencia, para inmuebles construidos a partir del año 2011, se debe evidenciar la existencia de soportes del trámite ante la autoridad competente, mínimo en el último año.</t>
    </r>
  </si>
  <si>
    <r>
      <rPr>
        <sz val="11"/>
        <color rgb="FF000000"/>
        <rFont val="Arial"/>
        <family val="2"/>
      </rPr>
      <t xml:space="preserve">Cuenta con uno (1) de los siguientes documentos para los inmuebles construidos antes del año 2011:
a. Certificado expedido por la Secretaría de Planeación de la entidad territorial o quien haga sus veces, que especifique que las condiciones de la construcción son aptas para su funcionamiento.
b. Concepto técnico emitido por ingeniero civil o arquitecto con matrícula profesional, en el que se indique si la infraestructura cumple con las normas urbanísticas y de seguridad para el funcionamiento del servicio.
</t>
    </r>
    <r>
      <rPr>
        <b/>
        <sz val="11"/>
        <color rgb="FF000000"/>
        <rFont val="Arial"/>
        <family val="2"/>
      </rPr>
      <t>Nota 1:</t>
    </r>
    <r>
      <rPr>
        <sz val="11"/>
        <color rgb="FF000000"/>
        <rFont val="Arial"/>
        <family val="2"/>
      </rPr>
      <t xml:space="preserve"> Este certificado se tramita una sola vez no es necesaria su actualización cada vigencia a menos que, la Unidad de Servicio cambie de predio.
</t>
    </r>
    <r>
      <rPr>
        <b/>
        <sz val="11"/>
        <color rgb="FF000000"/>
        <rFont val="Arial"/>
        <family val="2"/>
      </rPr>
      <t xml:space="preserve">Nota 2: </t>
    </r>
    <r>
      <rPr>
        <sz val="11"/>
        <color rgb="FF000000"/>
        <rFont val="Arial"/>
        <family val="2"/>
      </rPr>
      <t>En los casos en que el concepto sea negativo, la Unidad de Servicio deberá reubicarse en un plazo no mayor a seis (6) meses.</t>
    </r>
  </si>
  <si>
    <r>
      <t xml:space="preserve">Para el caso de territorios indígenas, la Unidad de Servicio cuenta con permiso escrito de la comunidad y autoridad indígena respectiva para el uso y construcción, y dispone de soportes que evidencien la obtención de la licencia de construcción, permiso ante autoridades indígenas o reconocimiento de construcción, tales como:
a. Estudios y diseños arquitectónicos o técnicos (estructurales, hidráulicos y/o eléctricos), estudio de vulnerabilidad sísmica y/o reforzamiento estructural.
b. Radicación de la solicitud de Licencia de Construcción o de reconocimiento ante la oficina de planeación, curaduría urbana o autoridad municipal/distrital competente, realizada por el propietario del inmueble.
c. Respuesta con observaciones a la solicitud de Licencia de Construcción expedida por la autoridad competente.
d. Respuesta a las observaciones firmada por el propietario del inmueble, debidamente radicada ante la autoridad competente.
e.Certificado de que la Licencia de Construcción está en trámite, expedido por la autoridad competente.
f. Comunicación radicada ante la Autoridad Indígena solicitando permiso de construcción.
</t>
    </r>
    <r>
      <rPr>
        <b/>
        <sz val="11"/>
        <color theme="1"/>
        <rFont val="Arial"/>
        <family val="2"/>
      </rPr>
      <t>Nota</t>
    </r>
    <r>
      <rPr>
        <sz val="11"/>
        <color theme="1"/>
        <rFont val="Arial"/>
        <family val="2"/>
      </rPr>
      <t>: Estos documentos deben tener fecha inferior a cuatro (4) meses al momento de la verificación.</t>
    </r>
  </si>
  <si>
    <t>Adelanta las gestiones necesarias para que las niñas, los niños y las mujeres gestantes cuenten con una póliza de seguro contra accidentes. (Estándar 44)</t>
  </si>
  <si>
    <t>Cuenta con botiquines que cumplan con los criterios de proporción de niños y niñas y la dotación requerida. (Estándar 48)</t>
  </si>
  <si>
    <r>
      <rPr>
        <sz val="11"/>
        <color rgb="FF000000"/>
        <rFont val="Arial"/>
        <family val="2"/>
      </rPr>
      <t xml:space="preserve">Cuenta con soporte de afiliación al sistema de salud de las niñas y niños, en estado activo y vigente (no mayor a 6 meses), en físico o digital.
a. Régimen Especial: Certificación emitida por la Entidad Prestadora de Salud (EPS).
b. En caso de no contar con el soporte:
Evidencia en el registro de novedades que incluya:
*Orientación a familias y/o cuidadores para activar la ruta de vinculación.
*Razones por las cuales no se cuenta con el soporte.
*Compromiso firmado por padres y/o cuidadores.
</t>
    </r>
    <r>
      <rPr>
        <b/>
        <sz val="11"/>
        <color rgb="FF000000"/>
        <rFont val="Arial"/>
        <family val="2"/>
      </rPr>
      <t xml:space="preserve">Nota: </t>
    </r>
    <r>
      <rPr>
        <sz val="11"/>
        <color rgb="FF000000"/>
        <rFont val="Arial"/>
        <family val="2"/>
      </rPr>
      <t>El plazo máximo: Zona urbana: 1 mes, Zona rural: 2 meses. En caso de incumplimiento, reporte al supervisor del contrato por parte de la Entidad Administradora del Servicio.</t>
    </r>
  </si>
  <si>
    <t>En diálogo con los padres de familia y/o cuidadores, se evidencia la orientación sobre la Ruta para acceder a la afiliación al sistema de seguridad social en salud la valoración integral en salud,  la atención en salud bucal realizado por profesional en odontología y  la vacunación  (aplica también para  atender grupos étnicos con autoridades tradicionales)</t>
  </si>
  <si>
    <r>
      <t xml:space="preserve">Cuenta con soportes del plan de cualificación del talento humano sobre la socialización del procedimiento para identificar, reportar y actuar frente a enfermedades inmunoprevenibles, prevalentes en la primera infancia, transmitidas por alimentos y, de origen cultural (si aplica). 
</t>
    </r>
    <r>
      <rPr>
        <b/>
        <sz val="11"/>
        <color theme="1"/>
        <rFont val="Arial"/>
        <family val="2"/>
      </rPr>
      <t xml:space="preserve">Nota 1: </t>
    </r>
    <r>
      <rPr>
        <sz val="11"/>
        <color theme="1"/>
        <rFont val="Arial"/>
        <family val="2"/>
      </rPr>
      <t xml:space="preserve">Verifica que cuenta con soportes (fotografías, videos, actas firmadas y listados de asistencia) de implementación de acciones de promoción, prevención y atención oportuna, en el marco de los planes de formación  al talento humanoy las familias.
</t>
    </r>
    <r>
      <rPr>
        <b/>
        <sz val="11"/>
        <color theme="1"/>
        <rFont val="Arial"/>
        <family val="2"/>
      </rPr>
      <t xml:space="preserve">Nota 2: </t>
    </r>
    <r>
      <rPr>
        <sz val="11"/>
        <color theme="1"/>
        <rFont val="Arial"/>
        <family val="2"/>
      </rPr>
      <t>En caso de que se presenten grupos étnicos, verifica que cuenta con soportes de articulación con curanderos o médicos tradicionales reconocidos, y de  acciones preventivas con enfoque intercultural.</t>
    </r>
  </si>
  <si>
    <t xml:space="preserve">Se identifica que los ambientes pedagógicos favorecen la participación de todas las personas, ajustados intencionalmente para promover la inclusión y participación de las niñas y los niños con discapacidad. </t>
  </si>
  <si>
    <t>SEC</t>
  </si>
  <si>
    <t xml:space="preserve">OBSERVACIONES </t>
  </si>
  <si>
    <t>3.1</t>
  </si>
  <si>
    <t>5.6</t>
  </si>
  <si>
    <t>7.2</t>
  </si>
  <si>
    <t>7.3</t>
  </si>
  <si>
    <t>EDUCACION INICIAL PROPIA E INTERCULTURAL</t>
  </si>
  <si>
    <t>Cuenta con espacios y/o infraestructuras donde se presta la atención, ubicados fuera de zonas de riesgo no mitigable por causas naturales o humanas de acuerdo con la normatividad técnica vigente. (Estándar 34)</t>
  </si>
  <si>
    <r>
      <t xml:space="preserve">Cuenta con licencia de construcción expedida para su funcionamiento, para </t>
    </r>
    <r>
      <rPr>
        <b/>
        <sz val="11"/>
        <rFont val="Arial"/>
        <family val="2"/>
      </rPr>
      <t>inmuebles construidos a partir del año 2011</t>
    </r>
    <r>
      <rPr>
        <sz val="11"/>
        <rFont val="Arial"/>
        <family val="2"/>
      </rPr>
      <t xml:space="preserve">, y para inmuebles construidos antes del 2011, con un certificado expedido por la secretaria de planeación de la entidad territorial o quien haga sus veces, que evidencie que la infraestructura es apta para su funcionamiento. (Estándar 36)
</t>
    </r>
    <r>
      <rPr>
        <b/>
        <sz val="11"/>
        <rFont val="Arial"/>
        <family val="2"/>
      </rPr>
      <t xml:space="preserve">Nota: </t>
    </r>
    <r>
      <rPr>
        <sz val="11"/>
        <rFont val="Arial"/>
        <family val="2"/>
      </rPr>
      <t>Cuando los servicios se desarrollen en territorio urbano de comunidades étnicas, será necesario contar con esta licencia. En cambio, en territorios rurales dadas sus particularidades geográficas, culturales y de infraestructura— no se exigirá dicha licencia, reconociendo las condiciones diferenciales de esos entornos.</t>
    </r>
  </si>
  <si>
    <r>
      <t xml:space="preserve">Cuenta con concepto de uso del suelo permitido o compatible para jardín infantil o centro de desarrollo infantil o institución educativa. (Estándar 35)
</t>
    </r>
    <r>
      <rPr>
        <b/>
        <sz val="11"/>
        <rFont val="Arial"/>
        <family val="2"/>
      </rPr>
      <t>Nota:</t>
    </r>
    <r>
      <rPr>
        <sz val="11"/>
        <rFont val="Arial"/>
        <family val="2"/>
      </rPr>
      <t xml:space="preserve"> Cuando los servicios se desarrollen en territorio urbano de comunidades étnicas, será necesario contar con el uso de suelo. En cambio, en territorios rurales dadas sus particularidades geográficas, culturales y de infraestructura— no se exigirá el uso de suelo, reconociendo las condiciones diferenciales de esos entornos</t>
    </r>
  </si>
  <si>
    <r>
      <t xml:space="preserve">El inmueble o espacio cumple con las condiciones de seguridad con relación a los elementos de la infraestructura. (Estándar 38)
</t>
    </r>
    <r>
      <rPr>
        <b/>
        <sz val="11"/>
        <rFont val="Arial"/>
        <family val="2"/>
      </rPr>
      <t>Nota:</t>
    </r>
    <r>
      <rPr>
        <sz val="11"/>
        <rFont val="Arial"/>
        <family val="2"/>
      </rPr>
      <t xml:space="preserve"> para las construcciones tradicionales de las comunidades étnicas, se tendrán en cuenta las condiciones de seguridad acordadas con la comunidad, siempre que estas no pongan en riesgo la seguridad de las niñas y los niños, y hayan sido validadas por el comité técnico operativo.</t>
    </r>
  </si>
  <si>
    <r>
      <t xml:space="preserve">Dispone de agua potable, energía eléctrica, manejo de aguas residuales, sistema de recolección de residuos sólidos y algún medio de comunicación de acuerdo con la oferta de servicios públicos, sistemas o dispositivos existentes en la entidad territorial o gestionados por la EAS y aprobado por el comité técnico operativo. (Estándar 39)
</t>
    </r>
    <r>
      <rPr>
        <b/>
        <sz val="11"/>
        <rFont val="Arial"/>
        <family val="2"/>
      </rPr>
      <t>Nota:</t>
    </r>
    <r>
      <rPr>
        <sz val="11"/>
        <rFont val="Arial"/>
        <family val="2"/>
      </rPr>
      <t xml:space="preserve"> Si no existe oferta, solicite acta de comité operativo en donde se apruebe la utilización de los sistemas o dispositivos alternos.</t>
    </r>
  </si>
  <si>
    <r>
      <t xml:space="preserve">Cuenta con un inmueble que cumple con las condiciones de la planta física establecidas en las especificaciones para las áreas educativa, recreativa, administrativa y de servicios. Dichas especificaciones tendrán en cuenta los espacios diferentes y particulares del territorio y las características de la población atendida (Estándar 40).
</t>
    </r>
    <r>
      <rPr>
        <b/>
        <sz val="11"/>
        <rFont val="Arial"/>
        <family val="2"/>
      </rPr>
      <t>Nota:</t>
    </r>
    <r>
      <rPr>
        <sz val="11"/>
        <rFont val="Arial"/>
        <family val="2"/>
      </rPr>
      <t xml:space="preserve"> Las situaciones o condiciones excepcionales de infraestructura en las que se presta el servicio deberán ser analizadas y avaladas por el supervisor de contrato en el primer comité técnico operativo; se debe contar con una justificación que soporte que la condición de la infraestructura no representa riesgos para la primera infancia.</t>
    </r>
  </si>
  <si>
    <t>Realiza el registro de novedades (accidentes, cambios en los estados de salud, cambios en los estados físicos-emocionales, razones de inasistencia y/o llegadas tarde, incapacidades) de las niñas, los niños y de las mujeres gestantes, así como de las acciones emprendidas y el seguimiento frente las mismas.. (Estándar 43)</t>
  </si>
  <si>
    <t>Documenta e implementa el Plan de gestión de riesgos de desastres.  (Estándar 45)</t>
  </si>
  <si>
    <r>
      <t xml:space="preserve">Dispone de muebles, elementos y material didáctico pertinente para las necesidades de desarrollo integral de la población atendida y el contexto sociocultural, que cumplan con condiciones de seguridad y salubridad y que sean suficientes de acuerdo con el grupo de atención, así como para el
desarrollo de las actividades administrativas. (Estándar 46)
</t>
    </r>
    <r>
      <rPr>
        <b/>
        <sz val="11"/>
        <rFont val="Arial"/>
        <family val="2"/>
      </rPr>
      <t>Nota:</t>
    </r>
    <r>
      <rPr>
        <sz val="11"/>
        <rFont val="Arial"/>
        <family val="2"/>
      </rPr>
      <t xml:space="preserve"> La dotación deberá partir de las particularidades del servicio y de la propuesta pedagógica, debe ser concertada de acuerdo con las necesidades, intereses y cultura propia de la comunidad donde se preste el servicio. Para estos casos, eL Comité Técnico Operativo evaluará y avalará el listado de elementos.</t>
    </r>
  </si>
  <si>
    <t>2. COMPONENTE AMBIENTES EDUCATIVOS Y PROTECTORES</t>
  </si>
  <si>
    <t>Documenta e implementa un Plan para la gestión de riesgos de accidentes o situaciones que afecten la vida o integridad de las niñas, los niños y mujeres gestantes (Estándar 41, 49 y 50)</t>
  </si>
  <si>
    <t>En caso de existir anjeos, estos se encuentran completos y sin deterioro, óxido, astillas o latas levantadas.
Nota: Tener en cuenta también el servicio de alimentos</t>
  </si>
  <si>
    <r>
      <t xml:space="preserve">Todos los muros y techos están libres de inclinaciones y grietas que representen riesgo de colapso (grietas paralelas al piso o en diagonal, en las columnas o en las vigas) y desprendimiento de sus elementos.
</t>
    </r>
    <r>
      <rPr>
        <b/>
        <sz val="11"/>
        <color theme="1"/>
        <rFont val="Arial"/>
        <family val="2"/>
      </rPr>
      <t xml:space="preserve">Nota: </t>
    </r>
    <r>
      <rPr>
        <sz val="11"/>
        <color theme="1"/>
        <rFont val="Arial"/>
        <family val="2"/>
      </rPr>
      <t>Tener en cuenta también el servicio de alimentos</t>
    </r>
  </si>
  <si>
    <r>
      <t xml:space="preserve">Todos los muros, pisos y techos son seguros y están libres de deterioro por humedad y goteras.
</t>
    </r>
    <r>
      <rPr>
        <b/>
        <sz val="11"/>
        <color theme="1"/>
        <rFont val="Arial"/>
        <family val="2"/>
      </rPr>
      <t>Nota</t>
    </r>
    <r>
      <rPr>
        <sz val="11"/>
        <color theme="1"/>
        <rFont val="Arial"/>
        <family val="2"/>
      </rPr>
      <t xml:space="preserve">: Se entenderá que los muros, pisos y techos son seguros cuando no estén comprometidos su durabilidad por filtraciones activas ni daños asociados (manchas recientes, revoque/pintura ampollada o desprendida, moho persistente, madera hinchada o podrida, corrosión en elementos metálicos, ni pérdida de adherencia en acabados), ni la seguridad de los usuarios.
</t>
    </r>
    <r>
      <rPr>
        <b/>
        <sz val="11"/>
        <color theme="1"/>
        <rFont val="Arial"/>
        <family val="2"/>
      </rPr>
      <t>Nota:</t>
    </r>
    <r>
      <rPr>
        <sz val="11"/>
        <color theme="1"/>
        <rFont val="Arial"/>
        <family val="2"/>
      </rPr>
      <t xml:space="preserve"> Tener en cuenta también el servicio de alimentos que las  paredes sean de materiales resistentes, impermeables, no absorbentes y de fácil limpieza y  desinfección, 
</t>
    </r>
    <r>
      <rPr>
        <b/>
        <sz val="11"/>
        <color theme="1"/>
        <rFont val="Arial"/>
        <family val="2"/>
      </rPr>
      <t>Nota:</t>
    </r>
    <r>
      <rPr>
        <sz val="11"/>
        <color theme="1"/>
        <rFont val="Arial"/>
        <family val="2"/>
      </rPr>
      <t xml:space="preserve"> En el servicio de alimentos, los techos deben evitar la acumulación de suciedad, la condensación y la formación de hongos o mohos. Deben ser de fácil limpieza y mantenimiento, y no se permite el uso de techos falsos o dobles</t>
    </r>
  </si>
  <si>
    <r>
      <t xml:space="preserve">Cuenta con soporte de asistencia a la consulta de valoración integral en salud, emitido por una IPS adscrita al Sistema General de Seguridad Social en Salud (SGSSS)
En caso de no contar con el soporte:
Verificar registro de novedades que incluya:
*Orientación brindada a familias y/o cuidadores.
*Razones por las cuales no se ha tenido acceso a las atenciones en salud o no se cuenta con el soporte de asistencia.
</t>
    </r>
    <r>
      <rPr>
        <b/>
        <sz val="11"/>
        <color theme="1"/>
        <rFont val="Arial"/>
        <family val="2"/>
      </rPr>
      <t xml:space="preserve">Compromiso </t>
    </r>
    <r>
      <rPr>
        <sz val="11"/>
        <color theme="1"/>
        <rFont val="Arial"/>
        <family val="2"/>
      </rPr>
      <t xml:space="preserve">firmado por la familia y cuidador especificando la fecha  pactada de cumplimiento. 
</t>
    </r>
    <r>
      <rPr>
        <b/>
        <sz val="11"/>
        <color theme="1"/>
        <rFont val="Arial"/>
        <family val="2"/>
      </rPr>
      <t>Nota:</t>
    </r>
    <r>
      <rPr>
        <sz val="11"/>
        <color theme="1"/>
        <rFont val="Arial"/>
        <family val="2"/>
      </rPr>
      <t xml:space="preserve"> Si el talento humano de la Unidad de Servicio identifica imposibilidad de la familia y/o cuidador o barreras de acceso a salud,  verifique  reporte realizado a la Entidad Administradora del Servicio o Prestador Directo del Servicio para la articulación con entidades del sector salud y autoridades tradicionales.</t>
    </r>
  </si>
  <si>
    <r>
      <t xml:space="preserve">Cuenta con soporte de atención en salud bucal realizado por profesional en odontología: 
a. En caso de no contar con el soporte:
Verificar registro de novedades que incluya:
*Orientación brindada a familias y/o cuidadores.
*Razones por las cuales no se ha tenido acceso a las atenciones en salud o no se cuenta con el soporte de asistencia.
</t>
    </r>
    <r>
      <rPr>
        <b/>
        <sz val="11"/>
        <color rgb="FF000000"/>
        <rFont val="Arial"/>
        <family val="2"/>
      </rPr>
      <t>Compromiso</t>
    </r>
    <r>
      <rPr>
        <sz val="11"/>
        <color rgb="FF000000"/>
        <rFont val="Arial"/>
        <family val="2"/>
      </rPr>
      <t xml:space="preserve"> firmado por la familia y cuidador especificando la fecha  pactada de cumplimiento. 
</t>
    </r>
    <r>
      <rPr>
        <b/>
        <sz val="11"/>
        <color rgb="FF000000"/>
        <rFont val="Arial"/>
        <family val="2"/>
      </rPr>
      <t xml:space="preserve">Nota: </t>
    </r>
    <r>
      <rPr>
        <sz val="11"/>
        <color rgb="FF000000"/>
        <rFont val="Arial"/>
        <family val="2"/>
      </rPr>
      <t>Si el talento humano de la Unidad de Servicio identifica imposibilidad de la familia y/o cuidador o barreras de acceso a salud,  verifique  reporte realizado a la Entidad Administradora del Servicio o Prestador Directo del Servicio para la articulación con entidades del sector salud y autoridades tradicionales.</t>
    </r>
  </si>
  <si>
    <t xml:space="preserve">Cuenta con soportes de socialización de la Ruta para acceder a la valoración integral en salud, atención para el cuidado prenatal y atención en salud bucal al atender grupos étnicos con autoridades tradicionales. </t>
  </si>
  <si>
    <r>
      <t xml:space="preserve">Cuenta con soporte en físico o digital que evidencie la aplicación del esquema de vacunación completo correspondiente a la edad o semanas gestacionales.
a. Cuando no se cuente con el soporte del esquema de vacunación:
Se verifica el registro de novedades, el cual debe incluir:
*Razones por las cuales la familia y/o cuidador no cuenta con el soporte.
*Orientación brindada sobre la ruta de acceso al servicio de vacunación y los pasos para obtener el documento.
*Registro del compromiso firmado por la familia y/o cuidador, con fecha pactada para la entrega del soporte.
*Plazo máximo en zona rural o rural dispersa: 2 meses.
b. Cuando el talento humano intercultural de la UCA identifique imposibilidad por parte de la familia y/o cuidador:
Se verifica el soporte del reporte realizado a la EAS o PDS para la articulación con:
*Entidades del sector salud.
*Autoridades tradicionales, líderes de comités, organizaciones, asociaciones o juntas de acción comunal.
*El fin de esta articulación debe orientarse a promover el acceso al servicio de vacunación.
</t>
    </r>
    <r>
      <rPr>
        <b/>
        <sz val="11"/>
        <rFont val="Arial"/>
        <family val="2"/>
      </rPr>
      <t>Nota:</t>
    </r>
    <r>
      <rPr>
        <sz val="11"/>
        <rFont val="Arial"/>
        <family val="2"/>
      </rPr>
      <t xml:space="preserve"> Cuando las familias y/o cuidadores no acepten la vacunación, se verifica soporte de: Articulación con las entidades de salud.
Acciones de información y sensibilización realizadas con familias, cuidadores, comunidad y autoridades pertinentes sobre la importancia de la vacunación.</t>
    </r>
  </si>
  <si>
    <t>Implementa estrategias para la promoción de la práctica de la lactancia materna, en forma exclusiva para niñas y niños menores de seis meses de edad y en forma complementaria de los seis meses a los dos años y más, con el talento humano de la modalidad, las familias o cuidadores y mujeres en gestación. (Estándar 9).</t>
  </si>
  <si>
    <r>
      <t>Cuenta con soportes en caso de presentarse:
1.</t>
    </r>
    <r>
      <rPr>
        <b/>
        <sz val="11"/>
        <color theme="1"/>
        <rFont val="Arial"/>
        <family val="2"/>
      </rPr>
      <t>Enfermedades Inmunoprevenibles</t>
    </r>
    <r>
      <rPr>
        <sz val="11"/>
        <color theme="1"/>
        <rFont val="Arial"/>
        <family val="2"/>
      </rPr>
      <t xml:space="preserve">  registro de novedades elaborado por la nutricionista con las orientaciones suministradas a las familias para su cuidado y atención oportuna por parte del sector salud (si aplica).
2.</t>
    </r>
    <r>
      <rPr>
        <b/>
        <sz val="11"/>
        <color theme="1"/>
        <rFont val="Arial"/>
        <family val="2"/>
      </rPr>
      <t>Enfermedades Transmitidas por Alimentos</t>
    </r>
    <r>
      <rPr>
        <sz val="11"/>
        <color theme="1"/>
        <rFont val="Arial"/>
        <family val="2"/>
      </rPr>
      <t xml:space="preserve"> soporte de notificación a la autoridad de salud competente en el territorio, con copia al supervisor del contrato. </t>
    </r>
  </si>
  <si>
    <r>
      <t xml:space="preserve">En caso de contar con suministro de Ración Preparada - RP o mixta, se cuenta el ciclo de menús elaborado por el nutricionista de la EAS o PDS , incorporando alimentos propios y autóctonos de los territorios y de consumo territorial, teniendo presente la articulación entre el aporte nutricional, las prácticas de alimentación local y familiar y las necesidades de las mujeres y personas en estado de
gestación, las niñas y los niños del servicio.
</t>
    </r>
    <r>
      <rPr>
        <b/>
        <sz val="11"/>
        <color rgb="FF000000"/>
        <rFont val="Arial"/>
        <family val="2"/>
      </rPr>
      <t>Nota 1:</t>
    </r>
    <r>
      <rPr>
        <sz val="11"/>
        <color rgb="FF000000"/>
        <rFont val="Arial"/>
        <family val="2"/>
      </rPr>
      <t xml:space="preserve"> Estos ciclos deben contar con el visto bueno del nutricionista del Centro Zonal o Dirección Regional del ICBF, según corresponda.  
</t>
    </r>
    <r>
      <rPr>
        <b/>
        <sz val="11"/>
        <color rgb="FF000000"/>
        <rFont val="Arial"/>
        <family val="2"/>
      </rPr>
      <t xml:space="preserve">Nota 2: </t>
    </r>
    <r>
      <rPr>
        <sz val="11"/>
        <color rgb="FF000000"/>
        <rFont val="Arial"/>
        <family val="2"/>
      </rPr>
      <t xml:space="preserve">La construcción del ciclo de menús deberá tener en cuenta un enfoque cultural, los hábitos alimentarios de la población participante del servicio y los alimentos producidos en la zona geográfica. 
</t>
    </r>
    <r>
      <rPr>
        <b/>
        <sz val="11"/>
        <color rgb="FF000000"/>
        <rFont val="Arial"/>
        <family val="2"/>
      </rPr>
      <t>Nota 3</t>
    </r>
    <r>
      <rPr>
        <sz val="11"/>
        <color rgb="FF000000"/>
        <rFont val="Arial"/>
        <family val="2"/>
      </rPr>
      <t>: Al atender comunidades étnicas, se debe realizar la concertación para la construcción de los ciclos de menús, teniendo en cuenta las orientaciones de la Dirección de Nutrición del ICBF y el Modelo de Enfoque Diferencial de Derechos – MEDD o documento que lo modifique o sustituya y contar con los soportes de este proceso, registrando de manera clara los acuerdos pactados con las comunidades y/o autoridades tradicionales.</t>
    </r>
  </si>
  <si>
    <r>
      <t xml:space="preserve">Cuenta con los soportes  de cualificación al talento humano  por parte de la Entidad Administradora del Servicio o Prestador Directo del Servicio, sobre la toma de datos de peso, longitud/talla , perímetro braquial, identificación de signos físicos asociados a la desnutrición aguda y  suministro de la FTLC(si aplica).
</t>
    </r>
    <r>
      <rPr>
        <b/>
        <sz val="11"/>
        <color theme="1"/>
        <rFont val="Arial"/>
        <family val="2"/>
      </rPr>
      <t>Nota:</t>
    </r>
    <r>
      <rPr>
        <sz val="11"/>
        <color theme="1"/>
        <rFont val="Arial"/>
        <family val="2"/>
      </rPr>
      <t xml:space="preserve"> Los soportes podrían ser actas con los contenidos abordados, listados de asistencia, registro fotográfico o fílmico.</t>
    </r>
  </si>
  <si>
    <t>En observación de la atención verifica que se cumplen con las siguientes condiciones: 
1.Los profesionales del componente de salud y nutrición realizan correctamente la toma de peso, longitud/talla y perímetro braquial, según muestra y se contrasta su correspondencia con los datos registrados en el formato. 
2.El talento humano intercultural de la UCA identifica los signos físicos asociados a la desnutrición aguda. 
3.El agente educativo y sabedor cultural; según corresponda al talento humano intercultural del servicio; tiene formación en la técnica para la medición del perímetro braquial en niñas y niños.</t>
  </si>
  <si>
    <r>
      <t xml:space="preserve">Cuenta con el Formato Captura de Datos Antropométricos de las Niñas y los Niños y Formato de Captura de Datos Antropométricos de Mujeres Gestantes o documentos que los modifiquen o sustituyan diligenciado de forma completa. 
</t>
    </r>
    <r>
      <rPr>
        <b/>
        <sz val="11"/>
        <rFont val="Arial"/>
        <family val="2"/>
      </rPr>
      <t xml:space="preserve">
</t>
    </r>
    <r>
      <rPr>
        <sz val="11"/>
        <rFont val="Arial"/>
        <family val="2"/>
      </rPr>
      <t>a. Realiza la toma de los datos antropométricos (peso, talla/longitud y perímetro braquial) de la totalidad de los participantes vinculados al servicio. 
b. La primera toma se realiza durante los primero quince (15) días calendario a partir del inicio en la prestación del servicio. Las mujeres y personas en periodo de gestación, niñas y niños que ingresan al servicio en meses posteriores al inicio de la atención se les realiza la toma de manera inmediata.
c. En un plazo máximo de 8 días calendario se registran en el Sistema de Información o herramienta que el ICBF determine.  
d. La clasificación nutricional se realiza, de ser posible, en el momento de la toma de medidas antropométricas.  
e. Realiza los seguimientos para los participantes que no presenten malnutrición por déficit de forma trimestral, garantizando que las valoraciones subsiguientes a la primera se realicen cinco (5) días antes o después del día de la valoración. 
f. Realiza el seguimiento antropométrico de las mujeres y personas en estado de gestación de forma mensual.</t>
    </r>
  </si>
  <si>
    <r>
      <t xml:space="preserve">Cuenta con registro de novedades para los usuarios, entre los 6 y 59 meses, con perímetro del brazo menor o igual a 11.5 centímetros,  y la orientación a la familia y/o cuidador, de asistir al servicio de salud.  
</t>
    </r>
    <r>
      <rPr>
        <b/>
        <sz val="11"/>
        <rFont val="Arial"/>
        <family val="2"/>
      </rPr>
      <t>Nota1.</t>
    </r>
    <r>
      <rPr>
        <sz val="11"/>
        <rFont val="Arial"/>
        <family val="2"/>
      </rPr>
      <t xml:space="preserve"> El registro de novedades y las orientaciones a  la familia deben tener  firma y/o huella del adulto que recibe esta alerta. </t>
    </r>
  </si>
  <si>
    <r>
      <rPr>
        <b/>
        <sz val="11"/>
        <rFont val="Arial"/>
        <family val="2"/>
      </rPr>
      <t xml:space="preserve">Seguimiento Antropométrico.  </t>
    </r>
    <r>
      <rPr>
        <sz val="11"/>
        <rFont val="Arial"/>
        <family val="2"/>
      </rPr>
      <t xml:space="preserve">Verifica que cumple con:
1.Soporte de seguimiento antropométrico quincenal a usuarios con desnutrición aguda moderada o severa y en los casos de riesgo de desnutrición aguda seguimiento antropométrico mensual.
2.Cuando la atención en el servicio se realiza diariamente, cuenta con soporte de seguimiento semanal a los participantes con clasificación de desnutrición aguda moderada y para los casos de riesgo de desnutrición aguda soporte de seguimiento quincenal.
3.Registro de novedades: donde se describen las actividades desarrolladas con los participantes y la información a las familias y cuidadores.
4.Soporte de registro en el sistema de información o herramienta que el ICBF determine.
5.Formato para la identificación de signos físicos asociados a la desnutrición aguda y signos de alarma en niñas y niños menores de cinco (5) años de los servicios de primera infancia del ICBF. </t>
    </r>
  </si>
  <si>
    <r>
      <rPr>
        <b/>
        <sz val="11"/>
        <rFont val="Arial"/>
        <family val="2"/>
      </rPr>
      <t xml:space="preserve">Soportes de articulación y canalización para atención en salud de los casos de desnutrición aguda moderada o severa.  </t>
    </r>
    <r>
      <rPr>
        <sz val="11"/>
        <rFont val="Arial"/>
        <family val="2"/>
      </rPr>
      <t>Mediante revisión documental verifica que cumple con los siguientes pasos:
1. Identificación de usuarios en desnutrición aguda moderada o severa y aquellos con perímetro del brazo menor o igual a 11.5 cm. 
2. El nutricionista diligencia el registro de novedades con la información sobre la orientación a las familias y cuidadores para asistir de manera inmediata a los servicios de salud en los casos de desnutrición aguda moderada o severa.
3. El nutricionista radica una comunicación (oficio y/o correo electrónico) con la información de los participantes para la atención en los servicios de salud.
-Esta información se envía  de manera inmediata y máximo a las veinticuatro (24) horas siguientes en los casos de Desnutrición aguda severa y a las (48 horas) en los casos de Desnutrición Aguda Moderada, a la Entidad Territorial de Salud correspondiente y a la Entidad Administradora de Planes de Beneficios -EAPB antes Entidad Promotora de Salud -EPS y a la Institución Prestado de Salud- IPS.
-Esta comunicación contiene como mínimo: la fecha de identificación, fecha de toma de medidas antropométricas, signos físicos de desnutrición detectados, peso, talla/longitud, clasificación del estado nutricional, perímetro del brazo de niñas y niños entre los seis (6) y cincuenta y nueve (59) meses, datos de ubicación de los participantes, número de documento de identidad, EAPB a la cual se encuentra afiliado la niña o el niño, nombre del acudiente, contacto telefónico y motivo de la canalización.</t>
    </r>
  </si>
  <si>
    <t>En observación de la atención, verifica que se cumplen con las siguientes condiciones:
1.En el caso que se presenten niños con suministro de la fórmula (FTLC), el talento humano realiza el suministro de forma adecuada.
2.La FTLC se suministra antes de los tiempos de comida definidos en el ciclo de menús de la UCA.</t>
  </si>
  <si>
    <t>3.5.4 Cuenta con la identificación de signos físicos asociados a la desnutrición aguda y signos de alarma en niñas y niños menores de cinco (5) años diligenciado por parte del perfil de salud y nutrición realizó la evaluación y validado por la nutricionista de la UCA.</t>
  </si>
  <si>
    <t xml:space="preserve">Verificar la información de los últimos tres meses </t>
  </si>
  <si>
    <r>
      <t>Cuenta con la identificación de signos físicos asociados a la desnutrición aguda y signos de alarma en niñas y niños menores de cinco (5) años diligenciado por parte del perfil de salud y nutrición realizó la evaluación y validado por la nutricionista de la UCA.
a.</t>
    </r>
    <r>
      <rPr>
        <b/>
        <sz val="11"/>
        <rFont val="Arial"/>
        <family val="2"/>
      </rPr>
      <t xml:space="preserve">  </t>
    </r>
    <r>
      <rPr>
        <sz val="11"/>
        <rFont val="Arial"/>
        <family val="2"/>
      </rPr>
      <t>Diligenciado máximo a los 5 días calendario siguientes a la evaluación realizada.</t>
    </r>
  </si>
  <si>
    <t>3.8 Promueve procesos de articulación con la autoridad sanitaria competente en el marco de la Estrategia de Viviendas Saludables, que permitan identificar las condiciones higiénico-sanitarias de los hogares y generar estrategias para el mejoramiento de dichas condiciones; de acuerdo con el contexto territorial y poblacional
1.Soporte de comunicación al supervisor o interventor del contrato o convenio para activar la Ruta Integral de Atenciones. 
2.Soporte: Activación de la Ruta Integral de Atenciones enviada al supervisor.</t>
  </si>
  <si>
    <t xml:space="preserve">Cuenta con el registro civil de las niñas y los niños, y del documento de identidad de las mujeres gestantes. En los casos de no contarse, orienta y hace seguimiento a la familia o cuidadores y a las mujeres gestantes y adelanta acciones ante la autoridad competente, según corresponda.. (Estándar 1.) </t>
  </si>
  <si>
    <t>Implementa acciones de articulación con autoridades, instituciones, servicios sociales, comunidades y los diferentes actores de su territorio, para promover redes protectoras para las niñas, los niños y las mujeres gestantes. (Estándar 4.)</t>
  </si>
  <si>
    <t>Cuenta con un pacto de convivencia construido con la participación de las niñas, los niños y
las mujeres gestantes, sus familias, o cuidadores, y el talento humano intercultural de la Unidad Comunitaria de Atención. (Estándar 5.)</t>
  </si>
  <si>
    <t>5.2.3</t>
  </si>
  <si>
    <t>5.2.4</t>
  </si>
  <si>
    <t>5.2.5</t>
  </si>
  <si>
    <t>5.2.4 Realiza encuentros en el hogar</t>
  </si>
  <si>
    <t>5.2.5 Realiza encuentros comunitarios</t>
  </si>
  <si>
    <t>5.2.3 Realiza encuentros con el entorno y prácticas tradicionales teniendo en cuenta:</t>
  </si>
  <si>
    <t>Cuenta con un presupuesto de ingresos y gastos que le permita mantener el equilibrio financiero para la prestación del servicio. (Estandar 57)</t>
  </si>
  <si>
    <t xml:space="preserve">Cuenta con un presupuesto de ingresos y gastos </t>
  </si>
  <si>
    <r>
      <t xml:space="preserve">Garantiza que los recursos sean utilizados exclusivamente para el financiamiento de las actividades previstas en el contrato / convenio.
</t>
    </r>
    <r>
      <rPr>
        <b/>
        <sz val="11"/>
        <color theme="1"/>
        <rFont val="Arial"/>
        <family val="2"/>
      </rPr>
      <t>Nota:</t>
    </r>
    <r>
      <rPr>
        <sz val="11"/>
        <color theme="1"/>
        <rFont val="Arial"/>
        <family val="2"/>
      </rPr>
      <t>Cuando se trate de un convenio interadministrativo, la entidad territorial en el marco de la contratación derivada debe garantizar que estas obligaciones sean incorporadas en sus minutas, en los casos que el servicio se preste bajo los lineamientos del ICBF.</t>
    </r>
  </si>
  <si>
    <t>Cuenta con un saldo de la cuenta bancaria que  sea superior al valor total de las provisiones mensuales acumuladas de nómina y el valor total de la remuneración del talento humano del mes en curso o el siguiente</t>
  </si>
  <si>
    <t>Cumple con los requisitos de ley establecidos para la contabilidad, según el tipo de sociedad o empresa.(Estandar 58)</t>
  </si>
  <si>
    <t>7.2.1</t>
  </si>
  <si>
    <t xml:space="preserve">Cuenta con el RUT actualizado y cumple con las responsabilidades registradas en el mismo relacionadas con Facturación Electronica y llevar contabilidad en los casos que aplique.
</t>
  </si>
  <si>
    <t>7.2.2</t>
  </si>
  <si>
    <t>7.2.3</t>
  </si>
  <si>
    <r>
      <t xml:space="preserve">Cuenta con Libro Fiscal de acuerdo a la normatividad vigente.
</t>
    </r>
    <r>
      <rPr>
        <b/>
        <sz val="11"/>
        <color theme="1"/>
        <rFont val="Arial"/>
        <family val="2"/>
      </rPr>
      <t xml:space="preserve">Nota: </t>
    </r>
    <r>
      <rPr>
        <sz val="11"/>
        <color theme="1"/>
        <rFont val="Arial"/>
        <family val="2"/>
      </rPr>
      <t>Este verifiable depende de las responsabilidade establecidas en el RUT</t>
    </r>
  </si>
  <si>
    <t>7.2.4</t>
  </si>
  <si>
    <r>
      <t xml:space="preserve">Lleva la contabilidad desagregada por centro de costos.
</t>
    </r>
    <r>
      <rPr>
        <b/>
        <sz val="11"/>
        <color theme="1"/>
        <rFont val="Arial"/>
        <family val="2"/>
      </rPr>
      <t>Nota:</t>
    </r>
    <r>
      <rPr>
        <sz val="11"/>
        <color theme="1"/>
        <rFont val="Arial"/>
        <family val="2"/>
      </rPr>
      <t xml:space="preserve"> Este verifiable depende de las responsabilidade establecidas en el RUT</t>
    </r>
  </si>
  <si>
    <t>Cumple con la canasta para el servicio de Educación Inicial Propia e Intercultural</t>
  </si>
  <si>
    <r>
      <t xml:space="preserve">Cuenta con soportes de implementacion del componente de Talento Humano.
</t>
    </r>
    <r>
      <rPr>
        <b/>
        <sz val="11"/>
        <color theme="1"/>
        <rFont val="Arial"/>
        <family val="2"/>
      </rPr>
      <t>Nota:</t>
    </r>
    <r>
      <rPr>
        <sz val="11"/>
        <color theme="1"/>
        <rFont val="Arial"/>
        <family val="2"/>
      </rPr>
      <t xml:space="preserve"> Realice la verificación de los pagos de salarios, honorarios y seguridad social.</t>
    </r>
  </si>
  <si>
    <t>Cuenta con soportes de implementacion del componente  de Seguro</t>
  </si>
  <si>
    <t>Cuenta con soportes de implementacion del componente de Gastos Operativos</t>
  </si>
  <si>
    <t xml:space="preserve">Cuenta con soportes de implementacion del componente  de Dotación de Consumo </t>
  </si>
  <si>
    <t>Cuenta con soportes de implementacion del componente  de Dotación Aseo personal</t>
  </si>
  <si>
    <t>Cuenta con soportes de implementacion del componente de Transporte</t>
  </si>
  <si>
    <t>Cuenta con soportes de implementacion de rubro de Alimentación</t>
  </si>
  <si>
    <t>Cuenta con soportes de implementacion de rubro de Autoabastecimiento</t>
  </si>
  <si>
    <t>Cuenta con soportes de implementacion del componente  Dotación Unica</t>
  </si>
  <si>
    <t>7.3.1</t>
  </si>
  <si>
    <t>7.3.2</t>
  </si>
  <si>
    <t>7.3.3</t>
  </si>
  <si>
    <t>7.3.4</t>
  </si>
  <si>
    <t>7.3.5</t>
  </si>
  <si>
    <t>7.3.6</t>
  </si>
  <si>
    <t>7.3.7</t>
  </si>
  <si>
    <t>7.3.8</t>
  </si>
  <si>
    <t>7.3.9</t>
  </si>
  <si>
    <t>Diligencimiento Componente Financiero</t>
  </si>
  <si>
    <t>7.1.2 Garantiza que los recursos aportados sean utilizados exclusivamente para el financiamiento de las actividades previstas en el contrato.</t>
  </si>
  <si>
    <t>Cuando se trate de un convenio interadministrativo, la entidad territorial en el marco de la contratación derivada debe garantizar que estas obligaciones sean incorporadas en sus minutas, en los casos que el servicio se preste bajo los lineamientos del ICBF.</t>
  </si>
  <si>
    <t>7.2.1 Cuenta con el RUT actualizado, completo y cumple con las responsabilidades registradas en el mismo.</t>
  </si>
  <si>
    <t>Para la verificación de este item solicite el RUT actualizado y completo, identifique lo relacionado con la "obligación de llevar contabilidad", e indique si cumple o no.
En el caso de encontrar inconsistencias relacionadas con la facturación electrónica estas se establecerán como "situación  a informar". 
Si se identifica el NO registro del contador y el revisor fiscal se adelantará una "acción inmediata".</t>
  </si>
  <si>
    <t>Este verifiable depende de las responsabilidade establecidas en el RUT</t>
  </si>
  <si>
    <t xml:space="preserve">Baños en línea infantil para atención de niñas y niños </t>
  </si>
  <si>
    <t>Para la verificación de este item utilice la "Tabla de Talento Humano", teniendo en cuenta la Estructura Operativa para la modalidad y servicio.</t>
  </si>
  <si>
    <t>Vincula al talento humano intercultural bajo una modalidad de contratación legal vigente,
que cumpla con las formalidades plenas según lo estipulado por la ley laboral y civil  (Estandar 52)</t>
  </si>
  <si>
    <r>
      <t xml:space="preserve">Cuenta con los soportes de verificación de consulta en páginas oficiales de:
- Certificado de antecedentes disciplinarios – Procuraduría.
- Certificado de antecedentes de responsabilidad fiscal – Contraloría.
- Certificado de antecedentes judiciales – Policía Nacional.
- Certificado del Sistema Registro Nacional de Medidas Correctivas – RNMC.
- Certificado de inhabilidades por delitos sexuales contra menores de 18 años.
- Tarjeta profesional o registro profesional o tecnológico (cuando aplique).
- Registro Único Nacional del Talento Humano en Salud – RETHUS (cuando aplique).
- Otros documentos determinados por la normatividad vigente.
</t>
    </r>
    <r>
      <rPr>
        <b/>
        <sz val="11"/>
        <rFont val="Arial"/>
        <family val="2"/>
      </rPr>
      <t xml:space="preserve">Nota 1: </t>
    </r>
    <r>
      <rPr>
        <sz val="11"/>
        <rFont val="Arial"/>
        <family val="2"/>
      </rPr>
      <t xml:space="preserve">No se podrá vincular talento humano que tenga antecedentes: fiscales, disciplinarios, ni judiciales (en Justicia Ordinaria y en el ejercicio de Justicia Propia para el caso de Pueblos Indígeneas). Verificar cada 3 meses durante la vinculación de la modalidad.
</t>
    </r>
    <r>
      <rPr>
        <b/>
        <sz val="11"/>
        <rFont val="Arial"/>
        <family val="2"/>
      </rPr>
      <t>Nota 2:</t>
    </r>
    <r>
      <rPr>
        <sz val="11"/>
        <rFont val="Arial"/>
        <family val="2"/>
      </rPr>
      <t xml:space="preserve"> Verificar que la Unidad haya realizado la validación de antecedentes del talento humano, como requisito previo a su vinculación.
</t>
    </r>
    <r>
      <rPr>
        <b/>
        <sz val="11"/>
        <rFont val="Arial"/>
        <family val="2"/>
      </rPr>
      <t>Nota 3:</t>
    </r>
    <r>
      <rPr>
        <sz val="11"/>
        <rFont val="Arial"/>
        <family val="2"/>
      </rPr>
      <t xml:space="preserve"> solicitar la verificación de los antecedentes judiciales en las páginas oficiales de la muestra seleccionada.</t>
    </r>
  </si>
  <si>
    <r>
      <t xml:space="preserve">El personal cumple con los requisitos de formación académica y experiencia profesional establecidos para ejercer los cargos definidos en la Tabla 6. Roles y perfiles del talento humano intercultural.
</t>
    </r>
    <r>
      <rPr>
        <b/>
        <sz val="11"/>
        <rFont val="Arial"/>
        <family val="2"/>
      </rPr>
      <t xml:space="preserve">Nota 1: </t>
    </r>
    <r>
      <rPr>
        <sz val="11"/>
        <rFont val="Arial"/>
        <family val="2"/>
      </rPr>
      <t xml:space="preserve">En caso de no contar con perfiles 1 y 2, se ha llevado el caso al comité técnico operativo y se cuenta con la documentación respectiva.
</t>
    </r>
    <r>
      <rPr>
        <b/>
        <sz val="11"/>
        <rFont val="Arial"/>
        <family val="2"/>
      </rPr>
      <t>Nota 2</t>
    </r>
    <r>
      <rPr>
        <sz val="11"/>
        <rFont val="Arial"/>
        <family val="2"/>
      </rPr>
      <t>: en los territorios en los que haya dificultad para cumplir con los pefiles de talento humano intercultural, se deberá tener acta firmada del Comité Técnico Operativo soportando la decisión.</t>
    </r>
  </si>
  <si>
    <t>Tabla 6. Roles y perfiles del talento humano intercutural</t>
  </si>
  <si>
    <t>Para el perfil de profesional en salud y nutrición se debe tener en cuenta: Promover que los profesionales cuenten con formación de Consejería en lactancia humana. Por otro lado, en los casos donde se soporte una escasa oferta de Nutricionista Dietista o que por costo de la canasta no sea posible contar con este profesional de tiempo completo, se deberá contratar el profesional en nutrición perfil 1, para el desarrollo exclusivo de los siguientes productos: • Derivación de los ciclos de menú de acuerdo con la minuta patrón. • Planeación de los intercambios de alimentos según las características del territorio. Adicionalmente se deberá notificar para su aprobación al nutricionista del ICBF zonal o regional, el uso de alimentos que no fueron incluidos en la lista de intercambios. • Elaboración y socialización con el talento humano intercultural del procedimiento para la identificación de enfermedades prevalentes, inmunoprevenibles, transmitidas por alimentos y enfermedades de origen cultural. • Valoración inicial y seguimiento nutricional • Aportar al diseño y seguimiento del plan de cualificación al talento humano intercultural y de formación y acompañamiento a familias. • Elaboración e implementación de actividades de educación para la salud alimentaria dirigidas a familias, participantes y equipo de la UCA. • Diseño del plan de saneamiento básico, manual de buenas prácticas de manufactura al interior de las UCA y seguimiento a su implementación. • Diligenciamiento del registro de novedades o el formato que el ICBF disponga y acciones de canalización para la atención en salud, en los casos que se requieran. Adicionalmente, deberá contar con una persona que cumpla el perfil optativo 1, o perfil 2 o perfil optativo 2 y de acuerdo con los tiempos y proporciones señaladas en numeral 2.1 Estructura operativa del Servicio de Educación Inicial Propia e Intercultural. El perfil seleccionado deberá responder al más alto encontrado en el territorio y que corresponda al orden establecido en la presente guía. En estos casos, se deberá garantizar que el trabajo se desarrolle de manera articulada y coordinada entre el profesional Nutricionista Dietista y el perfil seleccionado, que permita la realización adecuada de cada una de las acciones previstas para la atención de niñas y niños. En este proceso, es necesario adelantar la socialización, capacitación, cualificación de las acciones, procedimientos, procesos, guías o rutas requeridas que le permitan a la persona seleccionada, conocer y adelantar las acciones pertinentes en el marco del componente de salud y nutrición, para lo cual, el nutricionista deberá realizar el respectivo proceso de capacitación que permita el desarrollo de la actividad de forma apropiada. Así, por ejemplo, si el perfil 2 u optativo realizará la toma de datos antropométricos, este perfil deberá contar con capacitación por parte del nutricionista en las técnicas para la toma de mediciones antropométricas. En el marco de este proceso, deberán construirse de manera conjunta los procedimientos, procesos, guías o rutas requeridas para el desarrollo de las acciones del componente de salud y nutrición en la UCA. Todo lo anterior a fin de que el profesional en nutrición pueda evaluar los procesos de manera periódica. No obstante, deberá existir soporte del acompañamiento realizado por el nutricionista de la EAS o PDS sobre las acciones adelantadas para el proceso de canalización a los servicios de salud, incluyendo el respectivo seguimiento y en el cual se evidencie entre otros, la toma de datos antropométricos definida para monitorear al estado nutricional, consignados en el formato dispuesto para tal fin</t>
  </si>
  <si>
    <t xml:space="preserve">7.2.3 Cuenta con Libro Fiscal de acuerdo a la normatividad vigente. </t>
  </si>
  <si>
    <t>7.2.4 Lleva la contabilidad desagregada por centro de costos.</t>
  </si>
  <si>
    <r>
      <t xml:space="preserve">Garantiza el inmueble espacios accesibles que permitan la autonomía y la movilidad de todas las personas en la unidad. (Estándar 37) 
</t>
    </r>
    <r>
      <rPr>
        <b/>
        <sz val="11"/>
        <rFont val="Arial"/>
        <family val="2"/>
      </rPr>
      <t xml:space="preserve">NOTA: </t>
    </r>
    <r>
      <rPr>
        <sz val="11"/>
        <rFont val="Arial"/>
        <family val="2"/>
      </rPr>
      <t>Para el caso de las construcciones tradicionales de los grupos étnicos, se debe concertar con las comunidades, las condiciones de seguridad de los elementos de infraestructura y su accesibilidad, siempre y cuando no afecten la seguridad de las mujeres y personas en estado de gestación, las niñas, los niños, familias o cuidadores.</t>
    </r>
  </si>
  <si>
    <t> </t>
  </si>
  <si>
    <t>4. FAMILIA COMUNIDAD Y REDES</t>
  </si>
  <si>
    <t>1. INFORMACIÓN DE LA INSTITUCIÓN</t>
  </si>
  <si>
    <t>2. SEDE / UNIDAD OPERATIVA 1</t>
  </si>
  <si>
    <r>
      <t xml:space="preserve">Cuenta con documento expedido por la autoridad competente del municipio (oficina de planeación municipal, curaduría urbana o autoridad municipal o distrital designada), en el cual se establece que el terreno donde se ubica la unidad permite la localización y funcionamiento de infraestructura para la atención a la Primera Infancia, conforme a la norma urbanística vigente (POT, PBOT o EOT).
a. Para resguardos indígenas: Se evidencia el aval de la Asamblea de la comunidad o el mecanismo definido en su derecho propio, autorizando la construcción o uso de infraestructuras para atención a la Primera Infancia.
</t>
    </r>
    <r>
      <rPr>
        <b/>
        <sz val="11"/>
        <rFont val="Arial"/>
        <family val="2"/>
      </rPr>
      <t>Excepciones al concepto de uso del suelo:</t>
    </r>
    <r>
      <rPr>
        <sz val="11"/>
        <rFont val="Arial"/>
        <family val="2"/>
      </rPr>
      <t xml:space="preserve">
Se confirma si la UDS cuenta con alguno de los siguientes documentos, expedidos a partir de 1988, cuyo uso permitido incluya la prestación del servicio de educación inicial:
*Licencia de construcción
*Permiso de la autoridad indígena
*Reconocimiento de edificación
En estos casos, no se requiere concepto de uso del suelo adicional.
</t>
    </r>
    <r>
      <rPr>
        <b/>
        <sz val="11"/>
        <rFont val="Arial"/>
        <family val="2"/>
      </rPr>
      <t>Nota:</t>
    </r>
    <r>
      <rPr>
        <sz val="11"/>
        <rFont val="Arial"/>
        <family val="2"/>
      </rPr>
      <t xml:space="preserve"> Si no se tiene el concepto, se verifican los soportes de la gestión adelantada para solicitarlo máximo 3 meses desde el inicio del contrato, En caso de no obtenerlo se evidencia la reiteración de la solicitud cada 3 meses hasta lograr su expedición.</t>
    </r>
  </si>
  <si>
    <r>
      <t xml:space="preserve">Cuenta con concepto técnico expedido por la Oficina de Planeación Municipal o entidad competente, que confirme lo siguiente:
a. El espacio o infraestructura donde se presta la atención está ubicado fuera de zonas de riesgo no mitigable por fenómenos naturales, socio-naturales o antropogénicos no intencionales (ej.: inundación, remoción en masa, entornos contaminantes, redes de alta tensión, vías de alto tráfico, rondas hídricas, rellenos sanitarios, botaderos a cielo abierto, entre otros.
b. Si no se cuenta con concepto técnico o certificación, debe haber evidencia de gestiones para obtenerlo.
c. Si no se obtiene en un plazo máximo de 3 meses desde el inicio del contrato, se debe reiterar la solicitud cada 3 meses hasta su obtención.
</t>
    </r>
    <r>
      <rPr>
        <b/>
        <sz val="11"/>
        <color rgb="FF000000"/>
        <rFont val="Arial"/>
        <family val="2"/>
      </rPr>
      <t xml:space="preserve">Nota 1: </t>
    </r>
    <r>
      <rPr>
        <sz val="11"/>
        <color rgb="FF000000"/>
        <rFont val="Arial"/>
        <family val="2"/>
      </rPr>
      <t>Si el concepto técnico indica riesgo no mitigable, muy alto o inminente debe existir notificación inmediata al supervisor del contrato y definición de acciones en comité técnico operativo extraordinario.</t>
    </r>
  </si>
  <si>
    <r>
      <t xml:space="preserve">Cuenta con Plan de Gestión de Riesgos de Accidentes documentado e implementado, formulado a partir del primer mes de atención en la Unidad Comunitaria de Atención - UCA, que:
a.Responde al contexto del espacio de atención, a las particularidades de la comunidad.
b. Sige las orientaciones definidas en la Guía Orientadora para la Gestión del Riesgo en la Primera Infancia o documento que lo modifique o sustituya y 
c.Contiene como mínimo:
• Identificación de factores de riesgo de accidentes.
• Acciones de reducción de riesgos de accidentes (Prevención y mitigación). 
• Procedimiento para la respuesta ante la ocurrencia de un accidente.
• Acciones para la recuperación física y psicológica de las personas afectadas.
• Procedimiento para salidas y desplazamientos de las  mujeres y personas en estado de gestación, las niñas,  los niños y sus familias o cuidadores  para las actividades por fuera de las instalaciones.
• Procedimiento para actuar en caso de extravío y muerte.
• Procedimiento para el ingreso de los participantes a la UCA.
• Procedimiento para el ingreso de personal ajeno a la UCA.
• Permanencia de las niñas y los niños en el áreas recreativa, cuando aplique según el contexto cultural, usos y costumbres campesinas.
</t>
    </r>
    <r>
      <rPr>
        <b/>
        <sz val="11"/>
        <color rgb="FF000000"/>
        <rFont val="Arial"/>
        <family val="2"/>
      </rPr>
      <t>Nota 1:</t>
    </r>
    <r>
      <rPr>
        <sz val="11"/>
        <color rgb="FF000000"/>
        <rFont val="Arial"/>
        <family val="2"/>
      </rPr>
      <t xml:space="preserve"> Verifique que el plan es actualizado, cada vez que ocurren cambios en los espacios de prestación del servicio o ante cualquier otra situación relevante.
</t>
    </r>
    <r>
      <rPr>
        <b/>
        <sz val="11"/>
        <color rgb="FF000000"/>
        <rFont val="Arial"/>
        <family val="2"/>
      </rPr>
      <t>Nota 2</t>
    </r>
    <r>
      <rPr>
        <sz val="11"/>
        <color rgb="FF000000"/>
        <rFont val="Arial"/>
        <family val="2"/>
      </rPr>
      <t xml:space="preserve">: Verifique mediante observación que, los procedimientos documentados que puedan ser revisados en el momento de la visita se estén aplicando de acuerdo con lo especificado.
</t>
    </r>
    <r>
      <rPr>
        <b/>
        <sz val="11"/>
        <color rgb="FF000000"/>
        <rFont val="Arial"/>
        <family val="2"/>
      </rPr>
      <t>Nota 3:</t>
    </r>
    <r>
      <rPr>
        <sz val="11"/>
        <color rgb="FF000000"/>
        <rFont val="Arial"/>
        <family val="2"/>
      </rPr>
      <t xml:space="preserve"> Verificar si el plan fue socializado a todas las familias, cuidadores de los participantes y al talento humano del grupo territorial y UCA.</t>
    </r>
  </si>
  <si>
    <t>2.4.3</t>
  </si>
  <si>
    <t>2.4.4</t>
  </si>
  <si>
    <t>2.4.5</t>
  </si>
  <si>
    <t>2.4.6</t>
  </si>
  <si>
    <t>2.9.5</t>
  </si>
  <si>
    <t>2.9.6</t>
  </si>
  <si>
    <t>2.9.7</t>
  </si>
  <si>
    <t>2.9.8</t>
  </si>
  <si>
    <t>2.9.9</t>
  </si>
  <si>
    <t>2.9.10</t>
  </si>
  <si>
    <t>2.9.11</t>
  </si>
  <si>
    <t>2.9.12</t>
  </si>
  <si>
    <t>2.9.13</t>
  </si>
  <si>
    <t>2.9.14</t>
  </si>
  <si>
    <t>2.9.15</t>
  </si>
  <si>
    <t>2.9.16</t>
  </si>
  <si>
    <t>2.9.17</t>
  </si>
  <si>
    <t>2.9.18</t>
  </si>
  <si>
    <t>2.9.19</t>
  </si>
  <si>
    <t>2.9.20</t>
  </si>
  <si>
    <t>2.9.21</t>
  </si>
  <si>
    <t>2.9.22</t>
  </si>
  <si>
    <t>2.9.23</t>
  </si>
  <si>
    <t>2.11.2</t>
  </si>
  <si>
    <t>2.11.3</t>
  </si>
  <si>
    <t>2.11.4</t>
  </si>
  <si>
    <t>2.12</t>
  </si>
  <si>
    <t>2.12.1</t>
  </si>
  <si>
    <t>2.12.2</t>
  </si>
  <si>
    <t>2.12.3</t>
  </si>
  <si>
    <t>2.12.4</t>
  </si>
  <si>
    <t>2.12.5</t>
  </si>
  <si>
    <t>2.13</t>
  </si>
  <si>
    <t>2.13.1</t>
  </si>
  <si>
    <t>5.6.1</t>
  </si>
  <si>
    <t>5.6.2</t>
  </si>
  <si>
    <t>5.6.3</t>
  </si>
  <si>
    <t>8.5.2</t>
  </si>
  <si>
    <t>2. Ambientes Educativos y Protectores</t>
  </si>
  <si>
    <t>3. Salud y Nutrición</t>
  </si>
  <si>
    <t>5. Proceso Pedagogico</t>
  </si>
  <si>
    <t>6. Administrativo y Gestión</t>
  </si>
  <si>
    <t>7. Financiero</t>
  </si>
  <si>
    <t>8. Talento Humano</t>
  </si>
  <si>
    <t>2.Ambientes Educativos y Protectores</t>
  </si>
  <si>
    <t>4. Familia, Comunidades y Redes</t>
  </si>
  <si>
    <t>5.Proceso Pedagógico</t>
  </si>
  <si>
    <t>Estructura Operativa Atención Diaria</t>
  </si>
  <si>
    <t>1x20</t>
  </si>
  <si>
    <t>Grupo de Atención 320 participantes</t>
  </si>
  <si>
    <t>Estructura Operativa Periodica</t>
  </si>
  <si>
    <t>Cantidad de participantes operación diaria
* Corresponde al # de participantes, atendidos al momento de la VI</t>
  </si>
  <si>
    <t>Cantidad de participantes, operación periodica
* Corresponde al # de participantes, atendidos al momento de la VI</t>
  </si>
  <si>
    <t>1x15</t>
  </si>
  <si>
    <t>UCA 20 participantes (Máximo 8 UCA)</t>
  </si>
  <si>
    <t>AMBIENTES EDUCATIVOS Y PROTECTORES</t>
  </si>
  <si>
    <t>SALUD Y NUTRICIÓN</t>
  </si>
  <si>
    <t>FAMILÍA, COMUNIDADES Y REDES</t>
  </si>
  <si>
    <t>PROCESO PEDAGÓGICO</t>
  </si>
  <si>
    <t>ADMINISTRATIVO Y GESTIÓN</t>
  </si>
  <si>
    <t>PROCESO DE INSPECCIÓN, VIGILANCIA Y CONTROL
 INSTRUMENTO IV
EDUCACION INICIAL PROPIA E INTERCULTURAL</t>
  </si>
  <si>
    <r>
      <rPr>
        <b/>
        <i/>
        <sz val="12"/>
        <color theme="1"/>
        <rFont val="Tempus Sans ITC"/>
        <family val="5"/>
      </rPr>
      <t xml:space="preserve">¡Antes de imprimir este documento… piense en el medio ambiente!  </t>
    </r>
    <r>
      <rPr>
        <b/>
        <sz val="11"/>
        <color theme="1"/>
        <rFont val="Tempus Sans ITC"/>
        <family val="5"/>
      </rPr>
      <t xml:space="preserve">
     Cualquier copia impresa de este documento se considera como COPIA NO CONTROLADA.</t>
    </r>
    <r>
      <rPr>
        <sz val="11"/>
        <color theme="1"/>
        <rFont val="Aptos Narrow"/>
        <family val="2"/>
        <scheme val="minor"/>
      </rPr>
      <t xml:space="preserve">
</t>
    </r>
    <r>
      <rPr>
        <sz val="6"/>
        <color theme="1"/>
        <rFont val="Arial"/>
        <family val="2"/>
      </rPr>
      <t>LOS DATOS PROPORCIONADOS SERAN TRATADOS DE ACUERDO A LA POLITICA DE TRATAMIENTO DE DATOS PERSONALES DEL ICBF Y A LA LEY 1581 DE 2012</t>
    </r>
  </si>
  <si>
    <t>el equipo de la Oficina de Inspección, Vigilancia y Control y Calidad de Servicios, realiza socialización de las situaciones encontradas durante la visita por cada uno de los componentes:  y se le informa que podrá pronunciarse frente al desarrollo de la misma.</t>
  </si>
  <si>
    <t>IN85.IVC
Versión 2
24/06/2026
Clasificación de la Información
CLASIFICADA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</si>
</sst>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000000000000"/>
    <numFmt numFmtId="165" formatCode="0.0"/>
  </numFmts>
  <fonts count="89">
    <font>
      <sz val="11"/>
      <color theme="1"/>
      <name val="Aptos Narrow"/>
      <family val="2"/>
      <scheme val="minor"/>
    </font>
    <font>
      <sz val="8"/>
      <color theme="1"/>
      <name val="Arial"/>
      <family val="2"/>
    </font>
    <font>
      <b/>
      <sz val="8"/>
      <color theme="1"/>
      <name val="Arial"/>
      <family val="2"/>
    </font>
    <font>
      <b/>
      <sz val="11"/>
      <color theme="1"/>
      <name val="Arial"/>
      <family val="2"/>
    </font>
    <font>
      <sz val="11"/>
      <color theme="1"/>
      <name val="Arial"/>
      <family val="2"/>
    </font>
    <font>
      <b/>
      <sz val="11"/>
      <name val="Arial"/>
      <family val="2"/>
    </font>
    <font>
      <sz val="11"/>
      <color rgb="FF000000"/>
      <name val="Calibri"/>
      <family val="2"/>
    </font>
    <font>
      <sz val="11"/>
      <color rgb="FF000000"/>
      <name val="Calibri"/>
      <family val="2"/>
      <charset val="1"/>
    </font>
    <font>
      <sz val="9"/>
      <color rgb="FF000000"/>
      <name val="Arial"/>
      <family val="2"/>
    </font>
    <font>
      <b/>
      <sz val="12"/>
      <color theme="1"/>
      <name val="Arial"/>
      <family val="2"/>
    </font>
    <font>
      <b/>
      <sz val="11"/>
      <color theme="1"/>
      <name val="Aptos Narrow"/>
      <family val="2"/>
      <scheme val="minor"/>
    </font>
    <font>
      <sz val="5"/>
      <color theme="1"/>
      <name val="Aptos Narrow"/>
      <family val="2"/>
      <scheme val="minor"/>
    </font>
    <font>
      <b/>
      <sz val="11"/>
      <name val="Aptos Narrow"/>
      <family val="2"/>
      <scheme val="minor"/>
    </font>
    <font>
      <sz val="8"/>
      <color theme="1"/>
      <name val="Aptos Display"/>
      <family val="2"/>
      <scheme val="major"/>
    </font>
    <font>
      <sz val="5"/>
      <color theme="1"/>
      <name val="Aptos Display"/>
      <family val="2"/>
      <scheme val="major"/>
    </font>
    <font>
      <sz val="10"/>
      <color theme="1"/>
      <name val="Aptos Display"/>
      <family val="2"/>
      <scheme val="major"/>
    </font>
    <font>
      <b/>
      <sz val="10"/>
      <color theme="1"/>
      <name val="Aptos Narrow"/>
      <family val="2"/>
      <scheme val="minor"/>
    </font>
    <font>
      <sz val="11"/>
      <color theme="1"/>
      <name val="Aptos Display"/>
      <family val="2"/>
      <scheme val="major"/>
    </font>
    <font>
      <b/>
      <sz val="16"/>
      <color theme="1"/>
      <name val="Aptos Narrow"/>
      <family val="2"/>
      <scheme val="minor"/>
    </font>
    <font>
      <b/>
      <sz val="11"/>
      <color rgb="FF000000"/>
      <name val="Arial Narrow"/>
      <family val="2"/>
    </font>
    <font>
      <sz val="10"/>
      <name val="Arial"/>
      <family val="2"/>
    </font>
    <font>
      <b/>
      <sz val="10"/>
      <name val="Arial"/>
      <family val="2"/>
    </font>
    <font>
      <b/>
      <sz val="11"/>
      <color theme="1"/>
      <name val="Aptos Display"/>
      <family val="2"/>
      <scheme val="major"/>
    </font>
    <font>
      <b/>
      <sz val="11"/>
      <color rgb="FF000000"/>
      <name val="Arial"/>
      <family val="2"/>
    </font>
    <font>
      <sz val="12"/>
      <color theme="1"/>
      <name val="Aptos Narrow"/>
      <family val="2"/>
      <scheme val="minor"/>
    </font>
    <font>
      <sz val="11"/>
      <color rgb="FF000000"/>
      <name val="Arial"/>
      <family val="2"/>
    </font>
    <font>
      <sz val="12"/>
      <color theme="1"/>
      <name val="Arial"/>
      <family val="2"/>
    </font>
    <font>
      <sz val="11"/>
      <color theme="1"/>
      <name val="Aptos Narrow"/>
      <family val="2"/>
      <scheme val="minor"/>
    </font>
    <font>
      <sz val="11"/>
      <name val="Arial"/>
      <family val="2"/>
    </font>
    <font>
      <b/>
      <u/>
      <sz val="11"/>
      <color theme="1"/>
      <name val="Arial"/>
      <family val="2"/>
    </font>
    <font>
      <sz val="8"/>
      <name val="Aptos Narrow"/>
      <family val="2"/>
      <scheme val="minor"/>
    </font>
    <font>
      <sz val="5"/>
      <color theme="1"/>
      <name val="Arial"/>
      <family val="2"/>
    </font>
    <font>
      <sz val="9"/>
      <color theme="1"/>
      <name val="Arial"/>
      <family val="2"/>
    </font>
    <font>
      <sz val="9"/>
      <color theme="1"/>
      <name val="Aptos Display"/>
      <family val="2"/>
      <scheme val="major"/>
    </font>
    <font>
      <sz val="11"/>
      <name val="Aptos Narrow"/>
      <family val="2"/>
      <scheme val="minor"/>
    </font>
    <font>
      <b/>
      <sz val="5"/>
      <color theme="1"/>
      <name val="Aptos Narrow"/>
      <family val="2"/>
      <scheme val="minor"/>
    </font>
    <font>
      <sz val="10"/>
      <color theme="1"/>
      <name val="Aptos Narrow"/>
      <family val="2"/>
      <scheme val="minor"/>
    </font>
    <font>
      <u/>
      <sz val="11"/>
      <color theme="10"/>
      <name val="Aptos Narrow"/>
      <family val="2"/>
      <scheme val="minor"/>
    </font>
    <font>
      <sz val="5"/>
      <name val="Aptos Display"/>
      <family val="2"/>
      <scheme val="major"/>
    </font>
    <font>
      <sz val="22"/>
      <color theme="1"/>
      <name val="Arial"/>
      <family val="2"/>
    </font>
    <font>
      <sz val="10"/>
      <color theme="1"/>
      <name val="Arial"/>
      <family val="2"/>
    </font>
    <font>
      <b/>
      <sz val="12"/>
      <color theme="1"/>
      <name val="Aptos Narrow"/>
      <family val="2"/>
      <scheme val="minor"/>
    </font>
    <font>
      <b/>
      <sz val="8"/>
      <color theme="0"/>
      <name val="Arial"/>
      <family val="2"/>
    </font>
    <font>
      <sz val="5"/>
      <name val="Aptos Narrow"/>
      <family val="2"/>
      <scheme val="minor"/>
    </font>
    <font>
      <sz val="11"/>
      <color rgb="FFFF0000"/>
      <name val="Aptos Narrow"/>
      <family val="2"/>
      <scheme val="minor"/>
    </font>
    <font>
      <b/>
      <sz val="11"/>
      <color rgb="FF000000"/>
      <name val="Aptos Narrow"/>
      <family val="2"/>
    </font>
    <font>
      <b/>
      <sz val="11"/>
      <color theme="1"/>
      <name val="Arial Narrow"/>
      <family val="2"/>
    </font>
    <font>
      <sz val="11"/>
      <color rgb="FF000000"/>
      <name val="Arial Narrow"/>
      <family val="2"/>
    </font>
    <font>
      <sz val="5"/>
      <color rgb="FF000000"/>
      <name val="Aptos Display"/>
      <family val="2"/>
    </font>
    <font>
      <sz val="11"/>
      <color rgb="FF00B050"/>
      <name val="Arial"/>
      <family val="2"/>
    </font>
    <font>
      <b/>
      <sz val="9"/>
      <name val="Arial"/>
      <family val="2"/>
    </font>
    <font>
      <b/>
      <u/>
      <sz val="11"/>
      <color theme="0"/>
      <name val="Aptos Narrow"/>
      <family val="2"/>
      <scheme val="minor"/>
    </font>
    <font>
      <sz val="7"/>
      <color theme="1"/>
      <name val="Arial"/>
      <family val="2"/>
    </font>
    <font>
      <b/>
      <sz val="14"/>
      <color theme="1"/>
      <name val="Arial"/>
      <family val="2"/>
    </font>
    <font>
      <b/>
      <sz val="12"/>
      <color rgb="FF000000"/>
      <name val="Arial"/>
      <family val="2"/>
    </font>
    <font>
      <b/>
      <sz val="10"/>
      <color rgb="FF000000"/>
      <name val="Arial"/>
      <family val="2"/>
    </font>
    <font>
      <sz val="10"/>
      <color rgb="FF000000"/>
      <name val="Arial"/>
      <family val="2"/>
    </font>
    <font>
      <i/>
      <sz val="10"/>
      <color theme="1"/>
      <name val="Arial"/>
      <family val="2"/>
    </font>
    <font>
      <u/>
      <sz val="11"/>
      <color theme="0"/>
      <name val="Aptos Narrow"/>
      <family val="2"/>
      <scheme val="minor"/>
    </font>
    <font>
      <i/>
      <sz val="11"/>
      <color theme="1"/>
      <name val="Arial"/>
      <family val="2"/>
    </font>
    <font>
      <b/>
      <u/>
      <sz val="11"/>
      <color rgb="FF000000"/>
      <name val="Arial"/>
      <family val="2"/>
    </font>
    <font>
      <i/>
      <sz val="11"/>
      <color rgb="FF000000"/>
      <name val="Arial"/>
      <family val="2"/>
    </font>
    <font>
      <i/>
      <sz val="11"/>
      <name val="Arial"/>
      <family val="2"/>
    </font>
    <font>
      <b/>
      <sz val="11"/>
      <color rgb="FF00B050"/>
      <name val="Arial"/>
      <family val="2"/>
    </font>
    <font>
      <sz val="11"/>
      <color theme="6" tint="0.39997558519241921"/>
      <name val="Arial"/>
      <family val="2"/>
    </font>
    <font>
      <sz val="11"/>
      <color theme="6" tint="0.39997558519241921"/>
      <name val="Aptos Narrow"/>
      <family val="2"/>
      <scheme val="minor"/>
    </font>
    <font>
      <b/>
      <sz val="8"/>
      <color theme="0"/>
      <name val="Aptos Narrow"/>
      <family val="2"/>
      <scheme val="minor"/>
    </font>
    <font>
      <sz val="9"/>
      <color theme="1"/>
      <name val="Arial Narrow"/>
      <family val="2"/>
    </font>
    <font>
      <sz val="7"/>
      <color theme="1"/>
      <name val="Arial Narrow"/>
      <family val="2"/>
    </font>
    <font>
      <sz val="5"/>
      <color theme="1"/>
      <name val="Arial Narrow"/>
      <family val="2"/>
    </font>
    <font>
      <u/>
      <sz val="11"/>
      <color rgb="FF000000"/>
      <name val="Arial"/>
      <family val="2"/>
    </font>
    <font>
      <b/>
      <i/>
      <sz val="9"/>
      <color theme="1"/>
      <name val="Arial"/>
      <family val="2"/>
    </font>
    <font>
      <sz val="9"/>
      <name val="Arial"/>
      <family val="2"/>
    </font>
    <font>
      <sz val="10"/>
      <color theme="1"/>
      <name val="Zurich BT"/>
      <family val="2"/>
    </font>
    <font>
      <sz val="12"/>
      <color rgb="FF000000"/>
      <name val="Arial"/>
      <family val="2"/>
    </font>
    <font>
      <b/>
      <sz val="9"/>
      <color theme="1"/>
      <name val="Aptos Narrow"/>
      <family val="2"/>
      <scheme val="minor"/>
    </font>
    <font>
      <b/>
      <sz val="11"/>
      <color rgb="FFFF0000"/>
      <name val="Aptos Narrow"/>
      <family val="2"/>
      <scheme val="minor"/>
    </font>
    <font>
      <sz val="11"/>
      <color rgb="FF000000"/>
      <name val="Arial"/>
      <family val="2"/>
    </font>
    <font>
      <b/>
      <sz val="11"/>
      <color rgb="FF000000"/>
      <name val="Arial"/>
      <family val="2"/>
    </font>
    <font>
      <sz val="10"/>
      <name val="Aptos Narrow"/>
      <family val="2"/>
      <scheme val="minor"/>
    </font>
    <font>
      <sz val="11"/>
      <color rgb="FF000000"/>
      <name val="Aptos Narrow"/>
      <family val="2"/>
    </font>
    <font>
      <sz val="6"/>
      <name val="Arial"/>
      <family val="2"/>
    </font>
    <font>
      <b/>
      <sz val="11"/>
      <color theme="0"/>
      <name val="Aptos Narrow"/>
      <family val="2"/>
    </font>
    <font>
      <b/>
      <sz val="10"/>
      <color theme="1"/>
      <name val="Arial Narrow"/>
      <family val="2"/>
    </font>
    <font>
      <b/>
      <i/>
      <sz val="12"/>
      <color theme="1"/>
      <name val="Tempus Sans ITC"/>
      <family val="5"/>
    </font>
    <font>
      <b/>
      <sz val="11"/>
      <color theme="1"/>
      <name val="Tempus Sans ITC"/>
      <family val="5"/>
    </font>
    <font>
      <sz val="6"/>
      <color theme="1"/>
      <name val="Aptos Narrow"/>
      <family val="2"/>
      <scheme val="minor"/>
    </font>
    <font>
      <sz val="6"/>
      <color theme="1"/>
      <name val="Arial"/>
      <family val="2"/>
    </font>
    <font>
      <sz val="11"/>
      <color theme="1"/>
      <name val="Aptos Narrow"/>
      <family val="5"/>
      <scheme val="minor"/>
    </font>
  </fonts>
  <fills count="45">
    <fill>
      <patternFill patternType="none"/>
    </fill>
    <fill>
      <patternFill patternType="gray125"/>
    </fill>
    <fill>
      <patternFill patternType="solid">
        <fgColor theme="9" tint="0.59999389629810485"/>
        <bgColor indexed="64"/>
      </patternFill>
    </fill>
    <fill>
      <patternFill patternType="solid">
        <fgColor rgb="FFFFFF00"/>
        <bgColor indexed="64"/>
      </patternFill>
    </fill>
    <fill>
      <patternFill patternType="solid">
        <fgColor theme="3" tint="0.89999084444715716"/>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4" tint="0.79998168889431442"/>
        <bgColor rgb="FF000000"/>
      </patternFill>
    </fill>
    <fill>
      <patternFill patternType="solid">
        <fgColor theme="0"/>
        <bgColor indexed="64"/>
      </patternFill>
    </fill>
    <fill>
      <patternFill patternType="solid">
        <fgColor rgb="FFDAE9F8"/>
        <bgColor rgb="FF000000"/>
      </patternFill>
    </fill>
    <fill>
      <patternFill patternType="solid">
        <fgColor rgb="FFB5E6A2"/>
        <bgColor rgb="FF000000"/>
      </patternFill>
    </fill>
    <fill>
      <patternFill patternType="solid">
        <fgColor rgb="FFFFFFCC"/>
        <bgColor indexed="64"/>
      </patternFill>
    </fill>
    <fill>
      <patternFill patternType="solid">
        <fgColor rgb="FFFFCCFF"/>
        <bgColor indexed="64"/>
      </patternFill>
    </fill>
    <fill>
      <patternFill patternType="solid">
        <fgColor rgb="FF99FFCC"/>
        <bgColor indexed="64"/>
      </patternFill>
    </fill>
    <fill>
      <patternFill patternType="solid">
        <fgColor rgb="FFFFCCCC"/>
        <bgColor indexed="64"/>
      </patternFill>
    </fill>
    <fill>
      <patternFill patternType="solid">
        <fgColor theme="0" tint="-0.249977111117893"/>
        <bgColor indexed="64"/>
      </patternFill>
    </fill>
    <fill>
      <patternFill patternType="solid">
        <fgColor theme="7" tint="0.39997558519241921"/>
        <bgColor rgb="FF000000"/>
      </patternFill>
    </fill>
    <fill>
      <patternFill patternType="solid">
        <fgColor theme="7" tint="0.59999389629810485"/>
        <bgColor rgb="FF000000"/>
      </patternFill>
    </fill>
    <fill>
      <patternFill patternType="solid">
        <fgColor theme="8" tint="0.59999389629810485"/>
        <bgColor rgb="FF000000"/>
      </patternFill>
    </fill>
    <fill>
      <patternFill patternType="solid">
        <fgColor rgb="FF9DC3E6"/>
        <bgColor indexed="64"/>
      </patternFill>
    </fill>
    <fill>
      <patternFill patternType="solid">
        <fgColor theme="3" tint="0.749992370372631"/>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theme="5" tint="0.79998168889431442"/>
        <bgColor indexed="64"/>
      </patternFill>
    </fill>
    <fill>
      <patternFill patternType="solid">
        <fgColor theme="2" tint="-9.9978637043366805E-2"/>
        <bgColor indexed="64"/>
      </patternFill>
    </fill>
    <fill>
      <patternFill patternType="solid">
        <fgColor theme="9" tint="0.79998168889431442"/>
        <bgColor indexed="64"/>
      </patternFill>
    </fill>
    <fill>
      <patternFill patternType="solid">
        <fgColor theme="0"/>
        <bgColor rgb="FF000000"/>
      </patternFill>
    </fill>
    <fill>
      <patternFill patternType="solid">
        <fgColor theme="5" tint="0.79998168889431442"/>
        <bgColor rgb="FF000000"/>
      </patternFill>
    </fill>
    <fill>
      <patternFill patternType="solid">
        <fgColor theme="6" tint="0.59999389629810485"/>
        <bgColor indexed="64"/>
      </patternFill>
    </fill>
    <fill>
      <patternFill patternType="solid">
        <fgColor rgb="FFFFFF00"/>
        <bgColor rgb="FF000000"/>
      </patternFill>
    </fill>
    <fill>
      <patternFill patternType="solid">
        <fgColor theme="4" tint="0.59999389629810485"/>
        <bgColor rgb="FF000000"/>
      </patternFill>
    </fill>
    <fill>
      <patternFill patternType="solid">
        <fgColor rgb="FF0000FF"/>
        <bgColor indexed="64"/>
      </patternFill>
    </fill>
    <fill>
      <patternFill patternType="solid">
        <fgColor rgb="FFFFCCCC"/>
        <bgColor rgb="FF000000"/>
      </patternFill>
    </fill>
    <fill>
      <patternFill patternType="solid">
        <fgColor theme="1" tint="0.499984740745262"/>
        <bgColor indexed="64"/>
      </patternFill>
    </fill>
    <fill>
      <patternFill patternType="solid">
        <fgColor theme="6" tint="0.59999389629810485"/>
        <bgColor rgb="FF000000"/>
      </patternFill>
    </fill>
    <fill>
      <patternFill patternType="solid">
        <fgColor theme="3" tint="0.499984740745262"/>
        <bgColor indexed="64"/>
      </patternFill>
    </fill>
    <fill>
      <patternFill patternType="solid">
        <fgColor rgb="FFFFFFFF"/>
        <bgColor rgb="FF000000"/>
      </patternFill>
    </fill>
    <fill>
      <patternFill patternType="solid">
        <fgColor rgb="FFF2CEEF"/>
        <bgColor rgb="FF000000"/>
      </patternFill>
    </fill>
    <fill>
      <patternFill patternType="solid">
        <fgColor rgb="FFF7C7AC"/>
        <bgColor rgb="FF000000"/>
      </patternFill>
    </fill>
    <fill>
      <patternFill patternType="solid">
        <fgColor rgb="FF83E28E"/>
        <bgColor rgb="FF000000"/>
      </patternFill>
    </fill>
    <fill>
      <patternFill patternType="solid">
        <fgColor rgb="FFFBE2D5"/>
        <bgColor rgb="FF000000"/>
      </patternFill>
    </fill>
    <fill>
      <patternFill patternType="solid">
        <fgColor theme="2" tint="-9.9978637043366805E-2"/>
        <bgColor rgb="FF000000"/>
      </patternFill>
    </fill>
    <fill>
      <patternFill patternType="solid">
        <fgColor theme="9" tint="0.59999389629810485"/>
        <bgColor rgb="FF000000"/>
      </patternFill>
    </fill>
    <fill>
      <patternFill patternType="solid">
        <fgColor theme="5" tint="-0.249977111117893"/>
        <bgColor indexed="64"/>
      </patternFill>
    </fill>
  </fills>
  <borders count="66">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right style="thin">
        <color indexed="64"/>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right/>
      <top style="thin">
        <color rgb="FF000000"/>
      </top>
      <bottom style="thin">
        <color rgb="FF000000"/>
      </bottom>
      <diagonal/>
    </border>
    <border>
      <left style="thin">
        <color indexed="64"/>
      </left>
      <right style="medium">
        <color indexed="64"/>
      </right>
      <top style="medium">
        <color indexed="64"/>
      </top>
      <bottom/>
      <diagonal/>
    </border>
  </borders>
  <cellStyleXfs count="6">
    <xf numFmtId="0" fontId="0" fillId="0" borderId="0"/>
    <xf numFmtId="0" fontId="20" fillId="0" borderId="0"/>
    <xf numFmtId="0" fontId="20" fillId="0" borderId="0"/>
    <xf numFmtId="0" fontId="37" fillId="0" borderId="0" applyNumberFormat="0" applyFill="0" applyBorder="0" applyAlignment="0" applyProtection="0"/>
    <xf numFmtId="0" fontId="73" fillId="0" borderId="0"/>
    <xf numFmtId="43" fontId="27" fillId="0" borderId="0" applyFont="0" applyFill="0" applyBorder="0" applyAlignment="0" applyProtection="0"/>
  </cellStyleXfs>
  <cellXfs count="619">
    <xf numFmtId="0" fontId="0" fillId="0" borderId="0" xfId="0"/>
    <xf numFmtId="0" fontId="0" fillId="0" borderId="0" xfId="0" applyAlignment="1">
      <alignment vertical="center"/>
    </xf>
    <xf numFmtId="0" fontId="1" fillId="0" borderId="0" xfId="0" applyFont="1"/>
    <xf numFmtId="0" fontId="2" fillId="0" borderId="0" xfId="0" applyFont="1" applyAlignment="1">
      <alignment horizontal="center" vertical="center"/>
    </xf>
    <xf numFmtId="0" fontId="1" fillId="0" borderId="0" xfId="0" applyFont="1" applyAlignment="1">
      <alignment vertical="center"/>
    </xf>
    <xf numFmtId="0" fontId="1" fillId="0" borderId="0" xfId="0" applyFont="1" applyAlignment="1">
      <alignment vertical="center" wrapText="1"/>
    </xf>
    <xf numFmtId="0" fontId="1" fillId="3" borderId="0" xfId="0" applyFont="1" applyFill="1" applyAlignment="1">
      <alignment vertical="center"/>
    </xf>
    <xf numFmtId="0" fontId="1" fillId="3" borderId="0" xfId="0" applyFont="1" applyFill="1" applyAlignment="1">
      <alignment vertical="center" wrapText="1"/>
    </xf>
    <xf numFmtId="0" fontId="2" fillId="3" borderId="0" xfId="0" applyFont="1" applyFill="1" applyAlignment="1">
      <alignment horizontal="center" vertical="center"/>
    </xf>
    <xf numFmtId="0" fontId="1" fillId="3" borderId="0" xfId="0" applyFont="1" applyFill="1"/>
    <xf numFmtId="0" fontId="1" fillId="0" borderId="0" xfId="0" applyFont="1" applyAlignment="1">
      <alignment horizontal="left" vertical="center" wrapText="1"/>
    </xf>
    <xf numFmtId="0" fontId="1" fillId="0" borderId="0" xfId="0" applyFont="1" applyAlignment="1">
      <alignment horizontal="left" vertical="center"/>
    </xf>
    <xf numFmtId="0" fontId="3" fillId="2" borderId="1" xfId="0" applyFont="1" applyFill="1" applyBorder="1" applyAlignment="1">
      <alignment vertical="center" wrapText="1"/>
    </xf>
    <xf numFmtId="0" fontId="5" fillId="2" borderId="1" xfId="0" applyFont="1" applyFill="1" applyBorder="1" applyAlignment="1">
      <alignment vertical="center" wrapText="1"/>
    </xf>
    <xf numFmtId="0" fontId="0" fillId="0" borderId="0" xfId="0" applyAlignment="1">
      <alignment horizontal="center" vertical="center"/>
    </xf>
    <xf numFmtId="0" fontId="6" fillId="0" borderId="8" xfId="0" applyFont="1" applyBorder="1" applyAlignment="1">
      <alignment vertical="center" wrapText="1"/>
    </xf>
    <xf numFmtId="0" fontId="6" fillId="0" borderId="9" xfId="0" applyFont="1" applyBorder="1" applyAlignment="1">
      <alignment vertical="center" wrapText="1"/>
    </xf>
    <xf numFmtId="0" fontId="8" fillId="0" borderId="8" xfId="0" applyFont="1" applyBorder="1" applyAlignment="1">
      <alignment vertical="center" wrapText="1"/>
    </xf>
    <xf numFmtId="0" fontId="6" fillId="0" borderId="8" xfId="0" applyFont="1" applyBorder="1" applyAlignment="1">
      <alignment vertical="center"/>
    </xf>
    <xf numFmtId="0" fontId="6" fillId="0" borderId="9" xfId="0" applyFont="1" applyBorder="1" applyAlignment="1">
      <alignment vertical="center"/>
    </xf>
    <xf numFmtId="0" fontId="7" fillId="0" borderId="8" xfId="0" applyFont="1" applyBorder="1" applyAlignment="1">
      <alignment vertical="center"/>
    </xf>
    <xf numFmtId="0" fontId="6" fillId="0" borderId="16" xfId="0" applyFont="1" applyBorder="1" applyAlignment="1">
      <alignment vertical="center" wrapText="1"/>
    </xf>
    <xf numFmtId="0" fontId="7" fillId="0" borderId="17" xfId="0" applyFont="1" applyBorder="1" applyAlignment="1">
      <alignment vertical="center"/>
    </xf>
    <xf numFmtId="0" fontId="6" fillId="0" borderId="16" xfId="0" applyFont="1" applyBorder="1" applyAlignment="1">
      <alignment vertical="center"/>
    </xf>
    <xf numFmtId="0" fontId="6" fillId="0" borderId="17" xfId="0" applyFont="1" applyBorder="1" applyAlignment="1">
      <alignment vertical="center" wrapText="1"/>
    </xf>
    <xf numFmtId="0" fontId="8" fillId="0" borderId="17" xfId="0" applyFont="1" applyBorder="1" applyAlignment="1">
      <alignment vertical="center" wrapText="1"/>
    </xf>
    <xf numFmtId="0" fontId="6" fillId="0" borderId="17" xfId="0" applyFont="1" applyBorder="1" applyAlignment="1">
      <alignment vertical="center"/>
    </xf>
    <xf numFmtId="0" fontId="4" fillId="0" borderId="0" xfId="0" applyFont="1" applyAlignment="1">
      <alignment vertical="center"/>
    </xf>
    <xf numFmtId="0" fontId="0" fillId="0" borderId="0" xfId="0" applyAlignment="1">
      <alignment horizontal="center"/>
    </xf>
    <xf numFmtId="0" fontId="0" fillId="0" borderId="0" xfId="0" applyAlignment="1">
      <alignment horizontal="justify" vertical="center" wrapText="1"/>
    </xf>
    <xf numFmtId="0" fontId="13" fillId="0" borderId="0" xfId="0" applyFont="1"/>
    <xf numFmtId="0" fontId="14" fillId="0" borderId="0" xfId="0" applyFont="1"/>
    <xf numFmtId="0" fontId="15" fillId="0" borderId="0" xfId="0" applyFont="1"/>
    <xf numFmtId="0" fontId="16" fillId="7" borderId="2" xfId="0" applyFont="1" applyFill="1" applyBorder="1" applyAlignment="1" applyProtection="1">
      <alignment horizontal="center" vertical="center" wrapText="1"/>
      <protection locked="0"/>
    </xf>
    <xf numFmtId="0" fontId="17" fillId="0" borderId="0" xfId="0" applyFont="1"/>
    <xf numFmtId="0" fontId="0" fillId="9" borderId="0" xfId="0" applyFill="1"/>
    <xf numFmtId="0" fontId="17" fillId="0" borderId="0" xfId="0" applyFont="1" applyAlignment="1">
      <alignment horizontal="center" vertical="center"/>
    </xf>
    <xf numFmtId="0" fontId="0" fillId="0" borderId="8" xfId="0" applyBorder="1" applyAlignment="1">
      <alignment horizontal="center" vertical="center" wrapText="1"/>
    </xf>
    <xf numFmtId="0" fontId="9" fillId="0" borderId="0" xfId="0" applyFont="1" applyAlignment="1">
      <alignment wrapText="1"/>
    </xf>
    <xf numFmtId="0" fontId="23" fillId="11" borderId="12" xfId="0" applyFont="1" applyFill="1" applyBorder="1" applyAlignment="1">
      <alignment horizontal="center" vertical="center" wrapText="1"/>
    </xf>
    <xf numFmtId="0" fontId="25" fillId="0" borderId="0" xfId="0" applyFont="1" applyAlignment="1">
      <alignment vertical="center"/>
    </xf>
    <xf numFmtId="0" fontId="15" fillId="0" borderId="0" xfId="0" applyFont="1" applyAlignment="1">
      <alignment horizontal="center" vertical="center"/>
    </xf>
    <xf numFmtId="0" fontId="4" fillId="5" borderId="22" xfId="0" applyFont="1" applyFill="1" applyBorder="1" applyAlignment="1">
      <alignment horizontal="center" vertical="center"/>
    </xf>
    <xf numFmtId="0" fontId="4" fillId="0" borderId="11" xfId="0" applyFont="1" applyBorder="1" applyAlignment="1">
      <alignment horizontal="center" vertical="center"/>
    </xf>
    <xf numFmtId="0" fontId="4" fillId="0" borderId="8" xfId="0" applyFont="1" applyBorder="1" applyAlignment="1">
      <alignment horizontal="justify" vertical="center" wrapText="1"/>
    </xf>
    <xf numFmtId="0" fontId="4" fillId="5" borderId="11" xfId="0" applyFont="1" applyFill="1" applyBorder="1" applyAlignment="1">
      <alignment horizontal="center" vertical="center"/>
    </xf>
    <xf numFmtId="0" fontId="28" fillId="0" borderId="8" xfId="0" applyFont="1" applyBorder="1" applyAlignment="1">
      <alignment horizontal="justify" vertical="center" wrapText="1"/>
    </xf>
    <xf numFmtId="0" fontId="4" fillId="0" borderId="13" xfId="0" applyFont="1" applyBorder="1" applyAlignment="1">
      <alignment horizontal="center" vertical="center"/>
    </xf>
    <xf numFmtId="0" fontId="3" fillId="7" borderId="21" xfId="0" applyFont="1" applyFill="1" applyBorder="1" applyAlignment="1">
      <alignment horizontal="center" vertical="center"/>
    </xf>
    <xf numFmtId="0" fontId="3" fillId="7" borderId="21" xfId="0" applyFont="1" applyFill="1" applyBorder="1" applyAlignment="1" applyProtection="1">
      <alignment horizontal="center" vertical="center" wrapText="1"/>
      <protection locked="0"/>
    </xf>
    <xf numFmtId="0" fontId="3" fillId="7" borderId="7" xfId="0" applyFont="1" applyFill="1" applyBorder="1" applyAlignment="1" applyProtection="1">
      <alignment horizontal="center" vertical="center" wrapText="1"/>
      <protection locked="0"/>
    </xf>
    <xf numFmtId="0" fontId="3" fillId="7" borderId="10" xfId="0" applyFont="1" applyFill="1" applyBorder="1" applyAlignment="1">
      <alignment horizontal="center" vertical="center"/>
    </xf>
    <xf numFmtId="0" fontId="4" fillId="9" borderId="11" xfId="0" applyFont="1" applyFill="1" applyBorder="1" applyAlignment="1">
      <alignment horizontal="center" vertical="center"/>
    </xf>
    <xf numFmtId="0" fontId="28" fillId="5" borderId="8" xfId="0" applyFont="1" applyFill="1" applyBorder="1" applyAlignment="1">
      <alignment vertical="center" wrapText="1"/>
    </xf>
    <xf numFmtId="0" fontId="28" fillId="0" borderId="8" xfId="0" applyFont="1" applyBorder="1" applyAlignment="1">
      <alignment vertical="center" wrapText="1"/>
    </xf>
    <xf numFmtId="0" fontId="28" fillId="9" borderId="8" xfId="0" applyFont="1" applyFill="1" applyBorder="1" applyAlignment="1">
      <alignment horizontal="justify" vertical="center" wrapText="1"/>
    </xf>
    <xf numFmtId="0" fontId="5" fillId="9" borderId="8" xfId="0" applyFont="1" applyFill="1" applyBorder="1" applyAlignment="1">
      <alignment horizontal="justify" vertical="center" wrapText="1"/>
    </xf>
    <xf numFmtId="0" fontId="28" fillId="9" borderId="8" xfId="0" applyFont="1" applyFill="1" applyBorder="1" applyAlignment="1">
      <alignment horizontal="justify" vertical="center"/>
    </xf>
    <xf numFmtId="0" fontId="28" fillId="9" borderId="14" xfId="0" applyFont="1" applyFill="1" applyBorder="1" applyAlignment="1">
      <alignment horizontal="justify" vertical="center" wrapText="1"/>
    </xf>
    <xf numFmtId="0" fontId="4" fillId="5" borderId="27" xfId="0" applyFont="1" applyFill="1" applyBorder="1" applyAlignment="1">
      <alignment horizontal="center" vertical="center"/>
    </xf>
    <xf numFmtId="0" fontId="4" fillId="5" borderId="12" xfId="0" applyFont="1" applyFill="1" applyBorder="1" applyAlignment="1">
      <alignment vertical="center" wrapText="1"/>
    </xf>
    <xf numFmtId="0" fontId="13" fillId="0" borderId="0" xfId="0" applyFont="1" applyAlignment="1">
      <alignment horizontal="center" vertical="center"/>
    </xf>
    <xf numFmtId="0" fontId="0" fillId="0" borderId="0" xfId="0" applyAlignment="1">
      <alignment wrapText="1"/>
    </xf>
    <xf numFmtId="0" fontId="0" fillId="0" borderId="8" xfId="0" applyBorder="1" applyAlignment="1">
      <alignment vertical="center" wrapText="1"/>
    </xf>
    <xf numFmtId="0" fontId="3" fillId="5" borderId="23"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7" borderId="47" xfId="0" applyFont="1" applyFill="1" applyBorder="1" applyAlignment="1">
      <alignment horizontal="center" vertical="center"/>
    </xf>
    <xf numFmtId="0" fontId="3" fillId="7" borderId="47" xfId="0" applyFont="1" applyFill="1" applyBorder="1" applyAlignment="1" applyProtection="1">
      <alignment horizontal="center" vertical="center" wrapText="1"/>
      <protection locked="0"/>
    </xf>
    <xf numFmtId="0" fontId="3" fillId="7" borderId="2" xfId="0" applyFont="1" applyFill="1" applyBorder="1" applyAlignment="1" applyProtection="1">
      <alignment horizontal="center" vertical="center" wrapText="1"/>
      <protection locked="0"/>
    </xf>
    <xf numFmtId="0" fontId="3" fillId="7" borderId="1" xfId="0" applyFont="1" applyFill="1" applyBorder="1" applyAlignment="1">
      <alignment horizontal="center" vertical="center" wrapText="1"/>
    </xf>
    <xf numFmtId="0" fontId="10" fillId="0" borderId="0" xfId="0" applyFont="1" applyAlignment="1">
      <alignment horizontal="center" vertical="center"/>
    </xf>
    <xf numFmtId="0" fontId="32" fillId="0" borderId="0" xfId="0" applyFont="1" applyAlignment="1">
      <alignment vertical="center" wrapText="1"/>
    </xf>
    <xf numFmtId="0" fontId="5" fillId="5" borderId="32" xfId="2" applyFont="1" applyFill="1" applyBorder="1" applyAlignment="1" applyProtection="1">
      <alignment horizontal="center" vertical="center" wrapText="1"/>
      <protection locked="0"/>
    </xf>
    <xf numFmtId="0" fontId="32" fillId="0" borderId="0" xfId="0" applyFont="1"/>
    <xf numFmtId="0" fontId="32" fillId="0" borderId="0" xfId="0" applyFont="1"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10" fillId="16" borderId="14" xfId="0" applyFont="1" applyFill="1" applyBorder="1" applyAlignment="1">
      <alignment horizontal="center" vertical="center" wrapText="1"/>
    </xf>
    <xf numFmtId="0" fontId="10" fillId="16" borderId="15" xfId="0" applyFont="1" applyFill="1" applyBorder="1" applyAlignment="1">
      <alignment horizontal="center" vertical="center" wrapText="1"/>
    </xf>
    <xf numFmtId="0" fontId="28" fillId="5" borderId="8" xfId="0" applyFont="1" applyFill="1" applyBorder="1" applyAlignment="1">
      <alignment horizontal="justify" vertical="center" wrapText="1"/>
    </xf>
    <xf numFmtId="0" fontId="28" fillId="0" borderId="0" xfId="0" applyFont="1" applyAlignment="1">
      <alignment horizontal="right" vertical="center" wrapText="1"/>
    </xf>
    <xf numFmtId="0" fontId="0" fillId="0" borderId="8" xfId="0" applyBorder="1" applyAlignment="1">
      <alignment horizontal="center" vertical="center"/>
    </xf>
    <xf numFmtId="0" fontId="10" fillId="0" borderId="0" xfId="0" applyFont="1" applyAlignment="1">
      <alignment horizontal="justify" vertical="center" wrapText="1"/>
    </xf>
    <xf numFmtId="0" fontId="3" fillId="2" borderId="50" xfId="0" applyFont="1" applyFill="1" applyBorder="1" applyAlignment="1">
      <alignment vertical="center" wrapText="1"/>
    </xf>
    <xf numFmtId="0" fontId="5" fillId="2" borderId="1"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35" fillId="7" borderId="2" xfId="0" applyFont="1" applyFill="1" applyBorder="1" applyAlignment="1" applyProtection="1">
      <alignment horizontal="center" vertical="center" wrapText="1"/>
      <protection locked="0"/>
    </xf>
    <xf numFmtId="0" fontId="11" fillId="0" borderId="0" xfId="0" applyFont="1" applyAlignment="1">
      <alignment horizontal="center" vertical="center"/>
    </xf>
    <xf numFmtId="0" fontId="11" fillId="12" borderId="0" xfId="0" applyFont="1" applyFill="1" applyAlignment="1">
      <alignment horizontal="center" vertical="center"/>
    </xf>
    <xf numFmtId="0" fontId="11" fillId="0" borderId="0" xfId="0" applyFont="1"/>
    <xf numFmtId="0" fontId="35" fillId="7" borderId="44" xfId="0" applyFont="1" applyFill="1" applyBorder="1" applyAlignment="1" applyProtection="1">
      <alignment horizontal="center" vertical="center" wrapText="1"/>
      <protection locked="0"/>
    </xf>
    <xf numFmtId="0" fontId="18" fillId="0" borderId="7" xfId="0" applyFont="1" applyBorder="1" applyAlignment="1" applyProtection="1">
      <alignment horizontal="justify" vertical="center" wrapText="1"/>
      <protection locked="0"/>
    </xf>
    <xf numFmtId="0" fontId="17" fillId="0" borderId="0" xfId="0" applyFont="1" applyAlignment="1">
      <alignment horizontal="justify" vertical="center" wrapText="1"/>
    </xf>
    <xf numFmtId="0" fontId="17" fillId="0" borderId="0" xfId="0" applyFont="1" applyAlignment="1">
      <alignment wrapText="1"/>
    </xf>
    <xf numFmtId="0" fontId="4" fillId="0" borderId="0" xfId="0" applyFont="1"/>
    <xf numFmtId="0" fontId="28" fillId="9" borderId="8" xfId="0" applyFont="1" applyFill="1" applyBorder="1" applyAlignment="1">
      <alignment horizontal="center" vertical="center" wrapText="1"/>
    </xf>
    <xf numFmtId="0" fontId="4" fillId="0" borderId="2" xfId="0" applyFont="1" applyBorder="1" applyAlignment="1" applyProtection="1">
      <alignment vertical="center"/>
      <protection locked="0"/>
    </xf>
    <xf numFmtId="1" fontId="4" fillId="0" borderId="2" xfId="0" applyNumberFormat="1" applyFont="1" applyBorder="1" applyAlignment="1" applyProtection="1">
      <alignment vertical="center"/>
      <protection locked="0"/>
    </xf>
    <xf numFmtId="0" fontId="3" fillId="0" borderId="2" xfId="0" applyFont="1" applyBorder="1" applyAlignment="1" applyProtection="1">
      <alignment horizontal="center" vertical="center"/>
      <protection locked="0"/>
    </xf>
    <xf numFmtId="0" fontId="3" fillId="0" borderId="2" xfId="0" applyFont="1" applyBorder="1" applyAlignment="1" applyProtection="1">
      <alignment horizontal="center" vertical="center" wrapText="1"/>
      <protection locked="0"/>
    </xf>
    <xf numFmtId="14" fontId="3" fillId="0" borderId="2" xfId="0" applyNumberFormat="1" applyFont="1" applyBorder="1" applyAlignment="1" applyProtection="1">
      <alignment horizontal="center" vertical="center" wrapText="1"/>
      <protection locked="0"/>
    </xf>
    <xf numFmtId="0" fontId="4" fillId="0" borderId="12" xfId="0" applyFont="1" applyBorder="1" applyAlignment="1" applyProtection="1">
      <alignment vertical="center" wrapText="1"/>
      <protection locked="0"/>
    </xf>
    <xf numFmtId="0" fontId="4" fillId="9" borderId="12" xfId="0" applyFont="1" applyFill="1" applyBorder="1" applyAlignment="1" applyProtection="1">
      <alignment vertical="center" wrapText="1"/>
      <protection locked="0"/>
    </xf>
    <xf numFmtId="0" fontId="4" fillId="0" borderId="15" xfId="0" applyFont="1" applyBorder="1" applyAlignment="1" applyProtection="1">
      <alignment vertical="center" wrapText="1"/>
      <protection locked="0"/>
    </xf>
    <xf numFmtId="0" fontId="4" fillId="0" borderId="12" xfId="0" applyFont="1" applyBorder="1" applyAlignment="1" applyProtection="1">
      <alignment horizontal="left" vertical="center" wrapText="1"/>
      <protection locked="0"/>
    </xf>
    <xf numFmtId="0" fontId="4" fillId="9" borderId="12" xfId="0" applyFont="1" applyFill="1" applyBorder="1" applyAlignment="1" applyProtection="1">
      <alignment horizontal="left" vertical="center" wrapText="1"/>
      <protection locked="0"/>
    </xf>
    <xf numFmtId="0" fontId="4" fillId="0" borderId="15" xfId="0" applyFont="1" applyBorder="1" applyAlignment="1" applyProtection="1">
      <alignment horizontal="left" vertical="center" wrapText="1"/>
      <protection locked="0"/>
    </xf>
    <xf numFmtId="0" fontId="4" fillId="0" borderId="8" xfId="0" applyFont="1" applyBorder="1" applyAlignment="1" applyProtection="1">
      <alignment horizontal="center" vertical="center"/>
      <protection locked="0"/>
    </xf>
    <xf numFmtId="0" fontId="4" fillId="0" borderId="14" xfId="0" applyFont="1" applyBorder="1" applyAlignment="1" applyProtection="1">
      <alignment horizontal="center" vertical="center"/>
      <protection locked="0"/>
    </xf>
    <xf numFmtId="0" fontId="28" fillId="0" borderId="8" xfId="0" applyFont="1" applyBorder="1" applyAlignment="1" applyProtection="1">
      <alignment horizontal="center" vertical="center"/>
      <protection locked="0"/>
    </xf>
    <xf numFmtId="0" fontId="28" fillId="9" borderId="8" xfId="0" applyFont="1" applyFill="1" applyBorder="1" applyAlignment="1" applyProtection="1">
      <alignment horizontal="center" vertical="center" wrapText="1"/>
      <protection locked="0"/>
    </xf>
    <xf numFmtId="0" fontId="28" fillId="0" borderId="8" xfId="0" applyFont="1" applyBorder="1" applyAlignment="1" applyProtection="1">
      <alignment horizontal="center" vertical="center" wrapText="1"/>
      <protection locked="0"/>
    </xf>
    <xf numFmtId="0" fontId="21" fillId="4" borderId="8" xfId="2" applyFont="1" applyFill="1" applyBorder="1" applyAlignment="1">
      <alignment horizontal="center" vertical="center" wrapText="1"/>
    </xf>
    <xf numFmtId="0" fontId="21" fillId="4" borderId="12" xfId="2" applyFont="1" applyFill="1" applyBorder="1" applyAlignment="1">
      <alignment horizontal="center" vertical="center" wrapText="1"/>
    </xf>
    <xf numFmtId="0" fontId="0" fillId="0" borderId="12" xfId="0" applyBorder="1" applyAlignment="1">
      <alignment horizontal="center" vertical="center" wrapText="1"/>
    </xf>
    <xf numFmtId="0" fontId="12" fillId="0" borderId="8" xfId="0" applyFont="1" applyBorder="1" applyAlignment="1">
      <alignment horizontal="center"/>
    </xf>
    <xf numFmtId="0" fontId="12" fillId="0" borderId="12" xfId="0" applyFont="1" applyBorder="1" applyAlignment="1">
      <alignment horizontal="center"/>
    </xf>
    <xf numFmtId="0" fontId="0" fillId="0" borderId="50" xfId="0" applyBorder="1" applyAlignment="1">
      <alignment horizontal="left" vertical="center" wrapText="1"/>
    </xf>
    <xf numFmtId="0" fontId="0" fillId="0" borderId="39" xfId="0" applyBorder="1" applyAlignment="1">
      <alignment horizontal="left" vertical="center" wrapText="1"/>
    </xf>
    <xf numFmtId="0" fontId="12" fillId="0" borderId="14" xfId="0" applyFont="1" applyBorder="1" applyAlignment="1">
      <alignment horizontal="center" vertical="center"/>
    </xf>
    <xf numFmtId="0" fontId="12" fillId="0" borderId="14" xfId="0" applyFont="1" applyBorder="1" applyAlignment="1">
      <alignment horizontal="center" vertical="center" wrapText="1"/>
    </xf>
    <xf numFmtId="0" fontId="12" fillId="0" borderId="15" xfId="0" applyFont="1" applyBorder="1" applyAlignment="1">
      <alignment horizontal="center" vertical="center"/>
    </xf>
    <xf numFmtId="0" fontId="25" fillId="0" borderId="12" xfId="0" applyFont="1" applyBorder="1" applyAlignment="1" applyProtection="1">
      <alignment vertical="center"/>
      <protection locked="0"/>
    </xf>
    <xf numFmtId="0" fontId="25" fillId="0" borderId="15" xfId="0" applyFont="1" applyBorder="1" applyAlignment="1" applyProtection="1">
      <alignment vertical="center"/>
      <protection locked="0"/>
    </xf>
    <xf numFmtId="0" fontId="28" fillId="0" borderId="16" xfId="0" applyFont="1" applyBorder="1" applyAlignment="1" applyProtection="1">
      <alignment horizontal="justify" vertical="center" wrapText="1"/>
      <protection locked="0"/>
    </xf>
    <xf numFmtId="0" fontId="28" fillId="0" borderId="17" xfId="0" applyFont="1" applyBorder="1" applyAlignment="1" applyProtection="1">
      <alignment horizontal="center" vertical="center" wrapText="1"/>
      <protection locked="0"/>
    </xf>
    <xf numFmtId="0" fontId="28" fillId="0" borderId="9" xfId="0" applyFont="1" applyBorder="1" applyAlignment="1" applyProtection="1">
      <alignment horizontal="justify" vertical="center" wrapText="1"/>
      <protection locked="0"/>
    </xf>
    <xf numFmtId="2" fontId="28" fillId="0" borderId="8" xfId="0" applyNumberFormat="1" applyFont="1" applyBorder="1" applyAlignment="1" applyProtection="1">
      <alignment horizontal="center" vertical="center" wrapText="1"/>
      <protection locked="0"/>
    </xf>
    <xf numFmtId="0" fontId="28" fillId="9" borderId="17" xfId="0" applyFont="1" applyFill="1" applyBorder="1" applyAlignment="1">
      <alignment horizontal="center" vertical="center" wrapText="1"/>
    </xf>
    <xf numFmtId="0" fontId="28" fillId="9" borderId="17" xfId="0" applyFont="1" applyFill="1" applyBorder="1" applyAlignment="1" applyProtection="1">
      <alignment horizontal="center" vertical="center" wrapText="1"/>
      <protection locked="0"/>
    </xf>
    <xf numFmtId="1" fontId="28" fillId="9" borderId="8" xfId="0" applyNumberFormat="1" applyFont="1" applyFill="1" applyBorder="1" applyAlignment="1">
      <alignment horizontal="center" vertical="center" wrapText="1"/>
    </xf>
    <xf numFmtId="0" fontId="28" fillId="0" borderId="19" xfId="0" applyFont="1" applyBorder="1" applyAlignment="1" applyProtection="1">
      <alignment horizontal="center" vertical="center" wrapText="1"/>
      <protection locked="0"/>
    </xf>
    <xf numFmtId="0" fontId="1" fillId="0" borderId="0" xfId="0" applyFont="1" applyAlignment="1">
      <alignment horizontal="left"/>
    </xf>
    <xf numFmtId="0" fontId="39" fillId="0" borderId="28" xfId="0" applyFont="1" applyBorder="1" applyAlignment="1">
      <alignment horizontal="left" vertical="center" wrapText="1"/>
    </xf>
    <xf numFmtId="0" fontId="39" fillId="0" borderId="28" xfId="0" applyFont="1" applyBorder="1" applyAlignment="1">
      <alignment horizontal="center" vertical="center" wrapText="1"/>
    </xf>
    <xf numFmtId="0" fontId="39" fillId="0" borderId="8" xfId="0" applyFont="1" applyBorder="1" applyAlignment="1">
      <alignment horizontal="left" vertical="center" wrapText="1"/>
    </xf>
    <xf numFmtId="0" fontId="39" fillId="0" borderId="8" xfId="0" applyFont="1" applyBorder="1" applyAlignment="1">
      <alignment horizontal="center" vertical="center" wrapText="1"/>
    </xf>
    <xf numFmtId="0" fontId="40" fillId="0" borderId="28" xfId="0" applyFont="1" applyBorder="1" applyAlignment="1">
      <alignment horizontal="left" vertical="center" wrapText="1"/>
    </xf>
    <xf numFmtId="0" fontId="40" fillId="0" borderId="28" xfId="0" applyFont="1" applyBorder="1" applyAlignment="1">
      <alignment vertical="center" wrapText="1"/>
    </xf>
    <xf numFmtId="0" fontId="40" fillId="0" borderId="29" xfId="0" applyFont="1" applyBorder="1" applyAlignment="1">
      <alignment vertical="center" wrapText="1"/>
    </xf>
    <xf numFmtId="0" fontId="40" fillId="0" borderId="8" xfId="0" applyFont="1" applyBorder="1" applyAlignment="1">
      <alignment horizontal="left" vertical="center" wrapText="1"/>
    </xf>
    <xf numFmtId="0" fontId="40" fillId="0" borderId="8" xfId="0" applyFont="1" applyBorder="1" applyAlignment="1">
      <alignment vertical="center" wrapText="1"/>
    </xf>
    <xf numFmtId="0" fontId="40" fillId="0" borderId="12" xfId="0" applyFont="1" applyBorder="1" applyAlignment="1">
      <alignment vertical="center" wrapText="1"/>
    </xf>
    <xf numFmtId="0" fontId="41" fillId="16" borderId="13" xfId="0" applyFont="1" applyFill="1" applyBorder="1" applyAlignment="1">
      <alignment horizontal="center" vertical="center" wrapText="1"/>
    </xf>
    <xf numFmtId="0" fontId="26" fillId="0" borderId="27" xfId="0" applyFont="1" applyBorder="1" applyAlignment="1">
      <alignment horizontal="center" vertical="center" wrapText="1"/>
    </xf>
    <xf numFmtId="0" fontId="26" fillId="0" borderId="11" xfId="0" applyFont="1" applyBorder="1" applyAlignment="1">
      <alignment horizontal="center" vertical="center" wrapText="1"/>
    </xf>
    <xf numFmtId="0" fontId="24" fillId="0" borderId="0" xfId="0" applyFont="1"/>
    <xf numFmtId="0" fontId="1" fillId="0" borderId="28" xfId="0" applyFont="1" applyBorder="1" applyAlignment="1">
      <alignment horizontal="left" vertical="center" wrapText="1"/>
    </xf>
    <xf numFmtId="0" fontId="1" fillId="0" borderId="8" xfId="0" applyFont="1" applyBorder="1" applyAlignment="1">
      <alignment horizontal="left" vertical="center" wrapText="1"/>
    </xf>
    <xf numFmtId="0" fontId="42" fillId="22" borderId="56" xfId="0" applyFont="1" applyFill="1" applyBorder="1" applyAlignment="1">
      <alignment horizontal="center" vertical="center"/>
    </xf>
    <xf numFmtId="0" fontId="1" fillId="23" borderId="56" xfId="0" applyFont="1" applyFill="1" applyBorder="1" applyAlignment="1">
      <alignment vertical="center"/>
    </xf>
    <xf numFmtId="0" fontId="1" fillId="0" borderId="56" xfId="0" applyFont="1" applyBorder="1" applyAlignment="1">
      <alignment vertical="center"/>
    </xf>
    <xf numFmtId="0" fontId="14" fillId="14" borderId="0" xfId="0" applyFont="1" applyFill="1" applyAlignment="1">
      <alignment horizontal="center" vertical="center" wrapText="1"/>
    </xf>
    <xf numFmtId="0" fontId="4" fillId="0" borderId="3" xfId="0" applyFont="1" applyBorder="1" applyAlignment="1" applyProtection="1">
      <alignment horizontal="center" vertical="center"/>
      <protection locked="0"/>
    </xf>
    <xf numFmtId="164" fontId="0" fillId="3" borderId="26" xfId="0" applyNumberFormat="1" applyFill="1" applyBorder="1" applyAlignment="1">
      <alignment horizontal="center" vertical="center"/>
    </xf>
    <xf numFmtId="0" fontId="45" fillId="11" borderId="25" xfId="0" applyFont="1" applyFill="1" applyBorder="1" applyAlignment="1">
      <alignment horizontal="left" vertical="center" wrapText="1"/>
    </xf>
    <xf numFmtId="0" fontId="45" fillId="11" borderId="26" xfId="0" applyFont="1" applyFill="1" applyBorder="1" applyAlignment="1">
      <alignment horizontal="left" vertical="center" wrapText="1"/>
    </xf>
    <xf numFmtId="0" fontId="0" fillId="0" borderId="2" xfId="0" applyBorder="1" applyAlignment="1" applyProtection="1">
      <alignment horizontal="center" vertical="center"/>
      <protection locked="0"/>
    </xf>
    <xf numFmtId="0" fontId="19" fillId="8" borderId="8" xfId="0" applyFont="1" applyFill="1" applyBorder="1" applyAlignment="1">
      <alignment horizontal="center" vertical="center" wrapText="1"/>
    </xf>
    <xf numFmtId="0" fontId="19" fillId="0" borderId="0" xfId="0" applyFont="1" applyAlignment="1">
      <alignment horizontal="left" vertical="justify" wrapText="1"/>
    </xf>
    <xf numFmtId="0" fontId="0" fillId="0" borderId="8" xfId="0" applyBorder="1" applyAlignment="1">
      <alignment horizontal="justify" vertical="center" wrapText="1"/>
    </xf>
    <xf numFmtId="0" fontId="0" fillId="12" borderId="8" xfId="0" applyFill="1" applyBorder="1" applyAlignment="1">
      <alignment horizontal="left" vertical="center"/>
    </xf>
    <xf numFmtId="0" fontId="0" fillId="13" borderId="8" xfId="0" applyFill="1" applyBorder="1" applyAlignment="1">
      <alignment horizontal="left" vertical="center"/>
    </xf>
    <xf numFmtId="0" fontId="17" fillId="15" borderId="8" xfId="0" applyFont="1" applyFill="1" applyBorder="1" applyAlignment="1">
      <alignment horizontal="left" vertical="center"/>
    </xf>
    <xf numFmtId="0" fontId="17" fillId="14" borderId="8" xfId="0" applyFont="1" applyFill="1" applyBorder="1" applyAlignment="1">
      <alignment horizontal="left" vertical="center"/>
    </xf>
    <xf numFmtId="0" fontId="4" fillId="0" borderId="2" xfId="0" applyFont="1" applyBorder="1" applyAlignment="1" applyProtection="1">
      <alignment horizontal="center" vertical="center"/>
      <protection locked="0"/>
    </xf>
    <xf numFmtId="14" fontId="4" fillId="0" borderId="2" xfId="0" applyNumberFormat="1" applyFont="1" applyBorder="1" applyAlignment="1" applyProtection="1">
      <alignment horizontal="center" vertical="center" wrapText="1"/>
      <protection locked="0"/>
    </xf>
    <xf numFmtId="0" fontId="3" fillId="7" borderId="22" xfId="0" applyFont="1" applyFill="1" applyBorder="1" applyAlignment="1">
      <alignment horizontal="center" vertical="center"/>
    </xf>
    <xf numFmtId="0" fontId="3" fillId="7" borderId="23" xfId="0" applyFont="1" applyFill="1" applyBorder="1" applyAlignment="1">
      <alignment horizontal="center" vertical="center"/>
    </xf>
    <xf numFmtId="0" fontId="3" fillId="7" borderId="23" xfId="0" applyFont="1" applyFill="1" applyBorder="1" applyAlignment="1" applyProtection="1">
      <alignment horizontal="center" vertical="center" wrapText="1"/>
      <protection locked="0"/>
    </xf>
    <xf numFmtId="0" fontId="10" fillId="7" borderId="7" xfId="0" applyFont="1" applyFill="1" applyBorder="1" applyAlignment="1" applyProtection="1">
      <alignment horizontal="center" vertical="center" wrapText="1"/>
      <protection locked="0"/>
    </xf>
    <xf numFmtId="0" fontId="4" fillId="5" borderId="8" xfId="0" applyFont="1" applyFill="1" applyBorder="1" applyAlignment="1">
      <alignment horizontal="justify" vertical="center" wrapText="1"/>
    </xf>
    <xf numFmtId="0" fontId="10" fillId="0" borderId="8" xfId="0" applyFont="1" applyBorder="1" applyAlignment="1">
      <alignment horizontal="justify" vertical="center" wrapText="1"/>
    </xf>
    <xf numFmtId="0" fontId="47" fillId="27" borderId="8" xfId="0" applyFont="1" applyFill="1" applyBorder="1" applyAlignment="1">
      <alignment horizontal="left" vertical="top" wrapText="1"/>
    </xf>
    <xf numFmtId="0" fontId="34" fillId="9" borderId="8" xfId="0" applyFont="1" applyFill="1" applyBorder="1" applyAlignment="1">
      <alignment horizontal="justify" vertical="center" wrapText="1"/>
    </xf>
    <xf numFmtId="0" fontId="0" fillId="9" borderId="17" xfId="0" applyFill="1" applyBorder="1" applyAlignment="1">
      <alignment horizontal="justify" vertical="center" wrapText="1"/>
    </xf>
    <xf numFmtId="0" fontId="0" fillId="9" borderId="17" xfId="0" applyFill="1" applyBorder="1" applyAlignment="1">
      <alignment horizontal="justify" vertical="top" wrapText="1"/>
    </xf>
    <xf numFmtId="0" fontId="4" fillId="0" borderId="8" xfId="0" applyFont="1" applyBorder="1" applyAlignment="1">
      <alignment vertical="center" wrapText="1"/>
    </xf>
    <xf numFmtId="0" fontId="28" fillId="9" borderId="8" xfId="0" applyFont="1" applyFill="1" applyBorder="1" applyAlignment="1">
      <alignment vertical="center" wrapText="1"/>
    </xf>
    <xf numFmtId="0" fontId="3" fillId="7" borderId="6" xfId="0" applyFont="1" applyFill="1" applyBorder="1" applyAlignment="1" applyProtection="1">
      <alignment horizontal="center" vertical="center" wrapText="1"/>
      <protection locked="0"/>
    </xf>
    <xf numFmtId="0" fontId="16" fillId="7" borderId="21" xfId="0" applyFont="1" applyFill="1" applyBorder="1" applyAlignment="1" applyProtection="1">
      <alignment horizontal="center" vertical="center" wrapText="1"/>
      <protection locked="0"/>
    </xf>
    <xf numFmtId="0" fontId="28" fillId="0" borderId="0" xfId="0" applyFont="1" applyProtection="1">
      <protection locked="0"/>
    </xf>
    <xf numFmtId="0" fontId="5" fillId="0" borderId="0" xfId="0" applyFont="1" applyAlignment="1" applyProtection="1">
      <alignment horizontal="center"/>
      <protection locked="0"/>
    </xf>
    <xf numFmtId="0" fontId="28" fillId="0" borderId="0" xfId="0" applyFont="1" applyAlignment="1" applyProtection="1">
      <alignment horizontal="center"/>
      <protection locked="0"/>
    </xf>
    <xf numFmtId="0" fontId="49" fillId="0" borderId="0" xfId="0" applyFont="1" applyAlignment="1" applyProtection="1">
      <alignment horizontal="center" vertical="center"/>
      <protection locked="0"/>
    </xf>
    <xf numFmtId="0" fontId="5" fillId="21" borderId="33" xfId="0" applyFont="1" applyFill="1" applyBorder="1" applyAlignment="1">
      <alignment horizontal="center" vertical="center" wrapText="1"/>
    </xf>
    <xf numFmtId="0" fontId="5" fillId="21" borderId="28" xfId="0" applyFont="1" applyFill="1" applyBorder="1" applyAlignment="1">
      <alignment horizontal="center" vertical="center" wrapText="1"/>
    </xf>
    <xf numFmtId="0" fontId="5" fillId="21" borderId="53" xfId="0" applyFont="1" applyFill="1" applyBorder="1" applyAlignment="1">
      <alignment horizontal="center" vertical="center" wrapText="1"/>
    </xf>
    <xf numFmtId="0" fontId="5" fillId="0" borderId="8" xfId="0" applyFont="1" applyBorder="1" applyAlignment="1" applyProtection="1">
      <alignment horizontal="center" vertical="center"/>
      <protection locked="0"/>
    </xf>
    <xf numFmtId="0" fontId="5" fillId="21" borderId="8" xfId="0" applyFont="1" applyFill="1" applyBorder="1" applyAlignment="1">
      <alignment horizontal="center" vertical="center" wrapText="1"/>
    </xf>
    <xf numFmtId="0" fontId="50" fillId="21" borderId="8" xfId="0" applyFont="1" applyFill="1" applyBorder="1" applyAlignment="1">
      <alignment horizontal="center" vertical="center" wrapText="1"/>
    </xf>
    <xf numFmtId="0" fontId="28" fillId="0" borderId="8" xfId="0" applyFont="1" applyBorder="1" applyAlignment="1">
      <alignment horizontal="center" vertical="center"/>
    </xf>
    <xf numFmtId="0" fontId="28" fillId="0" borderId="8" xfId="0" applyFont="1" applyBorder="1" applyAlignment="1" applyProtection="1">
      <alignment horizontal="justify" vertical="center"/>
      <protection locked="0"/>
    </xf>
    <xf numFmtId="0" fontId="28" fillId="0" borderId="0" xfId="0" applyFont="1" applyAlignment="1" applyProtection="1">
      <alignment horizontal="center" vertical="center"/>
      <protection locked="0"/>
    </xf>
    <xf numFmtId="0" fontId="4" fillId="0" borderId="14" xfId="0" applyFont="1" applyBorder="1" applyAlignment="1">
      <alignment horizontal="justify" vertical="center" wrapText="1"/>
    </xf>
    <xf numFmtId="0" fontId="14" fillId="9" borderId="9" xfId="0" applyFont="1" applyFill="1" applyBorder="1" applyAlignment="1">
      <alignment horizontal="center" vertical="center"/>
    </xf>
    <xf numFmtId="0" fontId="4" fillId="0" borderId="17" xfId="0" applyFont="1" applyBorder="1" applyAlignment="1" applyProtection="1">
      <alignment horizontal="center" vertical="center"/>
      <protection locked="0"/>
    </xf>
    <xf numFmtId="0" fontId="14" fillId="9" borderId="0" xfId="0" applyFont="1" applyFill="1" applyAlignment="1">
      <alignment horizontal="center" vertical="center"/>
    </xf>
    <xf numFmtId="0" fontId="14" fillId="14" borderId="9" xfId="0" applyFont="1" applyFill="1" applyBorder="1" applyAlignment="1">
      <alignment horizontal="center" vertical="center" wrapText="1"/>
    </xf>
    <xf numFmtId="0" fontId="51" fillId="32" borderId="0" xfId="3" applyFont="1" applyFill="1" applyAlignment="1">
      <alignment horizontal="center" vertical="center"/>
    </xf>
    <xf numFmtId="0" fontId="4" fillId="5" borderId="24" xfId="0" applyFont="1" applyFill="1" applyBorder="1" applyAlignment="1">
      <alignment vertical="center" wrapText="1"/>
    </xf>
    <xf numFmtId="0" fontId="4" fillId="0" borderId="11" xfId="0" applyFont="1" applyBorder="1" applyAlignment="1">
      <alignment horizontal="center" vertical="center" wrapText="1"/>
    </xf>
    <xf numFmtId="0" fontId="4" fillId="0" borderId="12" xfId="0" applyFont="1" applyBorder="1" applyAlignment="1" applyProtection="1">
      <alignment vertical="center"/>
      <protection locked="0"/>
    </xf>
    <xf numFmtId="0" fontId="4" fillId="5" borderId="23" xfId="0" applyFont="1" applyFill="1" applyBorder="1" applyAlignment="1">
      <alignment horizontal="justify" vertical="center" wrapText="1"/>
    </xf>
    <xf numFmtId="0" fontId="4" fillId="5" borderId="9" xfId="0" applyFont="1" applyFill="1" applyBorder="1" applyAlignment="1">
      <alignment horizontal="justify" vertical="center" wrapText="1"/>
    </xf>
    <xf numFmtId="0" fontId="28" fillId="9" borderId="9" xfId="0" applyFont="1" applyFill="1" applyBorder="1" applyAlignment="1">
      <alignment horizontal="justify" vertical="center" wrapText="1"/>
    </xf>
    <xf numFmtId="0" fontId="4" fillId="9" borderId="9" xfId="0" applyFont="1" applyFill="1" applyBorder="1" applyAlignment="1">
      <alignment horizontal="justify" vertical="center" wrapText="1"/>
    </xf>
    <xf numFmtId="0" fontId="4" fillId="9" borderId="12" xfId="0" applyFont="1" applyFill="1" applyBorder="1" applyAlignment="1" applyProtection="1">
      <alignment vertical="center"/>
      <protection locked="0"/>
    </xf>
    <xf numFmtId="0" fontId="25" fillId="9" borderId="9" xfId="0" applyFont="1" applyFill="1" applyBorder="1" applyAlignment="1">
      <alignment horizontal="justify" vertical="center" wrapText="1"/>
    </xf>
    <xf numFmtId="0" fontId="28" fillId="0" borderId="9" xfId="0" applyFont="1" applyBorder="1" applyAlignment="1">
      <alignment horizontal="left" vertical="center" wrapText="1"/>
    </xf>
    <xf numFmtId="0" fontId="28" fillId="0" borderId="16" xfId="0" applyFont="1" applyBorder="1" applyAlignment="1">
      <alignment horizontal="left" vertical="center" wrapText="1"/>
    </xf>
    <xf numFmtId="0" fontId="28" fillId="0" borderId="8" xfId="0" applyFont="1" applyBorder="1" applyAlignment="1">
      <alignment horizontal="left" vertical="center" wrapText="1"/>
    </xf>
    <xf numFmtId="0" fontId="4" fillId="9" borderId="13" xfId="0" applyFont="1" applyFill="1" applyBorder="1" applyAlignment="1">
      <alignment horizontal="center" vertical="center"/>
    </xf>
    <xf numFmtId="0" fontId="40" fillId="0" borderId="0" xfId="0" applyFont="1" applyAlignment="1">
      <alignment wrapText="1"/>
    </xf>
    <xf numFmtId="0" fontId="54" fillId="2" borderId="8" xfId="0" applyFont="1" applyFill="1" applyBorder="1" applyAlignment="1">
      <alignment horizontal="center" vertical="center" textRotation="90" wrapText="1"/>
    </xf>
    <xf numFmtId="0" fontId="40" fillId="0" borderId="8" xfId="0" applyFont="1" applyBorder="1" applyAlignment="1">
      <alignment horizontal="center" vertical="center" wrapText="1"/>
    </xf>
    <xf numFmtId="0" fontId="56" fillId="0" borderId="8" xfId="0" applyFont="1" applyBorder="1" applyAlignment="1" applyProtection="1">
      <alignment horizontal="left" vertical="center"/>
      <protection locked="0"/>
    </xf>
    <xf numFmtId="0" fontId="56" fillId="9" borderId="8" xfId="0" applyFont="1" applyFill="1" applyBorder="1" applyAlignment="1" applyProtection="1">
      <alignment horizontal="left" vertical="center"/>
      <protection locked="0"/>
    </xf>
    <xf numFmtId="14" fontId="56" fillId="0" borderId="8" xfId="0" applyNumberFormat="1" applyFont="1" applyBorder="1" applyAlignment="1" applyProtection="1">
      <alignment horizontal="left" vertical="center"/>
      <protection locked="0"/>
    </xf>
    <xf numFmtId="0" fontId="40" fillId="0" borderId="8" xfId="0" applyFont="1" applyBorder="1" applyAlignment="1" applyProtection="1">
      <alignment horizontal="left" vertical="center"/>
      <protection locked="0"/>
    </xf>
    <xf numFmtId="0" fontId="26" fillId="0" borderId="0" xfId="0" applyFont="1" applyAlignment="1">
      <alignment wrapText="1"/>
    </xf>
    <xf numFmtId="0" fontId="40" fillId="0" borderId="0" xfId="0" applyFont="1"/>
    <xf numFmtId="0" fontId="26" fillId="0" borderId="0" xfId="0" applyFont="1"/>
    <xf numFmtId="0" fontId="20" fillId="0" borderId="0" xfId="0" applyFont="1" applyAlignment="1">
      <alignment horizontal="center" vertical="center"/>
    </xf>
    <xf numFmtId="0" fontId="20" fillId="0" borderId="0" xfId="0" applyFont="1"/>
    <xf numFmtId="0" fontId="0" fillId="9" borderId="0" xfId="0" applyFill="1" applyAlignment="1">
      <alignment vertical="center"/>
    </xf>
    <xf numFmtId="0" fontId="0" fillId="9" borderId="0" xfId="0" applyFill="1" applyAlignment="1">
      <alignment horizontal="center" vertical="center"/>
    </xf>
    <xf numFmtId="0" fontId="10" fillId="9" borderId="6" xfId="0" applyFont="1" applyFill="1" applyBorder="1" applyAlignment="1">
      <alignment vertical="center"/>
    </xf>
    <xf numFmtId="0" fontId="10" fillId="9" borderId="7" xfId="0" applyFont="1" applyFill="1" applyBorder="1" applyAlignment="1">
      <alignment vertical="center"/>
    </xf>
    <xf numFmtId="0" fontId="35" fillId="7" borderId="9" xfId="0" applyFont="1" applyFill="1" applyBorder="1" applyAlignment="1">
      <alignment horizontal="center" vertical="center" wrapText="1"/>
    </xf>
    <xf numFmtId="0" fontId="23" fillId="2" borderId="25" xfId="0" applyFont="1" applyFill="1" applyBorder="1" applyAlignment="1">
      <alignment horizontal="center" vertical="center" wrapText="1"/>
    </xf>
    <xf numFmtId="0" fontId="23" fillId="2" borderId="26" xfId="0" applyFont="1" applyFill="1" applyBorder="1" applyAlignment="1">
      <alignment horizontal="center" vertical="center" wrapText="1"/>
    </xf>
    <xf numFmtId="0" fontId="23" fillId="2" borderId="58" xfId="0" applyFont="1" applyFill="1" applyBorder="1" applyAlignment="1">
      <alignment horizontal="center" vertical="center" wrapText="1"/>
    </xf>
    <xf numFmtId="0" fontId="48" fillId="33" borderId="9" xfId="0" applyFont="1" applyFill="1" applyBorder="1" applyAlignment="1">
      <alignment horizontal="center" vertical="center" wrapText="1"/>
    </xf>
    <xf numFmtId="0" fontId="4" fillId="0" borderId="27" xfId="0" applyFont="1" applyBorder="1" applyAlignment="1" applyProtection="1">
      <alignment horizontal="center" vertical="center" wrapText="1"/>
      <protection locked="0"/>
    </xf>
    <xf numFmtId="0" fontId="4" fillId="0" borderId="28" xfId="0" applyFont="1" applyBorder="1" applyAlignment="1" applyProtection="1">
      <alignment horizontal="justify" vertical="center" wrapText="1"/>
      <protection locked="0"/>
    </xf>
    <xf numFmtId="14" fontId="4" fillId="0" borderId="28" xfId="0" applyNumberFormat="1" applyFont="1" applyBorder="1" applyAlignment="1" applyProtection="1">
      <alignment horizontal="justify" vertical="center" wrapText="1"/>
      <protection locked="0"/>
    </xf>
    <xf numFmtId="1" fontId="4" fillId="0" borderId="28" xfId="0" applyNumberFormat="1" applyFont="1" applyBorder="1" applyAlignment="1" applyProtection="1">
      <alignment horizontal="justify" vertical="center" wrapText="1"/>
      <protection locked="0"/>
    </xf>
    <xf numFmtId="0" fontId="4" fillId="0" borderId="28" xfId="0" applyFont="1" applyBorder="1" applyAlignment="1" applyProtection="1">
      <alignment horizontal="center" vertical="center" wrapText="1"/>
      <protection locked="0"/>
    </xf>
    <xf numFmtId="0" fontId="0" fillId="0" borderId="28" xfId="0" applyBorder="1" applyProtection="1">
      <protection locked="0"/>
    </xf>
    <xf numFmtId="0" fontId="0" fillId="0" borderId="29" xfId="0" applyBorder="1" applyProtection="1">
      <protection locked="0"/>
    </xf>
    <xf numFmtId="0" fontId="4" fillId="0" borderId="11" xfId="0" applyFont="1" applyBorder="1" applyAlignment="1" applyProtection="1">
      <alignment horizontal="center" vertical="center" wrapText="1"/>
      <protection locked="0"/>
    </xf>
    <xf numFmtId="0" fontId="4" fillId="0" borderId="8" xfId="0" applyFont="1" applyBorder="1" applyAlignment="1" applyProtection="1">
      <alignment horizontal="justify" vertical="center" wrapText="1"/>
      <protection locked="0"/>
    </xf>
    <xf numFmtId="14" fontId="4" fillId="0" borderId="8" xfId="0" applyNumberFormat="1" applyFont="1" applyBorder="1" applyAlignment="1" applyProtection="1">
      <alignment horizontal="justify" vertical="center" wrapText="1"/>
      <protection locked="0"/>
    </xf>
    <xf numFmtId="1" fontId="4" fillId="0" borderId="8" xfId="0" applyNumberFormat="1" applyFont="1" applyBorder="1" applyAlignment="1" applyProtection="1">
      <alignment horizontal="justify" vertical="center" wrapText="1"/>
      <protection locked="0"/>
    </xf>
    <xf numFmtId="0" fontId="0" fillId="0" borderId="8" xfId="0" applyBorder="1" applyProtection="1">
      <protection locked="0"/>
    </xf>
    <xf numFmtId="0" fontId="0" fillId="0" borderId="12" xfId="0" applyBorder="1" applyProtection="1">
      <protection locked="0"/>
    </xf>
    <xf numFmtId="0" fontId="4" fillId="0" borderId="13" xfId="0" applyFont="1" applyBorder="1" applyAlignment="1" applyProtection="1">
      <alignment horizontal="center" vertical="center" wrapText="1"/>
      <protection locked="0"/>
    </xf>
    <xf numFmtId="0" fontId="4" fillId="0" borderId="14" xfId="0" applyFont="1" applyBorder="1" applyAlignment="1" applyProtection="1">
      <alignment horizontal="justify" vertical="center" wrapText="1"/>
      <protection locked="0"/>
    </xf>
    <xf numFmtId="14" fontId="4" fillId="0" borderId="14" xfId="0" applyNumberFormat="1" applyFont="1" applyBorder="1" applyAlignment="1" applyProtection="1">
      <alignment horizontal="justify" vertical="center" wrapText="1"/>
      <protection locked="0"/>
    </xf>
    <xf numFmtId="1" fontId="4" fillId="0" borderId="14" xfId="0" applyNumberFormat="1" applyFont="1" applyBorder="1" applyAlignment="1" applyProtection="1">
      <alignment horizontal="justify" vertical="center" wrapText="1"/>
      <protection locked="0"/>
    </xf>
    <xf numFmtId="0" fontId="4" fillId="0" borderId="61" xfId="0" applyFont="1" applyBorder="1" applyAlignment="1" applyProtection="1">
      <alignment horizontal="center" vertical="center" wrapText="1"/>
      <protection locked="0"/>
    </xf>
    <xf numFmtId="0" fontId="0" fillId="0" borderId="14" xfId="0" applyBorder="1" applyProtection="1">
      <protection locked="0"/>
    </xf>
    <xf numFmtId="0" fontId="0" fillId="0" borderId="15" xfId="0" applyBorder="1" applyProtection="1">
      <protection locked="0"/>
    </xf>
    <xf numFmtId="0" fontId="28" fillId="9" borderId="8" xfId="0" applyFont="1" applyFill="1" applyBorder="1" applyAlignment="1">
      <alignment horizontal="left" vertical="center" wrapText="1"/>
    </xf>
    <xf numFmtId="0" fontId="25" fillId="0" borderId="8" xfId="0" applyFont="1" applyBorder="1" applyAlignment="1">
      <alignment horizontal="justify" vertical="center" wrapText="1"/>
    </xf>
    <xf numFmtId="0" fontId="4" fillId="24" borderId="8" xfId="0" applyFont="1" applyFill="1" applyBorder="1" applyAlignment="1" applyProtection="1">
      <alignment horizontal="center" vertical="center"/>
      <protection locked="0"/>
    </xf>
    <xf numFmtId="0" fontId="4" fillId="9" borderId="8" xfId="0" applyFont="1" applyFill="1" applyBorder="1" applyAlignment="1">
      <alignment horizontal="justify" vertical="center" wrapText="1"/>
    </xf>
    <xf numFmtId="0" fontId="25" fillId="9" borderId="8" xfId="0" applyFont="1" applyFill="1" applyBorder="1" applyAlignment="1">
      <alignment horizontal="justify" vertical="center" wrapText="1"/>
    </xf>
    <xf numFmtId="0" fontId="0" fillId="9" borderId="8" xfId="0" applyFill="1" applyBorder="1" applyAlignment="1">
      <alignment horizontal="left" vertical="center" wrapText="1"/>
    </xf>
    <xf numFmtId="0" fontId="0" fillId="9" borderId="8" xfId="0" applyFill="1" applyBorder="1" applyAlignment="1">
      <alignment horizontal="justify" vertical="center" wrapText="1"/>
    </xf>
    <xf numFmtId="0" fontId="3" fillId="2" borderId="3" xfId="0" applyFont="1" applyFill="1" applyBorder="1" applyAlignment="1">
      <alignment vertical="center" wrapText="1"/>
    </xf>
    <xf numFmtId="0" fontId="3" fillId="0" borderId="2" xfId="0" applyFont="1" applyBorder="1" applyAlignment="1">
      <alignment horizontal="center" vertical="center" wrapText="1"/>
    </xf>
    <xf numFmtId="0" fontId="11" fillId="13" borderId="43" xfId="0" applyFont="1" applyFill="1" applyBorder="1" applyAlignment="1">
      <alignment horizontal="center" vertical="center"/>
    </xf>
    <xf numFmtId="0" fontId="11" fillId="9" borderId="43" xfId="0" applyFont="1" applyFill="1" applyBorder="1"/>
    <xf numFmtId="0" fontId="11" fillId="9" borderId="43" xfId="0" applyFont="1" applyFill="1" applyBorder="1" applyAlignment="1">
      <alignment horizontal="center" vertical="center"/>
    </xf>
    <xf numFmtId="0" fontId="4" fillId="5" borderId="11" xfId="0" applyFont="1" applyFill="1" applyBorder="1" applyAlignment="1">
      <alignment horizontal="center" vertical="center" wrapText="1"/>
    </xf>
    <xf numFmtId="0" fontId="11" fillId="0" borderId="43" xfId="0" applyFont="1" applyBorder="1"/>
    <xf numFmtId="0" fontId="4" fillId="24" borderId="8" xfId="0" applyFont="1" applyFill="1" applyBorder="1" applyAlignment="1">
      <alignment horizontal="justify" vertical="center" wrapText="1"/>
    </xf>
    <xf numFmtId="0" fontId="11" fillId="13" borderId="50" xfId="0" applyFont="1" applyFill="1" applyBorder="1" applyAlignment="1">
      <alignment horizontal="center" vertical="center"/>
    </xf>
    <xf numFmtId="0" fontId="4" fillId="24" borderId="11" xfId="0" applyFont="1" applyFill="1" applyBorder="1" applyAlignment="1">
      <alignment horizontal="center" vertical="center"/>
    </xf>
    <xf numFmtId="0" fontId="4" fillId="9" borderId="28" xfId="0" applyFont="1" applyFill="1" applyBorder="1" applyAlignment="1">
      <alignment horizontal="justify" vertical="center" wrapText="1"/>
    </xf>
    <xf numFmtId="0" fontId="28" fillId="5" borderId="23" xfId="0" applyFont="1" applyFill="1" applyBorder="1" applyAlignment="1">
      <alignment vertical="center" wrapText="1"/>
    </xf>
    <xf numFmtId="0" fontId="4" fillId="0" borderId="8" xfId="0" applyFont="1" applyBorder="1" applyAlignment="1" applyProtection="1">
      <alignment vertical="center"/>
      <protection locked="0"/>
    </xf>
    <xf numFmtId="0" fontId="4" fillId="24" borderId="11" xfId="0" applyFont="1" applyFill="1" applyBorder="1" applyAlignment="1">
      <alignment horizontal="justify" vertical="center" wrapText="1"/>
    </xf>
    <xf numFmtId="0" fontId="28" fillId="5" borderId="17" xfId="0" applyFont="1" applyFill="1" applyBorder="1" applyAlignment="1">
      <alignment vertical="center" wrapText="1"/>
    </xf>
    <xf numFmtId="0" fontId="58" fillId="32" borderId="0" xfId="3" applyFont="1" applyFill="1" applyAlignment="1" applyProtection="1">
      <alignment horizontal="center" vertical="center" wrapText="1"/>
      <protection locked="0"/>
    </xf>
    <xf numFmtId="0" fontId="51" fillId="34" borderId="0" xfId="3" applyFont="1" applyFill="1" applyAlignment="1" applyProtection="1">
      <alignment horizontal="center" vertical="center"/>
      <protection locked="0"/>
    </xf>
    <xf numFmtId="0" fontId="4" fillId="0" borderId="41" xfId="0" applyFont="1" applyBorder="1" applyAlignment="1">
      <alignment horizontal="justify" vertical="center" wrapText="1"/>
    </xf>
    <xf numFmtId="0" fontId="47" fillId="27" borderId="9" xfId="0" applyFont="1" applyFill="1" applyBorder="1" applyAlignment="1">
      <alignment horizontal="left" vertical="top" wrapText="1"/>
    </xf>
    <xf numFmtId="0" fontId="4" fillId="0" borderId="9" xfId="0" applyFont="1" applyBorder="1" applyAlignment="1">
      <alignment horizontal="justify" vertical="center" wrapText="1"/>
    </xf>
    <xf numFmtId="0" fontId="48" fillId="33" borderId="0" xfId="0" applyFont="1" applyFill="1" applyAlignment="1">
      <alignment horizontal="center" vertical="center"/>
    </xf>
    <xf numFmtId="0" fontId="28" fillId="0" borderId="9" xfId="0" applyFont="1" applyBorder="1" applyAlignment="1">
      <alignment horizontal="justify" vertical="center" wrapText="1"/>
    </xf>
    <xf numFmtId="0" fontId="25" fillId="0" borderId="9" xfId="0" applyFont="1" applyBorder="1" applyAlignment="1">
      <alignment horizontal="justify" vertical="center" wrapText="1"/>
    </xf>
    <xf numFmtId="0" fontId="28" fillId="5" borderId="8" xfId="0" applyFont="1" applyFill="1" applyBorder="1" applyAlignment="1">
      <alignment horizontal="left" vertical="center" wrapText="1"/>
    </xf>
    <xf numFmtId="0" fontId="28" fillId="0" borderId="0" xfId="3" applyFont="1" applyFill="1" applyAlignment="1">
      <alignment horizontal="center" vertical="center"/>
    </xf>
    <xf numFmtId="0" fontId="25" fillId="0" borderId="18" xfId="0" applyFont="1" applyBorder="1" applyAlignment="1">
      <alignment vertical="center" wrapText="1"/>
    </xf>
    <xf numFmtId="0" fontId="28" fillId="5" borderId="11" xfId="0" applyFont="1" applyFill="1" applyBorder="1" applyAlignment="1">
      <alignment horizontal="center" vertical="center"/>
    </xf>
    <xf numFmtId="0" fontId="28" fillId="9" borderId="11" xfId="0" applyFont="1" applyFill="1" applyBorder="1" applyAlignment="1">
      <alignment horizontal="center" vertical="center"/>
    </xf>
    <xf numFmtId="0" fontId="43" fillId="13" borderId="43" xfId="0" applyFont="1" applyFill="1" applyBorder="1" applyAlignment="1">
      <alignment horizontal="center" vertical="center"/>
    </xf>
    <xf numFmtId="0" fontId="34" fillId="9" borderId="0" xfId="0" applyFont="1" applyFill="1" applyAlignment="1">
      <alignment horizontal="center" vertical="center"/>
    </xf>
    <xf numFmtId="0" fontId="34" fillId="9" borderId="0" xfId="0" applyFont="1" applyFill="1"/>
    <xf numFmtId="0" fontId="65" fillId="9" borderId="0" xfId="0" applyFont="1" applyFill="1" applyAlignment="1">
      <alignment horizontal="center" vertical="center"/>
    </xf>
    <xf numFmtId="0" fontId="64" fillId="9" borderId="12" xfId="0" applyFont="1" applyFill="1" applyBorder="1" applyAlignment="1" applyProtection="1">
      <alignment horizontal="left" vertical="center" wrapText="1"/>
      <protection locked="0"/>
    </xf>
    <xf numFmtId="0" fontId="28" fillId="9" borderId="8" xfId="0" applyFont="1" applyFill="1" applyBorder="1" applyAlignment="1">
      <alignment horizontal="justify" vertical="top" wrapText="1"/>
    </xf>
    <xf numFmtId="0" fontId="13" fillId="9" borderId="0" xfId="0" applyFont="1" applyFill="1" applyAlignment="1">
      <alignment horizontal="center" vertical="center"/>
    </xf>
    <xf numFmtId="0" fontId="17" fillId="9" borderId="0" xfId="0" applyFont="1" applyFill="1"/>
    <xf numFmtId="0" fontId="4" fillId="0" borderId="17" xfId="0" applyFont="1" applyBorder="1" applyAlignment="1">
      <alignment horizontal="justify" vertical="center" wrapText="1"/>
    </xf>
    <xf numFmtId="0" fontId="14" fillId="0" borderId="0" xfId="0" applyFont="1" applyAlignment="1">
      <alignment wrapText="1"/>
    </xf>
    <xf numFmtId="0" fontId="11" fillId="0" borderId="19" xfId="0" applyFont="1" applyBorder="1" applyAlignment="1">
      <alignment horizontal="justify" vertical="center" wrapText="1"/>
    </xf>
    <xf numFmtId="0" fontId="14" fillId="15" borderId="0" xfId="0" applyFont="1" applyFill="1" applyAlignment="1">
      <alignment horizontal="center" vertical="center" wrapText="1"/>
    </xf>
    <xf numFmtId="0" fontId="11" fillId="5" borderId="19" xfId="0" applyFont="1" applyFill="1" applyBorder="1" applyAlignment="1">
      <alignment horizontal="justify" vertical="center" wrapText="1"/>
    </xf>
    <xf numFmtId="0" fontId="14" fillId="9" borderId="0" xfId="0" applyFont="1" applyFill="1" applyAlignment="1">
      <alignment horizontal="center" vertical="center" wrapText="1"/>
    </xf>
    <xf numFmtId="0" fontId="13" fillId="9" borderId="0" xfId="0" applyFont="1" applyFill="1"/>
    <xf numFmtId="0" fontId="4" fillId="9" borderId="12" xfId="0" applyFont="1" applyFill="1" applyBorder="1" applyAlignment="1" applyProtection="1">
      <alignment horizontal="justify" vertical="center" wrapText="1"/>
      <protection locked="0"/>
    </xf>
    <xf numFmtId="0" fontId="4" fillId="9" borderId="8" xfId="0" applyFont="1" applyFill="1" applyBorder="1" applyAlignment="1" applyProtection="1">
      <alignment horizontal="center" vertical="center" wrapText="1"/>
      <protection locked="0"/>
    </xf>
    <xf numFmtId="0" fontId="17" fillId="9" borderId="0" xfId="0" applyFont="1" applyFill="1" applyAlignment="1">
      <alignment wrapText="1"/>
    </xf>
    <xf numFmtId="0" fontId="4" fillId="24" borderId="19" xfId="0" applyFont="1" applyFill="1" applyBorder="1" applyAlignment="1">
      <alignment horizontal="justify" vertical="center" wrapText="1"/>
    </xf>
    <xf numFmtId="0" fontId="4" fillId="24" borderId="12" xfId="0" applyFont="1" applyFill="1" applyBorder="1" applyAlignment="1">
      <alignment horizontal="justify" vertical="center" wrapText="1"/>
    </xf>
    <xf numFmtId="0" fontId="4" fillId="24" borderId="8" xfId="0" applyFont="1" applyFill="1" applyBorder="1" applyAlignment="1">
      <alignment horizontal="center" vertical="center" wrapText="1"/>
    </xf>
    <xf numFmtId="0" fontId="4" fillId="9" borderId="9" xfId="0" applyFont="1" applyFill="1" applyBorder="1" applyAlignment="1">
      <alignment horizontal="center" vertical="center" wrapText="1"/>
    </xf>
    <xf numFmtId="0" fontId="10" fillId="7" borderId="2" xfId="0" applyFont="1" applyFill="1" applyBorder="1" applyAlignment="1" applyProtection="1">
      <alignment horizontal="center" vertical="center" wrapText="1"/>
      <protection locked="0"/>
    </xf>
    <xf numFmtId="0" fontId="14" fillId="5" borderId="19" xfId="0" applyFont="1" applyFill="1" applyBorder="1" applyAlignment="1">
      <alignment horizontal="justify" vertical="center" wrapText="1"/>
    </xf>
    <xf numFmtId="0" fontId="14" fillId="0" borderId="19" xfId="0" applyFont="1" applyBorder="1" applyAlignment="1">
      <alignment horizontal="justify" vertical="center" wrapText="1"/>
    </xf>
    <xf numFmtId="0" fontId="14" fillId="24" borderId="19" xfId="0" applyFont="1" applyFill="1" applyBorder="1" applyAlignment="1">
      <alignment horizontal="justify" vertical="center" wrapText="1"/>
    </xf>
    <xf numFmtId="0" fontId="28" fillId="24" borderId="8" xfId="0" applyFont="1" applyFill="1" applyBorder="1" applyAlignment="1" applyProtection="1">
      <alignment horizontal="center" vertical="center"/>
      <protection locked="0"/>
    </xf>
    <xf numFmtId="0" fontId="14" fillId="5" borderId="35" xfId="0" applyFont="1" applyFill="1" applyBorder="1" applyAlignment="1">
      <alignment horizontal="justify" vertical="center" wrapText="1"/>
    </xf>
    <xf numFmtId="0" fontId="14" fillId="0" borderId="35" xfId="0" applyFont="1" applyBorder="1" applyAlignment="1">
      <alignment horizontal="justify" vertical="center" wrapText="1"/>
    </xf>
    <xf numFmtId="0" fontId="66" fillId="36" borderId="43" xfId="0" applyFont="1" applyFill="1" applyBorder="1" applyAlignment="1">
      <alignment horizontal="center" vertical="center"/>
    </xf>
    <xf numFmtId="0" fontId="35" fillId="7" borderId="34" xfId="0" applyFont="1" applyFill="1" applyBorder="1" applyAlignment="1" applyProtection="1">
      <alignment horizontal="center" vertical="center" wrapText="1"/>
      <protection locked="0"/>
    </xf>
    <xf numFmtId="0" fontId="14" fillId="14" borderId="9" xfId="0" applyFont="1" applyFill="1" applyBorder="1" applyAlignment="1">
      <alignment horizontal="center" vertical="center"/>
    </xf>
    <xf numFmtId="0" fontId="14" fillId="15" borderId="9" xfId="0" applyFont="1" applyFill="1" applyBorder="1" applyAlignment="1">
      <alignment horizontal="center" vertical="center" wrapText="1"/>
    </xf>
    <xf numFmtId="0" fontId="68" fillId="0" borderId="19" xfId="0" applyFont="1" applyBorder="1" applyAlignment="1">
      <alignment horizontal="justify" vertical="center" wrapText="1"/>
    </xf>
    <xf numFmtId="0" fontId="69" fillId="0" borderId="19" xfId="0" applyFont="1" applyBorder="1" applyAlignment="1">
      <alignment horizontal="justify" vertical="center" wrapText="1"/>
    </xf>
    <xf numFmtId="0" fontId="14" fillId="9" borderId="9" xfId="0" applyFont="1" applyFill="1" applyBorder="1" applyAlignment="1">
      <alignment horizontal="center" vertical="center" wrapText="1"/>
    </xf>
    <xf numFmtId="0" fontId="25" fillId="9" borderId="17" xfId="0" applyFont="1" applyFill="1" applyBorder="1" applyAlignment="1">
      <alignment horizontal="justify" vertical="center" wrapText="1"/>
    </xf>
    <xf numFmtId="0" fontId="4" fillId="9" borderId="8" xfId="0" applyFont="1" applyFill="1" applyBorder="1" applyAlignment="1">
      <alignment vertical="center" wrapText="1"/>
    </xf>
    <xf numFmtId="0" fontId="28" fillId="0" borderId="8" xfId="0" applyFont="1" applyBorder="1" applyAlignment="1">
      <alignment horizontal="left" vertical="top" wrapText="1"/>
    </xf>
    <xf numFmtId="0" fontId="14" fillId="14" borderId="0" xfId="0" applyFont="1" applyFill="1" applyAlignment="1">
      <alignment horizontal="center" vertical="center"/>
    </xf>
    <xf numFmtId="0" fontId="18" fillId="0" borderId="7" xfId="0" applyFont="1" applyBorder="1" applyAlignment="1" applyProtection="1">
      <alignment vertical="center" wrapText="1"/>
      <protection locked="0"/>
    </xf>
    <xf numFmtId="0" fontId="32" fillId="5" borderId="18" xfId="0" applyFont="1" applyFill="1" applyBorder="1" applyAlignment="1">
      <alignment horizontal="justify" vertical="center" wrapText="1"/>
    </xf>
    <xf numFmtId="0" fontId="32" fillId="9" borderId="34" xfId="0" applyFont="1" applyFill="1" applyBorder="1" applyAlignment="1">
      <alignment vertical="center" wrapText="1"/>
    </xf>
    <xf numFmtId="0" fontId="32" fillId="5" borderId="34" xfId="0" applyFont="1" applyFill="1" applyBorder="1" applyAlignment="1">
      <alignment horizontal="justify" vertical="center" wrapText="1"/>
    </xf>
    <xf numFmtId="0" fontId="32" fillId="0" borderId="64" xfId="0" applyFont="1" applyBorder="1" applyAlignment="1">
      <alignment vertical="center" wrapText="1"/>
    </xf>
    <xf numFmtId="0" fontId="71" fillId="5" borderId="18" xfId="0" applyFont="1" applyFill="1" applyBorder="1" applyAlignment="1">
      <alignment horizontal="justify" vertical="center" wrapText="1"/>
    </xf>
    <xf numFmtId="0" fontId="32" fillId="0" borderId="34" xfId="0" applyFont="1" applyBorder="1" applyAlignment="1">
      <alignment vertical="center" wrapText="1"/>
    </xf>
    <xf numFmtId="0" fontId="32" fillId="5" borderId="35" xfId="0" applyFont="1" applyFill="1" applyBorder="1" applyAlignment="1">
      <alignment horizontal="left" vertical="center" wrapText="1"/>
    </xf>
    <xf numFmtId="0" fontId="32" fillId="9" borderId="35" xfId="0" applyFont="1" applyFill="1" applyBorder="1" applyAlignment="1">
      <alignment vertical="center" wrapText="1"/>
    </xf>
    <xf numFmtId="0" fontId="72" fillId="5" borderId="18" xfId="0" applyFont="1" applyFill="1" applyBorder="1" applyAlignment="1">
      <alignment horizontal="justify" vertical="center" wrapText="1"/>
    </xf>
    <xf numFmtId="0" fontId="32" fillId="0" borderId="19" xfId="0" applyFont="1" applyBorder="1" applyAlignment="1">
      <alignment horizontal="left" vertical="center" wrapText="1"/>
    </xf>
    <xf numFmtId="0" fontId="3" fillId="7" borderId="59" xfId="0" applyFont="1" applyFill="1" applyBorder="1" applyAlignment="1">
      <alignment horizontal="center" vertical="center"/>
    </xf>
    <xf numFmtId="0" fontId="3" fillId="7" borderId="60" xfId="0" applyFont="1" applyFill="1" applyBorder="1" applyAlignment="1">
      <alignment horizontal="center" vertical="center" wrapText="1"/>
    </xf>
    <xf numFmtId="0" fontId="3" fillId="7" borderId="60" xfId="0" applyFont="1" applyFill="1" applyBorder="1" applyAlignment="1" applyProtection="1">
      <alignment horizontal="center" vertical="center" wrapText="1"/>
      <protection locked="0"/>
    </xf>
    <xf numFmtId="0" fontId="35" fillId="7" borderId="6" xfId="0" applyFont="1" applyFill="1" applyBorder="1" applyAlignment="1" applyProtection="1">
      <alignment horizontal="center" vertical="center" wrapText="1"/>
      <protection locked="0"/>
    </xf>
    <xf numFmtId="0" fontId="52" fillId="5" borderId="18" xfId="0" applyFont="1" applyFill="1" applyBorder="1" applyAlignment="1">
      <alignment horizontal="justify" vertical="top" wrapText="1"/>
    </xf>
    <xf numFmtId="0" fontId="52" fillId="0" borderId="35" xfId="0" applyFont="1" applyBorder="1" applyAlignment="1">
      <alignment vertical="top" wrapText="1"/>
    </xf>
    <xf numFmtId="0" fontId="0" fillId="9" borderId="8" xfId="0" applyFill="1" applyBorder="1" applyAlignment="1">
      <alignment horizontal="center" vertical="center"/>
    </xf>
    <xf numFmtId="0" fontId="10" fillId="9" borderId="8" xfId="0" applyFont="1" applyFill="1" applyBorder="1" applyAlignment="1">
      <alignment horizontal="center" vertical="center"/>
    </xf>
    <xf numFmtId="0" fontId="10" fillId="9" borderId="8" xfId="0" applyFont="1" applyFill="1" applyBorder="1" applyAlignment="1">
      <alignment horizontal="center" vertical="center" wrapText="1"/>
    </xf>
    <xf numFmtId="0" fontId="0" fillId="9" borderId="8" xfId="0" applyFill="1" applyBorder="1" applyAlignment="1">
      <alignment horizontal="left" vertical="top" wrapText="1"/>
    </xf>
    <xf numFmtId="0" fontId="10" fillId="9" borderId="8" xfId="0" applyFont="1" applyFill="1" applyBorder="1" applyAlignment="1">
      <alignment horizontal="left" vertical="center"/>
    </xf>
    <xf numFmtId="0" fontId="0" fillId="9" borderId="8" xfId="0" applyFill="1" applyBorder="1" applyAlignment="1">
      <alignment horizontal="justify" vertical="top" wrapText="1"/>
    </xf>
    <xf numFmtId="0" fontId="0" fillId="9" borderId="8" xfId="0" applyFill="1" applyBorder="1" applyAlignment="1">
      <alignment vertical="center"/>
    </xf>
    <xf numFmtId="165" fontId="37" fillId="26" borderId="8" xfId="5" applyNumberFormat="1" applyFont="1" applyFill="1" applyBorder="1" applyAlignment="1">
      <alignment horizontal="right" vertical="center"/>
    </xf>
    <xf numFmtId="0" fontId="75" fillId="0" borderId="0" xfId="0" applyFont="1" applyAlignment="1">
      <alignment horizontal="center" vertical="center" wrapText="1"/>
    </xf>
    <xf numFmtId="0" fontId="0" fillId="20" borderId="47" xfId="0" applyFill="1" applyBorder="1" applyAlignment="1" applyProtection="1">
      <alignment horizontal="center" vertical="center"/>
      <protection locked="0"/>
    </xf>
    <xf numFmtId="165" fontId="37" fillId="9" borderId="8" xfId="5" applyNumberFormat="1" applyFont="1" applyFill="1" applyBorder="1" applyAlignment="1">
      <alignment horizontal="right" vertical="center"/>
    </xf>
    <xf numFmtId="0" fontId="0" fillId="0" borderId="34" xfId="0" applyBorder="1" applyAlignment="1">
      <alignment vertical="center" wrapText="1"/>
    </xf>
    <xf numFmtId="165" fontId="37" fillId="9" borderId="34" xfId="5" applyNumberFormat="1" applyFont="1" applyFill="1" applyBorder="1" applyAlignment="1">
      <alignment horizontal="right" vertical="center"/>
    </xf>
    <xf numFmtId="0" fontId="0" fillId="9" borderId="8" xfId="0" applyFill="1" applyBorder="1" applyAlignment="1">
      <alignment horizontal="justify" vertical="center"/>
    </xf>
    <xf numFmtId="0" fontId="10" fillId="2" borderId="8" xfId="0" applyFont="1" applyFill="1" applyBorder="1" applyAlignment="1">
      <alignment horizontal="center" vertical="center"/>
    </xf>
    <xf numFmtId="0" fontId="0" fillId="0" borderId="9" xfId="0" applyBorder="1" applyAlignment="1">
      <alignment vertical="center" wrapText="1"/>
    </xf>
    <xf numFmtId="0" fontId="78" fillId="0" borderId="8" xfId="0" applyFont="1" applyBorder="1" applyAlignment="1">
      <alignment horizontal="justify" vertical="center" wrapText="1"/>
    </xf>
    <xf numFmtId="0" fontId="16" fillId="0" borderId="7" xfId="0" applyFont="1" applyBorder="1" applyAlignment="1" applyProtection="1">
      <alignment vertical="center" wrapText="1"/>
      <protection locked="0"/>
    </xf>
    <xf numFmtId="0" fontId="16" fillId="7" borderId="46" xfId="0" applyFont="1" applyFill="1" applyBorder="1" applyAlignment="1" applyProtection="1">
      <alignment horizontal="center" vertical="center" wrapText="1"/>
      <protection locked="0"/>
    </xf>
    <xf numFmtId="0" fontId="79" fillId="0" borderId="44" xfId="0" applyFont="1" applyBorder="1" applyAlignment="1">
      <alignment vertical="center" wrapText="1"/>
    </xf>
    <xf numFmtId="0" fontId="79" fillId="9" borderId="44" xfId="0" applyFont="1" applyFill="1" applyBorder="1" applyAlignment="1">
      <alignment vertical="center" wrapText="1"/>
    </xf>
    <xf numFmtId="0" fontId="36" fillId="0" borderId="44" xfId="0" applyFont="1" applyBorder="1" applyAlignment="1">
      <alignment vertical="center" wrapText="1"/>
    </xf>
    <xf numFmtId="0" fontId="79" fillId="0" borderId="45" xfId="0" applyFont="1" applyBorder="1" applyAlignment="1">
      <alignment vertical="center" wrapText="1"/>
    </xf>
    <xf numFmtId="0" fontId="36" fillId="0" borderId="0" xfId="0" applyFont="1" applyAlignment="1">
      <alignment vertical="center" wrapText="1"/>
    </xf>
    <xf numFmtId="0" fontId="77" fillId="9" borderId="8" xfId="0" applyFont="1" applyFill="1" applyBorder="1" applyAlignment="1">
      <alignment horizontal="justify" vertical="center" wrapText="1"/>
    </xf>
    <xf numFmtId="0" fontId="77" fillId="9" borderId="8" xfId="0" applyFont="1" applyFill="1" applyBorder="1" applyAlignment="1">
      <alignment horizontal="left" vertical="center" wrapText="1"/>
    </xf>
    <xf numFmtId="0" fontId="28" fillId="9" borderId="8" xfId="0" applyFont="1" applyFill="1" applyBorder="1" applyAlignment="1">
      <alignment horizontal="left" vertical="top" wrapText="1"/>
    </xf>
    <xf numFmtId="0" fontId="4" fillId="6" borderId="11" xfId="0" applyFont="1" applyFill="1" applyBorder="1" applyAlignment="1">
      <alignment horizontal="center" vertical="center"/>
    </xf>
    <xf numFmtId="0" fontId="28" fillId="5" borderId="23" xfId="0" applyFont="1" applyFill="1" applyBorder="1" applyAlignment="1">
      <alignment horizontal="justify" vertical="center" wrapText="1"/>
    </xf>
    <xf numFmtId="0" fontId="0" fillId="9" borderId="0" xfId="0" applyFill="1" applyAlignment="1">
      <alignment horizontal="justify" vertical="center" wrapText="1"/>
    </xf>
    <xf numFmtId="0" fontId="34" fillId="9" borderId="8" xfId="0" applyFont="1" applyFill="1" applyBorder="1" applyAlignment="1">
      <alignment horizontal="justify" vertical="top" wrapText="1"/>
    </xf>
    <xf numFmtId="0" fontId="28" fillId="9" borderId="9" xfId="0" applyFont="1" applyFill="1" applyBorder="1" applyAlignment="1">
      <alignment horizontal="left" vertical="center" wrapText="1"/>
    </xf>
    <xf numFmtId="0" fontId="28" fillId="0" borderId="11" xfId="0" applyFont="1" applyBorder="1" applyAlignment="1">
      <alignment horizontal="center" vertical="center"/>
    </xf>
    <xf numFmtId="0" fontId="0" fillId="9" borderId="35" xfId="0" applyFill="1" applyBorder="1" applyAlignment="1">
      <alignment vertical="center"/>
    </xf>
    <xf numFmtId="0" fontId="80" fillId="0" borderId="0" xfId="0" applyFont="1"/>
    <xf numFmtId="0" fontId="23" fillId="38" borderId="10" xfId="0" applyFont="1" applyFill="1" applyBorder="1"/>
    <xf numFmtId="0" fontId="23" fillId="38" borderId="6" xfId="0" applyFont="1" applyFill="1" applyBorder="1"/>
    <xf numFmtId="0" fontId="23" fillId="38" borderId="7" xfId="0" applyFont="1" applyFill="1" applyBorder="1"/>
    <xf numFmtId="0" fontId="23" fillId="42" borderId="10" xfId="0" applyFont="1" applyFill="1" applyBorder="1"/>
    <xf numFmtId="0" fontId="23" fillId="42" borderId="6" xfId="0" applyFont="1" applyFill="1" applyBorder="1"/>
    <xf numFmtId="0" fontId="23" fillId="42" borderId="7" xfId="0" applyFont="1" applyFill="1" applyBorder="1"/>
    <xf numFmtId="0" fontId="4" fillId="0" borderId="13" xfId="0" applyFont="1" applyBorder="1" applyAlignment="1">
      <alignment horizontal="center" vertical="center" wrapText="1"/>
    </xf>
    <xf numFmtId="0" fontId="23" fillId="11" borderId="28" xfId="0" applyFont="1" applyFill="1" applyBorder="1" applyAlignment="1">
      <alignment wrapText="1"/>
    </xf>
    <xf numFmtId="0" fontId="23" fillId="11" borderId="33" xfId="0" applyFont="1" applyFill="1" applyBorder="1" applyAlignment="1">
      <alignment wrapText="1"/>
    </xf>
    <xf numFmtId="0" fontId="23" fillId="11" borderId="54" xfId="0" applyFont="1" applyFill="1" applyBorder="1" applyAlignment="1">
      <alignment wrapText="1"/>
    </xf>
    <xf numFmtId="0" fontId="3" fillId="2" borderId="8" xfId="0" applyFont="1" applyFill="1" applyBorder="1" applyAlignment="1">
      <alignment vertical="center" wrapText="1"/>
    </xf>
    <xf numFmtId="0" fontId="45" fillId="11" borderId="33" xfId="0" applyFont="1" applyFill="1" applyBorder="1" applyAlignment="1">
      <alignment wrapText="1"/>
    </xf>
    <xf numFmtId="0" fontId="45" fillId="11" borderId="54" xfId="0" applyFont="1" applyFill="1" applyBorder="1" applyAlignment="1">
      <alignment wrapText="1"/>
    </xf>
    <xf numFmtId="0" fontId="23" fillId="11" borderId="8" xfId="0" applyFont="1" applyFill="1" applyBorder="1" applyAlignment="1">
      <alignment wrapText="1"/>
    </xf>
    <xf numFmtId="0" fontId="5" fillId="11" borderId="8" xfId="0" applyFont="1" applyFill="1" applyBorder="1" applyAlignment="1">
      <alignment wrapText="1"/>
    </xf>
    <xf numFmtId="1" fontId="0" fillId="0" borderId="0" xfId="0" applyNumberFormat="1"/>
    <xf numFmtId="14" fontId="0" fillId="0" borderId="0" xfId="0" applyNumberFormat="1"/>
    <xf numFmtId="0" fontId="10" fillId="9" borderId="0" xfId="0" applyFont="1" applyFill="1" applyAlignment="1">
      <alignment horizontal="center" vertical="center"/>
    </xf>
    <xf numFmtId="0" fontId="4" fillId="0" borderId="8" xfId="0" applyFont="1" applyBorder="1" applyAlignment="1" applyProtection="1">
      <alignment vertical="center" wrapText="1"/>
      <protection locked="0"/>
      <extLst>
        <ext xmlns:xfpb="http://schemas.microsoft.com/office/spreadsheetml/2022/featurepropertybag" uri="{C7286773-470A-42A8-94C5-96B5CB345126}">
          <xfpb:xfComplement i="0"/>
        </ext>
      </extLst>
    </xf>
    <xf numFmtId="0" fontId="4" fillId="0" borderId="8" xfId="0" applyFont="1" applyBorder="1" applyAlignment="1" applyProtection="1">
      <alignment horizontal="center" vertical="center" wrapText="1"/>
      <protection locked="0"/>
    </xf>
    <xf numFmtId="0" fontId="4" fillId="0" borderId="14" xfId="0" applyFont="1" applyBorder="1" applyAlignment="1" applyProtection="1">
      <alignment horizontal="center" vertical="center" wrapText="1"/>
      <protection locked="0"/>
    </xf>
    <xf numFmtId="0" fontId="31" fillId="5" borderId="46" xfId="0" applyFont="1" applyFill="1" applyBorder="1" applyAlignment="1">
      <alignment horizontal="justify" vertical="center" wrapText="1"/>
    </xf>
    <xf numFmtId="0" fontId="11" fillId="0" borderId="44" xfId="0" applyFont="1" applyBorder="1" applyAlignment="1">
      <alignment horizontal="justify" vertical="center" wrapText="1"/>
    </xf>
    <xf numFmtId="0" fontId="81" fillId="5" borderId="19" xfId="0" applyFont="1" applyFill="1" applyBorder="1" applyAlignment="1">
      <alignment horizontal="justify" vertical="center" wrapText="1"/>
    </xf>
    <xf numFmtId="0" fontId="31" fillId="5" borderId="44" xfId="0" applyFont="1" applyFill="1" applyBorder="1" applyAlignment="1">
      <alignment horizontal="justify" vertical="center" wrapText="1"/>
    </xf>
    <xf numFmtId="0" fontId="31" fillId="5" borderId="44" xfId="0" applyFont="1" applyFill="1" applyBorder="1" applyAlignment="1">
      <alignment horizontal="left" vertical="center" wrapText="1"/>
    </xf>
    <xf numFmtId="0" fontId="31" fillId="9" borderId="44" xfId="0" applyFont="1" applyFill="1" applyBorder="1" applyAlignment="1">
      <alignment horizontal="justify" vertical="center" wrapText="1"/>
    </xf>
    <xf numFmtId="0" fontId="11" fillId="0" borderId="45" xfId="0" applyFont="1" applyBorder="1" applyAlignment="1">
      <alignment horizontal="justify" vertical="center" wrapText="1"/>
    </xf>
    <xf numFmtId="0" fontId="25" fillId="9" borderId="12" xfId="0" applyFont="1" applyFill="1" applyBorder="1" applyAlignment="1" applyProtection="1">
      <alignment horizontal="left" vertical="center" wrapText="1"/>
      <protection locked="0"/>
    </xf>
    <xf numFmtId="0" fontId="25" fillId="0" borderId="12" xfId="0" applyFont="1" applyBorder="1" applyAlignment="1" applyProtection="1">
      <alignment horizontal="left" vertical="center" wrapText="1"/>
      <protection locked="0"/>
    </xf>
    <xf numFmtId="0" fontId="3" fillId="9" borderId="8" xfId="0" applyFont="1" applyFill="1" applyBorder="1" applyAlignment="1" applyProtection="1">
      <alignment horizontal="center" vertical="center" wrapText="1"/>
      <protection locked="0"/>
    </xf>
    <xf numFmtId="0" fontId="28" fillId="9" borderId="12" xfId="0" applyFont="1" applyFill="1" applyBorder="1" applyAlignment="1" applyProtection="1">
      <alignment horizontal="left" vertical="center" wrapText="1"/>
      <protection locked="0"/>
    </xf>
    <xf numFmtId="0" fontId="35" fillId="7" borderId="36" xfId="0" applyFont="1" applyFill="1" applyBorder="1" applyAlignment="1" applyProtection="1">
      <alignment horizontal="center" vertical="center" wrapText="1"/>
      <protection locked="0"/>
    </xf>
    <xf numFmtId="0" fontId="79" fillId="9" borderId="44" xfId="0" applyFont="1" applyFill="1" applyBorder="1" applyAlignment="1">
      <alignment horizontal="justify" vertical="center" wrapText="1"/>
    </xf>
    <xf numFmtId="0" fontId="20" fillId="9" borderId="44" xfId="0" applyFont="1" applyFill="1" applyBorder="1" applyAlignment="1">
      <alignment horizontal="justify" vertical="center" wrapText="1"/>
    </xf>
    <xf numFmtId="0" fontId="3" fillId="7" borderId="24" xfId="0" applyFont="1" applyFill="1" applyBorder="1" applyAlignment="1" applyProtection="1">
      <alignment horizontal="center" vertical="center" wrapText="1"/>
      <protection locked="0"/>
    </xf>
    <xf numFmtId="0" fontId="3" fillId="9" borderId="14" xfId="0" applyFont="1" applyFill="1" applyBorder="1" applyAlignment="1" applyProtection="1">
      <alignment horizontal="center" vertical="center" wrapText="1"/>
      <protection locked="0"/>
    </xf>
    <xf numFmtId="0" fontId="28" fillId="9" borderId="12" xfId="0" applyFont="1" applyFill="1" applyBorder="1" applyAlignment="1" applyProtection="1">
      <alignment horizontal="justify" vertical="center" wrapText="1"/>
      <protection locked="0"/>
    </xf>
    <xf numFmtId="0" fontId="4" fillId="24" borderId="12" xfId="0" applyFont="1" applyFill="1" applyBorder="1" applyAlignment="1" applyProtection="1">
      <alignment vertical="center" wrapText="1"/>
      <protection locked="0"/>
    </xf>
    <xf numFmtId="0" fontId="38" fillId="5" borderId="19" xfId="0" applyFont="1" applyFill="1" applyBorder="1" applyAlignment="1">
      <alignment horizontal="justify" vertical="center" wrapText="1"/>
    </xf>
    <xf numFmtId="0" fontId="38" fillId="0" borderId="19" xfId="0" applyFont="1" applyBorder="1" applyAlignment="1">
      <alignment horizontal="justify" vertical="center" wrapText="1"/>
    </xf>
    <xf numFmtId="0" fontId="4" fillId="0" borderId="38" xfId="0" applyFont="1" applyBorder="1" applyAlignment="1" applyProtection="1">
      <alignment vertical="center" wrapText="1"/>
      <protection locked="0"/>
    </xf>
    <xf numFmtId="0" fontId="67" fillId="5" borderId="19" xfId="0" applyFont="1" applyFill="1" applyBorder="1" applyAlignment="1">
      <alignment horizontal="justify" vertical="center" wrapText="1"/>
    </xf>
    <xf numFmtId="0" fontId="67" fillId="9" borderId="19" xfId="0" applyFont="1" applyFill="1" applyBorder="1" applyAlignment="1">
      <alignment horizontal="justify" vertical="center" wrapText="1"/>
    </xf>
    <xf numFmtId="0" fontId="33" fillId="5" borderId="19" xfId="0" applyFont="1" applyFill="1" applyBorder="1" applyAlignment="1">
      <alignment horizontal="justify" vertical="center" wrapText="1"/>
    </xf>
    <xf numFmtId="0" fontId="69" fillId="9" borderId="19" xfId="0" applyFont="1" applyFill="1" applyBorder="1" applyAlignment="1">
      <alignment horizontal="justify" vertical="center" wrapText="1"/>
    </xf>
    <xf numFmtId="0" fontId="4" fillId="0" borderId="14" xfId="0" applyFont="1" applyBorder="1" applyAlignment="1">
      <alignment vertical="center" wrapText="1"/>
    </xf>
    <xf numFmtId="0" fontId="4" fillId="5" borderId="22" xfId="0" applyFont="1" applyFill="1" applyBorder="1" applyAlignment="1">
      <alignment horizontal="center" vertical="center" wrapText="1"/>
    </xf>
    <xf numFmtId="0" fontId="18" fillId="7" borderId="7" xfId="0" applyFont="1" applyFill="1" applyBorder="1" applyAlignment="1" applyProtection="1">
      <alignment vertical="center" wrapText="1"/>
      <protection locked="0"/>
    </xf>
    <xf numFmtId="0" fontId="3" fillId="7" borderId="65" xfId="0" applyFont="1" applyFill="1" applyBorder="1" applyAlignment="1" applyProtection="1">
      <alignment horizontal="center" vertical="center" wrapText="1"/>
      <protection locked="0"/>
    </xf>
    <xf numFmtId="0" fontId="74" fillId="0" borderId="12" xfId="0" applyFont="1" applyBorder="1" applyAlignment="1" applyProtection="1">
      <alignment vertical="center" wrapText="1"/>
      <protection locked="0"/>
    </xf>
    <xf numFmtId="0" fontId="0" fillId="0" borderId="14" xfId="0" applyBorder="1" applyAlignment="1" applyProtection="1">
      <alignment vertical="center" wrapText="1"/>
      <protection locked="0"/>
    </xf>
    <xf numFmtId="0" fontId="0" fillId="0" borderId="15" xfId="0" applyBorder="1" applyAlignment="1" applyProtection="1">
      <alignment vertical="center" wrapText="1"/>
      <protection locked="0"/>
    </xf>
    <xf numFmtId="0" fontId="17" fillId="0" borderId="15" xfId="0" applyFont="1" applyBorder="1" applyProtection="1">
      <protection locked="0"/>
    </xf>
    <xf numFmtId="0" fontId="40" fillId="0" borderId="0" xfId="0" applyFont="1" applyAlignment="1">
      <alignment horizontal="right" vertical="center" wrapText="1"/>
    </xf>
    <xf numFmtId="0" fontId="40" fillId="0" borderId="0" xfId="0" applyFont="1" applyAlignment="1">
      <alignment horizontal="right" vertical="center"/>
    </xf>
    <xf numFmtId="0" fontId="83" fillId="0" borderId="0" xfId="0" applyFont="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88" fillId="0" borderId="0" xfId="0" applyFont="1" applyAlignment="1">
      <alignment horizontal="center" vertical="center" wrapText="1"/>
    </xf>
    <xf numFmtId="0" fontId="86" fillId="0" borderId="0" xfId="0" applyFont="1" applyAlignment="1">
      <alignment horizontal="center" vertical="center"/>
    </xf>
    <xf numFmtId="0" fontId="46" fillId="24" borderId="9" xfId="0" applyFont="1" applyFill="1" applyBorder="1" applyAlignment="1">
      <alignment horizontal="center" vertical="center"/>
    </xf>
    <xf numFmtId="0" fontId="46" fillId="24" borderId="19" xfId="0" applyFont="1" applyFill="1" applyBorder="1" applyAlignment="1">
      <alignment horizontal="center" vertical="center"/>
    </xf>
    <xf numFmtId="0" fontId="10" fillId="29" borderId="9" xfId="0" applyFont="1" applyFill="1" applyBorder="1" applyAlignment="1">
      <alignment horizontal="center" vertical="center"/>
    </xf>
    <xf numFmtId="0" fontId="10" fillId="29" borderId="19" xfId="0" applyFont="1" applyFill="1" applyBorder="1" applyAlignment="1">
      <alignment horizontal="center" vertical="center"/>
    </xf>
    <xf numFmtId="0" fontId="19" fillId="30" borderId="8" xfId="0" applyFont="1" applyFill="1" applyBorder="1" applyAlignment="1">
      <alignment horizontal="center" vertical="justify" wrapText="1"/>
    </xf>
    <xf numFmtId="0" fontId="19" fillId="35" borderId="8" xfId="0" applyFont="1" applyFill="1" applyBorder="1" applyAlignment="1">
      <alignment horizontal="center" vertical="justify" wrapText="1"/>
    </xf>
    <xf numFmtId="0" fontId="19" fillId="31" borderId="8" xfId="0" applyFont="1" applyFill="1" applyBorder="1" applyAlignment="1">
      <alignment horizontal="center" vertical="justify" wrapText="1"/>
    </xf>
    <xf numFmtId="0" fontId="19" fillId="28" borderId="8" xfId="0" applyFont="1" applyFill="1" applyBorder="1" applyAlignment="1">
      <alignment horizontal="center" vertical="justify" wrapText="1"/>
    </xf>
    <xf numFmtId="0" fontId="19" fillId="17" borderId="50" xfId="0" applyFont="1" applyFill="1" applyBorder="1" applyAlignment="1">
      <alignment horizontal="center" vertical="justify" wrapText="1"/>
    </xf>
    <xf numFmtId="0" fontId="19" fillId="17" borderId="4" xfId="0" applyFont="1" applyFill="1" applyBorder="1" applyAlignment="1">
      <alignment horizontal="center" vertical="justify" wrapText="1"/>
    </xf>
    <xf numFmtId="0" fontId="19" fillId="18" borderId="6" xfId="0" applyFont="1" applyFill="1" applyBorder="1" applyAlignment="1">
      <alignment horizontal="center" vertical="justify" wrapText="1"/>
    </xf>
    <xf numFmtId="0" fontId="19" fillId="19" borderId="43" xfId="0" applyFont="1" applyFill="1" applyBorder="1" applyAlignment="1">
      <alignment horizontal="center" vertical="justify" wrapText="1"/>
    </xf>
    <xf numFmtId="0" fontId="19" fillId="19" borderId="0" xfId="0" applyFont="1" applyFill="1" applyAlignment="1">
      <alignment horizontal="center" vertical="justify" wrapText="1"/>
    </xf>
    <xf numFmtId="0" fontId="10" fillId="0" borderId="8" xfId="0" applyFont="1" applyBorder="1" applyAlignment="1">
      <alignment horizontal="left" vertical="center" wrapText="1"/>
    </xf>
    <xf numFmtId="0" fontId="10" fillId="3" borderId="9" xfId="0" applyFont="1" applyFill="1" applyBorder="1" applyAlignment="1">
      <alignment horizontal="center" vertical="center"/>
    </xf>
    <xf numFmtId="0" fontId="10" fillId="3" borderId="19" xfId="0" applyFont="1" applyFill="1" applyBorder="1" applyAlignment="1">
      <alignment horizontal="center" vertical="center"/>
    </xf>
    <xf numFmtId="0" fontId="10" fillId="13" borderId="9" xfId="0" applyFont="1" applyFill="1" applyBorder="1" applyAlignment="1">
      <alignment horizontal="center" vertical="center"/>
    </xf>
    <xf numFmtId="0" fontId="10" fillId="13" borderId="19" xfId="0" applyFont="1" applyFill="1" applyBorder="1" applyAlignment="1">
      <alignment horizontal="center" vertical="center"/>
    </xf>
    <xf numFmtId="0" fontId="4" fillId="0" borderId="3" xfId="0" applyFont="1" applyBorder="1" applyAlignment="1" applyProtection="1">
      <alignment horizontal="center" vertical="center"/>
      <protection locked="0"/>
    </xf>
    <xf numFmtId="0" fontId="0" fillId="25" borderId="1" xfId="0" applyFill="1" applyBorder="1" applyAlignment="1">
      <alignment horizontal="center" vertical="center"/>
    </xf>
    <xf numFmtId="0" fontId="0" fillId="25" borderId="2" xfId="0" applyFill="1" applyBorder="1" applyAlignment="1">
      <alignment horizontal="center" vertical="center"/>
    </xf>
    <xf numFmtId="0" fontId="3" fillId="0" borderId="4" xfId="0" applyFont="1" applyBorder="1" applyAlignment="1">
      <alignment horizontal="center" vertical="center" wrapText="1"/>
    </xf>
    <xf numFmtId="0" fontId="3" fillId="0" borderId="51" xfId="0" applyFont="1" applyBorder="1" applyAlignment="1">
      <alignment horizontal="center" vertical="center" wrapText="1"/>
    </xf>
    <xf numFmtId="0" fontId="3" fillId="4" borderId="1"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2" xfId="0" applyFont="1" applyFill="1" applyBorder="1" applyAlignment="1">
      <alignment horizontal="center" vertical="center"/>
    </xf>
    <xf numFmtId="0" fontId="3" fillId="0" borderId="3" xfId="0" applyFont="1" applyBorder="1" applyAlignment="1" applyProtection="1">
      <alignment horizontal="center" vertical="center"/>
      <protection locked="0"/>
    </xf>
    <xf numFmtId="0" fontId="3" fillId="0" borderId="2" xfId="0" applyFont="1" applyBorder="1" applyAlignment="1" applyProtection="1">
      <alignment horizontal="center" vertical="center"/>
      <protection locked="0"/>
    </xf>
    <xf numFmtId="0" fontId="3" fillId="0" borderId="3" xfId="0" applyFont="1" applyBorder="1" applyAlignment="1" applyProtection="1">
      <alignment horizontal="center" vertical="center" wrapText="1"/>
      <protection locked="0"/>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2" borderId="10" xfId="0" applyFont="1" applyFill="1" applyBorder="1" applyAlignment="1">
      <alignment horizontal="center" vertical="center" wrapText="1"/>
    </xf>
    <xf numFmtId="0" fontId="3" fillId="2" borderId="43" xfId="0" applyFont="1" applyFill="1" applyBorder="1" applyAlignment="1">
      <alignment horizontal="center" vertical="center" wrapText="1"/>
    </xf>
    <xf numFmtId="0" fontId="3" fillId="2" borderId="50"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4" fillId="0" borderId="62" xfId="0" applyFont="1" applyBorder="1" applyAlignment="1">
      <alignment horizontal="left" vertical="center" wrapText="1"/>
    </xf>
    <xf numFmtId="0" fontId="4" fillId="0" borderId="6" xfId="0" applyFont="1" applyBorder="1" applyAlignment="1">
      <alignment horizontal="left" vertical="center" wrapText="1"/>
    </xf>
    <xf numFmtId="0" fontId="4" fillId="0" borderId="63" xfId="0" applyFont="1" applyBorder="1" applyAlignment="1">
      <alignment horizontal="left" vertical="center" wrapText="1"/>
    </xf>
    <xf numFmtId="0" fontId="4" fillId="0" borderId="32" xfId="0" applyFont="1" applyBorder="1" applyAlignment="1" applyProtection="1">
      <alignment horizontal="left" vertical="top" wrapText="1"/>
      <protection locked="0"/>
    </xf>
    <xf numFmtId="0" fontId="4" fillId="0" borderId="0" xfId="0" applyFont="1" applyAlignment="1" applyProtection="1">
      <alignment horizontal="left" vertical="top" wrapText="1"/>
      <protection locked="0"/>
    </xf>
    <xf numFmtId="0" fontId="4" fillId="0" borderId="57" xfId="0" applyFont="1" applyBorder="1" applyAlignment="1" applyProtection="1">
      <alignment horizontal="left" vertical="top" wrapText="1"/>
      <protection locked="0"/>
    </xf>
    <xf numFmtId="0" fontId="4" fillId="0" borderId="53" xfId="0" applyFont="1" applyBorder="1" applyAlignment="1" applyProtection="1">
      <alignment horizontal="left" vertical="top" wrapText="1"/>
      <protection locked="0"/>
    </xf>
    <xf numFmtId="0" fontId="4" fillId="0" borderId="54" xfId="0" applyFont="1" applyBorder="1" applyAlignment="1" applyProtection="1">
      <alignment horizontal="left" vertical="top" wrapText="1"/>
      <protection locked="0"/>
    </xf>
    <xf numFmtId="0" fontId="4" fillId="0" borderId="33" xfId="0" applyFont="1" applyBorder="1" applyAlignment="1" applyProtection="1">
      <alignment horizontal="left" vertical="top" wrapText="1"/>
      <protection locked="0"/>
    </xf>
    <xf numFmtId="0" fontId="4" fillId="0" borderId="2" xfId="0" applyFont="1" applyBorder="1" applyAlignment="1" applyProtection="1">
      <alignment horizontal="center" vertical="center"/>
      <protection locked="0"/>
    </xf>
    <xf numFmtId="0" fontId="3" fillId="4" borderId="1" xfId="0" applyFont="1" applyFill="1" applyBorder="1" applyAlignment="1" applyProtection="1">
      <alignment horizontal="center" vertical="center"/>
      <protection locked="0"/>
    </xf>
    <xf numFmtId="0" fontId="3" fillId="4" borderId="3" xfId="0" applyFont="1" applyFill="1" applyBorder="1" applyAlignment="1" applyProtection="1">
      <alignment horizontal="center" vertical="center"/>
      <protection locked="0"/>
    </xf>
    <xf numFmtId="0" fontId="3" fillId="4" borderId="2" xfId="0" applyFont="1" applyFill="1" applyBorder="1" applyAlignment="1" applyProtection="1">
      <alignment horizontal="center" vertical="center"/>
      <protection locked="0"/>
    </xf>
    <xf numFmtId="0" fontId="4" fillId="0" borderId="3" xfId="0" applyFont="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0" fontId="18" fillId="7" borderId="36" xfId="0" applyFont="1" applyFill="1" applyBorder="1" applyAlignment="1" applyProtection="1">
      <alignment horizontal="center" vertical="center" wrapText="1"/>
      <protection locked="0"/>
    </xf>
    <xf numFmtId="0" fontId="18" fillId="7" borderId="37" xfId="0" applyFont="1" applyFill="1" applyBorder="1" applyAlignment="1" applyProtection="1">
      <alignment horizontal="center" vertical="center" wrapText="1"/>
      <protection locked="0"/>
    </xf>
    <xf numFmtId="0" fontId="18" fillId="7" borderId="46" xfId="0" applyFont="1" applyFill="1" applyBorder="1" applyAlignment="1" applyProtection="1">
      <alignment horizontal="center" vertical="center" wrapText="1"/>
      <protection locked="0"/>
    </xf>
    <xf numFmtId="0" fontId="18" fillId="7" borderId="10" xfId="0" applyFont="1" applyFill="1" applyBorder="1" applyAlignment="1" applyProtection="1">
      <alignment horizontal="center" vertical="center" wrapText="1"/>
      <protection locked="0"/>
    </xf>
    <xf numFmtId="0" fontId="18" fillId="7" borderId="6" xfId="0" applyFont="1" applyFill="1" applyBorder="1" applyAlignment="1" applyProtection="1">
      <alignment horizontal="center" vertical="center" wrapText="1"/>
      <protection locked="0"/>
    </xf>
    <xf numFmtId="0" fontId="18" fillId="7" borderId="7" xfId="0" applyFont="1" applyFill="1" applyBorder="1" applyAlignment="1" applyProtection="1">
      <alignment horizontal="center" vertical="center" wrapText="1"/>
      <protection locked="0"/>
    </xf>
    <xf numFmtId="0" fontId="18" fillId="7" borderId="1" xfId="0" applyFont="1" applyFill="1" applyBorder="1" applyAlignment="1" applyProtection="1">
      <alignment horizontal="center" vertical="center" wrapText="1"/>
      <protection locked="0"/>
    </xf>
    <xf numFmtId="0" fontId="18" fillId="7" borderId="3" xfId="0" applyFont="1" applyFill="1" applyBorder="1" applyAlignment="1" applyProtection="1">
      <alignment horizontal="center" vertical="center" wrapText="1"/>
      <protection locked="0"/>
    </xf>
    <xf numFmtId="0" fontId="18" fillId="7" borderId="2" xfId="0" applyFont="1" applyFill="1" applyBorder="1" applyAlignment="1" applyProtection="1">
      <alignment horizontal="center" vertical="center" wrapText="1"/>
      <protection locked="0"/>
    </xf>
    <xf numFmtId="0" fontId="5" fillId="21" borderId="8" xfId="0" applyFont="1" applyFill="1" applyBorder="1" applyAlignment="1">
      <alignment horizontal="center" vertical="center" wrapText="1"/>
    </xf>
    <xf numFmtId="0" fontId="5" fillId="21" borderId="25" xfId="0" applyFont="1" applyFill="1" applyBorder="1" applyAlignment="1">
      <alignment horizontal="center" vertical="center" wrapText="1"/>
    </xf>
    <xf numFmtId="0" fontId="5" fillId="21" borderId="26" xfId="0" applyFont="1" applyFill="1" applyBorder="1" applyAlignment="1">
      <alignment horizontal="center" vertical="center" wrapText="1"/>
    </xf>
    <xf numFmtId="0" fontId="5" fillId="21" borderId="58" xfId="0" applyFont="1" applyFill="1" applyBorder="1" applyAlignment="1">
      <alignment horizontal="center" vertical="center" wrapText="1"/>
    </xf>
    <xf numFmtId="0" fontId="21" fillId="21" borderId="8" xfId="0" applyFont="1" applyFill="1" applyBorder="1" applyAlignment="1">
      <alignment horizontal="center" vertical="center" wrapText="1"/>
    </xf>
    <xf numFmtId="0" fontId="10" fillId="9" borderId="0" xfId="0" applyFont="1" applyFill="1" applyAlignment="1">
      <alignment horizontal="center" vertical="center"/>
    </xf>
    <xf numFmtId="0" fontId="10" fillId="0" borderId="8" xfId="0" applyFont="1" applyBorder="1" applyAlignment="1">
      <alignment horizontal="center" vertical="center"/>
    </xf>
    <xf numFmtId="0" fontId="36" fillId="0" borderId="8" xfId="0" applyFont="1" applyBorder="1" applyAlignment="1">
      <alignment horizontal="center" vertical="center" wrapText="1"/>
    </xf>
    <xf numFmtId="0" fontId="10" fillId="9" borderId="8" xfId="0" applyFont="1" applyFill="1" applyBorder="1" applyAlignment="1">
      <alignment horizontal="center" vertical="center"/>
    </xf>
    <xf numFmtId="0" fontId="10" fillId="0" borderId="18" xfId="0" applyFont="1" applyBorder="1" applyAlignment="1">
      <alignment horizontal="center" vertical="center" wrapText="1"/>
    </xf>
    <xf numFmtId="0" fontId="10" fillId="2" borderId="27"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0" fillId="2" borderId="28"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9" borderId="18" xfId="0" applyFont="1" applyFill="1" applyBorder="1" applyAlignment="1">
      <alignment horizontal="center" vertical="center" wrapText="1"/>
    </xf>
    <xf numFmtId="0" fontId="10" fillId="9" borderId="19" xfId="0" applyFont="1" applyFill="1" applyBorder="1" applyAlignment="1">
      <alignment horizontal="center" vertical="center" wrapText="1"/>
    </xf>
    <xf numFmtId="0" fontId="0" fillId="0" borderId="9" xfId="0" applyBorder="1" applyAlignment="1">
      <alignment horizontal="center" vertical="center" wrapText="1"/>
    </xf>
    <xf numFmtId="0" fontId="0" fillId="0" borderId="19" xfId="0" applyBorder="1" applyAlignment="1">
      <alignment horizontal="center" vertical="center" wrapText="1"/>
    </xf>
    <xf numFmtId="0" fontId="10" fillId="0" borderId="9" xfId="0" applyFont="1" applyBorder="1" applyAlignment="1">
      <alignment horizontal="center" vertical="center" wrapText="1"/>
    </xf>
    <xf numFmtId="0" fontId="10" fillId="0" borderId="19" xfId="0" applyFont="1" applyBorder="1" applyAlignment="1">
      <alignment horizontal="center" vertical="center" wrapText="1"/>
    </xf>
    <xf numFmtId="0" fontId="26" fillId="0" borderId="32" xfId="0" applyFont="1" applyBorder="1" applyAlignment="1">
      <alignment horizontal="left" vertical="top" wrapText="1"/>
    </xf>
    <xf numFmtId="0" fontId="26" fillId="0" borderId="0" xfId="0" applyFont="1" applyAlignment="1">
      <alignment horizontal="left" vertical="top" wrapText="1"/>
    </xf>
    <xf numFmtId="0" fontId="55" fillId="2" borderId="8" xfId="0" applyFont="1" applyFill="1" applyBorder="1" applyAlignment="1">
      <alignment horizontal="center" vertical="center" textRotation="90" wrapText="1"/>
    </xf>
    <xf numFmtId="0" fontId="54" fillId="2" borderId="8" xfId="0" applyFont="1" applyFill="1" applyBorder="1" applyAlignment="1">
      <alignment horizontal="center" vertical="center" wrapText="1"/>
    </xf>
    <xf numFmtId="0" fontId="55" fillId="2" borderId="9" xfId="0" applyFont="1" applyFill="1" applyBorder="1" applyAlignment="1">
      <alignment horizontal="center" vertical="center" textRotation="90" wrapText="1"/>
    </xf>
    <xf numFmtId="0" fontId="55" fillId="2" borderId="19" xfId="0" applyFont="1" applyFill="1" applyBorder="1" applyAlignment="1">
      <alignment horizontal="center" vertical="center" textRotation="90" wrapText="1"/>
    </xf>
    <xf numFmtId="0" fontId="53" fillId="0" borderId="54" xfId="0" applyFont="1" applyBorder="1" applyAlignment="1">
      <alignment horizontal="center" vertical="center" wrapText="1"/>
    </xf>
    <xf numFmtId="0" fontId="54" fillId="2" borderId="17" xfId="0" applyFont="1" applyFill="1" applyBorder="1" applyAlignment="1">
      <alignment horizontal="center" vertical="center" wrapText="1"/>
    </xf>
    <xf numFmtId="0" fontId="54" fillId="2" borderId="28" xfId="0" applyFont="1" applyFill="1" applyBorder="1" applyAlignment="1">
      <alignment horizontal="center" vertical="center" wrapText="1"/>
    </xf>
    <xf numFmtId="0" fontId="10" fillId="9" borderId="8" xfId="0" applyFont="1" applyFill="1" applyBorder="1" applyAlignment="1">
      <alignment horizontal="left" vertical="center"/>
    </xf>
    <xf numFmtId="0" fontId="76" fillId="9" borderId="31" xfId="0" applyFont="1" applyFill="1" applyBorder="1" applyAlignment="1">
      <alignment horizontal="center" vertical="center" wrapText="1"/>
    </xf>
    <xf numFmtId="0" fontId="76" fillId="9" borderId="0" xfId="0" applyFont="1" applyFill="1" applyAlignment="1">
      <alignment horizontal="center" vertical="center" wrapText="1"/>
    </xf>
    <xf numFmtId="0" fontId="10" fillId="9" borderId="17" xfId="0" applyFont="1" applyFill="1" applyBorder="1" applyAlignment="1">
      <alignment horizontal="center" vertical="center"/>
    </xf>
    <xf numFmtId="0" fontId="10" fillId="9" borderId="31" xfId="0" applyFont="1" applyFill="1" applyBorder="1" applyAlignment="1">
      <alignment horizontal="center" vertical="center"/>
    </xf>
    <xf numFmtId="0" fontId="10" fillId="9" borderId="28" xfId="0" applyFont="1" applyFill="1" applyBorder="1" applyAlignment="1">
      <alignment horizontal="center" vertical="center"/>
    </xf>
    <xf numFmtId="0" fontId="0" fillId="0" borderId="8" xfId="0" applyBorder="1" applyAlignment="1">
      <alignment horizontal="left" vertical="top" wrapText="1"/>
    </xf>
    <xf numFmtId="0" fontId="10" fillId="9" borderId="16" xfId="0" applyFont="1" applyFill="1" applyBorder="1" applyAlignment="1">
      <alignment horizontal="center" vertical="center"/>
    </xf>
    <xf numFmtId="0" fontId="10" fillId="9" borderId="32" xfId="0" applyFont="1" applyFill="1" applyBorder="1" applyAlignment="1">
      <alignment horizontal="center" vertical="center"/>
    </xf>
    <xf numFmtId="0" fontId="10" fillId="9" borderId="53" xfId="0" applyFont="1" applyFill="1" applyBorder="1" applyAlignment="1">
      <alignment horizontal="center" vertical="center"/>
    </xf>
    <xf numFmtId="0" fontId="0" fillId="9" borderId="0" xfId="0" applyFill="1" applyAlignment="1">
      <alignment horizontal="center" vertical="center"/>
    </xf>
    <xf numFmtId="0" fontId="10" fillId="9" borderId="8" xfId="0" applyFont="1" applyFill="1" applyBorder="1" applyAlignment="1">
      <alignment horizontal="center" vertical="center" wrapText="1"/>
    </xf>
    <xf numFmtId="0" fontId="0" fillId="9" borderId="8" xfId="0" applyFill="1" applyBorder="1" applyAlignment="1">
      <alignment horizontal="left" vertical="top" wrapText="1"/>
    </xf>
    <xf numFmtId="0" fontId="36" fillId="9" borderId="16" xfId="0" applyFont="1" applyFill="1" applyBorder="1" applyAlignment="1">
      <alignment horizontal="center" vertical="center"/>
    </xf>
    <xf numFmtId="0" fontId="36" fillId="9" borderId="34" xfId="0" applyFont="1" applyFill="1" applyBorder="1" applyAlignment="1">
      <alignment horizontal="center" vertical="center"/>
    </xf>
    <xf numFmtId="0" fontId="36" fillId="9" borderId="35" xfId="0" applyFont="1" applyFill="1" applyBorder="1" applyAlignment="1">
      <alignment horizontal="center" vertical="center"/>
    </xf>
    <xf numFmtId="0" fontId="36" fillId="9" borderId="53" xfId="0" applyFont="1" applyFill="1" applyBorder="1" applyAlignment="1">
      <alignment horizontal="center" vertical="center"/>
    </xf>
    <xf numFmtId="0" fontId="36" fillId="9" borderId="54" xfId="0" applyFont="1" applyFill="1" applyBorder="1" applyAlignment="1">
      <alignment horizontal="center" vertical="center"/>
    </xf>
    <xf numFmtId="0" fontId="36" fillId="9" borderId="33" xfId="0" applyFont="1" applyFill="1" applyBorder="1" applyAlignment="1">
      <alignment horizontal="center" vertical="center"/>
    </xf>
    <xf numFmtId="0" fontId="10" fillId="9" borderId="0" xfId="0" applyFont="1" applyFill="1" applyAlignment="1">
      <alignment horizontal="center" vertical="center" wrapText="1"/>
    </xf>
    <xf numFmtId="0" fontId="24" fillId="0" borderId="8" xfId="0" applyFont="1" applyBorder="1" applyAlignment="1">
      <alignment horizontal="left" vertical="center" wrapText="1"/>
    </xf>
    <xf numFmtId="0" fontId="22" fillId="6" borderId="22" xfId="0" applyFont="1" applyFill="1" applyBorder="1" applyAlignment="1">
      <alignment horizontal="center" vertical="center" wrapText="1"/>
    </xf>
    <xf numFmtId="0" fontId="22" fillId="6" borderId="23" xfId="0" applyFont="1" applyFill="1" applyBorder="1" applyAlignment="1">
      <alignment horizontal="center" vertical="center" wrapText="1"/>
    </xf>
    <xf numFmtId="0" fontId="22" fillId="6" borderId="24" xfId="0" applyFont="1" applyFill="1" applyBorder="1" applyAlignment="1">
      <alignment horizontal="center" vertical="center" wrapText="1"/>
    </xf>
    <xf numFmtId="0" fontId="21" fillId="4" borderId="11" xfId="2" applyFont="1" applyFill="1" applyBorder="1" applyAlignment="1">
      <alignment horizontal="center" vertical="center" wrapText="1"/>
    </xf>
    <xf numFmtId="0" fontId="21" fillId="4" borderId="8" xfId="2" applyFont="1" applyFill="1" applyBorder="1" applyAlignment="1">
      <alignment horizontal="center" vertical="center" wrapText="1"/>
    </xf>
    <xf numFmtId="0" fontId="0" fillId="0" borderId="20" xfId="0" applyBorder="1" applyAlignment="1">
      <alignment horizontal="left" vertical="center" wrapText="1"/>
    </xf>
    <xf numFmtId="0" fontId="0" fillId="0" borderId="19" xfId="0" applyBorder="1" applyAlignment="1">
      <alignment horizontal="left" vertical="center" wrapText="1"/>
    </xf>
    <xf numFmtId="0" fontId="0" fillId="0" borderId="49" xfId="0" applyBorder="1" applyAlignment="1">
      <alignment horizontal="left" vertical="center" wrapText="1"/>
    </xf>
    <xf numFmtId="0" fontId="0" fillId="0" borderId="33" xfId="0" applyBorder="1" applyAlignment="1">
      <alignment horizontal="left" vertical="center" wrapText="1"/>
    </xf>
    <xf numFmtId="0" fontId="22" fillId="0" borderId="48" xfId="0" applyFont="1" applyBorder="1" applyAlignment="1" applyProtection="1">
      <alignment horizontal="left" vertical="center" wrapText="1"/>
      <protection locked="0"/>
    </xf>
    <xf numFmtId="0" fontId="22" fillId="0" borderId="34" xfId="0" applyFont="1" applyBorder="1" applyAlignment="1" applyProtection="1">
      <alignment horizontal="left" vertical="center" wrapText="1"/>
      <protection locked="0"/>
    </xf>
    <xf numFmtId="0" fontId="22" fillId="0" borderId="52" xfId="0" applyFont="1" applyBorder="1" applyAlignment="1" applyProtection="1">
      <alignment horizontal="left" vertical="center" wrapText="1"/>
      <protection locked="0"/>
    </xf>
    <xf numFmtId="0" fontId="22" fillId="0" borderId="50" xfId="0" applyFont="1" applyBorder="1" applyAlignment="1" applyProtection="1">
      <alignment horizontal="left" vertical="center" wrapText="1"/>
      <protection locked="0"/>
    </xf>
    <xf numFmtId="0" fontId="22" fillId="0" borderId="4" xfId="0" applyFont="1" applyBorder="1" applyAlignment="1" applyProtection="1">
      <alignment horizontal="left" vertical="center" wrapText="1"/>
      <protection locked="0"/>
    </xf>
    <xf numFmtId="0" fontId="22" fillId="0" borderId="51" xfId="0" applyFont="1" applyBorder="1" applyAlignment="1" applyProtection="1">
      <alignment horizontal="left" vertical="center" wrapText="1"/>
      <protection locked="0"/>
    </xf>
    <xf numFmtId="0" fontId="25" fillId="0" borderId="40" xfId="0" applyFont="1" applyBorder="1" applyAlignment="1" applyProtection="1">
      <alignment horizontal="center" vertical="center"/>
      <protection locked="0"/>
    </xf>
    <xf numFmtId="0" fontId="25" fillId="0" borderId="30" xfId="0" applyFont="1" applyBorder="1" applyAlignment="1" applyProtection="1">
      <alignment horizontal="center" vertical="center"/>
      <protection locked="0"/>
    </xf>
    <xf numFmtId="0" fontId="25" fillId="0" borderId="41" xfId="0" applyFont="1" applyBorder="1" applyAlignment="1" applyProtection="1">
      <alignment horizontal="center" vertical="center"/>
      <protection locked="0"/>
    </xf>
    <xf numFmtId="0" fontId="25" fillId="0" borderId="42" xfId="0" applyFont="1" applyBorder="1" applyAlignment="1" applyProtection="1">
      <alignment horizontal="center" vertical="center"/>
      <protection locked="0"/>
    </xf>
    <xf numFmtId="0" fontId="25" fillId="0" borderId="20" xfId="0" applyFont="1" applyBorder="1" applyAlignment="1" applyProtection="1">
      <alignment horizontal="center" vertical="center"/>
      <protection locked="0"/>
    </xf>
    <xf numFmtId="0" fontId="25" fillId="0" borderId="19" xfId="0" applyFont="1" applyBorder="1" applyAlignment="1" applyProtection="1">
      <alignment horizontal="center" vertical="center"/>
      <protection locked="0"/>
    </xf>
    <xf numFmtId="0" fontId="25" fillId="0" borderId="9" xfId="0" applyFont="1" applyBorder="1" applyAlignment="1" applyProtection="1">
      <alignment horizontal="center" vertical="center"/>
      <protection locked="0"/>
    </xf>
    <xf numFmtId="0" fontId="25" fillId="0" borderId="18" xfId="0" applyFont="1" applyBorder="1" applyAlignment="1" applyProtection="1">
      <alignment horizontal="center" vertical="center"/>
      <protection locked="0"/>
    </xf>
    <xf numFmtId="0" fontId="23" fillId="10" borderId="36" xfId="0" applyFont="1" applyFill="1" applyBorder="1" applyAlignment="1">
      <alignment horizontal="center" vertical="center"/>
    </xf>
    <xf numFmtId="0" fontId="23" fillId="10" borderId="37" xfId="0" applyFont="1" applyFill="1" applyBorder="1" applyAlignment="1">
      <alignment horizontal="center" vertical="center"/>
    </xf>
    <xf numFmtId="0" fontId="23" fillId="10" borderId="46" xfId="0" applyFont="1" applyFill="1" applyBorder="1" applyAlignment="1">
      <alignment horizontal="center" vertical="center"/>
    </xf>
    <xf numFmtId="0" fontId="23" fillId="11" borderId="20" xfId="0" applyFont="1" applyFill="1" applyBorder="1" applyAlignment="1">
      <alignment horizontal="center" vertical="center"/>
    </xf>
    <xf numFmtId="0" fontId="23" fillId="11" borderId="19" xfId="0" applyFont="1" applyFill="1" applyBorder="1" applyAlignment="1">
      <alignment horizontal="center" vertical="center"/>
    </xf>
    <xf numFmtId="0" fontId="23" fillId="11" borderId="9" xfId="0" applyFont="1" applyFill="1" applyBorder="1" applyAlignment="1">
      <alignment horizontal="center" vertical="center"/>
    </xf>
    <xf numFmtId="0" fontId="23" fillId="11" borderId="18" xfId="0" applyFont="1" applyFill="1" applyBorder="1" applyAlignment="1">
      <alignment horizontal="center" vertical="center"/>
    </xf>
    <xf numFmtId="0" fontId="25" fillId="0" borderId="3" xfId="0" applyFont="1" applyBorder="1" applyAlignment="1">
      <alignment horizontal="center" vertical="center"/>
    </xf>
    <xf numFmtId="0" fontId="18" fillId="7" borderId="1" xfId="0" applyFont="1" applyFill="1" applyBorder="1" applyAlignment="1">
      <alignment horizontal="center" vertical="center" wrapText="1"/>
    </xf>
    <xf numFmtId="0" fontId="18" fillId="7" borderId="3" xfId="0" applyFont="1" applyFill="1" applyBorder="1" applyAlignment="1">
      <alignment horizontal="center" vertical="center" wrapText="1"/>
    </xf>
    <xf numFmtId="0" fontId="18" fillId="7" borderId="2" xfId="0" applyFont="1" applyFill="1" applyBorder="1" applyAlignment="1">
      <alignment horizontal="center" vertical="center" wrapText="1"/>
    </xf>
    <xf numFmtId="0" fontId="18" fillId="4" borderId="8" xfId="0" applyFont="1" applyFill="1" applyBorder="1" applyAlignment="1">
      <alignment horizontal="center" vertical="center" wrapText="1"/>
    </xf>
    <xf numFmtId="0" fontId="18" fillId="4" borderId="12" xfId="0" applyFont="1" applyFill="1" applyBorder="1" applyAlignment="1">
      <alignment horizontal="center" vertical="center" wrapText="1"/>
    </xf>
    <xf numFmtId="0" fontId="0" fillId="0" borderId="43" xfId="0" applyBorder="1" applyAlignment="1" applyProtection="1">
      <alignment horizontal="center"/>
      <protection locked="0"/>
    </xf>
    <xf numFmtId="0" fontId="0" fillId="0" borderId="0" xfId="0" applyAlignment="1" applyProtection="1">
      <alignment horizontal="center"/>
      <protection locked="0"/>
    </xf>
    <xf numFmtId="0" fontId="0" fillId="0" borderId="5" xfId="0" applyBorder="1" applyAlignment="1" applyProtection="1">
      <alignment horizontal="center"/>
      <protection locked="0"/>
    </xf>
    <xf numFmtId="0" fontId="23" fillId="10" borderId="49" xfId="0" applyFont="1" applyFill="1" applyBorder="1" applyAlignment="1">
      <alignment horizontal="center" vertical="center"/>
    </xf>
    <xf numFmtId="0" fontId="23" fillId="10" borderId="54" xfId="0" applyFont="1" applyFill="1" applyBorder="1" applyAlignment="1">
      <alignment horizontal="center" vertical="center"/>
    </xf>
    <xf numFmtId="0" fontId="23" fillId="10" borderId="55" xfId="0" applyFont="1" applyFill="1" applyBorder="1" applyAlignment="1">
      <alignment horizontal="center" vertical="center"/>
    </xf>
    <xf numFmtId="0" fontId="0" fillId="0" borderId="3" xfId="0" applyBorder="1" applyAlignment="1">
      <alignment horizontal="justify" vertical="center" wrapText="1"/>
    </xf>
    <xf numFmtId="0" fontId="0" fillId="0" borderId="2" xfId="0" applyBorder="1" applyAlignment="1">
      <alignment horizontal="justify" vertical="center" wrapText="1"/>
    </xf>
    <xf numFmtId="0" fontId="0" fillId="0" borderId="1" xfId="0" applyBorder="1" applyAlignment="1" applyProtection="1">
      <alignment horizontal="left" vertical="center" wrapText="1"/>
      <protection locked="0"/>
    </xf>
    <xf numFmtId="0" fontId="0" fillId="0" borderId="3" xfId="0" applyBorder="1" applyAlignment="1" applyProtection="1">
      <alignment horizontal="left" vertical="center" wrapText="1"/>
      <protection locked="0"/>
    </xf>
    <xf numFmtId="0" fontId="24" fillId="0" borderId="8" xfId="0" applyFont="1" applyBorder="1" applyAlignment="1" applyProtection="1">
      <alignment horizontal="left" vertical="center" wrapText="1"/>
      <protection locked="0"/>
    </xf>
    <xf numFmtId="0" fontId="45" fillId="28" borderId="32" xfId="0" applyFont="1" applyFill="1" applyBorder="1" applyAlignment="1">
      <alignment horizontal="center"/>
    </xf>
    <xf numFmtId="0" fontId="45" fillId="28" borderId="0" xfId="0" applyFont="1" applyFill="1" applyAlignment="1">
      <alignment horizontal="center"/>
    </xf>
    <xf numFmtId="0" fontId="45" fillId="28" borderId="57" xfId="0" applyFont="1" applyFill="1" applyBorder="1" applyAlignment="1">
      <alignment horizontal="center"/>
    </xf>
    <xf numFmtId="0" fontId="82" fillId="44" borderId="32" xfId="0" applyFont="1" applyFill="1" applyBorder="1" applyAlignment="1">
      <alignment horizontal="center" vertical="center"/>
    </xf>
    <xf numFmtId="0" fontId="82" fillId="44" borderId="0" xfId="0" applyFont="1" applyFill="1" applyAlignment="1">
      <alignment horizontal="center" vertical="center"/>
    </xf>
    <xf numFmtId="0" fontId="80" fillId="39" borderId="0" xfId="0" applyFont="1" applyFill="1" applyAlignment="1">
      <alignment horizontal="center" vertical="center"/>
    </xf>
    <xf numFmtId="0" fontId="45" fillId="40" borderId="0" xfId="0" applyFont="1" applyFill="1" applyAlignment="1">
      <alignment horizontal="center" vertical="center"/>
    </xf>
    <xf numFmtId="0" fontId="45" fillId="43" borderId="0" xfId="0" applyFont="1" applyFill="1" applyAlignment="1">
      <alignment horizontal="center" vertical="center"/>
    </xf>
    <xf numFmtId="0" fontId="45" fillId="37" borderId="9" xfId="0" applyFont="1" applyFill="1" applyBorder="1"/>
    <xf numFmtId="0" fontId="45" fillId="37" borderId="18" xfId="0" applyFont="1" applyFill="1" applyBorder="1"/>
    <xf numFmtId="0" fontId="45" fillId="37" borderId="19" xfId="0" applyFont="1" applyFill="1" applyBorder="1"/>
    <xf numFmtId="0" fontId="45" fillId="10" borderId="9" xfId="0" applyFont="1" applyFill="1" applyBorder="1"/>
    <xf numFmtId="0" fontId="45" fillId="10" borderId="18" xfId="0" applyFont="1" applyFill="1" applyBorder="1"/>
    <xf numFmtId="0" fontId="45" fillId="10" borderId="19" xfId="0" applyFont="1" applyFill="1" applyBorder="1"/>
    <xf numFmtId="0" fontId="23" fillId="41" borderId="16" xfId="0" applyFont="1" applyFill="1" applyBorder="1"/>
    <xf numFmtId="0" fontId="23" fillId="41" borderId="18" xfId="0" applyFont="1" applyFill="1" applyBorder="1"/>
    <xf numFmtId="0" fontId="45" fillId="30" borderId="32" xfId="0" applyFont="1" applyFill="1" applyBorder="1" applyAlignment="1">
      <alignment horizontal="center" vertical="center"/>
    </xf>
    <xf numFmtId="0" fontId="45" fillId="30" borderId="0" xfId="0" applyFont="1" applyFill="1" applyAlignment="1">
      <alignment horizontal="center" vertical="center"/>
    </xf>
    <xf numFmtId="0" fontId="45" fillId="38" borderId="54" xfId="0" applyFont="1" applyFill="1" applyBorder="1" applyAlignment="1">
      <alignment horizontal="center" vertical="center"/>
    </xf>
  </cellXfs>
  <cellStyles count="6">
    <cellStyle name="Hipervínculo" xfId="3" builtinId="8"/>
    <cellStyle name="Millares 2" xfId="5" xr:uid="{5504A224-BB54-43D2-A571-5769F04F903B}"/>
    <cellStyle name="Normal" xfId="0" builtinId="0"/>
    <cellStyle name="Normal 2" xfId="2" xr:uid="{00000000-0005-0000-0000-000002000000}"/>
    <cellStyle name="Normal 5" xfId="1" xr:uid="{00000000-0005-0000-0000-000003000000}"/>
    <cellStyle name="Normal 5 2" xfId="4" xr:uid="{D0DE1B43-7DD3-4F3D-BC51-C0DD4942B783}"/>
  </cellStyles>
  <dxfs count="447">
    <dxf>
      <font>
        <b/>
        <i val="0"/>
        <color theme="9"/>
      </font>
      <fill>
        <patternFill>
          <bgColor theme="9" tint="0.79998168889431442"/>
        </patternFill>
      </fill>
    </dxf>
    <dxf>
      <font>
        <b/>
        <i val="0"/>
        <color rgb="FFC00000"/>
      </font>
      <fill>
        <patternFill>
          <bgColor theme="5" tint="0.79998168889431442"/>
        </patternFill>
      </fill>
    </dxf>
    <dxf>
      <font>
        <b/>
        <i val="0"/>
        <color theme="9"/>
      </font>
      <fill>
        <patternFill>
          <bgColor theme="9" tint="0.79998168889431442"/>
        </patternFill>
      </fill>
    </dxf>
    <dxf>
      <font>
        <b/>
        <i val="0"/>
        <color rgb="FFC00000"/>
      </font>
      <fill>
        <patternFill>
          <bgColor theme="5" tint="0.79998168889431442"/>
        </patternFill>
      </fill>
    </dxf>
    <dxf>
      <font>
        <b/>
        <i val="0"/>
        <color theme="9"/>
      </font>
      <fill>
        <patternFill>
          <bgColor theme="9" tint="0.79998168889431442"/>
        </patternFill>
      </fill>
    </dxf>
    <dxf>
      <font>
        <b/>
        <i val="0"/>
        <color rgb="FFC00000"/>
      </font>
      <fill>
        <patternFill>
          <bgColor theme="5" tint="0.79998168889431442"/>
        </patternFill>
      </fill>
    </dxf>
    <dxf>
      <font>
        <b/>
        <i val="0"/>
        <color theme="9"/>
      </font>
      <fill>
        <patternFill>
          <bgColor theme="9" tint="0.79998168889431442"/>
        </patternFill>
      </fill>
    </dxf>
    <dxf>
      <font>
        <b/>
        <i val="0"/>
        <color rgb="FFC00000"/>
      </font>
      <fill>
        <patternFill>
          <bgColor theme="5" tint="0.79998168889431442"/>
        </patternFill>
      </fill>
    </dxf>
    <dxf>
      <font>
        <b/>
        <i val="0"/>
        <color theme="9"/>
      </font>
      <fill>
        <patternFill>
          <bgColor theme="9" tint="0.79998168889431442"/>
        </patternFill>
      </fill>
    </dxf>
    <dxf>
      <font>
        <b/>
        <i val="0"/>
        <color rgb="FFC00000"/>
      </font>
      <fill>
        <patternFill>
          <bgColor theme="5" tint="0.79998168889431442"/>
        </patternFill>
      </fill>
    </dxf>
    <dxf>
      <fill>
        <patternFill>
          <bgColor rgb="FFFFFF00"/>
        </patternFill>
      </fill>
    </dxf>
    <dxf>
      <fill>
        <patternFill>
          <bgColor rgb="FFFFFF00"/>
        </patternFill>
      </fill>
    </dxf>
    <dxf>
      <fill>
        <patternFill>
          <bgColor rgb="FFFFFF00"/>
        </patternFill>
      </fill>
    </dxf>
    <dxf>
      <fill>
        <patternFill>
          <bgColor theme="9" tint="0.79998168889431442"/>
        </patternFill>
      </fill>
    </dxf>
    <dxf>
      <fill>
        <patternFill>
          <bgColor rgb="FFFFFF00"/>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alignment horizontal="justify" vertical="center" textRotation="0" wrapText="0" indent="0" justifyLastLine="0" shrinkToFit="0" readingOrder="0"/>
      <protection locked="0" hidden="0"/>
    </dxf>
    <dxf>
      <font>
        <color auto="1"/>
        <name val="Arial"/>
        <family val="2"/>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outline="0">
        <left style="thin">
          <color indexed="64"/>
        </left>
      </border>
      <protection locked="1" hidden="0"/>
    </dxf>
    <dxf>
      <font>
        <color auto="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indexed="64"/>
        </right>
      </border>
      <protection locked="1" hidden="0"/>
    </dxf>
    <dxf>
      <border>
        <top style="thin">
          <color indexed="64"/>
        </top>
      </border>
    </dxf>
    <dxf>
      <border diagonalUp="0" diagonalDown="0">
        <left style="thin">
          <color indexed="64"/>
        </left>
        <right style="thin">
          <color indexed="64"/>
        </right>
        <top style="thin">
          <color indexed="64"/>
        </top>
        <bottom style="thin">
          <color indexed="64"/>
        </bottom>
      </border>
    </dxf>
    <dxf>
      <protection locked="0" hidden="0"/>
    </dxf>
    <dxf>
      <border>
        <bottom style="thin">
          <color indexed="64"/>
        </bottom>
      </border>
    </dxf>
    <dxf>
      <font>
        <b/>
        <i val="0"/>
        <strike val="0"/>
        <condense val="0"/>
        <extend val="0"/>
        <outline val="0"/>
        <shadow val="0"/>
        <u val="none"/>
        <vertAlign val="baseline"/>
        <sz val="9"/>
        <color auto="1"/>
        <name val="Arial"/>
        <family val="2"/>
        <scheme val="none"/>
      </font>
      <fill>
        <patternFill>
          <fgColor indexed="64"/>
          <bgColor theme="3" tint="0.749992370372631"/>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alignment horizontal="justify" vertical="center" textRotation="0" wrapText="0" indent="0" justifyLastLine="0" shrinkToFit="0" readingOrder="0"/>
      <protection locked="0" hidden="0"/>
    </dxf>
    <dxf>
      <font>
        <color auto="1"/>
        <name val="Arial"/>
        <family val="2"/>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outline="0">
        <left style="thin">
          <color indexed="64"/>
        </left>
      </border>
      <protection locked="1" hidden="0"/>
    </dxf>
    <dxf>
      <alignment horizontal="center" vertical="center" textRotation="0" wrapText="0" indent="0" justifyLastLine="0" shrinkToFit="0" readingOrder="0"/>
      <protection locked="0" hidden="0"/>
    </dxf>
    <dxf>
      <border outline="0">
        <right style="thin">
          <color indexed="64"/>
        </right>
      </border>
      <protection locked="1" hidden="0"/>
    </dxf>
    <dxf>
      <border>
        <top style="thin">
          <color indexed="64"/>
        </top>
      </border>
    </dxf>
    <dxf>
      <border diagonalUp="0" diagonalDown="0">
        <left style="thin">
          <color indexed="64"/>
        </left>
        <right style="thin">
          <color indexed="64"/>
        </right>
        <top style="thin">
          <color indexed="64"/>
        </top>
        <bottom style="thin">
          <color indexed="64"/>
        </bottom>
      </border>
    </dxf>
    <dxf>
      <protection locked="0" hidden="0"/>
    </dxf>
    <dxf>
      <border>
        <bottom style="thin">
          <color indexed="64"/>
        </bottom>
      </border>
    </dxf>
    <dxf>
      <font>
        <b/>
        <i val="0"/>
        <strike val="0"/>
        <condense val="0"/>
        <extend val="0"/>
        <outline val="0"/>
        <shadow val="0"/>
        <u val="none"/>
        <vertAlign val="baseline"/>
        <sz val="9"/>
        <color auto="1"/>
        <name val="Arial"/>
        <family val="2"/>
        <scheme val="none"/>
      </font>
      <fill>
        <patternFill>
          <fgColor indexed="64"/>
          <bgColor theme="3" tint="0.749992370372631"/>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alignment horizontal="justify" vertical="center"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0" hidden="0"/>
    </dxf>
    <dxf>
      <font>
        <color auto="1"/>
        <name val="Arial"/>
        <family val="2"/>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color auto="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diagonalUp="0" diagonalDown="0" outline="0">
        <left/>
        <right style="thin">
          <color indexed="64"/>
        </right>
        <top style="thin">
          <color indexed="64"/>
        </top>
        <bottom style="thin">
          <color indexed="64"/>
        </bottom>
      </border>
      <protection locked="1" hidden="0"/>
    </dxf>
    <dxf>
      <border>
        <top style="thin">
          <color indexed="64"/>
        </top>
      </border>
    </dxf>
    <dxf>
      <border diagonalUp="0" diagonalDown="0">
        <left style="thin">
          <color indexed="64"/>
        </left>
        <right style="thin">
          <color indexed="64"/>
        </right>
        <top style="thin">
          <color indexed="64"/>
        </top>
        <bottom style="thin">
          <color indexed="64"/>
        </bottom>
      </border>
    </dxf>
    <dxf>
      <protection locked="0" hidden="0"/>
    </dxf>
    <dxf>
      <border>
        <bottom style="thin">
          <color indexed="64"/>
        </bottom>
      </border>
    </dxf>
    <dxf>
      <font>
        <b/>
        <i val="0"/>
        <strike val="0"/>
        <condense val="0"/>
        <extend val="0"/>
        <outline val="0"/>
        <shadow val="0"/>
        <u val="none"/>
        <vertAlign val="baseline"/>
        <sz val="9"/>
        <color auto="1"/>
        <name val="Arial"/>
        <family val="2"/>
        <scheme val="none"/>
      </font>
      <fill>
        <patternFill>
          <fgColor indexed="64"/>
          <bgColor theme="3" tint="0.749992370372631"/>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1" hidden="0"/>
    </dxf>
    <dxf>
      <font>
        <b val="0"/>
        <i val="0"/>
        <strike val="0"/>
        <condense val="0"/>
        <extend val="0"/>
        <outline val="0"/>
        <shadow val="0"/>
        <u val="none"/>
        <vertAlign val="baseline"/>
        <sz val="11"/>
        <color auto="1"/>
        <name val="Arial"/>
        <family val="2"/>
        <scheme val="none"/>
      </font>
      <alignment horizontal="justify"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1"/>
        <color auto="1"/>
        <name val="Arial"/>
        <family val="2"/>
        <scheme val="none"/>
      </font>
      <numFmt numFmtId="0" formatCode="General"/>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family val="2"/>
        <scheme val="none"/>
      </font>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0" hidden="0"/>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protection locked="0" hidden="0"/>
    </dxf>
    <dxf>
      <border>
        <bottom style="thin">
          <color indexed="64"/>
        </bottom>
      </border>
    </dxf>
    <dxf>
      <font>
        <b/>
        <i val="0"/>
        <strike val="0"/>
        <condense val="0"/>
        <extend val="0"/>
        <outline val="0"/>
        <shadow val="0"/>
        <u val="none"/>
        <vertAlign val="baseline"/>
        <sz val="11"/>
        <color auto="1"/>
        <name val="Arial"/>
        <family val="2"/>
        <scheme val="none"/>
      </font>
      <fill>
        <patternFill patternType="solid">
          <fgColor indexed="64"/>
          <bgColor theme="3" tint="0.749992370372631"/>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1" hidden="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9"/>
        <color rgb="FF000000"/>
        <name val="Arial"/>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9"/>
        <color rgb="FF000000"/>
        <name val="Arial"/>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dxf>
    <dxf>
      <font>
        <strike val="0"/>
        <outline val="0"/>
        <shadow val="0"/>
        <u val="none"/>
        <vertAlign val="baseline"/>
        <sz val="8"/>
        <color theme="1"/>
        <name val="Arial"/>
        <scheme val="none"/>
      </font>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dxf>
    <dxf>
      <font>
        <strike val="0"/>
        <outline val="0"/>
        <shadow val="0"/>
        <u val="none"/>
        <vertAlign val="baseline"/>
        <sz val="8"/>
        <color theme="1"/>
        <name val="Arial"/>
        <scheme val="none"/>
      </font>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s>
  <tableStyles count="0" defaultTableStyle="TableStyleMedium2" defaultPivotStyle="PivotStyleLight16"/>
  <colors>
    <mruColors>
      <color rgb="FF00FFFF"/>
      <color rgb="FFFF99CC"/>
      <color rgb="FFFFCCCC"/>
      <color rgb="FFF5D3BF"/>
      <color rgb="FFF2EFCE"/>
      <color rgb="FFFF9800"/>
      <color rgb="FFF57C00"/>
      <color rgb="FFFF99FF"/>
      <color rgb="FF66FF33"/>
      <color rgb="FF61616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3.xml"/><Relationship Id="rId28" Type="http://schemas.microsoft.com/office/2022/11/relationships/FeaturePropertyBag" Target="featurePropertyBag/featurePropertyBag.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sheetMetadata" Target="metadata.xml"/><Relationship Id="rId30"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8" Type="http://schemas.openxmlformats.org/officeDocument/2006/relationships/hyperlink" Target="#'7. Financiero '!A1"/><Relationship Id="rId13" Type="http://schemas.openxmlformats.org/officeDocument/2006/relationships/hyperlink" Target="#'Tabla 4 Registro Muestra TH'!A1"/><Relationship Id="rId3" Type="http://schemas.openxmlformats.org/officeDocument/2006/relationships/hyperlink" Target="#'2.Ambientes Edu. y Protectores'!A1"/><Relationship Id="rId7" Type="http://schemas.openxmlformats.org/officeDocument/2006/relationships/hyperlink" Target="#'6. Administrativo y Gesti&#243;n'!A1"/><Relationship Id="rId12" Type="http://schemas.openxmlformats.org/officeDocument/2006/relationships/hyperlink" Target="#'Tabla 3 Estructura del TH'!A1"/><Relationship Id="rId17" Type="http://schemas.openxmlformats.org/officeDocument/2006/relationships/hyperlink" Target="#'Tabla 5 Perfiles TH'!A1"/><Relationship Id="rId2" Type="http://schemas.openxmlformats.org/officeDocument/2006/relationships/hyperlink" Target="#'1. Informaci&#243;n General'!A1"/><Relationship Id="rId16" Type="http://schemas.openxmlformats.org/officeDocument/2006/relationships/image" Target="../media/image1.jpeg"/><Relationship Id="rId1" Type="http://schemas.openxmlformats.org/officeDocument/2006/relationships/hyperlink" Target="#INSTRUCTIVO!A1"/><Relationship Id="rId6" Type="http://schemas.openxmlformats.org/officeDocument/2006/relationships/hyperlink" Target="#'5. Proceso Pedag&#243;gico'!A1"/><Relationship Id="rId11" Type="http://schemas.openxmlformats.org/officeDocument/2006/relationships/hyperlink" Target="#'Tabla 2 Evid. no cumpl P.I.'!A1"/><Relationship Id="rId5" Type="http://schemas.openxmlformats.org/officeDocument/2006/relationships/hyperlink" Target="#'4. Familia, Comunidades y Redes'!A1"/><Relationship Id="rId15" Type="http://schemas.openxmlformats.org/officeDocument/2006/relationships/hyperlink" Target="#Acta_Cierre!A1"/><Relationship Id="rId10" Type="http://schemas.openxmlformats.org/officeDocument/2006/relationships/hyperlink" Target="#'Tabla 1. &#193;reas y Ba&#241;os'!A1"/><Relationship Id="rId4" Type="http://schemas.openxmlformats.org/officeDocument/2006/relationships/hyperlink" Target="#'3.Salud y Nutrici&#243;n'!A1"/><Relationship Id="rId9" Type="http://schemas.openxmlformats.org/officeDocument/2006/relationships/hyperlink" Target="#'8. Talento Humano '!A1"/><Relationship Id="rId14" Type="http://schemas.openxmlformats.org/officeDocument/2006/relationships/hyperlink" Target="#'Condiciones NO cumplimiento'!A1"/></Relationships>
</file>

<file path=xl/drawings/_rels/vmlDrawing1.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0.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2.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3.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4.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5.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8.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0</xdr:col>
      <xdr:colOff>485775</xdr:colOff>
      <xdr:row>6</xdr:row>
      <xdr:rowOff>180975</xdr:rowOff>
    </xdr:from>
    <xdr:to>
      <xdr:col>1</xdr:col>
      <xdr:colOff>2003425</xdr:colOff>
      <xdr:row>10</xdr:row>
      <xdr:rowOff>92075</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475CCA68-2268-4D91-8410-CEF24B879A14}"/>
            </a:ext>
          </a:extLst>
        </xdr:cNvPr>
        <xdr:cNvSpPr/>
      </xdr:nvSpPr>
      <xdr:spPr>
        <a:xfrm>
          <a:off x="485775" y="1771650"/>
          <a:ext cx="3908425" cy="673100"/>
        </a:xfrm>
        <a:prstGeom prst="roundRect">
          <a:avLst/>
        </a:prstGeom>
        <a:gradFill flip="none" rotWithShape="1">
          <a:gsLst>
            <a:gs pos="0">
              <a:schemeClr val="accent1">
                <a:lumMod val="67000"/>
              </a:schemeClr>
            </a:gs>
            <a:gs pos="48000">
              <a:schemeClr val="accent1">
                <a:lumMod val="97000"/>
                <a:lumOff val="3000"/>
              </a:schemeClr>
            </a:gs>
            <a:gs pos="100000">
              <a:schemeClr val="accent1">
                <a:lumMod val="60000"/>
                <a:lumOff val="40000"/>
              </a:schemeClr>
            </a:gs>
          </a:gsLst>
          <a:lin ang="16200000" scaled="1"/>
          <a:tileRect/>
        </a:gra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t>INSTRUCTIVO</a:t>
          </a:r>
        </a:p>
      </xdr:txBody>
    </xdr:sp>
    <xdr:clientData/>
  </xdr:twoCellAnchor>
  <xdr:twoCellAnchor>
    <xdr:from>
      <xdr:col>0</xdr:col>
      <xdr:colOff>485775</xdr:colOff>
      <xdr:row>11</xdr:row>
      <xdr:rowOff>171450</xdr:rowOff>
    </xdr:from>
    <xdr:to>
      <xdr:col>1</xdr:col>
      <xdr:colOff>2003425</xdr:colOff>
      <xdr:row>15</xdr:row>
      <xdr:rowOff>82550</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7E61B2E5-B9DA-4AE4-9C4B-F206691A3F61}"/>
            </a:ext>
          </a:extLst>
        </xdr:cNvPr>
        <xdr:cNvSpPr/>
      </xdr:nvSpPr>
      <xdr:spPr>
        <a:xfrm>
          <a:off x="485775" y="2714625"/>
          <a:ext cx="3908425" cy="673100"/>
        </a:xfrm>
        <a:prstGeom prst="roundRect">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800" b="1">
              <a:solidFill>
                <a:sysClr val="windowText" lastClr="000000"/>
              </a:solidFill>
            </a:rPr>
            <a:t>1. INFORMACIÓN</a:t>
          </a:r>
          <a:r>
            <a:rPr lang="en-US" sz="1800" b="1" baseline="0">
              <a:solidFill>
                <a:sysClr val="windowText" lastClr="000000"/>
              </a:solidFill>
            </a:rPr>
            <a:t> GENERAL</a:t>
          </a:r>
          <a:endParaRPr lang="en-US" sz="1800" b="1">
            <a:solidFill>
              <a:sysClr val="windowText" lastClr="000000"/>
            </a:solidFill>
          </a:endParaRPr>
        </a:p>
      </xdr:txBody>
    </xdr:sp>
    <xdr:clientData/>
  </xdr:twoCellAnchor>
  <xdr:twoCellAnchor>
    <xdr:from>
      <xdr:col>0</xdr:col>
      <xdr:colOff>485775</xdr:colOff>
      <xdr:row>16</xdr:row>
      <xdr:rowOff>161925</xdr:rowOff>
    </xdr:from>
    <xdr:to>
      <xdr:col>1</xdr:col>
      <xdr:colOff>2003425</xdr:colOff>
      <xdr:row>20</xdr:row>
      <xdr:rowOff>73025</xdr:rowOff>
    </xdr:to>
    <xdr:sp macro="" textlink="">
      <xdr:nvSpPr>
        <xdr:cNvPr id="4" name="Rectángulo: esquinas redondeadas 3">
          <a:hlinkClick xmlns:r="http://schemas.openxmlformats.org/officeDocument/2006/relationships" r:id="rId3"/>
          <a:extLst>
            <a:ext uri="{FF2B5EF4-FFF2-40B4-BE49-F238E27FC236}">
              <a16:creationId xmlns:a16="http://schemas.microsoft.com/office/drawing/2014/main" id="{F57EF37E-5025-4760-9AAC-A383463F1736}"/>
            </a:ext>
          </a:extLst>
        </xdr:cNvPr>
        <xdr:cNvSpPr/>
      </xdr:nvSpPr>
      <xdr:spPr>
        <a:xfrm>
          <a:off x="485775" y="3657600"/>
          <a:ext cx="3908425" cy="673100"/>
        </a:xfrm>
        <a:prstGeom prst="roundRect">
          <a:avLst/>
        </a:prstGeom>
        <a:solidFill>
          <a:srgbClr val="FFFF00"/>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600" b="1">
              <a:solidFill>
                <a:sysClr val="windowText" lastClr="000000"/>
              </a:solidFill>
            </a:rPr>
            <a:t>2. AMBIENTES</a:t>
          </a:r>
          <a:r>
            <a:rPr lang="en-US" sz="1600" b="1" baseline="0">
              <a:solidFill>
                <a:sysClr val="windowText" lastClr="000000"/>
              </a:solidFill>
            </a:rPr>
            <a:t> EDUCATIVOS Y PROTECTORES</a:t>
          </a:r>
          <a:endParaRPr lang="en-US" sz="1600" b="1">
            <a:solidFill>
              <a:sysClr val="windowText" lastClr="000000"/>
            </a:solidFill>
          </a:endParaRPr>
        </a:p>
      </xdr:txBody>
    </xdr:sp>
    <xdr:clientData/>
  </xdr:twoCellAnchor>
  <xdr:twoCellAnchor>
    <xdr:from>
      <xdr:col>0</xdr:col>
      <xdr:colOff>485775</xdr:colOff>
      <xdr:row>21</xdr:row>
      <xdr:rowOff>152400</xdr:rowOff>
    </xdr:from>
    <xdr:to>
      <xdr:col>1</xdr:col>
      <xdr:colOff>2003425</xdr:colOff>
      <xdr:row>25</xdr:row>
      <xdr:rowOff>63500</xdr:rowOff>
    </xdr:to>
    <xdr:sp macro="" textlink="">
      <xdr:nvSpPr>
        <xdr:cNvPr id="5" name="Rectángulo: esquinas redondeadas 4">
          <a:hlinkClick xmlns:r="http://schemas.openxmlformats.org/officeDocument/2006/relationships" r:id="rId4"/>
          <a:extLst>
            <a:ext uri="{FF2B5EF4-FFF2-40B4-BE49-F238E27FC236}">
              <a16:creationId xmlns:a16="http://schemas.microsoft.com/office/drawing/2014/main" id="{A15F5370-E756-4112-9A71-9EA120A77855}"/>
            </a:ext>
          </a:extLst>
        </xdr:cNvPr>
        <xdr:cNvSpPr/>
      </xdr:nvSpPr>
      <xdr:spPr>
        <a:xfrm>
          <a:off x="485775" y="4600575"/>
          <a:ext cx="3908425" cy="673100"/>
        </a:xfrm>
        <a:prstGeom prst="roundRect">
          <a:avLst/>
        </a:prstGeom>
        <a:solidFill>
          <a:schemeClr val="accent5">
            <a:lumMod val="40000"/>
            <a:lumOff val="60000"/>
          </a:schemeClr>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600" b="1">
              <a:solidFill>
                <a:sysClr val="windowText" lastClr="000000"/>
              </a:solidFill>
            </a:rPr>
            <a:t>3. SALUD Y NUTRICIÓN</a:t>
          </a:r>
        </a:p>
      </xdr:txBody>
    </xdr:sp>
    <xdr:clientData/>
  </xdr:twoCellAnchor>
  <xdr:twoCellAnchor>
    <xdr:from>
      <xdr:col>0</xdr:col>
      <xdr:colOff>485775</xdr:colOff>
      <xdr:row>26</xdr:row>
      <xdr:rowOff>142875</xdr:rowOff>
    </xdr:from>
    <xdr:to>
      <xdr:col>1</xdr:col>
      <xdr:colOff>2003425</xdr:colOff>
      <xdr:row>30</xdr:row>
      <xdr:rowOff>53975</xdr:rowOff>
    </xdr:to>
    <xdr:sp macro="" textlink="">
      <xdr:nvSpPr>
        <xdr:cNvPr id="6" name="Rectángulo: esquinas redondeadas 5">
          <a:hlinkClick xmlns:r="http://schemas.openxmlformats.org/officeDocument/2006/relationships" r:id="rId5"/>
          <a:extLst>
            <a:ext uri="{FF2B5EF4-FFF2-40B4-BE49-F238E27FC236}">
              <a16:creationId xmlns:a16="http://schemas.microsoft.com/office/drawing/2014/main" id="{BA01F2E9-9777-4A18-86DA-592058B61527}"/>
            </a:ext>
          </a:extLst>
        </xdr:cNvPr>
        <xdr:cNvSpPr/>
      </xdr:nvSpPr>
      <xdr:spPr>
        <a:xfrm>
          <a:off x="485775" y="5543550"/>
          <a:ext cx="3908425" cy="673100"/>
        </a:xfrm>
        <a:prstGeom prst="roundRect">
          <a:avLst/>
        </a:prstGeom>
        <a:solidFill>
          <a:schemeClr val="accent2">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600" b="1">
              <a:solidFill>
                <a:sysClr val="windowText" lastClr="000000"/>
              </a:solidFill>
            </a:rPr>
            <a:t>4. FAMILIA, COMUNIDAD Y REDES</a:t>
          </a:r>
        </a:p>
      </xdr:txBody>
    </xdr:sp>
    <xdr:clientData/>
  </xdr:twoCellAnchor>
  <xdr:twoCellAnchor>
    <xdr:from>
      <xdr:col>1</xdr:col>
      <xdr:colOff>2597150</xdr:colOff>
      <xdr:row>7</xdr:row>
      <xdr:rowOff>23283</xdr:rowOff>
    </xdr:from>
    <xdr:to>
      <xdr:col>3</xdr:col>
      <xdr:colOff>1098550</xdr:colOff>
      <xdr:row>10</xdr:row>
      <xdr:rowOff>118533</xdr:rowOff>
    </xdr:to>
    <xdr:sp macro="" textlink="">
      <xdr:nvSpPr>
        <xdr:cNvPr id="7" name="Rectángulo: esquinas redondeadas 6">
          <a:hlinkClick xmlns:r="http://schemas.openxmlformats.org/officeDocument/2006/relationships" r:id="rId6"/>
          <a:extLst>
            <a:ext uri="{FF2B5EF4-FFF2-40B4-BE49-F238E27FC236}">
              <a16:creationId xmlns:a16="http://schemas.microsoft.com/office/drawing/2014/main" id="{F9D71480-51A0-4F4B-93A3-E665F79EDA6B}"/>
            </a:ext>
          </a:extLst>
        </xdr:cNvPr>
        <xdr:cNvSpPr/>
      </xdr:nvSpPr>
      <xdr:spPr>
        <a:xfrm>
          <a:off x="4978400" y="1804458"/>
          <a:ext cx="3597275" cy="666750"/>
        </a:xfrm>
        <a:prstGeom prst="roundRect">
          <a:avLst/>
        </a:prstGeom>
        <a:solidFill>
          <a:schemeClr val="accent2">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5. </a:t>
          </a:r>
          <a:r>
            <a:rPr lang="en-US" sz="1800" b="1" baseline="0">
              <a:solidFill>
                <a:sysClr val="windowText" lastClr="000000"/>
              </a:solidFill>
            </a:rPr>
            <a:t>PROCESO PEDAGÓGICO</a:t>
          </a:r>
          <a:endParaRPr lang="en-US" sz="1800" b="1">
            <a:solidFill>
              <a:sysClr val="windowText" lastClr="000000"/>
            </a:solidFill>
          </a:endParaRPr>
        </a:p>
      </xdr:txBody>
    </xdr:sp>
    <xdr:clientData/>
  </xdr:twoCellAnchor>
  <xdr:twoCellAnchor>
    <xdr:from>
      <xdr:col>1</xdr:col>
      <xdr:colOff>2597150</xdr:colOff>
      <xdr:row>12</xdr:row>
      <xdr:rowOff>0</xdr:rowOff>
    </xdr:from>
    <xdr:to>
      <xdr:col>3</xdr:col>
      <xdr:colOff>1098550</xdr:colOff>
      <xdr:row>15</xdr:row>
      <xdr:rowOff>95250</xdr:rowOff>
    </xdr:to>
    <xdr:sp macro="" textlink="">
      <xdr:nvSpPr>
        <xdr:cNvPr id="8" name="Rectángulo: esquinas redondeadas 7">
          <a:hlinkClick xmlns:r="http://schemas.openxmlformats.org/officeDocument/2006/relationships" r:id="rId7"/>
          <a:extLst>
            <a:ext uri="{FF2B5EF4-FFF2-40B4-BE49-F238E27FC236}">
              <a16:creationId xmlns:a16="http://schemas.microsoft.com/office/drawing/2014/main" id="{0DF7EDC7-39EB-4220-BDD6-F449AE5064F1}"/>
            </a:ext>
          </a:extLst>
        </xdr:cNvPr>
        <xdr:cNvSpPr/>
      </xdr:nvSpPr>
      <xdr:spPr>
        <a:xfrm>
          <a:off x="4978400" y="2733675"/>
          <a:ext cx="3597275" cy="666750"/>
        </a:xfrm>
        <a:prstGeom prst="roundRect">
          <a:avLst/>
        </a:prstGeom>
        <a:solidFill>
          <a:schemeClr val="accent2">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6.</a:t>
          </a:r>
          <a:r>
            <a:rPr lang="en-US" sz="1800" b="1" baseline="0">
              <a:solidFill>
                <a:sysClr val="windowText" lastClr="000000"/>
              </a:solidFill>
            </a:rPr>
            <a:t> ADMINISTRATIVO Y DE GESTIÓN</a:t>
          </a:r>
          <a:endParaRPr lang="en-US" sz="1800" b="1">
            <a:solidFill>
              <a:sysClr val="windowText" lastClr="000000"/>
            </a:solidFill>
          </a:endParaRPr>
        </a:p>
      </xdr:txBody>
    </xdr:sp>
    <xdr:clientData/>
  </xdr:twoCellAnchor>
  <xdr:twoCellAnchor>
    <xdr:from>
      <xdr:col>1</xdr:col>
      <xdr:colOff>2597150</xdr:colOff>
      <xdr:row>16</xdr:row>
      <xdr:rowOff>160867</xdr:rowOff>
    </xdr:from>
    <xdr:to>
      <xdr:col>3</xdr:col>
      <xdr:colOff>1098550</xdr:colOff>
      <xdr:row>20</xdr:row>
      <xdr:rowOff>71967</xdr:rowOff>
    </xdr:to>
    <xdr:sp macro="" textlink="">
      <xdr:nvSpPr>
        <xdr:cNvPr id="9" name="Rectángulo: esquinas redondeadas 8">
          <a:hlinkClick xmlns:r="http://schemas.openxmlformats.org/officeDocument/2006/relationships" r:id="rId8"/>
          <a:extLst>
            <a:ext uri="{FF2B5EF4-FFF2-40B4-BE49-F238E27FC236}">
              <a16:creationId xmlns:a16="http://schemas.microsoft.com/office/drawing/2014/main" id="{E7EBF053-F8DD-4DDA-9359-E67E3686A0B6}"/>
            </a:ext>
          </a:extLst>
        </xdr:cNvPr>
        <xdr:cNvSpPr/>
      </xdr:nvSpPr>
      <xdr:spPr>
        <a:xfrm>
          <a:off x="4978400" y="3656542"/>
          <a:ext cx="3597275" cy="673100"/>
        </a:xfrm>
        <a:prstGeom prst="roundRect">
          <a:avLst/>
        </a:prstGeom>
        <a:solidFill>
          <a:schemeClr val="accent3">
            <a:lumMod val="60000"/>
            <a:lumOff val="4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7. FINANCIERO</a:t>
          </a:r>
        </a:p>
      </xdr:txBody>
    </xdr:sp>
    <xdr:clientData/>
  </xdr:twoCellAnchor>
  <xdr:twoCellAnchor>
    <xdr:from>
      <xdr:col>1</xdr:col>
      <xdr:colOff>2597150</xdr:colOff>
      <xdr:row>21</xdr:row>
      <xdr:rowOff>137584</xdr:rowOff>
    </xdr:from>
    <xdr:to>
      <xdr:col>3</xdr:col>
      <xdr:colOff>1098550</xdr:colOff>
      <xdr:row>25</xdr:row>
      <xdr:rowOff>48684</xdr:rowOff>
    </xdr:to>
    <xdr:sp macro="" textlink="">
      <xdr:nvSpPr>
        <xdr:cNvPr id="10" name="Rectángulo: esquinas redondeadas 9">
          <a:hlinkClick xmlns:r="http://schemas.openxmlformats.org/officeDocument/2006/relationships" r:id="rId9"/>
          <a:extLst>
            <a:ext uri="{FF2B5EF4-FFF2-40B4-BE49-F238E27FC236}">
              <a16:creationId xmlns:a16="http://schemas.microsoft.com/office/drawing/2014/main" id="{240A30FF-5B2C-4515-AB6F-267F4EADBB47}"/>
            </a:ext>
          </a:extLst>
        </xdr:cNvPr>
        <xdr:cNvSpPr/>
      </xdr:nvSpPr>
      <xdr:spPr>
        <a:xfrm>
          <a:off x="4978400" y="4585759"/>
          <a:ext cx="3597275" cy="673100"/>
        </a:xfrm>
        <a:prstGeom prst="roundRect">
          <a:avLst/>
        </a:prstGeom>
        <a:solidFill>
          <a:schemeClr val="accent3">
            <a:lumMod val="60000"/>
            <a:lumOff val="4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8.</a:t>
          </a:r>
          <a:r>
            <a:rPr lang="en-US" sz="1800" b="1" baseline="0">
              <a:solidFill>
                <a:sysClr val="windowText" lastClr="000000"/>
              </a:solidFill>
            </a:rPr>
            <a:t> TALENTO HUMANO</a:t>
          </a:r>
          <a:endParaRPr lang="en-US" sz="1800" b="1">
            <a:solidFill>
              <a:sysClr val="windowText" lastClr="000000"/>
            </a:solidFill>
          </a:endParaRPr>
        </a:p>
      </xdr:txBody>
    </xdr:sp>
    <xdr:clientData/>
  </xdr:twoCellAnchor>
  <xdr:twoCellAnchor>
    <xdr:from>
      <xdr:col>1</xdr:col>
      <xdr:colOff>2555876</xdr:colOff>
      <xdr:row>26</xdr:row>
      <xdr:rowOff>135466</xdr:rowOff>
    </xdr:from>
    <xdr:to>
      <xdr:col>3</xdr:col>
      <xdr:colOff>1066801</xdr:colOff>
      <xdr:row>30</xdr:row>
      <xdr:rowOff>46566</xdr:rowOff>
    </xdr:to>
    <xdr:sp macro="" textlink="">
      <xdr:nvSpPr>
        <xdr:cNvPr id="11" name="Rectángulo: esquinas redondeadas 10">
          <a:hlinkClick xmlns:r="http://schemas.openxmlformats.org/officeDocument/2006/relationships" r:id="rId10"/>
          <a:extLst>
            <a:ext uri="{FF2B5EF4-FFF2-40B4-BE49-F238E27FC236}">
              <a16:creationId xmlns:a16="http://schemas.microsoft.com/office/drawing/2014/main" id="{DC1D6ABA-85EC-4A6D-BC58-6026AFB71BE2}"/>
            </a:ext>
          </a:extLst>
        </xdr:cNvPr>
        <xdr:cNvSpPr/>
      </xdr:nvSpPr>
      <xdr:spPr>
        <a:xfrm>
          <a:off x="4946651" y="5536141"/>
          <a:ext cx="3597275" cy="673100"/>
        </a:xfrm>
        <a:prstGeom prst="roundRect">
          <a:avLst/>
        </a:prstGeom>
        <a:solidFill>
          <a:srgbClr val="FFFF00"/>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600" b="1">
              <a:solidFill>
                <a:sysClr val="windowText" lastClr="000000"/>
              </a:solidFill>
            </a:rPr>
            <a:t>TABLA 1. AREAS</a:t>
          </a:r>
        </a:p>
      </xdr:txBody>
    </xdr:sp>
    <xdr:clientData/>
  </xdr:twoCellAnchor>
  <xdr:twoCellAnchor>
    <xdr:from>
      <xdr:col>3</xdr:col>
      <xdr:colOff>1457325</xdr:colOff>
      <xdr:row>6</xdr:row>
      <xdr:rowOff>177800</xdr:rowOff>
    </xdr:from>
    <xdr:to>
      <xdr:col>4</xdr:col>
      <xdr:colOff>111125</xdr:colOff>
      <xdr:row>10</xdr:row>
      <xdr:rowOff>88900</xdr:rowOff>
    </xdr:to>
    <xdr:sp macro="" textlink="">
      <xdr:nvSpPr>
        <xdr:cNvPr id="12" name="Rectángulo: esquinas redondeadas 11">
          <a:hlinkClick xmlns:r="http://schemas.openxmlformats.org/officeDocument/2006/relationships" r:id="rId11"/>
          <a:extLst>
            <a:ext uri="{FF2B5EF4-FFF2-40B4-BE49-F238E27FC236}">
              <a16:creationId xmlns:a16="http://schemas.microsoft.com/office/drawing/2014/main" id="{1688CFFE-093E-4424-B5A1-E7428AC5123B}"/>
            </a:ext>
          </a:extLst>
        </xdr:cNvPr>
        <xdr:cNvSpPr/>
      </xdr:nvSpPr>
      <xdr:spPr>
        <a:xfrm>
          <a:off x="8934450" y="1768475"/>
          <a:ext cx="3597275" cy="673100"/>
        </a:xfrm>
        <a:prstGeom prst="roundRect">
          <a:avLst/>
        </a:prstGeom>
        <a:solidFill>
          <a:schemeClr val="accent2">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400" b="1">
              <a:solidFill>
                <a:sysClr val="windowText" lastClr="000000"/>
              </a:solidFill>
            </a:rPr>
            <a:t>TABLA 2. EVIDENCIA NO CUMPLIMIENTO</a:t>
          </a:r>
        </a:p>
      </xdr:txBody>
    </xdr:sp>
    <xdr:clientData/>
  </xdr:twoCellAnchor>
  <xdr:twoCellAnchor>
    <xdr:from>
      <xdr:col>3</xdr:col>
      <xdr:colOff>1446742</xdr:colOff>
      <xdr:row>12</xdr:row>
      <xdr:rowOff>62441</xdr:rowOff>
    </xdr:from>
    <xdr:to>
      <xdr:col>4</xdr:col>
      <xdr:colOff>100542</xdr:colOff>
      <xdr:row>15</xdr:row>
      <xdr:rowOff>164041</xdr:rowOff>
    </xdr:to>
    <xdr:sp macro="" textlink="">
      <xdr:nvSpPr>
        <xdr:cNvPr id="13" name="Rectángulo: esquinas redondeadas 12">
          <a:hlinkClick xmlns:r="http://schemas.openxmlformats.org/officeDocument/2006/relationships" r:id="rId12"/>
          <a:extLst>
            <a:ext uri="{FF2B5EF4-FFF2-40B4-BE49-F238E27FC236}">
              <a16:creationId xmlns:a16="http://schemas.microsoft.com/office/drawing/2014/main" id="{B472F2BB-A261-4540-A9E3-46FBF46995ED}"/>
            </a:ext>
          </a:extLst>
        </xdr:cNvPr>
        <xdr:cNvSpPr/>
      </xdr:nvSpPr>
      <xdr:spPr>
        <a:xfrm>
          <a:off x="8923867" y="2796116"/>
          <a:ext cx="3597275" cy="673100"/>
        </a:xfrm>
        <a:prstGeom prst="roundRect">
          <a:avLst/>
        </a:prstGeom>
        <a:solidFill>
          <a:schemeClr val="accent3">
            <a:lumMod val="60000"/>
            <a:lumOff val="40000"/>
          </a:schemeClr>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400" b="1">
              <a:solidFill>
                <a:sysClr val="windowText" lastClr="000000"/>
              </a:solidFill>
            </a:rPr>
            <a:t>TABLA 3.  ESTRUCTURA</a:t>
          </a:r>
          <a:r>
            <a:rPr lang="en-US" sz="1400" b="1" baseline="0">
              <a:solidFill>
                <a:sysClr val="windowText" lastClr="000000"/>
              </a:solidFill>
            </a:rPr>
            <a:t> </a:t>
          </a:r>
          <a:r>
            <a:rPr lang="en-US" sz="1400" b="1">
              <a:solidFill>
                <a:sysClr val="windowText" lastClr="000000"/>
              </a:solidFill>
            </a:rPr>
            <a:t>TALENTO HUMANO</a:t>
          </a:r>
        </a:p>
      </xdr:txBody>
    </xdr:sp>
    <xdr:clientData/>
  </xdr:twoCellAnchor>
  <xdr:twoCellAnchor>
    <xdr:from>
      <xdr:col>3</xdr:col>
      <xdr:colOff>1425575</xdr:colOff>
      <xdr:row>16</xdr:row>
      <xdr:rowOff>189971</xdr:rowOff>
    </xdr:from>
    <xdr:to>
      <xdr:col>4</xdr:col>
      <xdr:colOff>79375</xdr:colOff>
      <xdr:row>20</xdr:row>
      <xdr:rowOff>101071</xdr:rowOff>
    </xdr:to>
    <xdr:sp macro="" textlink="">
      <xdr:nvSpPr>
        <xdr:cNvPr id="14" name="Rectángulo: esquinas redondeadas 13">
          <a:hlinkClick xmlns:r="http://schemas.openxmlformats.org/officeDocument/2006/relationships" r:id="rId13"/>
          <a:extLst>
            <a:ext uri="{FF2B5EF4-FFF2-40B4-BE49-F238E27FC236}">
              <a16:creationId xmlns:a16="http://schemas.microsoft.com/office/drawing/2014/main" id="{3F53B048-4E28-4FB4-AD8D-3F0700537908}"/>
            </a:ext>
          </a:extLst>
        </xdr:cNvPr>
        <xdr:cNvSpPr/>
      </xdr:nvSpPr>
      <xdr:spPr>
        <a:xfrm>
          <a:off x="8902700" y="3685646"/>
          <a:ext cx="3597275" cy="673100"/>
        </a:xfrm>
        <a:prstGeom prst="roundRect">
          <a:avLst/>
        </a:prstGeom>
        <a:solidFill>
          <a:schemeClr val="accent3">
            <a:lumMod val="60000"/>
            <a:lumOff val="40000"/>
          </a:schemeClr>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400" b="1">
              <a:solidFill>
                <a:sysClr val="windowText" lastClr="000000"/>
              </a:solidFill>
            </a:rPr>
            <a:t>TABLA  4. REGISTRO</a:t>
          </a:r>
          <a:r>
            <a:rPr lang="en-US" sz="1400" b="1" baseline="0">
              <a:solidFill>
                <a:sysClr val="windowText" lastClr="000000"/>
              </a:solidFill>
            </a:rPr>
            <a:t> MUESTRA </a:t>
          </a:r>
          <a:r>
            <a:rPr lang="en-US" sz="1400" b="1">
              <a:solidFill>
                <a:sysClr val="windowText" lastClr="000000"/>
              </a:solidFill>
            </a:rPr>
            <a:t>TALENTO HUMANO</a:t>
          </a:r>
        </a:p>
      </xdr:txBody>
    </xdr:sp>
    <xdr:clientData/>
  </xdr:twoCellAnchor>
  <xdr:twoCellAnchor>
    <xdr:from>
      <xdr:col>0</xdr:col>
      <xdr:colOff>2199217</xdr:colOff>
      <xdr:row>31</xdr:row>
      <xdr:rowOff>101599</xdr:rowOff>
    </xdr:from>
    <xdr:to>
      <xdr:col>2</xdr:col>
      <xdr:colOff>918634</xdr:colOff>
      <xdr:row>34</xdr:row>
      <xdr:rowOff>203199</xdr:rowOff>
    </xdr:to>
    <xdr:sp macro="" textlink="">
      <xdr:nvSpPr>
        <xdr:cNvPr id="16" name="Rectángulo: esquinas redondeadas 15">
          <a:hlinkClick xmlns:r="http://schemas.openxmlformats.org/officeDocument/2006/relationships" r:id="rId14"/>
          <a:extLst>
            <a:ext uri="{FF2B5EF4-FFF2-40B4-BE49-F238E27FC236}">
              <a16:creationId xmlns:a16="http://schemas.microsoft.com/office/drawing/2014/main" id="{07497118-51BA-4753-9263-16C6686EF5EC}"/>
            </a:ext>
          </a:extLst>
        </xdr:cNvPr>
        <xdr:cNvSpPr/>
      </xdr:nvSpPr>
      <xdr:spPr>
        <a:xfrm>
          <a:off x="2199217" y="6454774"/>
          <a:ext cx="3700992" cy="673100"/>
        </a:xfrm>
        <a:prstGeom prst="roundRect">
          <a:avLst/>
        </a:prstGeom>
        <a:solidFill>
          <a:srgbClr val="FF0000"/>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400" b="1">
              <a:solidFill>
                <a:sysClr val="windowText" lastClr="000000"/>
              </a:solidFill>
            </a:rPr>
            <a:t>CONSOLIDADO</a:t>
          </a:r>
          <a:r>
            <a:rPr lang="en-US" sz="1400" b="1" baseline="0">
              <a:solidFill>
                <a:sysClr val="windowText" lastClr="000000"/>
              </a:solidFill>
            </a:rPr>
            <a:t> CONDICIONES CON </a:t>
          </a:r>
        </a:p>
        <a:p>
          <a:pPr algn="ctr"/>
          <a:r>
            <a:rPr lang="en-US" sz="1400" b="1" baseline="0">
              <a:solidFill>
                <a:sysClr val="windowText" lastClr="000000"/>
              </a:solidFill>
            </a:rPr>
            <a:t>NO CUMPLIMIENTO</a:t>
          </a:r>
          <a:endParaRPr lang="en-US" sz="1400" b="1">
            <a:solidFill>
              <a:sysClr val="windowText" lastClr="000000"/>
            </a:solidFill>
          </a:endParaRPr>
        </a:p>
      </xdr:txBody>
    </xdr:sp>
    <xdr:clientData/>
  </xdr:twoCellAnchor>
  <xdr:twoCellAnchor>
    <xdr:from>
      <xdr:col>2</xdr:col>
      <xdr:colOff>2197101</xdr:colOff>
      <xdr:row>31</xdr:row>
      <xdr:rowOff>127000</xdr:rowOff>
    </xdr:from>
    <xdr:to>
      <xdr:col>3</xdr:col>
      <xdr:colOff>3302000</xdr:colOff>
      <xdr:row>34</xdr:row>
      <xdr:rowOff>228600</xdr:rowOff>
    </xdr:to>
    <xdr:sp macro="" textlink="">
      <xdr:nvSpPr>
        <xdr:cNvPr id="17" name="Rectángulo: esquinas redondeadas 16">
          <a:hlinkClick xmlns:r="http://schemas.openxmlformats.org/officeDocument/2006/relationships" r:id="rId15"/>
          <a:extLst>
            <a:ext uri="{FF2B5EF4-FFF2-40B4-BE49-F238E27FC236}">
              <a16:creationId xmlns:a16="http://schemas.microsoft.com/office/drawing/2014/main" id="{DE1D5EB5-BDB5-4EE1-9319-24989FC06BA4}"/>
            </a:ext>
          </a:extLst>
        </xdr:cNvPr>
        <xdr:cNvSpPr/>
      </xdr:nvSpPr>
      <xdr:spPr>
        <a:xfrm>
          <a:off x="7178676" y="6480175"/>
          <a:ext cx="3600449" cy="673100"/>
        </a:xfrm>
        <a:prstGeom prst="roundRect">
          <a:avLst/>
        </a:prstGeom>
        <a:solidFill>
          <a:schemeClr val="tx2">
            <a:lumMod val="75000"/>
            <a:lumOff val="25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ACTA DE CIERRE</a:t>
          </a:r>
        </a:p>
      </xdr:txBody>
    </xdr:sp>
    <xdr:clientData/>
  </xdr:twoCellAnchor>
  <xdr:twoCellAnchor editAs="oneCell">
    <xdr:from>
      <xdr:col>0</xdr:col>
      <xdr:colOff>582084</xdr:colOff>
      <xdr:row>0</xdr:row>
      <xdr:rowOff>148166</xdr:rowOff>
    </xdr:from>
    <xdr:to>
      <xdr:col>0</xdr:col>
      <xdr:colOff>1513417</xdr:colOff>
      <xdr:row>4</xdr:row>
      <xdr:rowOff>106441</xdr:rowOff>
    </xdr:to>
    <xdr:pic>
      <xdr:nvPicPr>
        <xdr:cNvPr id="18" name="Imagen 17">
          <a:extLst>
            <a:ext uri="{FF2B5EF4-FFF2-40B4-BE49-F238E27FC236}">
              <a16:creationId xmlns:a16="http://schemas.microsoft.com/office/drawing/2014/main" id="{AE43D203-AC01-4978-BE2A-8DEAC81FB803}"/>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82084" y="148166"/>
          <a:ext cx="931333" cy="977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1354666</xdr:colOff>
      <xdr:row>21</xdr:row>
      <xdr:rowOff>137584</xdr:rowOff>
    </xdr:from>
    <xdr:to>
      <xdr:col>4</xdr:col>
      <xdr:colOff>116417</xdr:colOff>
      <xdr:row>25</xdr:row>
      <xdr:rowOff>48684</xdr:rowOff>
    </xdr:to>
    <xdr:sp macro="" textlink="">
      <xdr:nvSpPr>
        <xdr:cNvPr id="19" name="Rectángulo: esquinas redondeadas 18">
          <a:hlinkClick xmlns:r="http://schemas.openxmlformats.org/officeDocument/2006/relationships" r:id="rId17"/>
          <a:extLst>
            <a:ext uri="{FF2B5EF4-FFF2-40B4-BE49-F238E27FC236}">
              <a16:creationId xmlns:a16="http://schemas.microsoft.com/office/drawing/2014/main" id="{DEEB086D-1EB0-4A41-BE3A-CAC440998219}"/>
            </a:ext>
          </a:extLst>
        </xdr:cNvPr>
        <xdr:cNvSpPr/>
      </xdr:nvSpPr>
      <xdr:spPr>
        <a:xfrm>
          <a:off x="8837083" y="4593167"/>
          <a:ext cx="3704167" cy="673100"/>
        </a:xfrm>
        <a:prstGeom prst="roundRect">
          <a:avLst/>
        </a:prstGeom>
        <a:solidFill>
          <a:schemeClr val="accent3">
            <a:lumMod val="60000"/>
            <a:lumOff val="4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400" b="1">
              <a:solidFill>
                <a:sysClr val="windowText" lastClr="000000"/>
              </a:solidFill>
            </a:rPr>
            <a:t>TABLA 5. PERFILES TALENTO HUMANO</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DA8B7EFA/in21.ivc_instrumento_de_verificacion_rd_medio_dif._flia_internado_aplica_prog.esp_.gestantes_v6.xlsx" TargetMode="External"/><Relationship Id="rId1" Type="http://schemas.openxmlformats.org/officeDocument/2006/relationships/externalLinkPath" Target="/DA8B7EFA/in21.ivc_instrumento_de_verificacion_rd_medio_dif._flia_internado_aplica_prog.esp_.gestantes_v6.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A42D7564/in21.ivc_instrumento_de_verificacion_rd_medio_dif._flia_internado_aplica_prog.esp_.gestantes_v6.xlsx" TargetMode="External"/><Relationship Id="rId1" Type="http://schemas.openxmlformats.org/officeDocument/2006/relationships/externalLinkPath" Target="/A42D7564/in21.ivc_instrumento_de_verificacion_rd_medio_dif._flia_internado_aplica_prog.esp_.gestantes_v6.xlsx"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angela_martinez_icbf_gov_co/Documents/Actividades_2023/18.%20Jefatura/13.%20Ajuste%20Instumentos/1.%20Propuestas_Formatos/3.%20&#193;ngela%20Mart&#237;nez/2023/05.%20DESCARGAS/in21.ivc_instrumento_de_verificacion_rd_medio_dif._flia_internado_aplica_prog.esp_.gestantes_v6.xlsx" TargetMode="External"/><Relationship Id="rId2" Type="http://schemas.microsoft.com/office/2019/04/relationships/externalLinkLongPath" Target="/personal/angela_martinez_icbf_gov_co/Documents/Actividades_2023/18.%20Jefatura/13.%20Ajuste%20Instumentos/1.%20Propuestas_Formatos/3.%20&#193;ngela%20Mart&#237;nez/2023/05.%20DESCARGAS/in21.ivc_instrumento_de_verificacion_rd_medio_dif._flia_internado_aplica_prog.esp_.gestantes_v6.xlsx?A42D7564" TargetMode="External"/><Relationship Id="rId1" Type="http://schemas.openxmlformats.org/officeDocument/2006/relationships/externalLinkPath" Target="file:///\\A42D7564\in21.ivc_instrumento_de_verificacion_rd_medio_dif._flia_internado_aplica_prog.esp_.gestantes_v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Lista Información"/>
      <sheetName val="Verificables Comp. Legal"/>
      <sheetName val="Verificables Comp. Mod.Atención"/>
      <sheetName val="Verificables Comp.Salud-Nutrici"/>
      <sheetName val="Verificables Comp. Admtivo"/>
      <sheetName val="Verificables Comp. Financiero"/>
      <sheetName val="Anexo 2"/>
      <sheetName val="Anexo 3"/>
      <sheetName val="Anexo 4"/>
      <sheetName val="Anexo 5"/>
      <sheetName val="Anexo 6"/>
      <sheetName val="Anexo 7"/>
      <sheetName val="Anexo 8"/>
      <sheetName val="Anexo 9"/>
      <sheetName val="Anexo 10"/>
      <sheetName val="Anexo 11"/>
      <sheetName val="Anexo 13"/>
      <sheetName val="Anexo 15"/>
      <sheetName val="Anexo 16"/>
      <sheetName val="Anexo 17"/>
      <sheetName val="Anexo 18"/>
      <sheetName val="in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Lista Información"/>
      <sheetName val="Verificables Comp. Legal"/>
      <sheetName val="Verificables Comp. Mod.Atención"/>
      <sheetName val="Verificables Comp.Salud-Nutrici"/>
      <sheetName val="Verificables Comp. Admtivo"/>
      <sheetName val="Verificables Comp. Financiero"/>
      <sheetName val="Anexo 2"/>
      <sheetName val="Anexo 3"/>
      <sheetName val="Anexo 4"/>
      <sheetName val="Anexo 5"/>
      <sheetName val="Anexo 6"/>
      <sheetName val="Anexo 7"/>
      <sheetName val="Anexo 8"/>
      <sheetName val="Anexo 9"/>
      <sheetName val="Anexo 10"/>
      <sheetName val="Anexo 11"/>
      <sheetName val="Anexo 13"/>
      <sheetName val="Anexo 15"/>
      <sheetName val="Anexo 16"/>
      <sheetName val="Anexo 17"/>
      <sheetName val="Anexo 18"/>
      <sheetName val="in21"/>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sheetData sheetId="15" refreshError="1"/>
      <sheetData sheetId="16"/>
      <sheetData sheetId="17"/>
      <sheetData sheetId="18"/>
      <sheetData sheetId="19"/>
      <sheetData sheetId="20"/>
      <sheetData sheetId="2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3"/>
    </xxl21:alternateUrls>
    <sheetNames>
      <sheetName val="Lista Información"/>
      <sheetName val="Verificables Comp. Legal"/>
      <sheetName val="Verificables Comp. Mod.Atención"/>
      <sheetName val="Verificables Comp.Salud-Nutrici"/>
      <sheetName val="Verificables Comp. Admtivo"/>
      <sheetName val="Verificables Comp. Financiero"/>
      <sheetName val="Anexo 2"/>
      <sheetName val="Anexo 3"/>
      <sheetName val="Anexo 4"/>
      <sheetName val="Anexo 5"/>
      <sheetName val="Anexo 6"/>
      <sheetName val="Anexo 7"/>
      <sheetName val="Anexo 8"/>
      <sheetName val="Anexo 9"/>
      <sheetName val="Anexo 10"/>
      <sheetName val="Anexo 11"/>
      <sheetName val="Anexo 13"/>
      <sheetName val="Anexo 15"/>
      <sheetName val="Anexo 16"/>
      <sheetName val="Anexo 17"/>
      <sheetName val="Anexo 18"/>
      <sheetName val="in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SERVICIOS" displayName="SERVICIOS" ref="B89:B91" totalsRowShown="0" headerRowDxfId="446" dataDxfId="445">
  <autoFilter ref="B89:B91" xr:uid="{00000000-0009-0000-0100-000001000000}"/>
  <tableColumns count="1">
    <tableColumn id="1" xr3:uid="{00000000-0010-0000-0000-000001000000}" name="SERVICIOS" dataDxfId="444"/>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POB_RESTABLECIMIENTO_DE_DERECHOS" displayName="POB_RESTABLECIMIENTO_DE_DERECHOS" ref="F10:F13" totalsRowShown="0" headerRowDxfId="419" dataDxfId="418">
  <autoFilter ref="F10:F13" xr:uid="{00000000-0009-0000-0100-00000A000000}"/>
  <tableColumns count="1">
    <tableColumn id="1" xr3:uid="{00000000-0010-0000-0900-000001000000}" name="POB_RESTABLECIMIENTO_DE_DERECHOS" dataDxfId="417"/>
  </tableColumns>
  <tableStyleInfo name="TableStyleMedium2" showFirstColumn="0" showLastColumn="0" showRowStripes="1" showColumnStripes="0"/>
</table>
</file>

<file path=xl/tables/table10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0" xr:uid="{00000000-000C-0000-FFFF-FFFF63000000}" name="QUINDÍO" displayName="QUINDÍO" ref="AB204:AB216" totalsRowShown="0" headerRowDxfId="164">
  <autoFilter ref="AB204:AB216" xr:uid="{00000000-0009-0000-0100-000064000000}"/>
  <tableColumns count="1">
    <tableColumn id="1" xr3:uid="{00000000-0010-0000-6300-000001000000}" name="QUINDÍO"/>
  </tableColumns>
  <tableStyleInfo name="TableStyleMedium2" showFirstColumn="0" showLastColumn="0" showRowStripes="1" showColumnStripes="0"/>
</table>
</file>

<file path=xl/tables/table10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1" xr:uid="{00000000-000C-0000-FFFF-FFFF64000000}" name="RISARALDA" displayName="RISARALDA" ref="AC204:AC218" totalsRowShown="0" headerRowDxfId="163">
  <autoFilter ref="AC204:AC218" xr:uid="{00000000-0009-0000-0100-000065000000}"/>
  <tableColumns count="1">
    <tableColumn id="1" xr3:uid="{00000000-0010-0000-6400-000001000000}" name="RISARALDA"/>
  </tableColumns>
  <tableStyleInfo name="TableStyleMedium2" showFirstColumn="0" showLastColumn="0" showRowStripes="1" showColumnStripes="0"/>
</table>
</file>

<file path=xl/tables/table10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2" xr:uid="{00000000-000C-0000-FFFF-FFFF65000000}" name="SAN_ANDRÉS_Y_PROVIDENCIA" displayName="SAN_ANDRÉS_Y_PROVIDENCIA" ref="AD204:AD206" totalsRowShown="0" headerRowDxfId="162">
  <autoFilter ref="AD204:AD206" xr:uid="{00000000-0009-0000-0100-000066000000}"/>
  <tableColumns count="1">
    <tableColumn id="1" xr3:uid="{00000000-0010-0000-6500-000001000000}" name="SAN_ANDRÉS_Y_PROVIDENCIA"/>
  </tableColumns>
  <tableStyleInfo name="TableStyleMedium2" showFirstColumn="0" showLastColumn="0" showRowStripes="1" showColumnStripes="0"/>
</table>
</file>

<file path=xl/tables/table10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3" xr:uid="{00000000-000C-0000-FFFF-FFFF66000000}" name="SANTANDER" displayName="SANTANDER" ref="AE204:AE291" totalsRowShown="0" headerRowDxfId="161">
  <autoFilter ref="AE204:AE291" xr:uid="{00000000-0009-0000-0100-000067000000}"/>
  <tableColumns count="1">
    <tableColumn id="1" xr3:uid="{00000000-0010-0000-6600-000001000000}" name="SANTANDER"/>
  </tableColumns>
  <tableStyleInfo name="TableStyleMedium2" showFirstColumn="0" showLastColumn="0" showRowStripes="1" showColumnStripes="0"/>
</table>
</file>

<file path=xl/tables/table10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4" xr:uid="{00000000-000C-0000-FFFF-FFFF67000000}" name="SUCRE" displayName="SUCRE" ref="AF204:AF230" totalsRowShown="0" headerRowDxfId="160">
  <autoFilter ref="AF204:AF230" xr:uid="{00000000-0009-0000-0100-000068000000}"/>
  <tableColumns count="1">
    <tableColumn id="1" xr3:uid="{00000000-0010-0000-6700-000001000000}" name="SUCRE"/>
  </tableColumns>
  <tableStyleInfo name="TableStyleMedium2" showFirstColumn="0" showLastColumn="0" showRowStripes="1" showColumnStripes="0"/>
</table>
</file>

<file path=xl/tables/table10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5" xr:uid="{00000000-000C-0000-FFFF-FFFF68000000}" name="TOLIMA" displayName="TOLIMA" ref="AG204:AG251" totalsRowShown="0" headerRowDxfId="159">
  <autoFilter ref="AG204:AG251" xr:uid="{00000000-0009-0000-0100-000069000000}"/>
  <tableColumns count="1">
    <tableColumn id="1" xr3:uid="{00000000-0010-0000-6800-000001000000}" name="TOLIMA"/>
  </tableColumns>
  <tableStyleInfo name="TableStyleMedium2" showFirstColumn="0" showLastColumn="0" showRowStripes="1" showColumnStripes="0"/>
</table>
</file>

<file path=xl/tables/table10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6" xr:uid="{00000000-000C-0000-FFFF-FFFF69000000}" name="VALLE_DEL_CAUCA" displayName="VALLE_DEL_CAUCA" ref="AH204:AH246" totalsRowShown="0" headerRowDxfId="158">
  <autoFilter ref="AH204:AH246" xr:uid="{00000000-0009-0000-0100-00006A000000}"/>
  <tableColumns count="1">
    <tableColumn id="1" xr3:uid="{00000000-0010-0000-6900-000001000000}" name="VALLE_DEL_CAUCA"/>
  </tableColumns>
  <tableStyleInfo name="TableStyleMedium2" showFirstColumn="0" showLastColumn="0" showRowStripes="1" showColumnStripes="0"/>
</table>
</file>

<file path=xl/tables/table10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7" xr:uid="{00000000-000C-0000-FFFF-FFFF6A000000}" name="VAUPÉS" displayName="VAUPÉS" ref="AI204:AI210" totalsRowShown="0" headerRowDxfId="157">
  <autoFilter ref="AI204:AI210" xr:uid="{00000000-0009-0000-0100-00006B000000}"/>
  <tableColumns count="1">
    <tableColumn id="1" xr3:uid="{00000000-0010-0000-6A00-000001000000}" name="VAUPÉS"/>
  </tableColumns>
  <tableStyleInfo name="TableStyleMedium2" showFirstColumn="0" showLastColumn="0" showRowStripes="1" showColumnStripes="0"/>
</table>
</file>

<file path=xl/tables/table10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8" xr:uid="{00000000-000C-0000-FFFF-FFFF6B000000}" name="VICHADA" displayName="VICHADA" ref="AJ204:AJ208" totalsRowShown="0" headerRowDxfId="156">
  <autoFilter ref="AJ204:AJ208" xr:uid="{00000000-0009-0000-0100-00006C000000}"/>
  <tableColumns count="1">
    <tableColumn id="1" xr3:uid="{00000000-0010-0000-6B00-000001000000}" name="VICHADA"/>
  </tableColumns>
  <tableStyleInfo name="TableStyleMedium2" showFirstColumn="0" showLastColumn="0" showRowStripes="1" showColumnStripes="0"/>
</table>
</file>

<file path=xl/tables/table10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2" xr:uid="{00000000-000C-0000-FFFF-FFFF6C000000}" name="MOD_RESTABLECIMIENTO_DE_DERECHOS113" displayName="MOD_RESTABLECIMIENTO_DE_DERECHOS113" ref="H19:H23" totalsRowShown="0" headerRowDxfId="155" dataDxfId="154">
  <autoFilter ref="H19:H23" xr:uid="{00000000-0009-0000-0100-000070000000}"/>
  <tableColumns count="1">
    <tableColumn id="1" xr3:uid="{00000000-0010-0000-6C00-000001000000}" name="MOD_RESTABLECIMIENTO_DE_DERECHOS" dataDxfId="153"/>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POB_SISTEMA_DE_RESPONSABILIDAD_PENAL_ADOLESCENTES" displayName="POB_SISTEMA_DE_RESPONSABILIDAD_PENAL_ADOLESCENTES" ref="F34:F35" totalsRowShown="0" headerRowDxfId="416" dataDxfId="415">
  <autoFilter ref="F34:F35" xr:uid="{00000000-0009-0000-0100-00000B000000}"/>
  <tableColumns count="1">
    <tableColumn id="1" xr3:uid="{00000000-0010-0000-0A00-000001000000}" name="POB_SISTEMA_DE_RESPONSABILIDAD_PENAL_ADOLESCENTES" dataDxfId="414"/>
  </tableColumns>
  <tableStyleInfo name="TableStyleMedium2" showFirstColumn="0" showLastColumn="0" showRowStripes="1" showColumnStripes="0"/>
</table>
</file>

<file path=xl/tables/table1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3" xr:uid="{00000000-000C-0000-FFFF-FFFF6D000000}" name="SERV_ESTRATEGIA_UNIDADES_MOVILES114" displayName="SERV_ESTRATEGIA_UNIDADES_MOVILES114" ref="J64:J66" totalsRowShown="0" headerRowDxfId="152" dataDxfId="151">
  <autoFilter ref="J64:J66" xr:uid="{00000000-0009-0000-0100-000071000000}"/>
  <tableColumns count="1">
    <tableColumn id="1" xr3:uid="{00000000-0010-0000-6D00-000001000000}" name="SERV_UBICACION INICIAL" dataDxfId="150"/>
  </tableColumns>
  <tableStyleInfo name="TableStyleMedium2" showFirstColumn="0" showLastColumn="0" showRowStripes="1" showColumnStripes="0"/>
</table>
</file>

<file path=xl/tables/table1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4" xr:uid="{00000000-000C-0000-FFFF-FFFF6E000000}" name="SERV_ESTRATEGIA_UNIDADES_MOVILES114115" displayName="SERV_ESTRATEGIA_UNIDADES_MOVILES114115" ref="J68:J72" totalsRowShown="0" headerRowDxfId="149" dataDxfId="148">
  <autoFilter ref="J68:J72" xr:uid="{00000000-0009-0000-0100-000072000000}"/>
  <tableColumns count="1">
    <tableColumn id="1" xr3:uid="{00000000-0010-0000-6E00-000001000000}" name="SERV_APOYO Y FORTALECIMIENTO A LA FAMILIA Y/O RED VINCULAR" dataDxfId="147"/>
  </tableColumns>
  <tableStyleInfo name="TableStyleMedium2" showFirstColumn="0" showLastColumn="0" showRowStripes="1" showColumnStripes="0"/>
</table>
</file>

<file path=xl/tables/table1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5" xr:uid="{00000000-000C-0000-FFFF-FFFF6F000000}" name="SERV_ESTRATEGIA_UNIDADES_MOVILES116" displayName="SERV_ESTRATEGIA_UNIDADES_MOVILES116" ref="J74:J75" totalsRowShown="0" headerRowDxfId="146" dataDxfId="145">
  <autoFilter ref="J74:J75" xr:uid="{00000000-0009-0000-0100-000073000000}"/>
  <tableColumns count="1">
    <tableColumn id="1" xr3:uid="{00000000-0010-0000-6F00-000001000000}" name="SERV_ACOGIMIENTO FAMILIAR" dataDxfId="144"/>
  </tableColumns>
  <tableStyleInfo name="TableStyleMedium2" showFirstColumn="0" showLastColumn="0" showRowStripes="1" showColumnStripes="0"/>
</table>
</file>

<file path=xl/tables/table1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7" xr:uid="{00000000-000C-0000-FFFF-FFFF70000000}" name="SERV_ESTRATEGIA_UNIDADES_MOVILES114115118" displayName="SERV_ESTRATEGIA_UNIDADES_MOVILES114115118" ref="J77:J81" totalsRowShown="0" headerRowDxfId="143" dataDxfId="142">
  <autoFilter ref="J77:J81" xr:uid="{00000000-0009-0000-0100-000075000000}"/>
  <tableColumns count="1">
    <tableColumn id="1" xr3:uid="{00000000-0010-0000-7000-000001000000}" name="SERV_ACOGIMIENTO RESIDENCIAL" dataDxfId="141"/>
  </tableColumns>
  <tableStyleInfo name="TableStyleMedium2" showFirstColumn="0" showLastColumn="0" showRowStripes="1" showColumnStripes="0"/>
</table>
</file>

<file path=xl/tables/table1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6" xr:uid="{36F083DE-B312-442D-B06D-20CC1DE87617}" name="Tabla1122" displayName="Tabla1122" ref="A3:I33" totalsRowShown="0" headerRowDxfId="140" dataDxfId="138" headerRowBorderDxfId="139" tableBorderDxfId="137" totalsRowBorderDxfId="136">
  <tableColumns count="9">
    <tableColumn id="1" xr3:uid="{786019D8-0D32-487C-8A40-437036D489D8}" name="Ubicación" dataDxfId="135"/>
    <tableColumn id="7" xr3:uid="{FE506D16-C23C-4B06-98B3-C06BBE81304A}" name="Denominación del espacio pedagógico" dataDxfId="134"/>
    <tableColumn id="8" xr3:uid="{DEE38D12-ECFF-4B1C-A04E-572F3D0FC408}" name="Rango de edad _x000a_(años)" dataDxfId="133"/>
    <tableColumn id="2" xr3:uid="{D33E2286-E88F-42DE-8692-06CAD8C03327}" name="Área (m²)" dataDxfId="132"/>
    <tableColumn id="3" xr3:uid="{B72662A0-2406-4B96-A589-325CDED1E873}" name="Índice (m²/niña-niño)" dataDxfId="131"/>
    <tableColumn id="4" xr3:uid="{74ABC2FD-105E-41B5-8384-6DA628C5911E}" name="Capacidad máxima _x000a_(Área / Índice)" dataDxfId="130">
      <calculatedColumnFormula>IFERROR(ROUNDDOWN((Tabla1122[[#This Row],[Área (m²)]]/Tabla1122[[#This Row],[Índice (m²/niña-niño)]]),0)," ")</calculatedColumnFormula>
    </tableColumn>
    <tableColumn id="5" xr3:uid="{8FB3A5B2-B890-4206-BBE0-EB0BBB6789E5}" name="No. niñas y niños (Cupos ubicados)" dataDxfId="129"/>
    <tableColumn id="10" xr3:uid="{F1FC4879-CF0F-49D7-BA91-F4B0D1ADC763}" name="Cumple - No cumple - No aplica" dataDxfId="128">
      <calculatedColumnFormula>IF(OR(ISBLANK(Tabla1122[[#This Row],[Capacidad máxima 
(Área / Índice)]]),ISBLANK(Tabla1122[[#This Row],[No. niñas y niños (Cupos ubicados)]])),"No aplica",IF(Tabla1122[[#This Row],[No. niñas y niños (Cupos ubicados)]]&lt;=Tabla1122[[#This Row],[Capacidad máxima 
(Área / Índice)]],"Cumple","No cumple"))</calculatedColumnFormula>
    </tableColumn>
    <tableColumn id="6" xr3:uid="{1AC1758C-059B-461B-8C5C-3BB855E13329}" name="observaciones" dataDxfId="127"/>
  </tableColumns>
  <tableStyleInfo showFirstColumn="0" showLastColumn="0" showRowStripes="1" showColumnStripes="0"/>
</table>
</file>

<file path=xl/tables/table1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8" xr:uid="{BCF764E3-E88C-495C-9FCA-BA985AD20CAA}" name="Tabla_Sanitarios_u_Orinales119123" displayName="Tabla_Sanitarios_u_Orinales119123" ref="E42:I43" totalsRowShown="0" headerRowDxfId="126" dataDxfId="124" headerRowBorderDxfId="125" tableBorderDxfId="123" totalsRowBorderDxfId="122">
  <tableColumns count="5">
    <tableColumn id="1" xr3:uid="{717B4461-1262-48D0-B52E-75C10537D8A8}" name="Cantidad de sanitarios u orinales infantiles requeridos" dataDxfId="121">
      <calculatedColumnFormula>IFERROR(ROUNDUP($D$39/20,0)," ")</calculatedColumnFormula>
    </tableColumn>
    <tableColumn id="2" xr3:uid="{9A5035F6-8956-4F76-B234-FDE1B74CBD8D}" name="Cantidad de sanitarios u orinales infantiles encontrados" dataDxfId="120"/>
    <tableColumn id="3" xr3:uid="{5655C928-F4DB-45D1-863D-72C64840E687}" name="Cantidad de Sanitarios u Orinales infantiles faltantes" dataDxfId="119">
      <calculatedColumnFormula>IFERROR(IF((Tabla_Sanitarios_u_Orinales119123[[#This Row],[Cantidad de sanitarios u orinales infantiles requeridos]]-Tabla_Sanitarios_u_Orinales119123[[#This Row],[Cantidad de sanitarios u orinales infantiles encontrados]])&lt;=0," ",Tabla_Sanitarios_u_Orinales119123[[#This Row],[Cantidad de sanitarios u orinales infantiles requeridos]]-Tabla_Sanitarios_u_Orinales119123[[#This Row],[Cantidad de sanitarios u orinales infantiles encontrados]])," ")</calculatedColumnFormula>
    </tableColumn>
    <tableColumn id="4" xr3:uid="{A4E9F4FF-6E54-45E6-BAB8-D8C1471BBB0B}" name="Cumple - No cumple - No aplica" dataDxfId="118">
      <calculatedColumnFormula>IF(OR(ISBLANK(Tabla_Sanitarios_u_Orinales119123[[#This Row],[Cantidad de sanitarios u orinales infantiles requeridos]]),ISBLANK(Tabla_Sanitarios_u_Orinales119123[[#This Row],[Cantidad de sanitarios u orinales infantiles encontrados]])),"No aplica",IF(Tabla_Sanitarios_u_Orinales119123[[#This Row],[Cantidad de sanitarios u orinales infantiles encontrados]]&gt;=Tabla_Sanitarios_u_Orinales119123[[#This Row],[Cantidad de sanitarios u orinales infantiles requeridos]],"Cumple","No cumple"))</calculatedColumnFormula>
    </tableColumn>
    <tableColumn id="5" xr3:uid="{8AEF2F61-4309-4271-8E46-BA636E862DB0}" name="observaciones" dataDxfId="117"/>
  </tableColumns>
  <tableStyleInfo showFirstColumn="0" showLastColumn="0" showRowStripes="1" showColumnStripes="0"/>
</table>
</file>

<file path=xl/tables/table1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9" xr:uid="{7EB7999B-F03A-4F67-9C72-029E3BC64FE0}" name="Tabla_Lavamanos120124" displayName="Tabla_Lavamanos120124" ref="E47:I48" totalsRowShown="0" headerRowDxfId="116" dataDxfId="114" headerRowBorderDxfId="115" tableBorderDxfId="113" totalsRowBorderDxfId="112">
  <tableColumns count="5">
    <tableColumn id="1" xr3:uid="{B7E0854F-F1E0-4CA0-BCD6-98D384276C48}" name="Cantidad de lavamanos infantiles requeridos" dataDxfId="111">
      <calculatedColumnFormula>IFERROR(ROUNDUP($D$39/20,0)," ")</calculatedColumnFormula>
    </tableColumn>
    <tableColumn id="2" xr3:uid="{C86C87BD-9C9E-4EEC-B4C0-44BED0CFA04D}" name="Cantidad de lavamanos infantiles encontrados" dataDxfId="110"/>
    <tableColumn id="3" xr3:uid="{88BF8B0E-D53B-46A2-BF17-5A1432D3DDA4}" name="Cantidad de lavamanos infantiles faltantes" dataDxfId="109">
      <calculatedColumnFormula>IFERROR(IF((Tabla_Lavamanos120124[[#This Row],[Cantidad de lavamanos infantiles requeridos]]-Tabla_Lavamanos120124[[#This Row],[Cantidad de lavamanos infantiles encontrados]])&lt;=0," ",Tabla_Lavamanos120124[[#This Row],[Cantidad de lavamanos infantiles requeridos]]-Tabla_Lavamanos120124[[#This Row],[Cantidad de lavamanos infantiles encontrados]])," ")</calculatedColumnFormula>
    </tableColumn>
    <tableColumn id="4" xr3:uid="{C1BBF76B-C010-4BD9-A328-1F01D18B5CBC}" name="Cumple - No cumple - No aplica" dataDxfId="108">
      <calculatedColumnFormula>IF(OR(ISBLANK(Tabla_Lavamanos120124[[#This Row],[Cantidad de lavamanos infantiles requeridos]]),ISBLANK(Tabla_Lavamanos120124[[#This Row],[Cantidad de lavamanos infantiles encontrados]])),"No aplica",IF(Tabla_Lavamanos120124[[#This Row],[Cantidad de lavamanos infantiles encontrados]]&gt;=Tabla_Lavamanos120124[[#This Row],[Cantidad de lavamanos infantiles requeridos]],"Cumple","No cumple"))</calculatedColumnFormula>
    </tableColumn>
    <tableColumn id="5" xr3:uid="{55213F96-1D0F-4BCE-8211-8457215579FC}" name="observaciones" dataDxfId="107"/>
  </tableColumns>
  <tableStyleInfo showFirstColumn="0" showLastColumn="0" showRowStripes="1" showColumnStripes="0"/>
</table>
</file>

<file path=xl/tables/table1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0" xr:uid="{61E04113-0A2D-47CA-B9DA-856F836F8479}" name="Tabla_Lavamanos117121125" displayName="Tabla_Lavamanos117121125" ref="E52:I53" totalsRowShown="0" headerRowDxfId="106" dataDxfId="104" headerRowBorderDxfId="105" tableBorderDxfId="103" totalsRowBorderDxfId="102">
  <tableColumns count="5">
    <tableColumn id="1" xr3:uid="{94FABAC2-8F11-49C1-9F2C-71C1CB1C449C}" name="Cantidad duchas tipo teléfono requeridas" dataDxfId="101">
      <calculatedColumnFormula>IFERROR(ROUNDUP($D$39/$D$39,0)," ")</calculatedColumnFormula>
    </tableColumn>
    <tableColumn id="2" xr3:uid="{04312FF1-28BD-4BE8-93C6-C7767CD66AB7}" name="Cantidad de duchas tipo teléfono encontradas" dataDxfId="100"/>
    <tableColumn id="3" xr3:uid="{E125F9EB-11DA-4820-985E-B77FC6EB53FC}" name="Cantidad de duchas tipo teléfono faltantes" dataDxfId="99">
      <calculatedColumnFormula>IFERROR(IF((Tabla_Lavamanos117121125[[#This Row],[Cantidad duchas tipo teléfono requeridas]]-Tabla_Lavamanos117121125[[#This Row],[Cantidad de duchas tipo teléfono encontradas]])&lt;=0," ",Tabla_Lavamanos117121125[[#This Row],[Cantidad duchas tipo teléfono requeridas]]-Tabla_Lavamanos117121125[[#This Row],[Cantidad de duchas tipo teléfono encontradas]])," ")</calculatedColumnFormula>
    </tableColumn>
    <tableColumn id="4" xr3:uid="{47555EDF-91EF-4B54-A53E-B3C1B489465A}" name="Cumple - No cumple - No aplica" dataDxfId="98">
      <calculatedColumnFormula>IF(OR(ISBLANK(Tabla_Lavamanos117121125[[#This Row],[Cantidad duchas tipo teléfono requeridas]]),ISBLANK(Tabla_Lavamanos117121125[[#This Row],[Cantidad de duchas tipo teléfono encontradas]])),"No aplica",IF(Tabla_Lavamanos117121125[[#This Row],[Cantidad de duchas tipo teléfono encontradas]]&gt;=Tabla_Lavamanos117121125[[#This Row],[Cantidad duchas tipo teléfono requeridas]],"Cumple","No cumple"))</calculatedColumnFormula>
    </tableColumn>
    <tableColumn id="5" xr3:uid="{2C671413-3C21-49E7-8592-9F41E76D3C3A}" name="observaciones" dataDxfId="97"/>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POB_ADOPCIONES" displayName="POB_ADOPCIONES" ref="F84:F85" totalsRowShown="0" headerRowDxfId="413" dataDxfId="412">
  <autoFilter ref="F84:F85" xr:uid="{00000000-0009-0000-0100-00000C000000}"/>
  <tableColumns count="1">
    <tableColumn id="1" xr3:uid="{00000000-0010-0000-0B00-000001000000}" name="POB_ADOPCIONES" dataDxfId="411"/>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MOD_PRIMERA_INFANCIA" displayName="MOD_PRIMERA_INFANCIA" ref="H102:H106" totalsRowShown="0" headerRowDxfId="410" dataDxfId="409">
  <autoFilter ref="H102:H106" xr:uid="{00000000-0009-0000-0100-00000D000000}"/>
  <tableColumns count="1">
    <tableColumn id="1" xr3:uid="{00000000-0010-0000-0C00-000001000000}" name="MOD_PRIMERA_INFANCIA" dataDxfId="408"/>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D000000}" name="SERV_INSTITUCIONAL" displayName="SERV_INSTITUCIONAL" ref="J95:J101" totalsRowShown="0" headerRowDxfId="407" dataDxfId="406">
  <autoFilter ref="J95:J101" xr:uid="{00000000-0009-0000-0100-00000E000000}"/>
  <tableColumns count="1">
    <tableColumn id="1" xr3:uid="{00000000-0010-0000-0D00-000001000000}" name="SERV_INSTITUCIONAL" dataDxfId="405"/>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E000000}" name="SERV_COMUNITARIA" displayName="SERV_COMUNITARIA" ref="J103:J106" totalsRowShown="0" headerRowDxfId="404" dataDxfId="403">
  <autoFilter ref="J103:J106" xr:uid="{00000000-0009-0000-0100-00000F000000}"/>
  <tableColumns count="1">
    <tableColumn id="1" xr3:uid="{00000000-0010-0000-0E00-000001000000}" name="SERV_COMUNITARIA" dataDxfId="402"/>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F000000}" name="SERV_FAMILIAR" displayName="SERV_FAMILIAR" ref="J108:J111" totalsRowShown="0" headerRowDxfId="401" dataDxfId="400">
  <autoFilter ref="J108:J111" xr:uid="{00000000-0009-0000-0100-000010000000}"/>
  <tableColumns count="1">
    <tableColumn id="1" xr3:uid="{00000000-0010-0000-0F00-000001000000}" name="SERV_FAMILIAR" dataDxfId="399"/>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0000000}" name="SERV_PROPIA_E_INTERCULTURAL" displayName="SERV_PROPIA_E_INTERCULTURAL" ref="J113:J114" totalsRowShown="0" headerRowDxfId="398" dataDxfId="397">
  <autoFilter ref="J113:J114" xr:uid="{00000000-0009-0000-0100-000011000000}"/>
  <tableColumns count="1">
    <tableColumn id="1" xr3:uid="{00000000-0010-0000-1000-000001000000}" name="SERV_PROPIA_E_INTERCULTURAL" dataDxfId="396"/>
  </tableColumns>
  <tableStyleInfo name="TableStyleMedium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1000000}" name="MOD_INFANCIA" displayName="MOD_INFANCIA" ref="H116:H117" totalsRowShown="0" headerRowDxfId="395" dataDxfId="394">
  <autoFilter ref="H116:H117" xr:uid="{00000000-0009-0000-0100-000012000000}"/>
  <tableColumns count="1">
    <tableColumn id="1" xr3:uid="{00000000-0010-0000-1100-000001000000}" name="MOD_INFANCIA" dataDxfId="393"/>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2000000}" name="SERV_ATRAPASUEÑOS" displayName="SERV_ATRAPASUEÑOS" ref="J117:J121" totalsRowShown="0" headerRowDxfId="392" dataDxfId="391">
  <autoFilter ref="J117:J121" xr:uid="{00000000-0009-0000-0100-000013000000}"/>
  <tableColumns count="1">
    <tableColumn id="1" xr3:uid="{00000000-0010-0000-1200-000001000000}" name="SERV_ATRAPASUEÑOS" dataDxfId="39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DIR_PROMOCION_Y_PREVENCION" displayName="DIR_PROMOCION_Y_PREVENCION" ref="D117:D123" totalsRowShown="0" headerRowDxfId="443" dataDxfId="442">
  <autoFilter ref="D117:D123" xr:uid="{00000000-0009-0000-0100-000002000000}"/>
  <tableColumns count="1">
    <tableColumn id="1" xr3:uid="{00000000-0010-0000-0100-000001000000}" name="DIR_PROMOCIÓN_Y_PREVENCION" dataDxfId="441"/>
  </tableColumns>
  <tableStyleInfo name="TableStyleMedium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3000000}" name="MOD_NUTRICION" displayName="MOD_NUTRICION" ref="H130:H133" totalsRowShown="0" headerRowDxfId="389" dataDxfId="388">
  <autoFilter ref="H130:H133" xr:uid="{00000000-0009-0000-0100-000014000000}"/>
  <tableColumns count="1">
    <tableColumn id="1" xr3:uid="{00000000-0010-0000-1300-000001000000}" name="MOD_NUTRICION" dataDxfId="387"/>
  </tableColumns>
  <tableStyleInfo name="TableStyleMedium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4000000}" name="SERV_NUTRICION" displayName="SERV_NUTRICION" ref="J128:J129" totalsRowShown="0" headerRowDxfId="386" dataDxfId="385">
  <autoFilter ref="J128:J129" xr:uid="{00000000-0009-0000-0100-000015000000}"/>
  <tableColumns count="1">
    <tableColumn id="1" xr3:uid="{00000000-0010-0000-1400-000001000000}" name="SERV_CENTROS_DE_RECUPERACION_INSTITUCIONAL" dataDxfId="384"/>
  </tableColumns>
  <tableStyleInfo name="TableStyleMedium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5000000}" name="MOD_FAMILIAS_Y_COMUNIDADES" displayName="MOD_FAMILIAS_Y_COMUNIDADES" ref="H144:H147" totalsRowShown="0" headerRowDxfId="383" dataDxfId="382">
  <autoFilter ref="H144:H147" xr:uid="{00000000-0009-0000-0100-000016000000}"/>
  <tableColumns count="1">
    <tableColumn id="1" xr3:uid="{00000000-0010-0000-1500-000001000000}" name="MOD_FAMILIAS_Y_COMUNIDADES" dataDxfId="381"/>
  </tableColumns>
  <tableStyleInfo name="TableStyleMedium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6000000}" name="MOD_RESTABLECIMIENTO_DE_DERECHOS" displayName="MOD_RESTABLECIMIENTO_DE_DERECHOS" ref="H10:H14" totalsRowShown="0" headerRowDxfId="380" dataDxfId="379">
  <autoFilter ref="H10:H14" xr:uid="{00000000-0009-0000-0100-000017000000}"/>
  <tableColumns count="1">
    <tableColumn id="1" xr3:uid="{00000000-0010-0000-1600-000001000000}" name="MOD_RESTABLECIMIENTO_DE_DERECHOS" dataDxfId="378"/>
  </tableColumns>
  <tableStyleInfo name="TableStyleMedium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7000000}" name="SERV_PRIVATIVAS_DE_LA_LIBERTAD" displayName="SERV_PRIVATIVAS_DE_LA_LIBERTAD" ref="J2:J6" totalsRowShown="0" headerRowDxfId="377" dataDxfId="376">
  <autoFilter ref="J2:J6" xr:uid="{00000000-0009-0000-0100-000018000000}"/>
  <tableColumns count="1">
    <tableColumn id="1" xr3:uid="{00000000-0010-0000-1700-000001000000}" name="SERV_PRIVATIVAS_DE_LA_LIBERTAD" dataDxfId="375"/>
  </tableColumns>
  <tableStyleInfo name="TableStyleMedium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8000000}" name="SERV_NO_PRIVATIVAS_DE_LA_LIBERTAD" displayName="SERV_NO_PRIVATIVAS_DE_LA_LIBERTAD" ref="J8:J11" totalsRowShown="0" headerRowDxfId="374" dataDxfId="373">
  <autoFilter ref="J8:J11" xr:uid="{00000000-0009-0000-0100-000019000000}"/>
  <tableColumns count="1">
    <tableColumn id="1" xr3:uid="{00000000-0010-0000-1800-000001000000}" name="SERV_NO_PRIVATIVAS_DE_LA_LIBERTAD" dataDxfId="372"/>
  </tableColumns>
  <tableStyleInfo name="TableStyleMedium2"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9000000}" name="SERV_COMPLEMENTARIAS_Y_DE_RESTABLECIMIENTO_EN_ADMINISTRACION_DE_JUSTICIA" displayName="SERV_COMPLEMENTARIAS_Y_DE_RESTABLECIMIENTO_EN_ADMINISTRACION_DE_JUSTICIA" ref="J13:J18" totalsRowShown="0" headerRowDxfId="371" dataDxfId="370">
  <autoFilter ref="J13:J18" xr:uid="{00000000-0009-0000-0100-00001A000000}"/>
  <tableColumns count="1">
    <tableColumn id="1" xr3:uid="{00000000-0010-0000-1900-000001000000}" name="SERV_COMPLEMENTARIAS_Y_DE_RESTABLECIMIENTO_EN_ADMINISTRACION_DE_JUSTICIA" dataDxfId="369"/>
  </tableColumns>
  <tableStyleInfo name="TableStyleMedium2"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A000000}" name="SERV_PROGRAMA_DE_INCLUSION_SOCIAL" displayName="SERV_PROGRAMA_DE_INCLUSION_SOCIAL" ref="J20:J22" totalsRowShown="0" headerRowDxfId="368" dataDxfId="367">
  <autoFilter ref="J20:J22" xr:uid="{00000000-0009-0000-0100-00001B000000}"/>
  <tableColumns count="1">
    <tableColumn id="1" xr3:uid="{00000000-0010-0000-1A00-000001000000}" name="SERV_PROGRAMA_DE_INCLUSION_SOCIAL" dataDxfId="366"/>
  </tableColumns>
  <tableStyleInfo name="TableStyleMedium2"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B000000}" name="MOD_SISTEMA_DE_RESPONSABILIDAD_PENAL_ADOLESCENTES" displayName="MOD_SISTEMA_DE_RESPONSABILIDAD_PENAL_ADOLESCENTES" ref="H32:H37" totalsRowShown="0" headerRowDxfId="365" dataDxfId="364">
  <autoFilter ref="H32:H37" xr:uid="{00000000-0009-0000-0100-00001C000000}"/>
  <tableColumns count="1">
    <tableColumn id="1" xr3:uid="{00000000-0010-0000-1B00-000001000000}" name="MOD_SISTEMA_DE_RESPONSABILIDAD_PENAL_ADOLESCENTES" dataDxfId="363"/>
  </tableColumns>
  <tableStyleInfo name="TableStyleMedium2"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1C000000}" name="SERV_CENTRO_DE_EMERGENCIA" displayName="SERV_CENTRO_DE_EMERGENCIA" ref="J25:J26" totalsRowShown="0" headerRowDxfId="362" dataDxfId="361">
  <autoFilter ref="J25:J26" xr:uid="{00000000-0009-0000-0100-00001D000000}"/>
  <tableColumns count="1">
    <tableColumn id="1" xr3:uid="{00000000-0010-0000-1C00-000001000000}" name="SERV_CENTRO_DE_EMERGENCIA" dataDxfId="360"/>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DIR_PROTECCION" displayName="DIR_PROTECCION" ref="D22:D25" totalsRowShown="0" headerRowDxfId="440" dataDxfId="439">
  <autoFilter ref="D22:D25" xr:uid="{00000000-0009-0000-0100-000003000000}"/>
  <tableColumns count="1">
    <tableColumn id="1" xr3:uid="{00000000-0010-0000-0200-000001000000}" name="DIR_PROTECCION" dataDxfId="438"/>
  </tableColumns>
  <tableStyleInfo name="TableStyleMedium2"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1D000000}" name="SERV_SERVICIO_DE_APOYO_Y_FORTALECIMIENTO_A_LA_FAMILIA" displayName="SERV_SERVICIO_DE_APOYO_Y_FORTALECIMIENTO_A_LA_FAMILIA" ref="J28:J36" totalsRowShown="0" headerRowDxfId="359" dataDxfId="358">
  <autoFilter ref="J28:J36" xr:uid="{00000000-0009-0000-0100-00001E000000}"/>
  <tableColumns count="1">
    <tableColumn id="1" xr3:uid="{00000000-0010-0000-1D00-000001000000}" name="SERV_SERVICIO_DE_APOYO_Y_FORTALECIMIENTO_A_LA_FAMILIA" dataDxfId="357"/>
  </tableColumns>
  <tableStyleInfo name="TableStyleMedium2"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1E000000}" name="SERV_ACOGIMIENTO_FAMILIAR" displayName="SERV_ACOGIMIENTO_FAMILIAR" ref="J38:J43" totalsRowShown="0" headerRowDxfId="356" dataDxfId="355">
  <autoFilter ref="J38:J43" xr:uid="{00000000-0009-0000-0100-00001F000000}"/>
  <tableColumns count="1">
    <tableColumn id="1" xr3:uid="{00000000-0010-0000-1E00-000001000000}" name="SERV_ACOGIMIENTO_FAMILIAR" dataDxfId="354"/>
  </tableColumns>
  <tableStyleInfo name="TableStyleMedium2"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1F000000}" name="SERV_ACOGIMIENTO_RESIDENCIAL" displayName="SERV_ACOGIMIENTO_RESIDENCIAL" ref="J45:J58" totalsRowShown="0" headerRowDxfId="353" dataDxfId="352">
  <autoFilter ref="J45:J58" xr:uid="{00000000-0009-0000-0100-000020000000}"/>
  <tableColumns count="1">
    <tableColumn id="1" xr3:uid="{00000000-0010-0000-1F00-000001000000}" name="SERV_ACOGIMIENTO_RESIDENCIAL" dataDxfId="351"/>
  </tableColumns>
  <tableStyleInfo name="TableStyleMedium2"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20000000}" name="SERV_ESTRATEGIA_UNIDADES_MOVILES" displayName="SERV_ESTRATEGIA_UNIDADES_MOVILES" ref="J60:J61" totalsRowShown="0" headerRowDxfId="350" dataDxfId="349">
  <autoFilter ref="J60:J61" xr:uid="{00000000-0009-0000-0100-000021000000}"/>
  <tableColumns count="1">
    <tableColumn id="1" xr3:uid="{00000000-0010-0000-2000-000001000000}" name="SERV_ESTRATEGIA_UNIDADES_MOVILES" dataDxfId="348"/>
  </tableColumns>
  <tableStyleInfo name="TableStyleMedium2"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00000000-000C-0000-FFFF-FFFF21000000}" name="MOD_ADOLESCENCIA" displayName="MOD_ADOLESCENCIA" ref="H119:H120" totalsRowShown="0" headerRowDxfId="347" dataDxfId="346">
  <autoFilter ref="H119:H120" xr:uid="{00000000-0009-0000-0100-00002B000000}"/>
  <tableColumns count="1">
    <tableColumn id="1" xr3:uid="{00000000-0010-0000-2100-000001000000}" name="MOD_ADOLESCENCIA" dataDxfId="345"/>
  </tableColumns>
  <tableStyleInfo name="TableStyleMedium2"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00000000-000C-0000-FFFF-FFFF22000000}" name="MOD_JUVENTUD" displayName="MOD_JUVENTUD" ref="H122:H123" totalsRowShown="0" headerRowDxfId="344" dataDxfId="343">
  <autoFilter ref="H122:H123" xr:uid="{00000000-0009-0000-0100-00002C000000}"/>
  <tableColumns count="1">
    <tableColumn id="1" xr3:uid="{00000000-0010-0000-2200-000001000000}" name="MOD_JUVENTUD" dataDxfId="342"/>
  </tableColumns>
  <tableStyleInfo name="TableStyleMedium2"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00000000-000C-0000-FFFF-FFFF23000000}" name="SERV_SOMOS_FAMILIA_SOMOS_COMUNIDAD" displayName="SERV_SOMOS_FAMILIA_SOMOS_COMUNIDAD" ref="J142:J143" totalsRowShown="0" headerRowDxfId="341" dataDxfId="340">
  <autoFilter ref="J142:J143" xr:uid="{00000000-0009-0000-0100-00002D000000}"/>
  <tableColumns count="1">
    <tableColumn id="1" xr3:uid="{00000000-0010-0000-2300-000001000000}" name="SERV_SOMOS_FAMILIA_SOMOS_COMUNIDAD" dataDxfId="339"/>
  </tableColumns>
  <tableStyleInfo name="TableStyleMedium2"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00000000-000C-0000-FFFF-FFFF24000000}" name="MOD_ADOPCIONES" displayName="MOD_ADOPCIONES" ref="H84:H85" totalsRowShown="0" headerRowDxfId="338" dataDxfId="337">
  <autoFilter ref="H84:H85" xr:uid="{00000000-0009-0000-0100-00002E000000}"/>
  <tableColumns count="1">
    <tableColumn id="1" xr3:uid="{00000000-0010-0000-2400-000001000000}" name="MOD_ADOPCIONES" dataDxfId="336"/>
  </tableColumns>
  <tableStyleInfo name="TableStyleMedium2"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00000000-000C-0000-FFFF-FFFF25000000}" name="SERV_ADOPCIONES" displayName="SERV_ADOPCIONES" ref="J84:J85" totalsRowShown="0" headerRowDxfId="335" dataDxfId="334">
  <autoFilter ref="J84:J85" xr:uid="{00000000-0009-0000-0100-00002F000000}"/>
  <tableColumns count="1">
    <tableColumn id="1" xr3:uid="{00000000-0010-0000-2500-000001000000}" name="SERV_ADOPCIONES" dataDxfId="333"/>
  </tableColumns>
  <tableStyleInfo name="TableStyleMedium2"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26000000}" name="SERV_1000_DÍAS_PARA_CAMBIAR_EL_MUNDO" displayName="SERV_1000_DÍAS_PARA_CAMBIAR_EL_MUNDO" ref="J131:J132" totalsRowShown="0" headerRowDxfId="332" dataDxfId="331">
  <autoFilter ref="J131:J132" xr:uid="{00000000-0009-0000-0100-000022000000}"/>
  <tableColumns count="1">
    <tableColumn id="1" xr3:uid="{00000000-0010-0000-2600-000001000000}" name="SERV_1000_DÍAS_PARA_CAMBIAR_EL_MUNDO" dataDxfId="330"/>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POB_PRIMERA_INFANCIA" displayName="POB_PRIMERA_INFANCIA" ref="F104:F105" totalsRowShown="0" headerRowDxfId="437" dataDxfId="436">
  <autoFilter ref="F104:F105" xr:uid="{00000000-0009-0000-0100-000004000000}"/>
  <tableColumns count="1">
    <tableColumn id="1" xr3:uid="{00000000-0010-0000-0300-000001000000}" name="POB_PRIMERA_INFANCIA" dataDxfId="435"/>
  </tableColumns>
  <tableStyleInfo name="TableStyleMedium2"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27000000}" name="SERV_SERVICIOS_DE_UNIDADES_DE_BUSQUEDA_ACTIVA" displayName="SERV_SERVICIOS_DE_UNIDADES_DE_BUSQUEDA_ACTIVA" ref="J134:J135" totalsRowShown="0" headerRowDxfId="329" dataDxfId="328">
  <autoFilter ref="J134:J135" xr:uid="{00000000-0009-0000-0100-000023000000}"/>
  <tableColumns count="1">
    <tableColumn id="1" xr3:uid="{00000000-0010-0000-2700-000001000000}" name="SERV_SERVICIOS_DE_UNIDADES_DE_BUSQUEDA_ACTIVA" dataDxfId="327"/>
  </tableColumns>
  <tableStyleInfo name="TableStyleMedium2"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0000000-000C-0000-FFFF-FFFF28000000}" name="SERV_SOMOS_FAMILIA_CONECTADAS" displayName="SERV_SOMOS_FAMILIA_CONECTADAS" ref="J145:J146" totalsRowShown="0" headerRowDxfId="326" dataDxfId="325">
  <autoFilter ref="J145:J146" xr:uid="{00000000-0009-0000-0100-000024000000}"/>
  <tableColumns count="1">
    <tableColumn id="1" xr3:uid="{00000000-0010-0000-2800-000001000000}" name="SERV_SOMOS_FAMILIA_CONECTADAS" dataDxfId="324"/>
  </tableColumns>
  <tableStyleInfo name="TableStyleMedium2"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00000000-000C-0000-FFFF-FFFF29000000}" name="SERV_ACOMPAÑAMIENTO_INTERCULTURAL_ETNICA_Y_CAMPESINA_TEJIENDO_INTERCULTURALIDAD" displayName="SERV_ACOMPAÑAMIENTO_INTERCULTURAL_ETNICA_Y_CAMPESINA_TEJIENDO_INTERCULTURALIDAD" ref="J148:J149" totalsRowShown="0" headerRowDxfId="323" dataDxfId="322">
  <autoFilter ref="J148:J149" xr:uid="{00000000-0009-0000-0100-000025000000}"/>
  <tableColumns count="1">
    <tableColumn id="1" xr3:uid="{00000000-0010-0000-2900-000001000000}" name="SERV_ACOMPAÑAMIENTO_INTERCULTURAL_ETNICA_Y_CAMPESINA_TEJIENDO_INTERCULTURALIDAD" dataDxfId="321"/>
  </tableColumns>
  <tableStyleInfo name="TableStyleMedium2"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0000000-000C-0000-FFFF-FFFF2A000000}" name="AMAZONAS." displayName="AMAZONAS." ref="D171:D172" totalsRowShown="0" headerRowDxfId="320" dataDxfId="319" tableBorderDxfId="318">
  <autoFilter ref="D171:D172" xr:uid="{00000000-0009-0000-0100-000026000000}"/>
  <tableColumns count="1">
    <tableColumn id="1" xr3:uid="{00000000-0010-0000-2A00-000001000000}" name="AMAZONAS." dataDxfId="317"/>
  </tableColumns>
  <tableStyleInfo name="TableStyleMedium2"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00000000-000C-0000-FFFF-FFFF2B000000}" name="ANTIOQUIA." displayName="ANTIOQUIA." ref="E171:E189" totalsRowShown="0" headerRowDxfId="316" dataDxfId="315" tableBorderDxfId="314">
  <autoFilter ref="E171:E189" xr:uid="{00000000-0009-0000-0100-000027000000}"/>
  <tableColumns count="1">
    <tableColumn id="1" xr3:uid="{00000000-0010-0000-2B00-000001000000}" name="ANTIOQUIA." dataDxfId="313"/>
  </tableColumns>
  <tableStyleInfo name="TableStyleMedium2"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0000000-000C-0000-FFFF-FFFF2C000000}" name="ARAUCA." displayName="ARAUCA." ref="F171:F174" totalsRowShown="0" headerRowDxfId="312" dataDxfId="311" tableBorderDxfId="310">
  <autoFilter ref="F171:F174" xr:uid="{00000000-0009-0000-0100-000028000000}"/>
  <tableColumns count="1">
    <tableColumn id="1" xr3:uid="{00000000-0010-0000-2C00-000001000000}" name="ARAUCA." dataDxfId="309"/>
  </tableColumns>
  <tableStyleInfo name="TableStyleMedium2"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0000000-000C-0000-FFFF-FFFF2D000000}" name="ATLANTICO." displayName="ATLANTICO." ref="G171:G178" totalsRowShown="0" headerRowDxfId="308" dataDxfId="307" tableBorderDxfId="306">
  <autoFilter ref="G171:G178" xr:uid="{00000000-0009-0000-0100-000029000000}"/>
  <tableColumns count="1">
    <tableColumn id="1" xr3:uid="{00000000-0010-0000-2D00-000001000000}" name="ATLANTICO." dataDxfId="305"/>
  </tableColumns>
  <tableStyleInfo name="TableStyleMedium2"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0000000-000C-0000-FFFF-FFFF2E000000}" name="BOGOTA." displayName="BOGOTA." ref="H171:H189" totalsRowShown="0" headerRowDxfId="304" dataDxfId="303" tableBorderDxfId="302">
  <autoFilter ref="H171:H189" xr:uid="{00000000-0009-0000-0100-00002A000000}"/>
  <tableColumns count="1">
    <tableColumn id="1" xr3:uid="{00000000-0010-0000-2E00-000001000000}" name="BOGOTA." dataDxfId="301"/>
  </tableColumns>
  <tableStyleInfo name="TableStyleMedium2"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00000000-000C-0000-FFFF-FFFF2F000000}" name="BOLIVAR." displayName="BOLIVAR." ref="I171:I179" totalsRowShown="0" headerRowDxfId="300" dataDxfId="299" tableBorderDxfId="298">
  <autoFilter ref="I171:I179" xr:uid="{00000000-0009-0000-0100-000030000000}"/>
  <tableColumns count="1">
    <tableColumn id="1" xr3:uid="{00000000-0010-0000-2F00-000001000000}" name="BOLIVAR." dataDxfId="297"/>
  </tableColumns>
  <tableStyleInfo name="TableStyleMedium2"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00000000-000C-0000-FFFF-FFFF30000000}" name="BOYACA." displayName="BOYACA." ref="J171:J183" totalsRowShown="0" headerRowDxfId="296" dataDxfId="295" tableBorderDxfId="294">
  <autoFilter ref="J171:J183" xr:uid="{00000000-0009-0000-0100-000031000000}"/>
  <tableColumns count="1">
    <tableColumn id="1" xr3:uid="{00000000-0010-0000-3000-000001000000}" name="BOYACA." dataDxfId="293"/>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POB_INFANCIA" displayName="POB_INFANCIA" ref="F116:F117" totalsRowShown="0" headerRowDxfId="434" dataDxfId="433">
  <autoFilter ref="F116:F117" xr:uid="{00000000-0009-0000-0100-000005000000}"/>
  <tableColumns count="1">
    <tableColumn id="1" xr3:uid="{00000000-0010-0000-0400-000001000000}" name="POB_INFANCIA" dataDxfId="432"/>
  </tableColumns>
  <tableStyleInfo name="TableStyleMedium2"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00000000-000C-0000-FFFF-FFFF31000000}" name="CALDAS." displayName="CALDAS." ref="K171:K178" totalsRowShown="0" headerRowDxfId="292" dataDxfId="291" tableBorderDxfId="290">
  <autoFilter ref="K171:K178" xr:uid="{00000000-0009-0000-0100-000032000000}"/>
  <tableColumns count="1">
    <tableColumn id="1" xr3:uid="{00000000-0010-0000-3100-000001000000}" name="CALDAS." dataDxfId="289"/>
  </tableColumns>
  <tableStyleInfo name="TableStyleMedium2"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00000000-000C-0000-FFFF-FFFF32000000}" name="CAQUETA." displayName="CAQUETA." ref="L171:L175" totalsRowShown="0" headerRowDxfId="288" dataDxfId="287" tableBorderDxfId="286">
  <autoFilter ref="L171:L175" xr:uid="{00000000-0009-0000-0100-000033000000}"/>
  <tableColumns count="1">
    <tableColumn id="1" xr3:uid="{00000000-0010-0000-3200-000001000000}" name="CAQUETA." dataDxfId="285"/>
  </tableColumns>
  <tableStyleInfo name="TableStyleMedium2"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00000000-000C-0000-FFFF-FFFF33000000}" name="CASANARE." displayName="CASANARE." ref="M171:M174" totalsRowShown="0" headerRowDxfId="284" dataDxfId="283" tableBorderDxfId="282">
  <autoFilter ref="M171:M174" xr:uid="{00000000-0009-0000-0100-000034000000}"/>
  <tableColumns count="1">
    <tableColumn id="1" xr3:uid="{00000000-0010-0000-3300-000001000000}" name="CASANARE." dataDxfId="281"/>
  </tableColumns>
  <tableStyleInfo name="TableStyleMedium2"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00000000-000C-0000-FFFF-FFFF34000000}" name="CAUCA." displayName="CAUCA." ref="N171:N178" totalsRowShown="0" headerRowDxfId="280" dataDxfId="279" tableBorderDxfId="278">
  <autoFilter ref="N171:N178" xr:uid="{00000000-0009-0000-0100-000035000000}"/>
  <tableColumns count="1">
    <tableColumn id="1" xr3:uid="{00000000-0010-0000-3400-000001000000}" name="CAUCA." dataDxfId="277"/>
  </tableColumns>
  <tableStyleInfo name="TableStyleMedium2"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00000000-000C-0000-FFFF-FFFF35000000}" name="CESAR." displayName="CESAR." ref="O171:O176" totalsRowShown="0" headerRowDxfId="276" dataDxfId="275" tableBorderDxfId="274">
  <autoFilter ref="O171:O176" xr:uid="{00000000-0009-0000-0100-000036000000}"/>
  <tableColumns count="1">
    <tableColumn id="1" xr3:uid="{00000000-0010-0000-3500-000001000000}" name="CESAR." dataDxfId="273"/>
  </tableColumns>
  <tableStyleInfo name="TableStyleMedium2"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00000000-000C-0000-FFFF-FFFF36000000}" name="CHOCO." displayName="CHOCO." ref="P171:P177" totalsRowShown="0" headerRowDxfId="272" dataDxfId="271" tableBorderDxfId="270">
  <autoFilter ref="P171:P177" xr:uid="{00000000-0009-0000-0100-000037000000}"/>
  <tableColumns count="1">
    <tableColumn id="1" xr3:uid="{00000000-0010-0000-3600-000001000000}" name="CHOCO." dataDxfId="269"/>
  </tableColumns>
  <tableStyleInfo name="TableStyleMedium2"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00000000-000C-0000-FFFF-FFFF37000000}" name="CORDOBA." displayName="CORDOBA." ref="Q171:Q179" totalsRowShown="0" headerRowDxfId="268" dataDxfId="267" tableBorderDxfId="266">
  <autoFilter ref="Q171:Q179" xr:uid="{00000000-0009-0000-0100-000038000000}"/>
  <tableColumns count="1">
    <tableColumn id="1" xr3:uid="{00000000-0010-0000-3700-000001000000}" name="CORDOBA." dataDxfId="265"/>
  </tableColumns>
  <tableStyleInfo name="TableStyleMedium2"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00000000-000C-0000-FFFF-FFFF38000000}" name="CUNDINAMARCA." displayName="CUNDINAMARCA." ref="R171:R185" totalsRowShown="0" headerRowDxfId="264" dataDxfId="263" tableBorderDxfId="262">
  <autoFilter ref="R171:R185" xr:uid="{00000000-0009-0000-0100-000039000000}"/>
  <tableColumns count="1">
    <tableColumn id="1" xr3:uid="{00000000-0010-0000-3800-000001000000}" name="CUNDINAMARCA." dataDxfId="261"/>
  </tableColumns>
  <tableStyleInfo name="TableStyleMedium2"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00000000-000C-0000-FFFF-FFFF39000000}" name="GUAINIA." displayName="GUAINIA." ref="S171:S172" totalsRowShown="0" headerRowDxfId="260" dataDxfId="259" tableBorderDxfId="258">
  <autoFilter ref="S171:S172" xr:uid="{00000000-0009-0000-0100-00003A000000}"/>
  <tableColumns count="1">
    <tableColumn id="1" xr3:uid="{00000000-0010-0000-3900-000001000000}" name="GUAINIA." dataDxfId="257"/>
  </tableColumns>
  <tableStyleInfo name="TableStyleMedium2"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00000000-000C-0000-FFFF-FFFF3A000000}" name="LA_GUAJIRA." displayName="LA_GUAJIRA." ref="T171:T178" totalsRowShown="0" headerRowDxfId="256" dataDxfId="255" tableBorderDxfId="254">
  <autoFilter ref="T171:T178" xr:uid="{00000000-0009-0000-0100-00003B000000}"/>
  <tableColumns count="1">
    <tableColumn id="1" xr3:uid="{00000000-0010-0000-3A00-000001000000}" name="LA_GUAJIRA." dataDxfId="253"/>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POB_ADOLESCENCIA" displayName="POB_ADOLESCENCIA" ref="F119:F120" totalsRowShown="0" headerRowDxfId="431" dataDxfId="430">
  <autoFilter ref="F119:F120" xr:uid="{00000000-0009-0000-0100-000006000000}"/>
  <tableColumns count="1">
    <tableColumn id="1" xr3:uid="{00000000-0010-0000-0500-000001000000}" name="POB_ADOLESCENCIA" dataDxfId="429"/>
  </tableColumns>
  <tableStyleInfo name="TableStyleMedium2"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00000000-000C-0000-FFFF-FFFF3B000000}" name="GUAVIARE." displayName="GUAVIARE." ref="U171:U172" totalsRowShown="0" headerRowDxfId="252" dataDxfId="251" tableBorderDxfId="250">
  <autoFilter ref="U171:U172" xr:uid="{00000000-0009-0000-0100-00003C000000}"/>
  <tableColumns count="1">
    <tableColumn id="1" xr3:uid="{00000000-0010-0000-3B00-000001000000}" name="GUAVIARE." dataDxfId="249"/>
  </tableColumns>
  <tableStyleInfo name="TableStyleMedium2"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00000000-000C-0000-FFFF-FFFF3C000000}" name="HUILA." displayName="HUILA." ref="V171:V176" totalsRowShown="0" headerRowDxfId="248" dataDxfId="247" tableBorderDxfId="246">
  <autoFilter ref="V171:V176" xr:uid="{00000000-0009-0000-0100-00003D000000}"/>
  <tableColumns count="1">
    <tableColumn id="1" xr3:uid="{00000000-0010-0000-3C00-000001000000}" name="HUILA." dataDxfId="245"/>
  </tableColumns>
  <tableStyleInfo name="TableStyleMedium2"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00000000-000C-0000-FFFF-FFFF3D000000}" name="MAGDALENA." displayName="MAGDALENA." ref="W171:W179" totalsRowShown="0" headerRowDxfId="244" dataDxfId="243" tableBorderDxfId="242">
  <autoFilter ref="W171:W179" xr:uid="{00000000-0009-0000-0100-00003E000000}"/>
  <tableColumns count="1">
    <tableColumn id="1" xr3:uid="{00000000-0010-0000-3D00-000001000000}" name="MAGDALENA." dataDxfId="241"/>
  </tableColumns>
  <tableStyleInfo name="TableStyleMedium2" showFirstColumn="0"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00000000-000C-0000-FFFF-FFFF3E000000}" name="META." displayName="META." ref="X171:X176" totalsRowShown="0" headerRowDxfId="240" dataDxfId="239" tableBorderDxfId="238">
  <autoFilter ref="X171:X176" xr:uid="{00000000-0009-0000-0100-00003F000000}"/>
  <tableColumns count="1">
    <tableColumn id="1" xr3:uid="{00000000-0010-0000-3E00-000001000000}" name="META." dataDxfId="237"/>
  </tableColumns>
  <tableStyleInfo name="TableStyleMedium2" showFirstColumn="0"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00000000-000C-0000-FFFF-FFFF3F000000}" name="NARIÑO." displayName="NARIÑO." ref="Y171:Y179" totalsRowShown="0" headerRowDxfId="236" dataDxfId="235" tableBorderDxfId="234">
  <autoFilter ref="Y171:Y179" xr:uid="{00000000-0009-0000-0100-000040000000}"/>
  <tableColumns count="1">
    <tableColumn id="1" xr3:uid="{00000000-0010-0000-3F00-000001000000}" name="NARIÑO." dataDxfId="233"/>
  </tableColumns>
  <tableStyleInfo name="TableStyleMedium2" showFirstColumn="0"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00000000-000C-0000-FFFF-FFFF40000000}" name="NORTE_DE_SANTANDER." displayName="NORTE_DE_SANTANDER." ref="Z171:Z177" totalsRowShown="0" headerRowDxfId="232" dataDxfId="231" tableBorderDxfId="230">
  <autoFilter ref="Z171:Z177" xr:uid="{00000000-0009-0000-0100-000041000000}"/>
  <tableColumns count="1">
    <tableColumn id="1" xr3:uid="{00000000-0010-0000-4000-000001000000}" name="NORTE_DE_SANTANDER." dataDxfId="229"/>
  </tableColumns>
  <tableStyleInfo name="TableStyleMedium2" showFirstColumn="0"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00000000-000C-0000-FFFF-FFFF41000000}" name="PUTUMAYO." displayName="PUTUMAYO." ref="AA171:AA175" totalsRowShown="0" headerRowDxfId="228" dataDxfId="227" tableBorderDxfId="226">
  <autoFilter ref="AA171:AA175" xr:uid="{00000000-0009-0000-0100-000042000000}"/>
  <tableColumns count="1">
    <tableColumn id="1" xr3:uid="{00000000-0010-0000-4100-000001000000}" name="PUTUMAYO." dataDxfId="225"/>
  </tableColumns>
  <tableStyleInfo name="TableStyleMedium2" showFirstColumn="0"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00000000-000C-0000-FFFF-FFFF42000000}" name="QUINDIO." displayName="QUINDIO." ref="AB171:AB174" totalsRowShown="0" headerRowDxfId="224" dataDxfId="223" tableBorderDxfId="222">
  <autoFilter ref="AB171:AB174" xr:uid="{00000000-0009-0000-0100-000043000000}"/>
  <tableColumns count="1">
    <tableColumn id="1" xr3:uid="{00000000-0010-0000-4200-000001000000}" name="QUINDIO." dataDxfId="221"/>
  </tableColumns>
  <tableStyleInfo name="TableStyleMedium2" showFirstColumn="0"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00000000-000C-0000-FFFF-FFFF43000000}" name="RISARALDA." displayName="RISARALDA." ref="AC171:AC176" totalsRowShown="0" headerRowDxfId="220" dataDxfId="219" tableBorderDxfId="218">
  <autoFilter ref="AC171:AC176" xr:uid="{00000000-0009-0000-0100-000044000000}"/>
  <tableColumns count="1">
    <tableColumn id="1" xr3:uid="{00000000-0010-0000-4300-000001000000}" name="RISARALDA." dataDxfId="217"/>
  </tableColumns>
  <tableStyleInfo name="TableStyleMedium2" showFirstColumn="0"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00000000-000C-0000-FFFF-FFFF44000000}" name="SAN_ANDRES." displayName="SAN_ANDRES." ref="AD171:AD173" totalsRowShown="0" headerRowDxfId="216" dataDxfId="215" tableBorderDxfId="214">
  <autoFilter ref="AD171:AD173" xr:uid="{00000000-0009-0000-0100-000045000000}"/>
  <tableColumns count="1">
    <tableColumn id="1" xr3:uid="{00000000-0010-0000-4400-000001000000}" name="SAN_ANDRES." dataDxfId="213"/>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POB_JUVENTUD" displayName="POB_JUVENTUD" ref="F122:F123" totalsRowShown="0" headerRowDxfId="428" dataDxfId="427">
  <autoFilter ref="F122:F123" xr:uid="{00000000-0009-0000-0100-000007000000}"/>
  <tableColumns count="1">
    <tableColumn id="1" xr3:uid="{00000000-0010-0000-0600-000001000000}" name="POB_JUVENTUD" dataDxfId="426"/>
  </tableColumns>
  <tableStyleInfo name="TableStyleMedium2" showFirstColumn="0"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00000000-000C-0000-FFFF-FFFF45000000}" name="SANTANDER." displayName="SANTANDER." ref="AE171:AE182" totalsRowShown="0" headerRowDxfId="212" dataDxfId="211" tableBorderDxfId="210">
  <autoFilter ref="AE171:AE182" xr:uid="{00000000-0009-0000-0100-000046000000}"/>
  <tableColumns count="1">
    <tableColumn id="1" xr3:uid="{00000000-0010-0000-4500-000001000000}" name="SANTANDER." dataDxfId="209"/>
  </tableColumns>
  <tableStyleInfo name="TableStyleMedium2" showFirstColumn="0"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00000000-000C-0000-FFFF-FFFF46000000}" name="SUCRE." displayName="SUCRE." ref="AF171:AF175" totalsRowShown="0" headerRowDxfId="208" dataDxfId="207" tableBorderDxfId="206">
  <autoFilter ref="AF171:AF175" xr:uid="{00000000-0009-0000-0100-000047000000}"/>
  <tableColumns count="1">
    <tableColumn id="1" xr3:uid="{00000000-0010-0000-4600-000001000000}" name="SUCRE." dataDxfId="205"/>
  </tableColumns>
  <tableStyleInfo name="TableStyleMedium2" showFirstColumn="0" showLastColumn="0"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00000000-000C-0000-FFFF-FFFF47000000}" name="TOLIMA." displayName="TOLIMA." ref="AG171:AG181" totalsRowShown="0" headerRowDxfId="204" dataDxfId="203" tableBorderDxfId="202">
  <autoFilter ref="AG171:AG181" xr:uid="{00000000-0009-0000-0100-000048000000}"/>
  <tableColumns count="1">
    <tableColumn id="1" xr3:uid="{00000000-0010-0000-4700-000001000000}" name="TOLIMA." dataDxfId="201"/>
  </tableColumns>
  <tableStyleInfo name="TableStyleMedium2" showFirstColumn="0" showLastColumn="0"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00000000-000C-0000-FFFF-FFFF48000000}" name="VALLE_DEL_CAUCA." displayName="VALLE_DEL_CAUCA." ref="AH171:AH186" totalsRowShown="0" headerRowDxfId="200" dataDxfId="199" tableBorderDxfId="198">
  <autoFilter ref="AH171:AH186" xr:uid="{00000000-0009-0000-0100-000049000000}"/>
  <tableColumns count="1">
    <tableColumn id="1" xr3:uid="{00000000-0010-0000-4800-000001000000}" name="VALLE_DEL_CAUCA." dataDxfId="197"/>
  </tableColumns>
  <tableStyleInfo name="TableStyleMedium2" showFirstColumn="0" showLastColumn="0" showRowStripes="1"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00000000-000C-0000-FFFF-FFFF49000000}" name="VAUPES." displayName="VAUPES." ref="AI171:AI172" totalsRowShown="0" headerRowDxfId="196" dataDxfId="195" tableBorderDxfId="194">
  <autoFilter ref="AI171:AI172" xr:uid="{00000000-0009-0000-0100-00004A000000}"/>
  <tableColumns count="1">
    <tableColumn id="1" xr3:uid="{00000000-0010-0000-4900-000001000000}" name="VAUPES." dataDxfId="193"/>
  </tableColumns>
  <tableStyleInfo name="TableStyleMedium2" showFirstColumn="0" showLastColumn="0" showRowStripes="1" showColumnStripes="0"/>
</table>
</file>

<file path=xl/tables/table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00000000-000C-0000-FFFF-FFFF4A000000}" name="VICHADA." displayName="VICHADA." ref="AJ171:AJ172" totalsRowShown="0" headerRowDxfId="192" dataDxfId="191" tableBorderDxfId="190">
  <autoFilter ref="AJ171:AJ172" xr:uid="{00000000-0009-0000-0100-00004B000000}"/>
  <tableColumns count="1">
    <tableColumn id="1" xr3:uid="{00000000-0010-0000-4A00-000001000000}" name="VICHADA." dataDxfId="189"/>
  </tableColumns>
  <tableStyleInfo name="TableStyleMedium2" showFirstColumn="0" showLastColumn="0" showRowStripes="1" showColumnStripes="0"/>
</table>
</file>

<file path=xl/tables/table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00000000-000C-0000-FFFF-FFFF4B000000}" name="AMAZONAS" displayName="AMAZONAS" ref="D204:D215" totalsRowShown="0" headerRowDxfId="188">
  <autoFilter ref="D204:D215" xr:uid="{00000000-0009-0000-0100-00004C000000}"/>
  <tableColumns count="1">
    <tableColumn id="1" xr3:uid="{00000000-0010-0000-4B00-000001000000}" name="AMAZONAS"/>
  </tableColumns>
  <tableStyleInfo name="TableStyleMedium2" showFirstColumn="0" showLastColumn="0" showRowStripes="1" showColumnStripes="0"/>
</table>
</file>

<file path=xl/tables/table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00000000-000C-0000-FFFF-FFFF4C000000}" name="ANTIOQUIA" displayName="ANTIOQUIA" ref="E204:E329" totalsRowShown="0" headerRowDxfId="187">
  <autoFilter ref="E204:E329" xr:uid="{00000000-0009-0000-0100-00004D000000}"/>
  <tableColumns count="1">
    <tableColumn id="1" xr3:uid="{00000000-0010-0000-4C00-000001000000}" name="ANTIOQUIA"/>
  </tableColumns>
  <tableStyleInfo name="TableStyleMedium2" showFirstColumn="0" showLastColumn="0" showRowStripes="1" showColumnStripes="0"/>
</table>
</file>

<file path=xl/tables/table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00000000-000C-0000-FFFF-FFFF4D000000}" name="ARAUCA" displayName="ARAUCA" ref="F204:F211" totalsRowShown="0" headerRowDxfId="186">
  <autoFilter ref="F204:F211" xr:uid="{00000000-0009-0000-0100-00004E000000}"/>
  <tableColumns count="1">
    <tableColumn id="1" xr3:uid="{00000000-0010-0000-4D00-000001000000}" name="ARAUCA"/>
  </tableColumns>
  <tableStyleInfo name="TableStyleMedium2" showFirstColumn="0" showLastColumn="0" showRowStripes="1" showColumnStripes="0"/>
</table>
</file>

<file path=xl/tables/table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00000000-000C-0000-FFFF-FFFF4E000000}" name="ATLÁNTICO" displayName="ATLÁNTICO" ref="G204:G227" totalsRowShown="0" headerRowDxfId="185">
  <autoFilter ref="G204:G227" xr:uid="{00000000-0009-0000-0100-00004F000000}"/>
  <tableColumns count="1">
    <tableColumn id="1" xr3:uid="{00000000-0010-0000-4E00-000001000000}" name="ATLÁNTICO"/>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POB_NUTRICION" displayName="POB_NUTRICION" ref="F130:F131" totalsRowShown="0" headerRowDxfId="425" dataDxfId="424">
  <autoFilter ref="F130:F131" xr:uid="{00000000-0009-0000-0100-000008000000}"/>
  <tableColumns count="1">
    <tableColumn id="1" xr3:uid="{00000000-0010-0000-0700-000001000000}" name="POB_NUTRICION" dataDxfId="423"/>
  </tableColumns>
  <tableStyleInfo name="TableStyleMedium2" showFirstColumn="0" showLastColumn="0" showRowStripes="1" showColumnStripes="0"/>
</table>
</file>

<file path=xl/tables/table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00000000-000C-0000-FFFF-FFFF4F000000}" name="BOGOTÁ.D.C." displayName="BOGOTÁ.D.C." ref="H204:H205" totalsRowShown="0" headerRowDxfId="184">
  <autoFilter ref="H204:H205" xr:uid="{00000000-0009-0000-0100-000050000000}"/>
  <tableColumns count="1">
    <tableColumn id="1" xr3:uid="{00000000-0010-0000-4F00-000001000000}" name="BOGOTÁ.D.C."/>
  </tableColumns>
  <tableStyleInfo name="TableStyleMedium2" showFirstColumn="0" showLastColumn="0" showRowStripes="1" showColumnStripes="0"/>
</table>
</file>

<file path=xl/tables/table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1" xr:uid="{00000000-000C-0000-FFFF-FFFF50000000}" name="BOLÍVAR" displayName="BOLÍVAR" ref="I204:I250" totalsRowShown="0" headerRowDxfId="183">
  <autoFilter ref="I204:I250" xr:uid="{00000000-0009-0000-0100-000051000000}"/>
  <tableColumns count="1">
    <tableColumn id="1" xr3:uid="{00000000-0010-0000-5000-000001000000}" name="BOLÍVAR"/>
  </tableColumns>
  <tableStyleInfo name="TableStyleMedium2" showFirstColumn="0" showLastColumn="0" showRowStripes="1" showColumnStripes="0"/>
</table>
</file>

<file path=xl/tables/table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2" xr:uid="{00000000-000C-0000-FFFF-FFFF51000000}" name="BOYACÁ" displayName="BOYACÁ" ref="J204:J327" totalsRowShown="0" headerRowDxfId="182">
  <autoFilter ref="J204:J327" xr:uid="{00000000-0009-0000-0100-000052000000}"/>
  <tableColumns count="1">
    <tableColumn id="1" xr3:uid="{00000000-0010-0000-5100-000001000000}" name="BOYACÁ"/>
  </tableColumns>
  <tableStyleInfo name="TableStyleMedium2" showFirstColumn="0" showLastColumn="0" showRowStripes="1" showColumnStripes="0"/>
</table>
</file>

<file path=xl/tables/table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3" xr:uid="{00000000-000C-0000-FFFF-FFFF52000000}" name="CALDAS" displayName="CALDAS" ref="K204:K231" totalsRowShown="0" headerRowDxfId="181">
  <autoFilter ref="K204:K231" xr:uid="{00000000-0009-0000-0100-000053000000}"/>
  <tableColumns count="1">
    <tableColumn id="1" xr3:uid="{00000000-0010-0000-5200-000001000000}" name="CALDAS"/>
  </tableColumns>
  <tableStyleInfo name="TableStyleMedium2" showFirstColumn="0" showLastColumn="0" showRowStripes="1" showColumnStripes="0"/>
</table>
</file>

<file path=xl/tables/table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4" xr:uid="{00000000-000C-0000-FFFF-FFFF53000000}" name="CAQUETÁ" displayName="CAQUETÁ" ref="L204:L220" totalsRowShown="0" headerRowDxfId="180">
  <autoFilter ref="L204:L220" xr:uid="{00000000-0009-0000-0100-000054000000}"/>
  <tableColumns count="1">
    <tableColumn id="1" xr3:uid="{00000000-0010-0000-5300-000001000000}" name="CAQUETÁ"/>
  </tableColumns>
  <tableStyleInfo name="TableStyleMedium2" showFirstColumn="0" showLastColumn="0" showRowStripes="1" showColumnStripes="0"/>
</table>
</file>

<file path=xl/tables/table8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5" xr:uid="{00000000-000C-0000-FFFF-FFFF54000000}" name="CASANARE" displayName="CASANARE" ref="M204:M223" totalsRowShown="0" headerRowDxfId="179">
  <autoFilter ref="M204:M223" xr:uid="{00000000-0009-0000-0100-000055000000}"/>
  <tableColumns count="1">
    <tableColumn id="1" xr3:uid="{00000000-0010-0000-5400-000001000000}" name="CASANARE"/>
  </tableColumns>
  <tableStyleInfo name="TableStyleMedium2" showFirstColumn="0" showLastColumn="0" showRowStripes="1" showColumnStripes="0"/>
</table>
</file>

<file path=xl/tables/table8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6" xr:uid="{00000000-000C-0000-FFFF-FFFF55000000}" name="CAUCA" displayName="CAUCA" ref="N204:N246" totalsRowShown="0" headerRowDxfId="178">
  <autoFilter ref="N204:N246" xr:uid="{00000000-0009-0000-0100-000056000000}"/>
  <tableColumns count="1">
    <tableColumn id="1" xr3:uid="{00000000-0010-0000-5500-000001000000}" name="CAUCA"/>
  </tableColumns>
  <tableStyleInfo name="TableStyleMedium2" showFirstColumn="0" showLastColumn="0" showRowStripes="1" showColumnStripes="0"/>
</table>
</file>

<file path=xl/tables/table8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7" xr:uid="{00000000-000C-0000-FFFF-FFFF56000000}" name="CHOCÓ" displayName="CHOCÓ" ref="P204:P234" totalsRowShown="0" headerRowDxfId="177">
  <autoFilter ref="P204:P234" xr:uid="{00000000-0009-0000-0100-000057000000}"/>
  <tableColumns count="1">
    <tableColumn id="1" xr3:uid="{00000000-0010-0000-5600-000001000000}" name="CHOCÓ"/>
  </tableColumns>
  <tableStyleInfo name="TableStyleMedium2" showFirstColumn="0" showLastColumn="0" showRowStripes="1" showColumnStripes="0"/>
</table>
</file>

<file path=xl/tables/table8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8" xr:uid="{00000000-000C-0000-FFFF-FFFF57000000}" name="CESAR" displayName="CESAR" ref="O204:O229" totalsRowShown="0" headerRowDxfId="176">
  <autoFilter ref="O204:O229" xr:uid="{00000000-0009-0000-0100-000058000000}"/>
  <tableColumns count="1">
    <tableColumn id="1" xr3:uid="{00000000-0010-0000-5700-000001000000}" name="CESAR"/>
  </tableColumns>
  <tableStyleInfo name="TableStyleMedium2" showFirstColumn="0" showLastColumn="0" showRowStripes="1" showColumnStripes="0"/>
</table>
</file>

<file path=xl/tables/table8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9" xr:uid="{00000000-000C-0000-FFFF-FFFF58000000}" name="CÓRDOBA" displayName="CÓRDOBA" ref="Q204:Q234" totalsRowShown="0" headerRowDxfId="175">
  <autoFilter ref="Q204:Q234" xr:uid="{00000000-0009-0000-0100-000059000000}"/>
  <tableColumns count="1">
    <tableColumn id="1" xr3:uid="{00000000-0010-0000-5800-000001000000}" name="CÓRDOBA"/>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OB_FAMILIAS_Y_COMUNIDADES" displayName="POB_FAMILIAS_Y_COMUNIDADES" ref="F145:F146" totalsRowShown="0" headerRowDxfId="422" dataDxfId="421">
  <autoFilter ref="F145:F146" xr:uid="{00000000-0009-0000-0100-000009000000}"/>
  <tableColumns count="1">
    <tableColumn id="1" xr3:uid="{00000000-0010-0000-0800-000001000000}" name="POB_FAMILIAS_Y_COMUNIDADES" dataDxfId="420"/>
  </tableColumns>
  <tableStyleInfo name="TableStyleMedium2" showFirstColumn="0" showLastColumn="0" showRowStripes="1" showColumnStripes="0"/>
</table>
</file>

<file path=xl/tables/table9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0" xr:uid="{00000000-000C-0000-FFFF-FFFF59000000}" name="CUNDINAMARCA" displayName="CUNDINAMARCA" ref="R204:R320" totalsRowShown="0" headerRowDxfId="174">
  <autoFilter ref="R204:R320" xr:uid="{00000000-0009-0000-0100-00005A000000}"/>
  <tableColumns count="1">
    <tableColumn id="1" xr3:uid="{00000000-0010-0000-5900-000001000000}" name="CUNDINAMARCA"/>
  </tableColumns>
  <tableStyleInfo name="TableStyleMedium2" showFirstColumn="0" showLastColumn="0" showRowStripes="1" showColumnStripes="0"/>
</table>
</file>

<file path=xl/tables/table9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1" xr:uid="{00000000-000C-0000-FFFF-FFFF5A000000}" name="GUAINÍA" displayName="GUAINÍA" ref="S204:S212" totalsRowShown="0" headerRowDxfId="173">
  <autoFilter ref="S204:S212" xr:uid="{00000000-0009-0000-0100-00005B000000}"/>
  <tableColumns count="1">
    <tableColumn id="1" xr3:uid="{00000000-0010-0000-5A00-000001000000}" name="GUAINÍA"/>
  </tableColumns>
  <tableStyleInfo name="TableStyleMedium2" showFirstColumn="0" showLastColumn="0" showRowStripes="1" showColumnStripes="0"/>
</table>
</file>

<file path=xl/tables/table9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2" xr:uid="{00000000-000C-0000-FFFF-FFFF5B000000}" name="GUAVIARE" displayName="GUAVIARE" ref="T204:T208" totalsRowShown="0" headerRowDxfId="172">
  <autoFilter ref="T204:T208" xr:uid="{00000000-0009-0000-0100-00005C000000}"/>
  <tableColumns count="1">
    <tableColumn id="1" xr3:uid="{00000000-0010-0000-5B00-000001000000}" name="GUAVIARE"/>
  </tableColumns>
  <tableStyleInfo name="TableStyleMedium2" showFirstColumn="0" showLastColumn="0" showRowStripes="1" showColumnStripes="0"/>
</table>
</file>

<file path=xl/tables/table9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3" xr:uid="{00000000-000C-0000-FFFF-FFFF5C000000}" name="HUILA" displayName="HUILA" ref="U204:U241" totalsRowShown="0" headerRowDxfId="171">
  <autoFilter ref="U204:U241" xr:uid="{00000000-0009-0000-0100-00005D000000}"/>
  <tableColumns count="1">
    <tableColumn id="1" xr3:uid="{00000000-0010-0000-5C00-000001000000}" name="HUILA"/>
  </tableColumns>
  <tableStyleInfo name="TableStyleMedium2" showFirstColumn="0" showLastColumn="0" showRowStripes="1" showColumnStripes="0"/>
</table>
</file>

<file path=xl/tables/table9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4" xr:uid="{00000000-000C-0000-FFFF-FFFF5D000000}" name="LA_GUAJIRA" displayName="LA_GUAJIRA" ref="V204:V219" totalsRowShown="0" headerRowDxfId="170">
  <autoFilter ref="V204:V219" xr:uid="{00000000-0009-0000-0100-00005E000000}"/>
  <tableColumns count="1">
    <tableColumn id="1" xr3:uid="{00000000-0010-0000-5D00-000001000000}" name="LA_GUAJIRA"/>
  </tableColumns>
  <tableStyleInfo name="TableStyleMedium2" showFirstColumn="0" showLastColumn="0" showRowStripes="1" showColumnStripes="0"/>
</table>
</file>

<file path=xl/tables/table9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5" xr:uid="{00000000-000C-0000-FFFF-FFFF5E000000}" name="MAGDALENA" displayName="MAGDALENA" ref="W204:W234" totalsRowShown="0" headerRowDxfId="169">
  <autoFilter ref="W204:W234" xr:uid="{00000000-0009-0000-0100-00005F000000}"/>
  <tableColumns count="1">
    <tableColumn id="1" xr3:uid="{00000000-0010-0000-5E00-000001000000}" name="MAGDALENA"/>
  </tableColumns>
  <tableStyleInfo name="TableStyleMedium2" showFirstColumn="0" showLastColumn="0" showRowStripes="1" showColumnStripes="0"/>
</table>
</file>

<file path=xl/tables/table9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6" xr:uid="{00000000-000C-0000-FFFF-FFFF5F000000}" name="META" displayName="META" ref="X204:X233" totalsRowShown="0" headerRowDxfId="168">
  <autoFilter ref="X204:X233" xr:uid="{00000000-0009-0000-0100-000060000000}"/>
  <tableColumns count="1">
    <tableColumn id="1" xr3:uid="{00000000-0010-0000-5F00-000001000000}" name="META"/>
  </tableColumns>
  <tableStyleInfo name="TableStyleMedium2" showFirstColumn="0" showLastColumn="0" showRowStripes="1" showColumnStripes="0"/>
</table>
</file>

<file path=xl/tables/table9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7" xr:uid="{00000000-000C-0000-FFFF-FFFF60000000}" name="NARIÑO" displayName="NARIÑO" ref="Y204:Y268" totalsRowShown="0" headerRowDxfId="167">
  <autoFilter ref="Y204:Y268" xr:uid="{00000000-0009-0000-0100-000061000000}"/>
  <tableColumns count="1">
    <tableColumn id="1" xr3:uid="{00000000-0010-0000-6000-000001000000}" name="NARIÑO"/>
  </tableColumns>
  <tableStyleInfo name="TableStyleMedium2" showFirstColumn="0" showLastColumn="0" showRowStripes="1" showColumnStripes="0"/>
</table>
</file>

<file path=xl/tables/table9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8" xr:uid="{00000000-000C-0000-FFFF-FFFF61000000}" name="NORTE_DE_SANTANDER" displayName="NORTE_DE_SANTANDER" ref="Z204:Z244" totalsRowShown="0" headerRowDxfId="166">
  <autoFilter ref="Z204:Z244" xr:uid="{00000000-0009-0000-0100-000062000000}"/>
  <tableColumns count="1">
    <tableColumn id="1" xr3:uid="{00000000-0010-0000-6100-000001000000}" name="NORTE_DE_SANTANDER"/>
  </tableColumns>
  <tableStyleInfo name="TableStyleMedium2" showFirstColumn="0" showLastColumn="0" showRowStripes="1" showColumnStripes="0"/>
</table>
</file>

<file path=xl/tables/table9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9" xr:uid="{00000000-000C-0000-FFFF-FFFF62000000}" name="PUTUMAYO" displayName="PUTUMAYO" ref="AA204:AA217" totalsRowShown="0" headerRowDxfId="165">
  <autoFilter ref="AA204:AA217" xr:uid="{00000000-0009-0000-0100-000063000000}"/>
  <tableColumns count="1">
    <tableColumn id="1" xr3:uid="{00000000-0010-0000-6200-000001000000}" name="PUTUMAYO"/>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table" Target="../tables/table26.xml"/><Relationship Id="rId21" Type="http://schemas.openxmlformats.org/officeDocument/2006/relationships/table" Target="../tables/table21.xml"/><Relationship Id="rId42" Type="http://schemas.openxmlformats.org/officeDocument/2006/relationships/table" Target="../tables/table42.xml"/><Relationship Id="rId47" Type="http://schemas.openxmlformats.org/officeDocument/2006/relationships/table" Target="../tables/table47.xml"/><Relationship Id="rId63" Type="http://schemas.openxmlformats.org/officeDocument/2006/relationships/table" Target="../tables/table63.xml"/><Relationship Id="rId68" Type="http://schemas.openxmlformats.org/officeDocument/2006/relationships/table" Target="../tables/table68.xml"/><Relationship Id="rId84" Type="http://schemas.openxmlformats.org/officeDocument/2006/relationships/table" Target="../tables/table84.xml"/><Relationship Id="rId89" Type="http://schemas.openxmlformats.org/officeDocument/2006/relationships/table" Target="../tables/table89.xml"/><Relationship Id="rId112" Type="http://schemas.openxmlformats.org/officeDocument/2006/relationships/table" Target="../tables/table112.xml"/><Relationship Id="rId16" Type="http://schemas.openxmlformats.org/officeDocument/2006/relationships/table" Target="../tables/table16.xml"/><Relationship Id="rId107" Type="http://schemas.openxmlformats.org/officeDocument/2006/relationships/table" Target="../tables/table107.xml"/><Relationship Id="rId11" Type="http://schemas.openxmlformats.org/officeDocument/2006/relationships/table" Target="../tables/table11.xml"/><Relationship Id="rId32" Type="http://schemas.openxmlformats.org/officeDocument/2006/relationships/table" Target="../tables/table32.xml"/><Relationship Id="rId37" Type="http://schemas.openxmlformats.org/officeDocument/2006/relationships/table" Target="../tables/table37.xml"/><Relationship Id="rId53" Type="http://schemas.openxmlformats.org/officeDocument/2006/relationships/table" Target="../tables/table53.xml"/><Relationship Id="rId58" Type="http://schemas.openxmlformats.org/officeDocument/2006/relationships/table" Target="../tables/table58.xml"/><Relationship Id="rId74" Type="http://schemas.openxmlformats.org/officeDocument/2006/relationships/table" Target="../tables/table74.xml"/><Relationship Id="rId79" Type="http://schemas.openxmlformats.org/officeDocument/2006/relationships/table" Target="../tables/table79.xml"/><Relationship Id="rId102" Type="http://schemas.openxmlformats.org/officeDocument/2006/relationships/table" Target="../tables/table102.xml"/><Relationship Id="rId5" Type="http://schemas.openxmlformats.org/officeDocument/2006/relationships/table" Target="../tables/table5.xml"/><Relationship Id="rId90" Type="http://schemas.openxmlformats.org/officeDocument/2006/relationships/table" Target="../tables/table90.xml"/><Relationship Id="rId95" Type="http://schemas.openxmlformats.org/officeDocument/2006/relationships/table" Target="../tables/table95.xml"/><Relationship Id="rId22" Type="http://schemas.openxmlformats.org/officeDocument/2006/relationships/table" Target="../tables/table22.xml"/><Relationship Id="rId27" Type="http://schemas.openxmlformats.org/officeDocument/2006/relationships/table" Target="../tables/table27.xml"/><Relationship Id="rId43" Type="http://schemas.openxmlformats.org/officeDocument/2006/relationships/table" Target="../tables/table43.xml"/><Relationship Id="rId48" Type="http://schemas.openxmlformats.org/officeDocument/2006/relationships/table" Target="../tables/table48.xml"/><Relationship Id="rId64" Type="http://schemas.openxmlformats.org/officeDocument/2006/relationships/table" Target="../tables/table64.xml"/><Relationship Id="rId69" Type="http://schemas.openxmlformats.org/officeDocument/2006/relationships/table" Target="../tables/table69.xml"/><Relationship Id="rId113" Type="http://schemas.openxmlformats.org/officeDocument/2006/relationships/table" Target="../tables/table113.xml"/><Relationship Id="rId80" Type="http://schemas.openxmlformats.org/officeDocument/2006/relationships/table" Target="../tables/table80.xml"/><Relationship Id="rId85" Type="http://schemas.openxmlformats.org/officeDocument/2006/relationships/table" Target="../tables/table85.xml"/><Relationship Id="rId12" Type="http://schemas.openxmlformats.org/officeDocument/2006/relationships/table" Target="../tables/table12.xml"/><Relationship Id="rId17" Type="http://schemas.openxmlformats.org/officeDocument/2006/relationships/table" Target="../tables/table17.xml"/><Relationship Id="rId33" Type="http://schemas.openxmlformats.org/officeDocument/2006/relationships/table" Target="../tables/table33.xml"/><Relationship Id="rId38" Type="http://schemas.openxmlformats.org/officeDocument/2006/relationships/table" Target="../tables/table38.xml"/><Relationship Id="rId59" Type="http://schemas.openxmlformats.org/officeDocument/2006/relationships/table" Target="../tables/table59.xml"/><Relationship Id="rId103" Type="http://schemas.openxmlformats.org/officeDocument/2006/relationships/table" Target="../tables/table103.xml"/><Relationship Id="rId108" Type="http://schemas.openxmlformats.org/officeDocument/2006/relationships/table" Target="../tables/table108.xml"/><Relationship Id="rId54" Type="http://schemas.openxmlformats.org/officeDocument/2006/relationships/table" Target="../tables/table54.xml"/><Relationship Id="rId70" Type="http://schemas.openxmlformats.org/officeDocument/2006/relationships/table" Target="../tables/table70.xml"/><Relationship Id="rId75" Type="http://schemas.openxmlformats.org/officeDocument/2006/relationships/table" Target="../tables/table75.xml"/><Relationship Id="rId91" Type="http://schemas.openxmlformats.org/officeDocument/2006/relationships/table" Target="../tables/table91.xml"/><Relationship Id="rId96" Type="http://schemas.openxmlformats.org/officeDocument/2006/relationships/table" Target="../tables/table96.xml"/><Relationship Id="rId1" Type="http://schemas.openxmlformats.org/officeDocument/2006/relationships/table" Target="../tables/table1.xml"/><Relationship Id="rId6" Type="http://schemas.openxmlformats.org/officeDocument/2006/relationships/table" Target="../tables/table6.xml"/><Relationship Id="rId15" Type="http://schemas.openxmlformats.org/officeDocument/2006/relationships/table" Target="../tables/table15.xml"/><Relationship Id="rId23" Type="http://schemas.openxmlformats.org/officeDocument/2006/relationships/table" Target="../tables/table23.xml"/><Relationship Id="rId28" Type="http://schemas.openxmlformats.org/officeDocument/2006/relationships/table" Target="../tables/table28.xml"/><Relationship Id="rId36" Type="http://schemas.openxmlformats.org/officeDocument/2006/relationships/table" Target="../tables/table36.xml"/><Relationship Id="rId49" Type="http://schemas.openxmlformats.org/officeDocument/2006/relationships/table" Target="../tables/table49.xml"/><Relationship Id="rId57" Type="http://schemas.openxmlformats.org/officeDocument/2006/relationships/table" Target="../tables/table57.xml"/><Relationship Id="rId106" Type="http://schemas.openxmlformats.org/officeDocument/2006/relationships/table" Target="../tables/table106.xml"/><Relationship Id="rId10" Type="http://schemas.openxmlformats.org/officeDocument/2006/relationships/table" Target="../tables/table10.xml"/><Relationship Id="rId31" Type="http://schemas.openxmlformats.org/officeDocument/2006/relationships/table" Target="../tables/table31.xml"/><Relationship Id="rId44" Type="http://schemas.openxmlformats.org/officeDocument/2006/relationships/table" Target="../tables/table44.xml"/><Relationship Id="rId52" Type="http://schemas.openxmlformats.org/officeDocument/2006/relationships/table" Target="../tables/table52.xml"/><Relationship Id="rId60" Type="http://schemas.openxmlformats.org/officeDocument/2006/relationships/table" Target="../tables/table60.xml"/><Relationship Id="rId65" Type="http://schemas.openxmlformats.org/officeDocument/2006/relationships/table" Target="../tables/table65.xml"/><Relationship Id="rId73" Type="http://schemas.openxmlformats.org/officeDocument/2006/relationships/table" Target="../tables/table73.xml"/><Relationship Id="rId78" Type="http://schemas.openxmlformats.org/officeDocument/2006/relationships/table" Target="../tables/table78.xml"/><Relationship Id="rId81" Type="http://schemas.openxmlformats.org/officeDocument/2006/relationships/table" Target="../tables/table81.xml"/><Relationship Id="rId86" Type="http://schemas.openxmlformats.org/officeDocument/2006/relationships/table" Target="../tables/table86.xml"/><Relationship Id="rId94" Type="http://schemas.openxmlformats.org/officeDocument/2006/relationships/table" Target="../tables/table94.xml"/><Relationship Id="rId99" Type="http://schemas.openxmlformats.org/officeDocument/2006/relationships/table" Target="../tables/table99.xml"/><Relationship Id="rId101" Type="http://schemas.openxmlformats.org/officeDocument/2006/relationships/table" Target="../tables/table101.xml"/><Relationship Id="rId4" Type="http://schemas.openxmlformats.org/officeDocument/2006/relationships/table" Target="../tables/table4.xml"/><Relationship Id="rId9" Type="http://schemas.openxmlformats.org/officeDocument/2006/relationships/table" Target="../tables/table9.xml"/><Relationship Id="rId13" Type="http://schemas.openxmlformats.org/officeDocument/2006/relationships/table" Target="../tables/table13.xml"/><Relationship Id="rId18" Type="http://schemas.openxmlformats.org/officeDocument/2006/relationships/table" Target="../tables/table18.xml"/><Relationship Id="rId39" Type="http://schemas.openxmlformats.org/officeDocument/2006/relationships/table" Target="../tables/table39.xml"/><Relationship Id="rId109" Type="http://schemas.openxmlformats.org/officeDocument/2006/relationships/table" Target="../tables/table109.xml"/><Relationship Id="rId34" Type="http://schemas.openxmlformats.org/officeDocument/2006/relationships/table" Target="../tables/table34.xml"/><Relationship Id="rId50" Type="http://schemas.openxmlformats.org/officeDocument/2006/relationships/table" Target="../tables/table50.xml"/><Relationship Id="rId55" Type="http://schemas.openxmlformats.org/officeDocument/2006/relationships/table" Target="../tables/table55.xml"/><Relationship Id="rId76" Type="http://schemas.openxmlformats.org/officeDocument/2006/relationships/table" Target="../tables/table76.xml"/><Relationship Id="rId97" Type="http://schemas.openxmlformats.org/officeDocument/2006/relationships/table" Target="../tables/table97.xml"/><Relationship Id="rId104" Type="http://schemas.openxmlformats.org/officeDocument/2006/relationships/table" Target="../tables/table104.xml"/><Relationship Id="rId7" Type="http://schemas.openxmlformats.org/officeDocument/2006/relationships/table" Target="../tables/table7.xml"/><Relationship Id="rId71" Type="http://schemas.openxmlformats.org/officeDocument/2006/relationships/table" Target="../tables/table71.xml"/><Relationship Id="rId92" Type="http://schemas.openxmlformats.org/officeDocument/2006/relationships/table" Target="../tables/table92.xml"/><Relationship Id="rId2" Type="http://schemas.openxmlformats.org/officeDocument/2006/relationships/table" Target="../tables/table2.xml"/><Relationship Id="rId29" Type="http://schemas.openxmlformats.org/officeDocument/2006/relationships/table" Target="../tables/table29.xml"/><Relationship Id="rId24" Type="http://schemas.openxmlformats.org/officeDocument/2006/relationships/table" Target="../tables/table24.xml"/><Relationship Id="rId40" Type="http://schemas.openxmlformats.org/officeDocument/2006/relationships/table" Target="../tables/table40.xml"/><Relationship Id="rId45" Type="http://schemas.openxmlformats.org/officeDocument/2006/relationships/table" Target="../tables/table45.xml"/><Relationship Id="rId66" Type="http://schemas.openxmlformats.org/officeDocument/2006/relationships/table" Target="../tables/table66.xml"/><Relationship Id="rId87" Type="http://schemas.openxmlformats.org/officeDocument/2006/relationships/table" Target="../tables/table87.xml"/><Relationship Id="rId110" Type="http://schemas.openxmlformats.org/officeDocument/2006/relationships/table" Target="../tables/table110.xml"/><Relationship Id="rId61" Type="http://schemas.openxmlformats.org/officeDocument/2006/relationships/table" Target="../tables/table61.xml"/><Relationship Id="rId82" Type="http://schemas.openxmlformats.org/officeDocument/2006/relationships/table" Target="../tables/table82.xml"/><Relationship Id="rId19" Type="http://schemas.openxmlformats.org/officeDocument/2006/relationships/table" Target="../tables/table19.xml"/><Relationship Id="rId14" Type="http://schemas.openxmlformats.org/officeDocument/2006/relationships/table" Target="../tables/table14.xml"/><Relationship Id="rId30" Type="http://schemas.openxmlformats.org/officeDocument/2006/relationships/table" Target="../tables/table30.xml"/><Relationship Id="rId35" Type="http://schemas.openxmlformats.org/officeDocument/2006/relationships/table" Target="../tables/table35.xml"/><Relationship Id="rId56" Type="http://schemas.openxmlformats.org/officeDocument/2006/relationships/table" Target="../tables/table56.xml"/><Relationship Id="rId77" Type="http://schemas.openxmlformats.org/officeDocument/2006/relationships/table" Target="../tables/table77.xml"/><Relationship Id="rId100" Type="http://schemas.openxmlformats.org/officeDocument/2006/relationships/table" Target="../tables/table100.xml"/><Relationship Id="rId105" Type="http://schemas.openxmlformats.org/officeDocument/2006/relationships/table" Target="../tables/table105.xml"/><Relationship Id="rId8" Type="http://schemas.openxmlformats.org/officeDocument/2006/relationships/table" Target="../tables/table8.xml"/><Relationship Id="rId51" Type="http://schemas.openxmlformats.org/officeDocument/2006/relationships/table" Target="../tables/table51.xml"/><Relationship Id="rId72" Type="http://schemas.openxmlformats.org/officeDocument/2006/relationships/table" Target="../tables/table72.xml"/><Relationship Id="rId93" Type="http://schemas.openxmlformats.org/officeDocument/2006/relationships/table" Target="../tables/table93.xml"/><Relationship Id="rId98" Type="http://schemas.openxmlformats.org/officeDocument/2006/relationships/table" Target="../tables/table98.xml"/><Relationship Id="rId3" Type="http://schemas.openxmlformats.org/officeDocument/2006/relationships/table" Target="../tables/table3.xml"/><Relationship Id="rId25" Type="http://schemas.openxmlformats.org/officeDocument/2006/relationships/table" Target="../tables/table25.xml"/><Relationship Id="rId46" Type="http://schemas.openxmlformats.org/officeDocument/2006/relationships/table" Target="../tables/table46.xml"/><Relationship Id="rId67" Type="http://schemas.openxmlformats.org/officeDocument/2006/relationships/table" Target="../tables/table67.xml"/><Relationship Id="rId20" Type="http://schemas.openxmlformats.org/officeDocument/2006/relationships/table" Target="../tables/table20.xml"/><Relationship Id="rId41" Type="http://schemas.openxmlformats.org/officeDocument/2006/relationships/table" Target="../tables/table41.xml"/><Relationship Id="rId62" Type="http://schemas.openxmlformats.org/officeDocument/2006/relationships/table" Target="../tables/table62.xml"/><Relationship Id="rId83" Type="http://schemas.openxmlformats.org/officeDocument/2006/relationships/table" Target="../tables/table83.xml"/><Relationship Id="rId88" Type="http://schemas.openxmlformats.org/officeDocument/2006/relationships/table" Target="../tables/table88.xml"/><Relationship Id="rId111" Type="http://schemas.openxmlformats.org/officeDocument/2006/relationships/table" Target="../tables/table111.xml"/></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114.xml"/><Relationship Id="rId2" Type="http://schemas.openxmlformats.org/officeDocument/2006/relationships/vmlDrawing" Target="../drawings/vmlDrawing10.vml"/><Relationship Id="rId1" Type="http://schemas.openxmlformats.org/officeDocument/2006/relationships/printerSettings" Target="../printerSettings/printerSettings12.bin"/><Relationship Id="rId6" Type="http://schemas.openxmlformats.org/officeDocument/2006/relationships/table" Target="../tables/table117.xml"/><Relationship Id="rId5" Type="http://schemas.openxmlformats.org/officeDocument/2006/relationships/table" Target="../tables/table116.xml"/><Relationship Id="rId4" Type="http://schemas.openxmlformats.org/officeDocument/2006/relationships/table" Target="../tables/table115.xm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B2:AJ460"/>
  <sheetViews>
    <sheetView topLeftCell="A132" zoomScale="85" zoomScaleNormal="85" workbookViewId="0">
      <selection activeCell="D58" sqref="D58"/>
    </sheetView>
  </sheetViews>
  <sheetFormatPr baseColWidth="10" defaultColWidth="11.42578125" defaultRowHeight="11.25"/>
  <cols>
    <col min="1" max="1" width="4.140625" style="2" customWidth="1"/>
    <col min="2" max="2" width="29.42578125" style="2" customWidth="1"/>
    <col min="3" max="3" width="4.140625" style="2" customWidth="1"/>
    <col min="4" max="4" width="60.85546875" style="2" bestFit="1" customWidth="1"/>
    <col min="5" max="5" width="22.85546875" style="2" bestFit="1" customWidth="1"/>
    <col min="6" max="6" width="78" style="2" bestFit="1" customWidth="1"/>
    <col min="7" max="7" width="28.85546875" style="2" bestFit="1" customWidth="1"/>
    <col min="8" max="8" width="78.140625" style="2" bestFit="1" customWidth="1"/>
    <col min="9" max="9" width="33.140625" style="2" bestFit="1" customWidth="1"/>
    <col min="10" max="10" width="81.140625" style="2" customWidth="1"/>
    <col min="11" max="11" width="53.140625" style="2" customWidth="1"/>
    <col min="12" max="12" width="16.85546875" style="2" bestFit="1" customWidth="1"/>
    <col min="13" max="13" width="62.85546875" style="2" customWidth="1"/>
    <col min="14" max="14" width="27.85546875" style="2" customWidth="1"/>
    <col min="15" max="15" width="57.42578125" style="2" customWidth="1"/>
    <col min="16" max="16" width="24.42578125" style="2" customWidth="1"/>
    <col min="17" max="17" width="58.85546875" style="2" customWidth="1"/>
    <col min="18" max="18" width="23.85546875" style="2" customWidth="1"/>
    <col min="19" max="19" width="58.85546875" style="2" customWidth="1"/>
    <col min="20" max="20" width="27" style="2" bestFit="1" customWidth="1"/>
    <col min="21" max="21" width="20" style="2" customWidth="1"/>
    <col min="22" max="22" width="15.42578125" style="2" bestFit="1" customWidth="1"/>
    <col min="23" max="23" width="24.140625" style="2" bestFit="1" customWidth="1"/>
    <col min="24" max="24" width="22.140625" style="2" customWidth="1"/>
    <col min="25" max="25" width="21.140625" style="2" customWidth="1"/>
    <col min="26" max="26" width="23.85546875" style="2" customWidth="1"/>
    <col min="27" max="27" width="35.140625" style="2" customWidth="1"/>
    <col min="28" max="28" width="34.85546875" style="2" customWidth="1"/>
    <col min="29" max="29" width="31.140625" style="2" customWidth="1"/>
    <col min="30" max="30" width="27.140625" style="2" customWidth="1"/>
    <col min="31" max="31" width="36.140625" style="2" customWidth="1"/>
    <col min="32" max="32" width="28.140625" style="2" customWidth="1"/>
    <col min="33" max="33" width="25.85546875" style="2" customWidth="1"/>
    <col min="34" max="34" width="31.42578125" style="2" customWidth="1"/>
    <col min="35" max="35" width="11.42578125" style="2"/>
    <col min="36" max="36" width="32.140625" style="2" customWidth="1"/>
    <col min="37" max="16384" width="11.42578125" style="2"/>
  </cols>
  <sheetData>
    <row r="2" spans="6:13">
      <c r="J2" s="3" t="s">
        <v>0</v>
      </c>
    </row>
    <row r="3" spans="6:13">
      <c r="J3" s="4" t="s">
        <v>1</v>
      </c>
    </row>
    <row r="4" spans="6:13">
      <c r="J4" s="4" t="s">
        <v>2</v>
      </c>
    </row>
    <row r="5" spans="6:13">
      <c r="J5" s="4" t="s">
        <v>3</v>
      </c>
    </row>
    <row r="6" spans="6:13">
      <c r="J6" s="4" t="s">
        <v>4</v>
      </c>
    </row>
    <row r="7" spans="6:13">
      <c r="J7" s="4"/>
    </row>
    <row r="8" spans="6:13">
      <c r="J8" s="3" t="s">
        <v>5</v>
      </c>
      <c r="M8" s="4"/>
    </row>
    <row r="9" spans="6:13">
      <c r="J9" s="4" t="s">
        <v>6</v>
      </c>
    </row>
    <row r="10" spans="6:13">
      <c r="F10" s="3" t="s">
        <v>7</v>
      </c>
      <c r="H10" s="3" t="s">
        <v>8</v>
      </c>
      <c r="J10" s="4" t="s">
        <v>9</v>
      </c>
    </row>
    <row r="11" spans="6:13">
      <c r="F11" s="5" t="s">
        <v>10</v>
      </c>
      <c r="H11" s="4" t="s">
        <v>11</v>
      </c>
      <c r="J11" s="4" t="s">
        <v>12</v>
      </c>
      <c r="M11" s="4"/>
    </row>
    <row r="12" spans="6:13">
      <c r="F12" s="5" t="s">
        <v>13</v>
      </c>
      <c r="H12" s="4" t="s">
        <v>14</v>
      </c>
    </row>
    <row r="13" spans="6:13">
      <c r="F13" s="5" t="s">
        <v>15</v>
      </c>
      <c r="H13" s="5" t="s">
        <v>16</v>
      </c>
      <c r="J13" s="3" t="s">
        <v>17</v>
      </c>
    </row>
    <row r="14" spans="6:13">
      <c r="H14" s="4" t="s">
        <v>18</v>
      </c>
      <c r="J14" s="5" t="s">
        <v>19</v>
      </c>
    </row>
    <row r="15" spans="6:13">
      <c r="J15" s="5" t="s">
        <v>20</v>
      </c>
    </row>
    <row r="16" spans="6:13">
      <c r="J16" s="5" t="s">
        <v>21</v>
      </c>
    </row>
    <row r="17" spans="2:20">
      <c r="J17" s="5" t="s">
        <v>22</v>
      </c>
    </row>
    <row r="18" spans="2:20">
      <c r="C18" s="4"/>
      <c r="E18" s="4"/>
      <c r="G18" s="3"/>
      <c r="H18" s="4"/>
      <c r="J18" s="5" t="s">
        <v>23</v>
      </c>
      <c r="T18" s="4"/>
    </row>
    <row r="19" spans="2:20">
      <c r="C19" s="4"/>
      <c r="E19" s="4"/>
      <c r="G19" s="4"/>
      <c r="H19" s="3" t="s">
        <v>8</v>
      </c>
      <c r="J19" s="4"/>
      <c r="T19" s="4"/>
    </row>
    <row r="20" spans="2:20">
      <c r="C20" s="4"/>
      <c r="E20" s="4"/>
      <c r="G20" s="4"/>
      <c r="H20" s="4" t="s">
        <v>24</v>
      </c>
      <c r="J20" s="3" t="s">
        <v>25</v>
      </c>
      <c r="T20" s="4"/>
    </row>
    <row r="21" spans="2:20">
      <c r="B21" s="4"/>
      <c r="C21" s="4"/>
      <c r="E21" s="4"/>
      <c r="G21" s="4"/>
      <c r="H21" s="4" t="s">
        <v>26</v>
      </c>
      <c r="J21" s="4" t="s">
        <v>27</v>
      </c>
      <c r="T21" s="4"/>
    </row>
    <row r="22" spans="2:20">
      <c r="B22" s="4"/>
      <c r="C22" s="4"/>
      <c r="D22" s="3" t="s">
        <v>28</v>
      </c>
      <c r="E22" s="4"/>
      <c r="G22" s="4"/>
      <c r="H22" s="5" t="s">
        <v>29</v>
      </c>
      <c r="J22" s="4" t="s">
        <v>30</v>
      </c>
      <c r="T22" s="4"/>
    </row>
    <row r="23" spans="2:20">
      <c r="B23" s="4"/>
      <c r="C23" s="4"/>
      <c r="D23" s="4" t="s">
        <v>31</v>
      </c>
      <c r="E23" s="4"/>
      <c r="G23" s="4"/>
      <c r="H23" s="4" t="s">
        <v>32</v>
      </c>
      <c r="T23" s="4"/>
    </row>
    <row r="24" spans="2:20">
      <c r="B24" s="4"/>
      <c r="C24" s="4"/>
      <c r="D24" s="4" t="s">
        <v>33</v>
      </c>
      <c r="E24" s="4"/>
      <c r="G24" s="4"/>
      <c r="H24" s="4"/>
      <c r="T24" s="4"/>
    </row>
    <row r="25" spans="2:20">
      <c r="B25" s="4"/>
      <c r="C25" s="4"/>
      <c r="D25" s="4" t="s">
        <v>34</v>
      </c>
      <c r="E25" s="4"/>
      <c r="G25" s="4"/>
      <c r="J25" s="3" t="s">
        <v>35</v>
      </c>
      <c r="T25" s="4"/>
    </row>
    <row r="26" spans="2:20">
      <c r="B26" s="4"/>
      <c r="C26" s="4"/>
      <c r="D26" s="4"/>
      <c r="E26" s="4"/>
      <c r="G26" s="3"/>
      <c r="J26" s="4" t="s">
        <v>36</v>
      </c>
      <c r="T26" s="4"/>
    </row>
    <row r="27" spans="2:20">
      <c r="B27" s="4"/>
      <c r="C27" s="4"/>
      <c r="D27" s="4"/>
      <c r="E27" s="4"/>
      <c r="G27" s="3"/>
      <c r="T27" s="4"/>
    </row>
    <row r="28" spans="2:20">
      <c r="B28" s="4"/>
      <c r="C28" s="4"/>
      <c r="D28" s="4"/>
      <c r="E28" s="4"/>
      <c r="G28" s="3"/>
      <c r="J28" s="3" t="s">
        <v>37</v>
      </c>
      <c r="M28" s="4"/>
      <c r="T28" s="4"/>
    </row>
    <row r="29" spans="2:20">
      <c r="B29" s="4"/>
      <c r="C29" s="4"/>
      <c r="D29" s="4"/>
      <c r="E29" s="4"/>
      <c r="G29" s="3"/>
      <c r="J29" s="4" t="s">
        <v>38</v>
      </c>
      <c r="M29" s="4"/>
      <c r="T29" s="4"/>
    </row>
    <row r="30" spans="2:20">
      <c r="B30" s="4"/>
      <c r="C30" s="4"/>
      <c r="D30" s="4"/>
      <c r="E30" s="4"/>
      <c r="G30" s="3"/>
      <c r="J30" s="4" t="s">
        <v>39</v>
      </c>
      <c r="M30" s="4"/>
      <c r="T30" s="4"/>
    </row>
    <row r="31" spans="2:20">
      <c r="B31" s="4"/>
      <c r="C31" s="4"/>
      <c r="D31" s="4"/>
      <c r="E31" s="4"/>
      <c r="G31" s="3"/>
      <c r="J31" s="4" t="s">
        <v>40</v>
      </c>
      <c r="M31" s="4"/>
      <c r="T31" s="4"/>
    </row>
    <row r="32" spans="2:20">
      <c r="B32" s="4"/>
      <c r="C32" s="4"/>
      <c r="D32" s="4"/>
      <c r="E32" s="4"/>
      <c r="G32" s="3"/>
      <c r="H32" s="3" t="s">
        <v>41</v>
      </c>
      <c r="J32" s="4" t="s">
        <v>42</v>
      </c>
      <c r="M32" s="4"/>
      <c r="T32" s="4"/>
    </row>
    <row r="33" spans="2:20">
      <c r="B33" s="4"/>
      <c r="C33" s="4"/>
      <c r="D33" s="4"/>
      <c r="E33" s="4"/>
      <c r="G33" s="3"/>
      <c r="H33" s="4" t="s">
        <v>43</v>
      </c>
      <c r="J33" s="4" t="s">
        <v>44</v>
      </c>
      <c r="M33" s="4"/>
      <c r="T33" s="4"/>
    </row>
    <row r="34" spans="2:20" ht="22.5">
      <c r="B34" s="4"/>
      <c r="C34" s="4"/>
      <c r="D34" s="4"/>
      <c r="E34" s="4"/>
      <c r="F34" s="3" t="s">
        <v>45</v>
      </c>
      <c r="G34" s="3"/>
      <c r="H34" s="4" t="s">
        <v>46</v>
      </c>
      <c r="J34" s="5" t="s">
        <v>47</v>
      </c>
      <c r="M34" s="4"/>
      <c r="T34" s="4"/>
    </row>
    <row r="35" spans="2:20" ht="22.5">
      <c r="B35" s="4"/>
      <c r="C35" s="4"/>
      <c r="D35" s="4"/>
      <c r="E35" s="4"/>
      <c r="F35" s="5" t="s">
        <v>48</v>
      </c>
      <c r="G35" s="3"/>
      <c r="H35" s="4" t="s">
        <v>49</v>
      </c>
      <c r="J35" s="5" t="s">
        <v>50</v>
      </c>
      <c r="M35" s="4"/>
      <c r="T35" s="4"/>
    </row>
    <row r="36" spans="2:20" ht="22.5">
      <c r="B36" s="4"/>
      <c r="C36" s="4"/>
      <c r="D36" s="4"/>
      <c r="E36" s="4"/>
      <c r="G36" s="3"/>
      <c r="H36" s="4" t="s">
        <v>51</v>
      </c>
      <c r="J36" s="5" t="s">
        <v>52</v>
      </c>
      <c r="M36" s="4"/>
      <c r="T36" s="4"/>
    </row>
    <row r="37" spans="2:20">
      <c r="B37" s="4"/>
      <c r="C37" s="4"/>
      <c r="D37" s="4"/>
      <c r="E37" s="4"/>
      <c r="G37" s="3"/>
      <c r="H37" s="4" t="s">
        <v>53</v>
      </c>
      <c r="M37" s="4"/>
      <c r="T37" s="4"/>
    </row>
    <row r="38" spans="2:20">
      <c r="B38" s="4"/>
      <c r="C38" s="4"/>
      <c r="D38" s="4"/>
      <c r="E38" s="4"/>
      <c r="G38" s="3"/>
      <c r="J38" s="3" t="s">
        <v>54</v>
      </c>
      <c r="M38" s="4"/>
      <c r="T38" s="4"/>
    </row>
    <row r="39" spans="2:20">
      <c r="B39" s="4"/>
      <c r="C39" s="4"/>
      <c r="D39" s="4"/>
      <c r="E39" s="4"/>
      <c r="G39" s="3"/>
      <c r="J39" s="4" t="s">
        <v>55</v>
      </c>
      <c r="M39" s="4"/>
      <c r="T39" s="4"/>
    </row>
    <row r="40" spans="2:20">
      <c r="B40" s="4"/>
      <c r="C40" s="4"/>
      <c r="D40" s="4"/>
      <c r="E40" s="4"/>
      <c r="G40" s="3"/>
      <c r="J40" s="4" t="s">
        <v>56</v>
      </c>
      <c r="M40" s="4"/>
      <c r="T40" s="4"/>
    </row>
    <row r="41" spans="2:20">
      <c r="B41" s="4"/>
      <c r="C41" s="4"/>
      <c r="D41" s="4"/>
      <c r="E41" s="4"/>
      <c r="G41" s="3"/>
      <c r="J41" s="4" t="s">
        <v>57</v>
      </c>
      <c r="M41" s="4"/>
      <c r="T41" s="4"/>
    </row>
    <row r="42" spans="2:20">
      <c r="B42" s="4"/>
      <c r="C42" s="4"/>
      <c r="D42" s="4"/>
      <c r="E42" s="4"/>
      <c r="G42" s="3"/>
      <c r="J42" s="4" t="s">
        <v>58</v>
      </c>
      <c r="M42" s="4"/>
      <c r="T42" s="4"/>
    </row>
    <row r="43" spans="2:20">
      <c r="B43" s="4"/>
      <c r="C43" s="4"/>
      <c r="D43" s="4"/>
      <c r="E43" s="4"/>
      <c r="G43" s="3"/>
      <c r="J43" s="4" t="s">
        <v>59</v>
      </c>
      <c r="M43" s="4"/>
      <c r="T43" s="4"/>
    </row>
    <row r="44" spans="2:20">
      <c r="B44" s="4"/>
      <c r="C44" s="4"/>
      <c r="D44" s="4"/>
      <c r="E44" s="4"/>
      <c r="G44" s="3"/>
      <c r="M44" s="4"/>
      <c r="T44" s="4"/>
    </row>
    <row r="45" spans="2:20">
      <c r="B45" s="4"/>
      <c r="C45" s="4"/>
      <c r="D45" s="4"/>
      <c r="E45" s="4"/>
      <c r="G45" s="3"/>
      <c r="J45" s="3" t="s">
        <v>60</v>
      </c>
      <c r="M45" s="4"/>
      <c r="T45" s="4"/>
    </row>
    <row r="46" spans="2:20">
      <c r="B46" s="4"/>
      <c r="C46" s="4"/>
      <c r="D46" s="4"/>
      <c r="E46" s="4"/>
      <c r="G46" s="3"/>
      <c r="J46" s="4" t="s">
        <v>61</v>
      </c>
      <c r="M46" s="4"/>
      <c r="T46" s="4"/>
    </row>
    <row r="47" spans="2:20">
      <c r="B47" s="4"/>
      <c r="C47" s="4"/>
      <c r="D47" s="4"/>
      <c r="E47" s="4"/>
      <c r="G47" s="3"/>
      <c r="J47" s="4" t="s">
        <v>62</v>
      </c>
      <c r="M47" s="4"/>
      <c r="T47" s="4"/>
    </row>
    <row r="48" spans="2:20">
      <c r="B48" s="4"/>
      <c r="C48" s="4"/>
      <c r="D48" s="149" t="s">
        <v>63</v>
      </c>
      <c r="E48" s="4"/>
      <c r="G48" s="3"/>
      <c r="J48" s="4" t="s">
        <v>64</v>
      </c>
      <c r="T48" s="4"/>
    </row>
    <row r="49" spans="2:20">
      <c r="B49" s="4"/>
      <c r="C49" s="4"/>
      <c r="D49" s="150" t="s">
        <v>65</v>
      </c>
      <c r="E49" s="4"/>
      <c r="F49" s="5"/>
      <c r="G49" s="3"/>
      <c r="J49" s="4" t="s">
        <v>66</v>
      </c>
      <c r="T49" s="4"/>
    </row>
    <row r="50" spans="2:20">
      <c r="B50" s="4"/>
      <c r="C50" s="4"/>
      <c r="D50" s="151" t="s">
        <v>67</v>
      </c>
      <c r="E50" s="4"/>
      <c r="F50" s="5"/>
      <c r="G50" s="3"/>
      <c r="J50" s="4" t="s">
        <v>68</v>
      </c>
      <c r="T50" s="4"/>
    </row>
    <row r="51" spans="2:20">
      <c r="B51" s="4"/>
      <c r="C51" s="4"/>
      <c r="D51" s="150" t="s">
        <v>69</v>
      </c>
      <c r="E51" s="4"/>
      <c r="F51" s="5"/>
      <c r="G51" s="3"/>
      <c r="J51" s="4" t="s">
        <v>70</v>
      </c>
      <c r="T51" s="4"/>
    </row>
    <row r="52" spans="2:20">
      <c r="B52" s="4"/>
      <c r="C52" s="4"/>
      <c r="D52" s="4"/>
      <c r="E52" s="4"/>
      <c r="F52" s="5"/>
      <c r="G52" s="3"/>
      <c r="J52" s="4" t="s">
        <v>71</v>
      </c>
      <c r="T52" s="4"/>
    </row>
    <row r="53" spans="2:20">
      <c r="B53" s="4"/>
      <c r="C53" s="4"/>
      <c r="D53" s="4"/>
      <c r="E53" s="4"/>
      <c r="F53" s="5"/>
      <c r="G53" s="3"/>
      <c r="J53" s="4" t="s">
        <v>72</v>
      </c>
      <c r="T53" s="4"/>
    </row>
    <row r="54" spans="2:20">
      <c r="B54" s="4"/>
      <c r="C54" s="4"/>
      <c r="D54" s="4"/>
      <c r="E54" s="4"/>
      <c r="F54" s="5"/>
      <c r="G54" s="3"/>
      <c r="J54" s="4" t="s">
        <v>73</v>
      </c>
      <c r="T54" s="4"/>
    </row>
    <row r="55" spans="2:20">
      <c r="B55" s="4"/>
      <c r="C55" s="4"/>
      <c r="D55" s="4"/>
      <c r="E55" s="4"/>
      <c r="F55" s="5"/>
      <c r="G55" s="3"/>
      <c r="H55" s="4"/>
      <c r="J55" s="4" t="s">
        <v>74</v>
      </c>
      <c r="T55" s="4"/>
    </row>
    <row r="56" spans="2:20">
      <c r="B56" s="4"/>
      <c r="C56" s="4"/>
      <c r="D56" s="4"/>
      <c r="E56" s="4"/>
      <c r="F56" s="5"/>
      <c r="G56" s="3"/>
      <c r="H56" s="4"/>
      <c r="J56" s="4" t="s">
        <v>75</v>
      </c>
      <c r="T56" s="4"/>
    </row>
    <row r="57" spans="2:20">
      <c r="B57" s="4"/>
      <c r="C57" s="4"/>
      <c r="D57" s="149" t="s">
        <v>76</v>
      </c>
      <c r="E57" s="4"/>
      <c r="F57" s="5"/>
      <c r="G57" s="3"/>
      <c r="H57" s="4"/>
      <c r="J57" s="4" t="s">
        <v>77</v>
      </c>
      <c r="T57" s="4"/>
    </row>
    <row r="58" spans="2:20">
      <c r="B58" s="4"/>
      <c r="C58" s="4"/>
      <c r="E58" s="4"/>
      <c r="G58" s="3"/>
      <c r="H58" s="4"/>
      <c r="J58" s="4" t="s">
        <v>78</v>
      </c>
      <c r="T58" s="4"/>
    </row>
    <row r="59" spans="2:20">
      <c r="B59" s="4"/>
      <c r="C59" s="4"/>
      <c r="D59" s="4" t="s">
        <v>79</v>
      </c>
      <c r="E59" s="4"/>
      <c r="G59" s="3"/>
      <c r="H59" s="4"/>
      <c r="J59" s="4"/>
      <c r="T59" s="4"/>
    </row>
    <row r="60" spans="2:20">
      <c r="B60" s="4"/>
      <c r="C60" s="4"/>
      <c r="E60" s="4"/>
      <c r="F60" s="5"/>
      <c r="G60" s="3"/>
      <c r="H60" s="4"/>
      <c r="J60" s="3" t="s">
        <v>80</v>
      </c>
      <c r="T60" s="4"/>
    </row>
    <row r="61" spans="2:20">
      <c r="B61" s="4"/>
      <c r="C61" s="4"/>
      <c r="E61" s="4"/>
      <c r="F61" s="5"/>
      <c r="G61" s="3"/>
      <c r="H61" s="4"/>
      <c r="J61" s="4" t="s">
        <v>81</v>
      </c>
      <c r="T61" s="4"/>
    </row>
    <row r="62" spans="2:20">
      <c r="B62" s="4"/>
      <c r="C62" s="4"/>
      <c r="D62" s="4"/>
      <c r="E62" s="4"/>
      <c r="F62" s="5"/>
      <c r="G62" s="3"/>
      <c r="H62" s="4"/>
      <c r="J62" s="4"/>
      <c r="T62" s="4"/>
    </row>
    <row r="63" spans="2:20">
      <c r="B63" s="4"/>
      <c r="C63" s="4"/>
      <c r="D63" s="4"/>
      <c r="E63" s="4"/>
      <c r="F63" s="5"/>
      <c r="G63" s="3"/>
      <c r="H63" s="4"/>
      <c r="J63" s="4"/>
      <c r="T63" s="4"/>
    </row>
    <row r="64" spans="2:20">
      <c r="B64" s="4"/>
      <c r="C64" s="4"/>
      <c r="D64" s="4"/>
      <c r="E64" s="4"/>
      <c r="F64" s="5"/>
      <c r="G64" s="3"/>
      <c r="H64" s="4"/>
      <c r="J64" s="3" t="s">
        <v>82</v>
      </c>
      <c r="T64" s="4"/>
    </row>
    <row r="65" spans="2:20">
      <c r="B65" s="4"/>
      <c r="C65" s="4"/>
      <c r="D65" s="4"/>
      <c r="E65" s="4"/>
      <c r="F65" s="5"/>
      <c r="G65" s="3"/>
      <c r="H65" s="4"/>
      <c r="J65" s="4" t="s">
        <v>36</v>
      </c>
      <c r="T65" s="4"/>
    </row>
    <row r="66" spans="2:20">
      <c r="B66" s="4"/>
      <c r="C66" s="4"/>
      <c r="D66" s="4"/>
      <c r="E66" s="4"/>
      <c r="F66" s="5"/>
      <c r="G66" s="3"/>
      <c r="H66" s="4"/>
      <c r="J66" s="4" t="s">
        <v>83</v>
      </c>
      <c r="T66" s="4"/>
    </row>
    <row r="67" spans="2:20">
      <c r="B67" s="4"/>
      <c r="C67" s="4"/>
      <c r="D67" s="4"/>
      <c r="E67" s="4"/>
      <c r="F67" s="5"/>
      <c r="G67" s="3"/>
      <c r="H67" s="4"/>
      <c r="J67" s="4"/>
      <c r="T67" s="4"/>
    </row>
    <row r="68" spans="2:20">
      <c r="B68" s="4"/>
      <c r="C68" s="4"/>
      <c r="D68" s="4"/>
      <c r="E68" s="4"/>
      <c r="F68" s="5"/>
      <c r="G68" s="3"/>
      <c r="H68" s="4"/>
      <c r="J68" s="3" t="s">
        <v>84</v>
      </c>
      <c r="T68" s="4"/>
    </row>
    <row r="69" spans="2:20">
      <c r="B69" s="4"/>
      <c r="C69" s="4"/>
      <c r="D69" s="4"/>
      <c r="E69" s="4"/>
      <c r="F69" s="5"/>
      <c r="G69" s="3"/>
      <c r="H69" s="4"/>
      <c r="J69" s="4" t="s">
        <v>85</v>
      </c>
      <c r="T69" s="4"/>
    </row>
    <row r="70" spans="2:20">
      <c r="B70" s="4"/>
      <c r="C70" s="4"/>
      <c r="D70" s="4"/>
      <c r="E70" s="4"/>
      <c r="F70" s="5"/>
      <c r="G70" s="3"/>
      <c r="H70" s="4"/>
      <c r="J70" s="4" t="s">
        <v>86</v>
      </c>
      <c r="T70" s="4"/>
    </row>
    <row r="71" spans="2:20">
      <c r="B71" s="4"/>
      <c r="C71" s="4"/>
      <c r="D71" s="4"/>
      <c r="E71" s="4"/>
      <c r="F71" s="5"/>
      <c r="G71" s="3"/>
      <c r="H71" s="4"/>
      <c r="J71" s="4" t="s">
        <v>42</v>
      </c>
      <c r="T71" s="4"/>
    </row>
    <row r="72" spans="2:20">
      <c r="B72" s="4"/>
      <c r="C72" s="4"/>
      <c r="D72" s="4"/>
      <c r="E72" s="4"/>
      <c r="F72" s="5"/>
      <c r="G72" s="3"/>
      <c r="H72" s="4"/>
      <c r="J72" s="4" t="s">
        <v>44</v>
      </c>
      <c r="T72" s="4"/>
    </row>
    <row r="73" spans="2:20">
      <c r="B73" s="4"/>
      <c r="C73" s="4"/>
      <c r="D73" s="4"/>
      <c r="E73" s="4"/>
      <c r="F73" s="5"/>
      <c r="G73" s="3"/>
      <c r="H73" s="4"/>
      <c r="J73" s="4"/>
      <c r="T73" s="4"/>
    </row>
    <row r="74" spans="2:20">
      <c r="B74" s="4"/>
      <c r="C74" s="4"/>
      <c r="D74" s="4"/>
      <c r="E74" s="4"/>
      <c r="F74" s="5"/>
      <c r="G74" s="3"/>
      <c r="H74" s="4"/>
      <c r="J74" s="3" t="s">
        <v>87</v>
      </c>
      <c r="T74" s="4"/>
    </row>
    <row r="75" spans="2:20">
      <c r="B75" s="4"/>
      <c r="C75" s="4"/>
      <c r="D75" s="4"/>
      <c r="E75" s="4"/>
      <c r="F75" s="5"/>
      <c r="G75" s="3"/>
      <c r="H75" s="4"/>
      <c r="J75" s="4" t="s">
        <v>88</v>
      </c>
      <c r="T75" s="4"/>
    </row>
    <row r="76" spans="2:20">
      <c r="B76" s="4"/>
      <c r="C76" s="4"/>
      <c r="D76" s="4"/>
      <c r="E76" s="4"/>
      <c r="F76" s="5"/>
      <c r="G76" s="3"/>
      <c r="H76" s="4"/>
      <c r="J76" s="4"/>
      <c r="T76" s="4"/>
    </row>
    <row r="77" spans="2:20">
      <c r="B77" s="4"/>
      <c r="C77" s="4"/>
      <c r="D77" s="4"/>
      <c r="E77" s="4"/>
      <c r="F77" s="5"/>
      <c r="G77" s="3"/>
      <c r="H77" s="4"/>
      <c r="J77" s="3" t="s">
        <v>89</v>
      </c>
      <c r="T77" s="4"/>
    </row>
    <row r="78" spans="2:20">
      <c r="B78" s="4"/>
      <c r="C78" s="4"/>
      <c r="D78" s="4"/>
      <c r="E78" s="4"/>
      <c r="F78" s="5"/>
      <c r="G78" s="3"/>
      <c r="H78" s="4"/>
      <c r="J78" s="4" t="s">
        <v>61</v>
      </c>
      <c r="T78" s="4"/>
    </row>
    <row r="79" spans="2:20">
      <c r="B79" s="4"/>
      <c r="C79" s="4"/>
      <c r="D79" s="4"/>
      <c r="E79" s="4"/>
      <c r="F79" s="5"/>
      <c r="G79" s="3"/>
      <c r="H79" s="4"/>
      <c r="J79" s="4" t="s">
        <v>90</v>
      </c>
      <c r="T79" s="4"/>
    </row>
    <row r="80" spans="2:20">
      <c r="B80" s="4"/>
      <c r="C80" s="4"/>
      <c r="D80" s="4"/>
      <c r="E80" s="4"/>
      <c r="F80" s="5"/>
      <c r="G80" s="3"/>
      <c r="H80" s="4"/>
      <c r="J80" s="4" t="s">
        <v>91</v>
      </c>
      <c r="T80" s="4"/>
    </row>
    <row r="81" spans="2:20">
      <c r="B81" s="4"/>
      <c r="C81" s="4"/>
      <c r="D81" s="4"/>
      <c r="E81" s="4"/>
      <c r="F81" s="5"/>
      <c r="G81" s="3"/>
      <c r="H81" s="4"/>
      <c r="J81" s="4" t="s">
        <v>92</v>
      </c>
      <c r="T81" s="4"/>
    </row>
    <row r="82" spans="2:20">
      <c r="B82" s="4"/>
      <c r="C82" s="4"/>
      <c r="D82" s="4"/>
      <c r="E82" s="4"/>
      <c r="F82" s="5"/>
      <c r="G82" s="3"/>
      <c r="H82" s="4"/>
      <c r="J82" s="4"/>
      <c r="T82" s="4"/>
    </row>
    <row r="83" spans="2:20">
      <c r="B83" s="4"/>
      <c r="C83" s="4"/>
      <c r="D83" s="4"/>
      <c r="E83" s="4"/>
      <c r="F83" s="5"/>
      <c r="G83" s="3"/>
      <c r="H83" s="4"/>
      <c r="T83" s="4"/>
    </row>
    <row r="84" spans="2:20">
      <c r="B84" s="4"/>
      <c r="C84" s="4"/>
      <c r="D84" s="4"/>
      <c r="E84" s="4"/>
      <c r="F84" s="3" t="s">
        <v>93</v>
      </c>
      <c r="G84" s="3"/>
      <c r="H84" s="3" t="s">
        <v>94</v>
      </c>
      <c r="J84" s="3" t="s">
        <v>95</v>
      </c>
      <c r="T84" s="4"/>
    </row>
    <row r="85" spans="2:20" ht="33.75">
      <c r="B85" s="4"/>
      <c r="C85" s="4"/>
      <c r="D85" s="4"/>
      <c r="E85" s="4"/>
      <c r="F85" s="5" t="s">
        <v>96</v>
      </c>
      <c r="G85" s="3"/>
      <c r="H85" s="4" t="s">
        <v>34</v>
      </c>
      <c r="J85" s="4" t="s">
        <v>34</v>
      </c>
      <c r="T85" s="4"/>
    </row>
    <row r="86" spans="2:20">
      <c r="B86" s="4"/>
      <c r="C86" s="4"/>
      <c r="D86" s="4"/>
      <c r="E86" s="4"/>
      <c r="F86" s="5"/>
      <c r="G86" s="3"/>
      <c r="H86" s="4"/>
      <c r="T86" s="4"/>
    </row>
    <row r="87" spans="2:20">
      <c r="B87" s="4"/>
      <c r="C87" s="4"/>
      <c r="D87" s="4"/>
      <c r="E87" s="4"/>
      <c r="F87" s="5"/>
      <c r="G87" s="3"/>
      <c r="H87" s="4"/>
      <c r="T87" s="4"/>
    </row>
    <row r="88" spans="2:20">
      <c r="B88" s="4"/>
      <c r="C88" s="4"/>
      <c r="D88" s="4"/>
      <c r="E88" s="4"/>
      <c r="F88" s="5"/>
      <c r="G88" s="3"/>
      <c r="H88" s="4"/>
      <c r="T88" s="4"/>
    </row>
    <row r="89" spans="2:20" s="9" customFormat="1">
      <c r="B89" s="3" t="s">
        <v>97</v>
      </c>
      <c r="C89" s="6"/>
      <c r="D89" s="6"/>
      <c r="E89" s="6"/>
      <c r="F89" s="7"/>
      <c r="G89" s="8"/>
      <c r="H89" s="6"/>
      <c r="T89" s="6"/>
    </row>
    <row r="90" spans="2:20" s="9" customFormat="1">
      <c r="B90" s="4" t="s">
        <v>98</v>
      </c>
      <c r="C90" s="6"/>
      <c r="D90" s="6"/>
      <c r="E90" s="6"/>
      <c r="F90" s="7"/>
      <c r="G90" s="8"/>
      <c r="H90" s="6"/>
      <c r="T90" s="6"/>
    </row>
    <row r="91" spans="2:20" s="9" customFormat="1">
      <c r="B91" s="4" t="s">
        <v>99</v>
      </c>
      <c r="C91" s="6"/>
      <c r="D91" s="6"/>
      <c r="E91" s="6"/>
      <c r="F91" s="7"/>
      <c r="G91" s="8"/>
      <c r="H91" s="6"/>
      <c r="T91" s="6"/>
    </row>
    <row r="92" spans="2:20">
      <c r="B92" s="4"/>
      <c r="C92" s="4"/>
      <c r="D92" s="4"/>
      <c r="E92" s="4"/>
      <c r="F92" s="5"/>
      <c r="G92" s="3"/>
      <c r="H92" s="4"/>
      <c r="T92" s="4"/>
    </row>
    <row r="93" spans="2:20">
      <c r="B93" s="4"/>
      <c r="C93" s="4"/>
      <c r="D93" s="4"/>
      <c r="E93" s="4"/>
      <c r="F93" s="5"/>
      <c r="G93" s="3"/>
      <c r="H93" s="4"/>
      <c r="T93" s="4"/>
    </row>
    <row r="94" spans="2:20">
      <c r="B94" s="4"/>
      <c r="C94" s="4"/>
      <c r="D94" s="4"/>
      <c r="E94" s="4"/>
      <c r="F94" s="5"/>
      <c r="G94" s="3"/>
      <c r="H94" s="4"/>
      <c r="T94" s="4"/>
    </row>
    <row r="95" spans="2:20">
      <c r="B95" s="4"/>
      <c r="C95" s="4"/>
      <c r="D95" s="4"/>
      <c r="E95" s="4"/>
      <c r="F95" s="5"/>
      <c r="G95" s="3"/>
      <c r="H95" s="4"/>
      <c r="J95" s="3" t="s">
        <v>100</v>
      </c>
      <c r="T95" s="4"/>
    </row>
    <row r="96" spans="2:20">
      <c r="B96" s="4"/>
      <c r="C96" s="4"/>
      <c r="D96" s="4"/>
      <c r="E96" s="4"/>
      <c r="G96" s="3"/>
      <c r="H96" s="4"/>
      <c r="J96" s="4" t="s">
        <v>101</v>
      </c>
      <c r="T96" s="4"/>
    </row>
    <row r="97" spans="2:20">
      <c r="B97" s="4"/>
      <c r="C97" s="4"/>
      <c r="D97" s="4"/>
      <c r="E97" s="4"/>
      <c r="G97" s="3"/>
      <c r="H97" s="4"/>
      <c r="J97" s="4" t="s">
        <v>102</v>
      </c>
      <c r="T97" s="4"/>
    </row>
    <row r="98" spans="2:20">
      <c r="B98" s="4"/>
      <c r="C98" s="4"/>
      <c r="D98" s="4"/>
      <c r="E98" s="4"/>
      <c r="G98" s="3"/>
      <c r="H98" s="4"/>
      <c r="J98" s="4" t="s">
        <v>103</v>
      </c>
      <c r="T98" s="4"/>
    </row>
    <row r="99" spans="2:20">
      <c r="B99" s="4"/>
      <c r="C99" s="4"/>
      <c r="D99" s="4"/>
      <c r="E99" s="4"/>
      <c r="G99" s="3"/>
      <c r="H99" s="4"/>
      <c r="J99" s="4" t="s">
        <v>104</v>
      </c>
      <c r="T99" s="4"/>
    </row>
    <row r="100" spans="2:20">
      <c r="B100" s="4"/>
      <c r="C100" s="4"/>
      <c r="D100" s="4"/>
      <c r="E100" s="4"/>
      <c r="G100" s="10"/>
      <c r="H100" s="4"/>
      <c r="J100" s="4" t="s">
        <v>105</v>
      </c>
      <c r="T100" s="4"/>
    </row>
    <row r="101" spans="2:20">
      <c r="B101" s="4"/>
      <c r="C101" s="4"/>
      <c r="D101" s="4"/>
      <c r="E101" s="4"/>
      <c r="G101" s="4"/>
      <c r="H101" s="4"/>
      <c r="J101" s="4" t="s">
        <v>106</v>
      </c>
      <c r="T101" s="4"/>
    </row>
    <row r="102" spans="2:20">
      <c r="B102" s="4"/>
      <c r="C102" s="4"/>
      <c r="D102" s="4"/>
      <c r="E102" s="4"/>
      <c r="G102" s="3"/>
      <c r="H102" s="3" t="s">
        <v>107</v>
      </c>
      <c r="T102" s="4"/>
    </row>
    <row r="103" spans="2:20">
      <c r="B103" s="4"/>
      <c r="C103" s="4"/>
      <c r="D103" s="4"/>
      <c r="E103" s="4"/>
      <c r="G103" s="10"/>
      <c r="H103" s="2" t="s">
        <v>108</v>
      </c>
      <c r="J103" s="3" t="s">
        <v>109</v>
      </c>
      <c r="T103" s="4"/>
    </row>
    <row r="104" spans="2:20">
      <c r="B104" s="4"/>
      <c r="C104" s="4"/>
      <c r="D104" s="4"/>
      <c r="E104" s="4"/>
      <c r="F104" s="3" t="s">
        <v>110</v>
      </c>
      <c r="G104" s="4"/>
      <c r="H104" s="2" t="s">
        <v>111</v>
      </c>
      <c r="J104" s="4" t="s">
        <v>112</v>
      </c>
      <c r="T104" s="4"/>
    </row>
    <row r="105" spans="2:20">
      <c r="F105" s="10" t="s">
        <v>113</v>
      </c>
      <c r="G105" s="3"/>
      <c r="H105" s="11" t="s">
        <v>114</v>
      </c>
      <c r="J105" s="4" t="s">
        <v>115</v>
      </c>
      <c r="T105" s="4"/>
    </row>
    <row r="106" spans="2:20">
      <c r="G106" s="10"/>
      <c r="H106" s="2" t="s">
        <v>116</v>
      </c>
      <c r="J106" s="4" t="s">
        <v>117</v>
      </c>
      <c r="T106" s="4"/>
    </row>
    <row r="107" spans="2:20">
      <c r="T107" s="4"/>
    </row>
    <row r="108" spans="2:20">
      <c r="G108" s="3"/>
      <c r="J108" s="3" t="s">
        <v>118</v>
      </c>
      <c r="T108" s="4"/>
    </row>
    <row r="109" spans="2:20">
      <c r="G109" s="3"/>
      <c r="J109" s="4" t="s">
        <v>119</v>
      </c>
      <c r="T109" s="4"/>
    </row>
    <row r="110" spans="2:20">
      <c r="B110" s="4"/>
      <c r="G110" s="3"/>
      <c r="J110" s="4" t="s">
        <v>120</v>
      </c>
      <c r="T110" s="4"/>
    </row>
    <row r="111" spans="2:20">
      <c r="B111" s="4"/>
      <c r="G111" s="3"/>
      <c r="J111" s="4" t="s">
        <v>121</v>
      </c>
      <c r="T111" s="4"/>
    </row>
    <row r="112" spans="2:20">
      <c r="B112" s="4"/>
      <c r="G112" s="3"/>
      <c r="T112" s="4"/>
    </row>
    <row r="113" spans="2:20">
      <c r="B113" s="4"/>
      <c r="G113" s="10"/>
      <c r="J113" s="3" t="s">
        <v>122</v>
      </c>
      <c r="T113" s="4"/>
    </row>
    <row r="114" spans="2:20">
      <c r="B114" s="4"/>
      <c r="G114" s="10"/>
      <c r="J114" s="4" t="s">
        <v>123</v>
      </c>
      <c r="T114" s="4"/>
    </row>
    <row r="115" spans="2:20">
      <c r="G115" s="10"/>
      <c r="T115" s="4"/>
    </row>
    <row r="116" spans="2:20">
      <c r="F116" s="3" t="s">
        <v>124</v>
      </c>
      <c r="G116" s="10"/>
      <c r="H116" s="3" t="s">
        <v>125</v>
      </c>
      <c r="T116" s="4"/>
    </row>
    <row r="117" spans="2:20">
      <c r="D117" s="3" t="s">
        <v>126</v>
      </c>
      <c r="F117" s="10" t="s">
        <v>127</v>
      </c>
      <c r="H117" s="4" t="s">
        <v>128</v>
      </c>
      <c r="J117" s="3" t="s">
        <v>129</v>
      </c>
      <c r="T117" s="4"/>
    </row>
    <row r="118" spans="2:20">
      <c r="D118" s="4" t="s">
        <v>130</v>
      </c>
      <c r="F118" s="4"/>
      <c r="G118" s="3"/>
      <c r="J118" s="4" t="s">
        <v>131</v>
      </c>
      <c r="T118" s="4"/>
    </row>
    <row r="119" spans="2:20">
      <c r="D119" s="4" t="s">
        <v>132</v>
      </c>
      <c r="F119" s="3" t="s">
        <v>133</v>
      </c>
      <c r="G119" s="5"/>
      <c r="H119" s="3" t="s">
        <v>134</v>
      </c>
      <c r="J119" s="4" t="s">
        <v>135</v>
      </c>
      <c r="T119" s="4"/>
    </row>
    <row r="120" spans="2:20" ht="22.5">
      <c r="D120" s="4" t="s">
        <v>136</v>
      </c>
      <c r="F120" s="10" t="s">
        <v>137</v>
      </c>
      <c r="G120" s="5"/>
      <c r="H120" s="4" t="s">
        <v>128</v>
      </c>
      <c r="J120" s="4" t="s">
        <v>138</v>
      </c>
      <c r="T120" s="4"/>
    </row>
    <row r="121" spans="2:20">
      <c r="D121" s="4" t="s">
        <v>139</v>
      </c>
      <c r="G121" s="5"/>
      <c r="J121" s="4" t="s">
        <v>140</v>
      </c>
      <c r="T121" s="4"/>
    </row>
    <row r="122" spans="2:20">
      <c r="D122" s="4" t="s">
        <v>141</v>
      </c>
      <c r="F122" s="3" t="s">
        <v>142</v>
      </c>
      <c r="H122" s="3" t="s">
        <v>143</v>
      </c>
      <c r="T122" s="4"/>
    </row>
    <row r="123" spans="2:20">
      <c r="D123" s="4" t="s">
        <v>144</v>
      </c>
      <c r="F123" s="10" t="s">
        <v>145</v>
      </c>
      <c r="G123" s="3"/>
      <c r="H123" s="4" t="s">
        <v>128</v>
      </c>
      <c r="T123" s="4"/>
    </row>
    <row r="124" spans="2:20">
      <c r="D124" s="4"/>
      <c r="F124" s="10"/>
      <c r="G124" s="3"/>
      <c r="H124" s="4"/>
      <c r="T124" s="4"/>
    </row>
    <row r="125" spans="2:20">
      <c r="G125" s="5"/>
      <c r="T125" s="4"/>
    </row>
    <row r="126" spans="2:20">
      <c r="T126" s="4"/>
    </row>
    <row r="127" spans="2:20">
      <c r="G127" s="3"/>
      <c r="T127" s="4"/>
    </row>
    <row r="128" spans="2:20">
      <c r="F128" s="10"/>
      <c r="G128" s="3"/>
      <c r="J128" s="3" t="s">
        <v>146</v>
      </c>
      <c r="T128" s="4"/>
    </row>
    <row r="129" spans="6:20">
      <c r="F129" s="10"/>
      <c r="G129" s="3"/>
      <c r="J129" s="4" t="s">
        <v>147</v>
      </c>
      <c r="T129" s="4"/>
    </row>
    <row r="130" spans="6:20">
      <c r="F130" s="3" t="s">
        <v>148</v>
      </c>
      <c r="G130" s="3"/>
      <c r="H130" s="3" t="s">
        <v>149</v>
      </c>
      <c r="T130" s="4"/>
    </row>
    <row r="131" spans="6:20" ht="22.5">
      <c r="F131" s="10" t="s">
        <v>150</v>
      </c>
      <c r="G131" s="3"/>
      <c r="H131" s="4" t="s">
        <v>147</v>
      </c>
      <c r="J131" s="3" t="s">
        <v>151</v>
      </c>
      <c r="T131" s="4"/>
    </row>
    <row r="132" spans="6:20">
      <c r="G132" s="5"/>
      <c r="H132" s="4" t="s">
        <v>152</v>
      </c>
      <c r="J132" s="4" t="s">
        <v>152</v>
      </c>
      <c r="T132" s="4"/>
    </row>
    <row r="133" spans="6:20">
      <c r="H133" s="4" t="s">
        <v>153</v>
      </c>
      <c r="T133" s="4"/>
    </row>
    <row r="134" spans="6:20">
      <c r="J134" s="3" t="s">
        <v>154</v>
      </c>
      <c r="T134" s="4"/>
    </row>
    <row r="135" spans="6:20">
      <c r="J135" s="4" t="s">
        <v>155</v>
      </c>
      <c r="T135" s="4"/>
    </row>
    <row r="136" spans="6:20">
      <c r="J136" s="4"/>
      <c r="T136" s="4"/>
    </row>
    <row r="137" spans="6:20">
      <c r="J137" s="4"/>
      <c r="T137" s="4"/>
    </row>
    <row r="138" spans="6:20">
      <c r="J138" s="4"/>
      <c r="T138" s="4"/>
    </row>
    <row r="139" spans="6:20">
      <c r="T139" s="4"/>
    </row>
    <row r="140" spans="6:20">
      <c r="L140" s="4"/>
      <c r="N140" s="4"/>
      <c r="P140" s="4"/>
      <c r="R140" s="4"/>
      <c r="T140" s="4"/>
    </row>
    <row r="141" spans="6:20">
      <c r="L141" s="4"/>
      <c r="N141" s="4"/>
      <c r="P141" s="4"/>
      <c r="R141" s="4"/>
      <c r="T141" s="4"/>
    </row>
    <row r="142" spans="6:20">
      <c r="J142" s="3" t="s">
        <v>156</v>
      </c>
      <c r="K142" s="4"/>
      <c r="L142" s="4"/>
      <c r="N142" s="4"/>
      <c r="P142" s="4"/>
      <c r="R142" s="4"/>
      <c r="T142" s="4"/>
    </row>
    <row r="143" spans="6:20">
      <c r="J143" s="4" t="s">
        <v>157</v>
      </c>
      <c r="L143" s="4"/>
      <c r="M143" s="4"/>
      <c r="N143" s="4"/>
      <c r="P143" s="4"/>
      <c r="R143" s="4"/>
      <c r="T143" s="4"/>
    </row>
    <row r="144" spans="6:20">
      <c r="H144" s="3" t="s">
        <v>158</v>
      </c>
      <c r="J144" s="4"/>
      <c r="L144" s="4"/>
      <c r="N144" s="4"/>
      <c r="O144" s="4"/>
      <c r="P144" s="4"/>
      <c r="R144" s="4"/>
      <c r="T144" s="4"/>
    </row>
    <row r="145" spans="6:20">
      <c r="F145" s="3" t="s">
        <v>159</v>
      </c>
      <c r="H145" s="4" t="s">
        <v>157</v>
      </c>
      <c r="J145" s="3" t="s">
        <v>160</v>
      </c>
      <c r="L145" s="4"/>
      <c r="N145" s="4"/>
      <c r="O145" s="4"/>
      <c r="P145" s="4"/>
      <c r="R145" s="4"/>
      <c r="T145" s="4"/>
    </row>
    <row r="146" spans="6:20" ht="22.5">
      <c r="F146" s="10" t="s">
        <v>161</v>
      </c>
      <c r="H146" s="4" t="s">
        <v>162</v>
      </c>
      <c r="I146" s="5"/>
      <c r="J146" s="4" t="s">
        <v>162</v>
      </c>
      <c r="L146" s="4"/>
      <c r="M146" s="4"/>
      <c r="N146" s="4"/>
      <c r="O146" s="4"/>
      <c r="P146" s="4"/>
      <c r="R146" s="4"/>
      <c r="T146" s="4"/>
    </row>
    <row r="147" spans="6:20">
      <c r="H147" s="5" t="s">
        <v>163</v>
      </c>
      <c r="L147" s="4"/>
      <c r="M147" s="4"/>
      <c r="N147" s="4"/>
      <c r="O147" s="4"/>
      <c r="P147" s="4"/>
      <c r="R147" s="4"/>
      <c r="T147" s="4"/>
    </row>
    <row r="148" spans="6:20">
      <c r="J148" s="3" t="s">
        <v>164</v>
      </c>
      <c r="K148" s="4"/>
      <c r="L148" s="4"/>
      <c r="M148" s="4"/>
      <c r="N148" s="4"/>
      <c r="O148" s="4"/>
      <c r="P148" s="4"/>
      <c r="R148" s="4"/>
      <c r="T148" s="4"/>
    </row>
    <row r="149" spans="6:20">
      <c r="J149" s="5" t="s">
        <v>163</v>
      </c>
      <c r="K149" s="4"/>
      <c r="L149" s="4"/>
      <c r="M149" s="4"/>
      <c r="N149" s="4"/>
      <c r="O149" s="4"/>
      <c r="P149" s="4"/>
      <c r="R149" s="4"/>
      <c r="T149" s="4"/>
    </row>
    <row r="150" spans="6:20">
      <c r="K150" s="4"/>
      <c r="L150" s="4"/>
      <c r="M150" s="4"/>
      <c r="N150" s="4"/>
      <c r="O150" s="4"/>
      <c r="P150" s="4"/>
      <c r="R150" s="4"/>
      <c r="T150" s="4"/>
    </row>
    <row r="151" spans="6:20">
      <c r="K151" s="4"/>
      <c r="L151" s="4"/>
      <c r="M151" s="4"/>
      <c r="N151" s="4"/>
      <c r="O151" s="4"/>
      <c r="P151" s="4"/>
      <c r="R151" s="4"/>
      <c r="T151" s="4"/>
    </row>
    <row r="152" spans="6:20">
      <c r="K152" s="4"/>
      <c r="L152" s="4"/>
      <c r="M152" s="4"/>
      <c r="N152" s="4"/>
      <c r="O152" s="4"/>
      <c r="P152" s="4"/>
      <c r="R152" s="4"/>
      <c r="T152" s="4"/>
    </row>
    <row r="153" spans="6:20">
      <c r="K153" s="4"/>
      <c r="L153" s="4"/>
      <c r="M153" s="4"/>
      <c r="N153" s="4"/>
      <c r="O153" s="4"/>
      <c r="P153" s="4"/>
      <c r="R153" s="4"/>
      <c r="T153" s="4"/>
    </row>
    <row r="154" spans="6:20">
      <c r="O154" s="4"/>
      <c r="P154" s="4"/>
      <c r="R154" s="4"/>
      <c r="T154" s="4"/>
    </row>
    <row r="155" spans="6:20">
      <c r="O155" s="4"/>
      <c r="P155" s="4"/>
      <c r="R155" s="4"/>
      <c r="T155" s="4"/>
    </row>
    <row r="156" spans="6:20">
      <c r="O156" s="4"/>
      <c r="P156" s="4"/>
      <c r="Q156" s="4"/>
      <c r="R156" s="4"/>
      <c r="T156" s="4"/>
    </row>
    <row r="157" spans="6:20">
      <c r="O157" s="4"/>
      <c r="P157" s="4"/>
      <c r="R157" s="4"/>
      <c r="T157" s="4"/>
    </row>
    <row r="158" spans="6:20">
      <c r="O158" s="4"/>
      <c r="P158" s="4"/>
      <c r="R158" s="4"/>
      <c r="T158" s="4"/>
    </row>
    <row r="159" spans="6:20">
      <c r="O159" s="4"/>
      <c r="P159" s="4"/>
      <c r="R159" s="4"/>
      <c r="T159" s="4"/>
    </row>
    <row r="160" spans="6:20">
      <c r="O160" s="4"/>
      <c r="P160" s="4"/>
      <c r="R160" s="4"/>
      <c r="T160" s="4"/>
    </row>
    <row r="161" spans="4:36">
      <c r="O161" s="4"/>
      <c r="P161" s="4"/>
      <c r="R161" s="4"/>
      <c r="T161" s="4"/>
    </row>
    <row r="162" spans="4:36">
      <c r="O162" s="4"/>
      <c r="P162" s="4"/>
      <c r="R162" s="4"/>
      <c r="T162" s="4"/>
    </row>
    <row r="163" spans="4:36">
      <c r="O163" s="4"/>
      <c r="P163" s="4"/>
      <c r="R163" s="4"/>
      <c r="T163" s="4"/>
    </row>
    <row r="164" spans="4:36">
      <c r="O164" s="4"/>
      <c r="P164" s="4"/>
      <c r="R164" s="4"/>
      <c r="T164" s="4"/>
    </row>
    <row r="165" spans="4:36">
      <c r="O165" s="4"/>
      <c r="P165" s="4"/>
      <c r="R165" s="4"/>
      <c r="T165" s="4"/>
    </row>
    <row r="166" spans="4:36">
      <c r="O166" s="4"/>
      <c r="P166" s="4"/>
      <c r="R166" s="4"/>
      <c r="T166" s="4"/>
    </row>
    <row r="167" spans="4:36">
      <c r="D167" s="2" t="str">
        <f t="array" ref="D167:E167">MID(D171:E171,4,LEN(D171:E171))</f>
        <v>ZONAS.</v>
      </c>
      <c r="E167" s="2" t="str">
        <v>IOQUIA.</v>
      </c>
      <c r="O167" s="4"/>
      <c r="P167" s="4"/>
      <c r="Q167" s="4"/>
      <c r="R167" s="4"/>
      <c r="T167" s="4"/>
    </row>
    <row r="168" spans="4:36">
      <c r="O168" s="4"/>
      <c r="P168" s="4"/>
      <c r="Q168" s="4"/>
      <c r="R168" s="4"/>
      <c r="T168" s="4"/>
    </row>
    <row r="169" spans="4:36">
      <c r="O169" s="4"/>
      <c r="P169" s="4"/>
      <c r="Q169" s="4"/>
      <c r="R169" s="4"/>
      <c r="T169" s="4"/>
    </row>
    <row r="170" spans="4:36">
      <c r="O170" s="4"/>
      <c r="P170" s="4"/>
      <c r="Q170" s="4"/>
      <c r="R170" s="4"/>
      <c r="T170" s="4"/>
    </row>
    <row r="171" spans="4:36" ht="15">
      <c r="D171" s="14" t="s">
        <v>165</v>
      </c>
      <c r="E171" s="14" t="s">
        <v>166</v>
      </c>
      <c r="F171" s="14" t="s">
        <v>167</v>
      </c>
      <c r="G171" s="14" t="s">
        <v>168</v>
      </c>
      <c r="H171" s="14" t="s">
        <v>169</v>
      </c>
      <c r="I171" s="14" t="s">
        <v>170</v>
      </c>
      <c r="J171" s="14" t="s">
        <v>171</v>
      </c>
      <c r="K171" s="14" t="s">
        <v>172</v>
      </c>
      <c r="L171" s="14" t="s">
        <v>173</v>
      </c>
      <c r="M171" s="14" t="s">
        <v>174</v>
      </c>
      <c r="N171" s="14" t="s">
        <v>175</v>
      </c>
      <c r="O171" s="14" t="s">
        <v>176</v>
      </c>
      <c r="P171" s="14" t="s">
        <v>177</v>
      </c>
      <c r="Q171" s="14" t="s">
        <v>178</v>
      </c>
      <c r="R171" s="14" t="s">
        <v>179</v>
      </c>
      <c r="S171" s="14" t="s">
        <v>180</v>
      </c>
      <c r="T171" s="14" t="s">
        <v>181</v>
      </c>
      <c r="U171" s="14" t="s">
        <v>182</v>
      </c>
      <c r="V171" s="14" t="s">
        <v>183</v>
      </c>
      <c r="W171" s="14" t="s">
        <v>184</v>
      </c>
      <c r="X171" s="14" t="s">
        <v>185</v>
      </c>
      <c r="Y171" s="14" t="s">
        <v>186</v>
      </c>
      <c r="Z171" s="14" t="s">
        <v>187</v>
      </c>
      <c r="AA171" s="14" t="s">
        <v>188</v>
      </c>
      <c r="AB171" s="14" t="s">
        <v>189</v>
      </c>
      <c r="AC171" s="14" t="s">
        <v>190</v>
      </c>
      <c r="AD171" s="14" t="s">
        <v>191</v>
      </c>
      <c r="AE171" s="14" t="s">
        <v>192</v>
      </c>
      <c r="AF171" s="14" t="s">
        <v>193</v>
      </c>
      <c r="AG171" s="14" t="s">
        <v>194</v>
      </c>
      <c r="AH171" s="14" t="s">
        <v>195</v>
      </c>
      <c r="AI171" s="14" t="s">
        <v>196</v>
      </c>
      <c r="AJ171" s="14" t="s">
        <v>197</v>
      </c>
    </row>
    <row r="172" spans="4:36" ht="30">
      <c r="D172" s="21" t="s">
        <v>198</v>
      </c>
      <c r="E172" s="20" t="s">
        <v>199</v>
      </c>
      <c r="F172" s="16" t="s">
        <v>200</v>
      </c>
      <c r="G172" s="19" t="s">
        <v>201</v>
      </c>
      <c r="H172" s="15" t="s">
        <v>202</v>
      </c>
      <c r="I172" s="19" t="s">
        <v>203</v>
      </c>
      <c r="J172" s="17" t="s">
        <v>204</v>
      </c>
      <c r="K172" s="18" t="s">
        <v>205</v>
      </c>
      <c r="L172" s="15" t="s">
        <v>206</v>
      </c>
      <c r="M172" s="16" t="s">
        <v>207</v>
      </c>
      <c r="N172" s="15" t="s">
        <v>208</v>
      </c>
      <c r="O172" s="15" t="s">
        <v>209</v>
      </c>
      <c r="P172" s="16" t="s">
        <v>210</v>
      </c>
      <c r="Q172" s="16" t="s">
        <v>211</v>
      </c>
      <c r="R172" s="15" t="s">
        <v>212</v>
      </c>
      <c r="S172" s="21" t="s">
        <v>213</v>
      </c>
      <c r="T172" s="18" t="s">
        <v>214</v>
      </c>
      <c r="U172" s="21" t="s">
        <v>215</v>
      </c>
      <c r="V172" s="19" t="s">
        <v>216</v>
      </c>
      <c r="W172" s="18" t="s">
        <v>217</v>
      </c>
      <c r="X172" s="16" t="s">
        <v>218</v>
      </c>
      <c r="Y172" s="15" t="s">
        <v>219</v>
      </c>
      <c r="Z172" s="15" t="s">
        <v>220</v>
      </c>
      <c r="AA172" s="15" t="s">
        <v>221</v>
      </c>
      <c r="AB172" s="16" t="s">
        <v>222</v>
      </c>
      <c r="AC172" s="15" t="s">
        <v>223</v>
      </c>
      <c r="AD172" s="16" t="s">
        <v>224</v>
      </c>
      <c r="AE172" s="15" t="s">
        <v>225</v>
      </c>
      <c r="AF172" s="16" t="s">
        <v>226</v>
      </c>
      <c r="AG172" s="16" t="s">
        <v>227</v>
      </c>
      <c r="AH172" s="15" t="s">
        <v>228</v>
      </c>
      <c r="AI172" s="24" t="s">
        <v>229</v>
      </c>
      <c r="AJ172" s="24" t="s">
        <v>230</v>
      </c>
    </row>
    <row r="173" spans="4:36" ht="15">
      <c r="D173" s="4"/>
      <c r="E173" s="20" t="s">
        <v>231</v>
      </c>
      <c r="F173" s="16" t="s">
        <v>232</v>
      </c>
      <c r="G173" s="19" t="s">
        <v>233</v>
      </c>
      <c r="H173" s="18" t="s">
        <v>234</v>
      </c>
      <c r="I173" s="19" t="s">
        <v>235</v>
      </c>
      <c r="J173" s="17" t="s">
        <v>236</v>
      </c>
      <c r="K173" s="18" t="s">
        <v>237</v>
      </c>
      <c r="L173" s="15" t="s">
        <v>238</v>
      </c>
      <c r="M173" s="16" t="s">
        <v>239</v>
      </c>
      <c r="N173" s="15" t="s">
        <v>240</v>
      </c>
      <c r="O173" s="15" t="s">
        <v>241</v>
      </c>
      <c r="P173" s="16" t="s">
        <v>242</v>
      </c>
      <c r="Q173" s="16" t="s">
        <v>243</v>
      </c>
      <c r="R173" s="15" t="s">
        <v>244</v>
      </c>
      <c r="S173" s="4"/>
      <c r="T173" s="18" t="s">
        <v>245</v>
      </c>
      <c r="U173" s="4"/>
      <c r="V173" s="19" t="s">
        <v>246</v>
      </c>
      <c r="W173" s="18" t="s">
        <v>247</v>
      </c>
      <c r="X173" s="16" t="s">
        <v>248</v>
      </c>
      <c r="Y173" s="15" t="s">
        <v>249</v>
      </c>
      <c r="Z173" s="15" t="s">
        <v>250</v>
      </c>
      <c r="AA173" s="15" t="s">
        <v>251</v>
      </c>
      <c r="AB173" s="16" t="s">
        <v>252</v>
      </c>
      <c r="AC173" s="15" t="s">
        <v>253</v>
      </c>
      <c r="AD173" s="21" t="s">
        <v>254</v>
      </c>
      <c r="AE173" s="15" t="s">
        <v>255</v>
      </c>
      <c r="AF173" s="16" t="s">
        <v>256</v>
      </c>
      <c r="AG173" s="16" t="s">
        <v>257</v>
      </c>
      <c r="AH173" s="15" t="s">
        <v>199</v>
      </c>
      <c r="AI173" s="4"/>
      <c r="AJ173" s="4"/>
    </row>
    <row r="174" spans="4:36" ht="15">
      <c r="D174" s="4"/>
      <c r="E174" s="20" t="s">
        <v>258</v>
      </c>
      <c r="F174" s="21" t="s">
        <v>259</v>
      </c>
      <c r="G174" s="19" t="s">
        <v>260</v>
      </c>
      <c r="H174" s="15" t="s">
        <v>261</v>
      </c>
      <c r="I174" s="19" t="s">
        <v>262</v>
      </c>
      <c r="J174" s="17" t="s">
        <v>263</v>
      </c>
      <c r="K174" s="18" t="s">
        <v>264</v>
      </c>
      <c r="L174" s="15" t="s">
        <v>265</v>
      </c>
      <c r="M174" s="21" t="s">
        <v>266</v>
      </c>
      <c r="N174" s="15" t="s">
        <v>267</v>
      </c>
      <c r="O174" s="15" t="s">
        <v>268</v>
      </c>
      <c r="P174" s="16" t="s">
        <v>269</v>
      </c>
      <c r="Q174" s="16" t="s">
        <v>270</v>
      </c>
      <c r="R174" s="15" t="s">
        <v>271</v>
      </c>
      <c r="S174" s="4"/>
      <c r="T174" s="18" t="s">
        <v>272</v>
      </c>
      <c r="U174" s="4"/>
      <c r="V174" s="19" t="s">
        <v>273</v>
      </c>
      <c r="W174" s="18" t="s">
        <v>274</v>
      </c>
      <c r="X174" s="16" t="s">
        <v>275</v>
      </c>
      <c r="Y174" s="15" t="s">
        <v>276</v>
      </c>
      <c r="Z174" s="15" t="s">
        <v>277</v>
      </c>
      <c r="AA174" s="15" t="s">
        <v>278</v>
      </c>
      <c r="AB174" s="21" t="s">
        <v>279</v>
      </c>
      <c r="AC174" s="15" t="s">
        <v>280</v>
      </c>
      <c r="AD174" s="4"/>
      <c r="AE174" s="15" t="s">
        <v>281</v>
      </c>
      <c r="AF174" s="16" t="s">
        <v>282</v>
      </c>
      <c r="AG174" s="16" t="s">
        <v>283</v>
      </c>
      <c r="AH174" s="15" t="s">
        <v>284</v>
      </c>
      <c r="AI174" s="4"/>
      <c r="AJ174" s="4"/>
    </row>
    <row r="175" spans="4:36" ht="30">
      <c r="D175" s="4"/>
      <c r="E175" s="20" t="s">
        <v>285</v>
      </c>
      <c r="F175" s="4"/>
      <c r="G175" s="19" t="s">
        <v>286</v>
      </c>
      <c r="H175" s="18" t="s">
        <v>287</v>
      </c>
      <c r="I175" s="19" t="s">
        <v>288</v>
      </c>
      <c r="J175" s="17" t="s">
        <v>289</v>
      </c>
      <c r="K175" s="18" t="s">
        <v>290</v>
      </c>
      <c r="L175" s="24" t="s">
        <v>291</v>
      </c>
      <c r="M175" s="4"/>
      <c r="N175" s="15" t="s">
        <v>292</v>
      </c>
      <c r="O175" s="15" t="s">
        <v>293</v>
      </c>
      <c r="P175" s="16" t="s">
        <v>294</v>
      </c>
      <c r="Q175" s="16" t="s">
        <v>295</v>
      </c>
      <c r="R175" s="15" t="s">
        <v>296</v>
      </c>
      <c r="S175" s="4"/>
      <c r="T175" s="18" t="s">
        <v>297</v>
      </c>
      <c r="U175" s="4"/>
      <c r="V175" s="19" t="s">
        <v>298</v>
      </c>
      <c r="W175" s="18" t="s">
        <v>299</v>
      </c>
      <c r="X175" s="16" t="s">
        <v>300</v>
      </c>
      <c r="Y175" s="15" t="s">
        <v>301</v>
      </c>
      <c r="Z175" s="15" t="s">
        <v>302</v>
      </c>
      <c r="AA175" s="24" t="s">
        <v>303</v>
      </c>
      <c r="AB175" s="4"/>
      <c r="AC175" s="15" t="s">
        <v>304</v>
      </c>
      <c r="AD175" s="4"/>
      <c r="AE175" s="15" t="s">
        <v>305</v>
      </c>
      <c r="AF175" s="21" t="s">
        <v>306</v>
      </c>
      <c r="AG175" s="16" t="s">
        <v>307</v>
      </c>
      <c r="AH175" s="15" t="s">
        <v>240</v>
      </c>
      <c r="AI175" s="4"/>
      <c r="AJ175" s="4"/>
    </row>
    <row r="176" spans="4:36" ht="15">
      <c r="D176" s="4"/>
      <c r="E176" s="20" t="s">
        <v>308</v>
      </c>
      <c r="F176" s="4"/>
      <c r="G176" s="19" t="s">
        <v>309</v>
      </c>
      <c r="H176" s="15" t="s">
        <v>310</v>
      </c>
      <c r="I176" s="19" t="s">
        <v>311</v>
      </c>
      <c r="J176" s="17" t="s">
        <v>312</v>
      </c>
      <c r="K176" s="18" t="s">
        <v>256</v>
      </c>
      <c r="L176" s="4"/>
      <c r="M176" s="4"/>
      <c r="N176" s="15" t="s">
        <v>256</v>
      </c>
      <c r="O176" s="24" t="s">
        <v>313</v>
      </c>
      <c r="P176" s="16" t="s">
        <v>314</v>
      </c>
      <c r="Q176" s="16" t="s">
        <v>315</v>
      </c>
      <c r="R176" s="15" t="s">
        <v>316</v>
      </c>
      <c r="S176" s="4"/>
      <c r="T176" s="18" t="s">
        <v>317</v>
      </c>
      <c r="U176" s="4"/>
      <c r="V176" s="23" t="s">
        <v>318</v>
      </c>
      <c r="W176" s="18" t="s">
        <v>319</v>
      </c>
      <c r="X176" s="21" t="s">
        <v>320</v>
      </c>
      <c r="Y176" s="15" t="s">
        <v>321</v>
      </c>
      <c r="Z176" s="15" t="s">
        <v>322</v>
      </c>
      <c r="AA176" s="4"/>
      <c r="AB176" s="4"/>
      <c r="AC176" s="24" t="s">
        <v>323</v>
      </c>
      <c r="AD176" s="4"/>
      <c r="AE176" s="15" t="s">
        <v>324</v>
      </c>
      <c r="AF176" s="4"/>
      <c r="AG176" s="16" t="s">
        <v>325</v>
      </c>
      <c r="AH176" s="15" t="s">
        <v>292</v>
      </c>
      <c r="AI176" s="4"/>
      <c r="AJ176" s="4"/>
    </row>
    <row r="177" spans="4:36" ht="15">
      <c r="D177" s="4"/>
      <c r="E177" s="20" t="s">
        <v>326</v>
      </c>
      <c r="F177" s="4"/>
      <c r="G177" s="19" t="s">
        <v>327</v>
      </c>
      <c r="H177" s="15" t="s">
        <v>328</v>
      </c>
      <c r="I177" s="19" t="s">
        <v>329</v>
      </c>
      <c r="J177" s="17" t="s">
        <v>330</v>
      </c>
      <c r="K177" s="18" t="s">
        <v>331</v>
      </c>
      <c r="L177" s="4"/>
      <c r="M177" s="4"/>
      <c r="N177" s="15" t="s">
        <v>332</v>
      </c>
      <c r="O177" s="4"/>
      <c r="P177" s="21" t="s">
        <v>333</v>
      </c>
      <c r="Q177" s="16" t="s">
        <v>334</v>
      </c>
      <c r="R177" s="15" t="s">
        <v>335</v>
      </c>
      <c r="S177" s="4"/>
      <c r="T177" s="18" t="s">
        <v>336</v>
      </c>
      <c r="U177" s="4"/>
      <c r="V177" s="4"/>
      <c r="W177" s="18" t="s">
        <v>337</v>
      </c>
      <c r="X177" s="4"/>
      <c r="Y177" s="15" t="s">
        <v>338</v>
      </c>
      <c r="Z177" s="24" t="s">
        <v>339</v>
      </c>
      <c r="AA177" s="4"/>
      <c r="AB177" s="4"/>
      <c r="AC177" s="4"/>
      <c r="AD177" s="4"/>
      <c r="AE177" s="15" t="s">
        <v>340</v>
      </c>
      <c r="AF177" s="4"/>
      <c r="AG177" s="16" t="s">
        <v>341</v>
      </c>
      <c r="AH177" s="15" t="s">
        <v>342</v>
      </c>
      <c r="AI177" s="4"/>
      <c r="AJ177" s="4"/>
    </row>
    <row r="178" spans="4:36" ht="15">
      <c r="D178" s="4"/>
      <c r="E178" s="20" t="s">
        <v>343</v>
      </c>
      <c r="F178" s="4"/>
      <c r="G178" s="23" t="s">
        <v>258</v>
      </c>
      <c r="H178" s="15" t="s">
        <v>344</v>
      </c>
      <c r="I178" s="19" t="s">
        <v>345</v>
      </c>
      <c r="J178" s="17" t="s">
        <v>346</v>
      </c>
      <c r="K178" s="26" t="s">
        <v>347</v>
      </c>
      <c r="L178" s="4"/>
      <c r="M178" s="4"/>
      <c r="N178" s="24" t="s">
        <v>348</v>
      </c>
      <c r="O178" s="4"/>
      <c r="P178" s="4"/>
      <c r="Q178" s="16" t="s">
        <v>349</v>
      </c>
      <c r="R178" s="15" t="s">
        <v>350</v>
      </c>
      <c r="S178" s="4"/>
      <c r="T178" s="26" t="s">
        <v>351</v>
      </c>
      <c r="U178" s="4"/>
      <c r="V178" s="4"/>
      <c r="W178" s="18" t="s">
        <v>352</v>
      </c>
      <c r="X178" s="4"/>
      <c r="Y178" s="15" t="s">
        <v>353</v>
      </c>
      <c r="Z178" s="4"/>
      <c r="AA178" s="4"/>
      <c r="AB178" s="4"/>
      <c r="AC178" s="4"/>
      <c r="AD178" s="4"/>
      <c r="AE178" s="15" t="s">
        <v>354</v>
      </c>
      <c r="AF178" s="4"/>
      <c r="AG178" s="16" t="s">
        <v>355</v>
      </c>
      <c r="AH178" s="15" t="s">
        <v>356</v>
      </c>
      <c r="AI178" s="4"/>
      <c r="AJ178" s="4"/>
    </row>
    <row r="179" spans="4:36" ht="15">
      <c r="D179" s="4"/>
      <c r="E179" s="20" t="s">
        <v>357</v>
      </c>
      <c r="F179" s="4"/>
      <c r="G179" s="4"/>
      <c r="H179" s="15" t="s">
        <v>358</v>
      </c>
      <c r="I179" s="23" t="s">
        <v>359</v>
      </c>
      <c r="J179" s="17" t="s">
        <v>360</v>
      </c>
      <c r="K179" s="4"/>
      <c r="L179" s="4"/>
      <c r="M179" s="4"/>
      <c r="N179" s="4"/>
      <c r="O179" s="4"/>
      <c r="P179" s="4"/>
      <c r="Q179" s="21" t="s">
        <v>361</v>
      </c>
      <c r="R179" s="15" t="s">
        <v>362</v>
      </c>
      <c r="S179" s="4"/>
      <c r="T179" s="4"/>
      <c r="U179" s="4"/>
      <c r="V179" s="4"/>
      <c r="W179" s="26" t="s">
        <v>363</v>
      </c>
      <c r="X179" s="4"/>
      <c r="Y179" s="24" t="s">
        <v>364</v>
      </c>
      <c r="Z179" s="4"/>
      <c r="AA179" s="4"/>
      <c r="AB179" s="4"/>
      <c r="AC179" s="4"/>
      <c r="AD179" s="4"/>
      <c r="AE179" s="15" t="s">
        <v>365</v>
      </c>
      <c r="AF179" s="4"/>
      <c r="AG179" s="16" t="s">
        <v>366</v>
      </c>
      <c r="AH179" s="15" t="s">
        <v>367</v>
      </c>
      <c r="AI179" s="4"/>
      <c r="AJ179" s="4"/>
    </row>
    <row r="180" spans="4:36" ht="15">
      <c r="D180" s="4"/>
      <c r="E180" s="20" t="s">
        <v>264</v>
      </c>
      <c r="F180" s="4"/>
      <c r="G180" s="4"/>
      <c r="H180" s="18" t="s">
        <v>368</v>
      </c>
      <c r="I180" s="4"/>
      <c r="J180" s="17" t="s">
        <v>369</v>
      </c>
      <c r="K180" s="4"/>
      <c r="L180" s="4"/>
      <c r="M180" s="4"/>
      <c r="N180" s="4"/>
      <c r="O180" s="4"/>
      <c r="P180" s="4"/>
      <c r="Q180" s="4"/>
      <c r="R180" s="15" t="s">
        <v>370</v>
      </c>
      <c r="S180" s="4"/>
      <c r="T180" s="4"/>
      <c r="U180" s="4"/>
      <c r="V180" s="4"/>
      <c r="W180" s="4"/>
      <c r="X180" s="4"/>
      <c r="Y180" s="4"/>
      <c r="Z180" s="4"/>
      <c r="AA180" s="4"/>
      <c r="AB180" s="4"/>
      <c r="AC180" s="4"/>
      <c r="AD180" s="4"/>
      <c r="AE180" s="15" t="s">
        <v>371</v>
      </c>
      <c r="AF180" s="4"/>
      <c r="AG180" s="16" t="s">
        <v>372</v>
      </c>
      <c r="AH180" s="15" t="s">
        <v>373</v>
      </c>
      <c r="AI180" s="4"/>
      <c r="AJ180" s="4"/>
    </row>
    <row r="181" spans="4:36" ht="15">
      <c r="D181" s="4"/>
      <c r="E181" s="20" t="s">
        <v>374</v>
      </c>
      <c r="F181" s="4"/>
      <c r="G181" s="4"/>
      <c r="H181" s="15" t="s">
        <v>375</v>
      </c>
      <c r="I181" s="4"/>
      <c r="J181" s="17" t="s">
        <v>376</v>
      </c>
      <c r="K181" s="4"/>
      <c r="L181" s="4"/>
      <c r="M181" s="4"/>
      <c r="N181" s="4"/>
      <c r="O181" s="4"/>
      <c r="P181" s="4"/>
      <c r="Q181" s="4"/>
      <c r="R181" s="15" t="s">
        <v>377</v>
      </c>
      <c r="S181" s="4"/>
      <c r="T181" s="4"/>
      <c r="U181" s="4"/>
      <c r="V181" s="4"/>
      <c r="W181" s="4"/>
      <c r="X181" s="4"/>
      <c r="Y181" s="4"/>
      <c r="Z181" s="4"/>
      <c r="AA181" s="4"/>
      <c r="AB181" s="4"/>
      <c r="AC181" s="4"/>
      <c r="AD181" s="4"/>
      <c r="AE181" s="15" t="s">
        <v>378</v>
      </c>
      <c r="AF181" s="4"/>
      <c r="AG181" s="21" t="s">
        <v>379</v>
      </c>
      <c r="AH181" s="15" t="s">
        <v>380</v>
      </c>
      <c r="AI181" s="4"/>
      <c r="AJ181" s="4"/>
    </row>
    <row r="182" spans="4:36" ht="15">
      <c r="D182" s="4"/>
      <c r="E182" s="20" t="s">
        <v>290</v>
      </c>
      <c r="F182" s="4"/>
      <c r="G182" s="4"/>
      <c r="H182" s="18" t="s">
        <v>381</v>
      </c>
      <c r="I182" s="4"/>
      <c r="J182" s="17" t="s">
        <v>382</v>
      </c>
      <c r="K182" s="4"/>
      <c r="L182" s="4"/>
      <c r="M182" s="4"/>
      <c r="N182" s="4"/>
      <c r="O182" s="4"/>
      <c r="P182" s="4"/>
      <c r="Q182" s="4"/>
      <c r="R182" s="15" t="s">
        <v>383</v>
      </c>
      <c r="S182" s="4"/>
      <c r="T182" s="4"/>
      <c r="U182" s="4"/>
      <c r="V182" s="4"/>
      <c r="W182" s="4"/>
      <c r="X182" s="4"/>
      <c r="Y182" s="4"/>
      <c r="Z182" s="4"/>
      <c r="AA182" s="4"/>
      <c r="AB182" s="4"/>
      <c r="AC182" s="4"/>
      <c r="AD182" s="4"/>
      <c r="AE182" s="24" t="s">
        <v>384</v>
      </c>
      <c r="AF182" s="4"/>
      <c r="AG182" s="4"/>
      <c r="AH182" s="15" t="s">
        <v>385</v>
      </c>
      <c r="AI182" s="4"/>
      <c r="AJ182" s="4"/>
    </row>
    <row r="183" spans="4:36" ht="15">
      <c r="D183" s="4"/>
      <c r="E183" s="20" t="s">
        <v>386</v>
      </c>
      <c r="F183" s="4"/>
      <c r="G183" s="4"/>
      <c r="H183" s="18" t="s">
        <v>387</v>
      </c>
      <c r="I183" s="4"/>
      <c r="J183" s="25" t="s">
        <v>388</v>
      </c>
      <c r="K183" s="4"/>
      <c r="L183" s="4"/>
      <c r="M183" s="4"/>
      <c r="N183" s="4"/>
      <c r="O183" s="4"/>
      <c r="P183" s="4"/>
      <c r="Q183" s="4"/>
      <c r="R183" s="15" t="s">
        <v>389</v>
      </c>
      <c r="S183" s="4"/>
      <c r="T183" s="4"/>
      <c r="U183" s="4"/>
      <c r="V183" s="4"/>
      <c r="W183" s="4"/>
      <c r="X183" s="4"/>
      <c r="Y183" s="4"/>
      <c r="Z183" s="4"/>
      <c r="AA183" s="4"/>
      <c r="AB183" s="4"/>
      <c r="AC183" s="4"/>
      <c r="AD183" s="4"/>
      <c r="AE183" s="4"/>
      <c r="AF183" s="4"/>
      <c r="AG183" s="4"/>
      <c r="AH183" s="15" t="s">
        <v>390</v>
      </c>
      <c r="AI183" s="4"/>
      <c r="AJ183" s="4"/>
    </row>
    <row r="184" spans="4:36" ht="30">
      <c r="D184" s="4"/>
      <c r="E184" s="20" t="s">
        <v>391</v>
      </c>
      <c r="F184" s="4"/>
      <c r="G184" s="4"/>
      <c r="H184" s="15" t="s">
        <v>392</v>
      </c>
      <c r="I184" s="4"/>
      <c r="J184" s="4"/>
      <c r="K184" s="4"/>
      <c r="L184" s="4"/>
      <c r="M184" s="4"/>
      <c r="N184" s="4"/>
      <c r="O184" s="4"/>
      <c r="P184" s="4"/>
      <c r="Q184" s="4"/>
      <c r="R184" s="15" t="s">
        <v>393</v>
      </c>
      <c r="S184" s="4"/>
      <c r="T184" s="4"/>
      <c r="U184" s="4"/>
      <c r="V184" s="4"/>
      <c r="W184" s="4"/>
      <c r="X184" s="4"/>
      <c r="Y184" s="4"/>
      <c r="Z184" s="4"/>
      <c r="AA184" s="4"/>
      <c r="AB184" s="4"/>
      <c r="AC184" s="4"/>
      <c r="AD184" s="4"/>
      <c r="AE184" s="4"/>
      <c r="AF184" s="4"/>
      <c r="AG184" s="4"/>
      <c r="AH184" s="15" t="s">
        <v>394</v>
      </c>
      <c r="AI184" s="4"/>
      <c r="AJ184" s="4"/>
    </row>
    <row r="185" spans="4:36" ht="15">
      <c r="D185" s="4"/>
      <c r="E185" s="20" t="s">
        <v>395</v>
      </c>
      <c r="F185" s="4"/>
      <c r="G185" s="4"/>
      <c r="H185" s="15" t="s">
        <v>396</v>
      </c>
      <c r="I185" s="4"/>
      <c r="J185" s="4"/>
      <c r="K185" s="4"/>
      <c r="L185" s="4"/>
      <c r="M185" s="4"/>
      <c r="N185" s="4"/>
      <c r="O185" s="4"/>
      <c r="P185" s="4"/>
      <c r="Q185" s="4"/>
      <c r="R185" s="24" t="s">
        <v>397</v>
      </c>
      <c r="S185" s="4"/>
      <c r="T185" s="4"/>
      <c r="U185" s="4"/>
      <c r="V185" s="4"/>
      <c r="W185" s="4"/>
      <c r="X185" s="4"/>
      <c r="Y185" s="4"/>
      <c r="Z185" s="4"/>
      <c r="AA185" s="4"/>
      <c r="AB185" s="4"/>
      <c r="AC185" s="4"/>
      <c r="AD185" s="4"/>
      <c r="AE185" s="4"/>
      <c r="AF185" s="4"/>
      <c r="AG185" s="4"/>
      <c r="AH185" s="15" t="s">
        <v>398</v>
      </c>
      <c r="AI185" s="4"/>
      <c r="AJ185" s="4"/>
    </row>
    <row r="186" spans="4:36" ht="15">
      <c r="D186" s="4"/>
      <c r="E186" s="20" t="s">
        <v>399</v>
      </c>
      <c r="F186" s="4"/>
      <c r="G186" s="4"/>
      <c r="H186" s="15" t="s">
        <v>400</v>
      </c>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24" t="s">
        <v>401</v>
      </c>
      <c r="AI186" s="4"/>
      <c r="AJ186" s="4"/>
    </row>
    <row r="187" spans="4:36" ht="15">
      <c r="D187" s="4"/>
      <c r="E187" s="20" t="s">
        <v>402</v>
      </c>
      <c r="F187" s="4"/>
      <c r="G187" s="4"/>
      <c r="H187" s="15" t="s">
        <v>403</v>
      </c>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row>
    <row r="188" spans="4:36" ht="15">
      <c r="D188" s="4"/>
      <c r="E188" s="20" t="s">
        <v>340</v>
      </c>
      <c r="F188" s="4"/>
      <c r="G188" s="4"/>
      <c r="H188" s="15" t="s">
        <v>404</v>
      </c>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row>
    <row r="189" spans="4:36" ht="15">
      <c r="D189" s="4"/>
      <c r="E189" s="22" t="s">
        <v>405</v>
      </c>
      <c r="F189" s="4"/>
      <c r="G189" s="4"/>
      <c r="H189" s="24" t="s">
        <v>406</v>
      </c>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row>
    <row r="190" spans="4:36">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row>
    <row r="191" spans="4:36">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row>
    <row r="192" spans="4:36">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row>
    <row r="193" spans="4:36">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row>
    <row r="194" spans="4:36">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row>
    <row r="195" spans="4:36">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row>
    <row r="196" spans="4:36">
      <c r="O196" s="4"/>
      <c r="P196" s="4"/>
      <c r="Q196" s="4"/>
      <c r="R196" s="4"/>
      <c r="S196" s="4"/>
      <c r="T196" s="4"/>
    </row>
    <row r="197" spans="4:36">
      <c r="O197" s="4"/>
      <c r="P197" s="4"/>
      <c r="Q197" s="4"/>
      <c r="R197" s="4"/>
      <c r="S197" s="4"/>
      <c r="T197" s="4"/>
    </row>
    <row r="198" spans="4:36">
      <c r="O198" s="4"/>
      <c r="P198" s="4"/>
      <c r="Q198" s="4"/>
      <c r="R198" s="4"/>
      <c r="S198" s="4"/>
      <c r="T198" s="4"/>
    </row>
    <row r="199" spans="4:36">
      <c r="O199" s="4"/>
      <c r="P199" s="4"/>
      <c r="Q199" s="4"/>
      <c r="R199" s="4"/>
      <c r="S199" s="4"/>
      <c r="T199" s="4"/>
    </row>
    <row r="200" spans="4:36">
      <c r="O200" s="4"/>
      <c r="P200" s="4"/>
      <c r="Q200" s="4"/>
      <c r="R200" s="4"/>
      <c r="S200" s="4"/>
      <c r="T200" s="4"/>
    </row>
    <row r="201" spans="4:36">
      <c r="O201" s="4"/>
      <c r="P201" s="4"/>
      <c r="Q201" s="4"/>
      <c r="R201" s="4"/>
      <c r="S201" s="4"/>
      <c r="T201" s="4"/>
    </row>
    <row r="202" spans="4:36">
      <c r="O202" s="4"/>
      <c r="P202" s="4"/>
      <c r="Q202" s="4"/>
      <c r="R202" s="4"/>
      <c r="S202" s="4"/>
      <c r="T202" s="4"/>
    </row>
    <row r="203" spans="4:36">
      <c r="O203" s="4"/>
      <c r="P203" s="4"/>
      <c r="Q203" s="4"/>
      <c r="R203" s="4"/>
      <c r="S203" s="4"/>
      <c r="T203" s="4"/>
    </row>
    <row r="204" spans="4:36" ht="15">
      <c r="D204" s="14" t="s">
        <v>407</v>
      </c>
      <c r="E204" s="14" t="s">
        <v>408</v>
      </c>
      <c r="F204" s="14" t="s">
        <v>409</v>
      </c>
      <c r="G204" s="28" t="s">
        <v>410</v>
      </c>
      <c r="H204" s="28" t="s">
        <v>411</v>
      </c>
      <c r="I204" s="14" t="s">
        <v>412</v>
      </c>
      <c r="J204" s="14" t="s">
        <v>413</v>
      </c>
      <c r="K204" s="28" t="s">
        <v>414</v>
      </c>
      <c r="L204" s="14" t="s">
        <v>415</v>
      </c>
      <c r="M204" s="14" t="s">
        <v>416</v>
      </c>
      <c r="N204" s="14" t="s">
        <v>417</v>
      </c>
      <c r="O204" s="14" t="s">
        <v>418</v>
      </c>
      <c r="P204" s="28" t="s">
        <v>419</v>
      </c>
      <c r="Q204" s="14" t="s">
        <v>420</v>
      </c>
      <c r="R204" s="14" t="s">
        <v>421</v>
      </c>
      <c r="S204" s="14" t="s">
        <v>422</v>
      </c>
      <c r="T204" s="14" t="s">
        <v>423</v>
      </c>
      <c r="U204" s="14" t="s">
        <v>424</v>
      </c>
      <c r="V204" s="14" t="s">
        <v>425</v>
      </c>
      <c r="W204" s="14" t="s">
        <v>426</v>
      </c>
      <c r="X204" s="14" t="s">
        <v>427</v>
      </c>
      <c r="Y204" s="14" t="s">
        <v>428</v>
      </c>
      <c r="Z204" s="14" t="s">
        <v>429</v>
      </c>
      <c r="AA204" s="14" t="s">
        <v>430</v>
      </c>
      <c r="AB204" s="14" t="s">
        <v>431</v>
      </c>
      <c r="AC204" s="14" t="s">
        <v>432</v>
      </c>
      <c r="AD204" s="14" t="s">
        <v>433</v>
      </c>
      <c r="AE204" s="14" t="s">
        <v>434</v>
      </c>
      <c r="AF204" s="14" t="s">
        <v>435</v>
      </c>
      <c r="AG204" s="14" t="s">
        <v>436</v>
      </c>
      <c r="AH204" s="14" t="s">
        <v>437</v>
      </c>
      <c r="AI204" s="14" t="s">
        <v>438</v>
      </c>
      <c r="AJ204" s="14" t="s">
        <v>439</v>
      </c>
    </row>
    <row r="205" spans="4:36" ht="15">
      <c r="D205" t="s">
        <v>440</v>
      </c>
      <c r="E205" t="s">
        <v>441</v>
      </c>
      <c r="F205" t="s">
        <v>409</v>
      </c>
      <c r="G205" t="s">
        <v>442</v>
      </c>
      <c r="H205" t="s">
        <v>443</v>
      </c>
      <c r="I205" t="s">
        <v>444</v>
      </c>
      <c r="J205" t="s">
        <v>445</v>
      </c>
      <c r="K205" t="s">
        <v>446</v>
      </c>
      <c r="L205" t="s">
        <v>447</v>
      </c>
      <c r="M205" t="s">
        <v>448</v>
      </c>
      <c r="N205" t="s">
        <v>449</v>
      </c>
      <c r="O205" t="s">
        <v>450</v>
      </c>
      <c r="P205" t="s">
        <v>451</v>
      </c>
      <c r="Q205" t="s">
        <v>452</v>
      </c>
      <c r="R205" t="s">
        <v>453</v>
      </c>
      <c r="S205" t="s">
        <v>454</v>
      </c>
      <c r="T205" t="s">
        <v>455</v>
      </c>
      <c r="U205" t="s">
        <v>456</v>
      </c>
      <c r="V205" t="s">
        <v>457</v>
      </c>
      <c r="W205" t="s">
        <v>458</v>
      </c>
      <c r="X205" t="s">
        <v>459</v>
      </c>
      <c r="Y205" t="s">
        <v>460</v>
      </c>
      <c r="Z205" t="s">
        <v>461</v>
      </c>
      <c r="AA205" t="s">
        <v>462</v>
      </c>
      <c r="AB205" t="s">
        <v>463</v>
      </c>
      <c r="AC205" t="s">
        <v>464</v>
      </c>
      <c r="AD205" t="s">
        <v>465</v>
      </c>
      <c r="AE205" t="s">
        <v>466</v>
      </c>
      <c r="AF205" t="s">
        <v>467</v>
      </c>
      <c r="AG205" t="s">
        <v>468</v>
      </c>
      <c r="AH205" t="s">
        <v>469</v>
      </c>
      <c r="AI205" t="s">
        <v>470</v>
      </c>
      <c r="AJ205" t="s">
        <v>471</v>
      </c>
    </row>
    <row r="206" spans="4:36" ht="15">
      <c r="D206" t="s">
        <v>472</v>
      </c>
      <c r="E206" t="s">
        <v>473</v>
      </c>
      <c r="F206" t="s">
        <v>474</v>
      </c>
      <c r="G206" t="s">
        <v>475</v>
      </c>
      <c r="H206"/>
      <c r="I206" t="s">
        <v>476</v>
      </c>
      <c r="J206" t="s">
        <v>477</v>
      </c>
      <c r="K206" t="s">
        <v>478</v>
      </c>
      <c r="L206" t="s">
        <v>479</v>
      </c>
      <c r="M206" t="s">
        <v>480</v>
      </c>
      <c r="N206" t="s">
        <v>481</v>
      </c>
      <c r="O206" t="s">
        <v>482</v>
      </c>
      <c r="P206" t="s">
        <v>483</v>
      </c>
      <c r="Q206" t="s">
        <v>484</v>
      </c>
      <c r="R206" t="s">
        <v>485</v>
      </c>
      <c r="S206" t="s">
        <v>486</v>
      </c>
      <c r="T206" t="s">
        <v>487</v>
      </c>
      <c r="U206" t="s">
        <v>488</v>
      </c>
      <c r="V206" t="s">
        <v>479</v>
      </c>
      <c r="W206" t="s">
        <v>489</v>
      </c>
      <c r="X206" t="s">
        <v>490</v>
      </c>
      <c r="Y206" t="s">
        <v>485</v>
      </c>
      <c r="Z206" t="s">
        <v>491</v>
      </c>
      <c r="AA206" t="s">
        <v>492</v>
      </c>
      <c r="AB206" t="s">
        <v>493</v>
      </c>
      <c r="AC206" t="s">
        <v>494</v>
      </c>
      <c r="AD206" t="s">
        <v>495</v>
      </c>
      <c r="AE206" t="s">
        <v>496</v>
      </c>
      <c r="AF206" t="s">
        <v>493</v>
      </c>
      <c r="AG206" t="s">
        <v>497</v>
      </c>
      <c r="AH206" t="s">
        <v>498</v>
      </c>
      <c r="AI206" t="s">
        <v>499</v>
      </c>
      <c r="AJ206" t="s">
        <v>500</v>
      </c>
    </row>
    <row r="207" spans="4:36" ht="15">
      <c r="D207" t="s">
        <v>501</v>
      </c>
      <c r="E207" t="s">
        <v>502</v>
      </c>
      <c r="F207" t="s">
        <v>503</v>
      </c>
      <c r="G207" t="s">
        <v>504</v>
      </c>
      <c r="H207"/>
      <c r="I207" t="s">
        <v>505</v>
      </c>
      <c r="J207" t="s">
        <v>506</v>
      </c>
      <c r="K207" t="s">
        <v>507</v>
      </c>
      <c r="L207" t="s">
        <v>508</v>
      </c>
      <c r="M207" t="s">
        <v>509</v>
      </c>
      <c r="N207" t="s">
        <v>510</v>
      </c>
      <c r="O207" t="s">
        <v>511</v>
      </c>
      <c r="P207" t="s">
        <v>512</v>
      </c>
      <c r="Q207" t="s">
        <v>493</v>
      </c>
      <c r="R207" t="s">
        <v>513</v>
      </c>
      <c r="S207" t="s">
        <v>514</v>
      </c>
      <c r="T207" t="s">
        <v>515</v>
      </c>
      <c r="U207" t="s">
        <v>516</v>
      </c>
      <c r="V207" t="s">
        <v>517</v>
      </c>
      <c r="W207" t="s">
        <v>518</v>
      </c>
      <c r="X207" t="s">
        <v>519</v>
      </c>
      <c r="Y207" t="s">
        <v>520</v>
      </c>
      <c r="Z207" t="s">
        <v>521</v>
      </c>
      <c r="AA207" t="s">
        <v>522</v>
      </c>
      <c r="AB207" t="s">
        <v>523</v>
      </c>
      <c r="AC207" t="s">
        <v>524</v>
      </c>
      <c r="AD207"/>
      <c r="AE207" t="s">
        <v>479</v>
      </c>
      <c r="AF207" t="s">
        <v>525</v>
      </c>
      <c r="AG207" t="s">
        <v>526</v>
      </c>
      <c r="AH207" t="s">
        <v>527</v>
      </c>
      <c r="AI207" t="s">
        <v>528</v>
      </c>
      <c r="AJ207" t="s">
        <v>529</v>
      </c>
    </row>
    <row r="208" spans="4:36" ht="15">
      <c r="D208" t="s">
        <v>530</v>
      </c>
      <c r="E208" t="s">
        <v>531</v>
      </c>
      <c r="F208" t="s">
        <v>532</v>
      </c>
      <c r="G208" t="s">
        <v>533</v>
      </c>
      <c r="H208"/>
      <c r="I208" t="s">
        <v>534</v>
      </c>
      <c r="J208" t="s">
        <v>535</v>
      </c>
      <c r="K208" t="s">
        <v>536</v>
      </c>
      <c r="L208" t="s">
        <v>537</v>
      </c>
      <c r="M208" t="s">
        <v>538</v>
      </c>
      <c r="N208" t="s">
        <v>524</v>
      </c>
      <c r="O208" t="s">
        <v>539</v>
      </c>
      <c r="P208" t="s">
        <v>540</v>
      </c>
      <c r="Q208" t="s">
        <v>541</v>
      </c>
      <c r="R208" t="s">
        <v>542</v>
      </c>
      <c r="S208" t="s">
        <v>543</v>
      </c>
      <c r="T208" t="s">
        <v>544</v>
      </c>
      <c r="U208" t="s">
        <v>545</v>
      </c>
      <c r="V208" t="s">
        <v>546</v>
      </c>
      <c r="W208" t="s">
        <v>547</v>
      </c>
      <c r="X208" t="s">
        <v>548</v>
      </c>
      <c r="Y208" t="s">
        <v>549</v>
      </c>
      <c r="Z208" t="s">
        <v>550</v>
      </c>
      <c r="AA208" t="s">
        <v>551</v>
      </c>
      <c r="AB208" t="s">
        <v>552</v>
      </c>
      <c r="AC208" t="s">
        <v>553</v>
      </c>
      <c r="AD208"/>
      <c r="AE208" t="s">
        <v>554</v>
      </c>
      <c r="AF208" t="s">
        <v>555</v>
      </c>
      <c r="AG208" t="s">
        <v>556</v>
      </c>
      <c r="AH208" t="s">
        <v>557</v>
      </c>
      <c r="AI208" t="s">
        <v>558</v>
      </c>
      <c r="AJ208" t="s">
        <v>559</v>
      </c>
    </row>
    <row r="209" spans="4:36" ht="15">
      <c r="D209" t="s">
        <v>560</v>
      </c>
      <c r="E209" t="s">
        <v>561</v>
      </c>
      <c r="F209" t="s">
        <v>562</v>
      </c>
      <c r="G209" t="s">
        <v>563</v>
      </c>
      <c r="H209"/>
      <c r="I209" t="s">
        <v>564</v>
      </c>
      <c r="J209" t="s">
        <v>565</v>
      </c>
      <c r="K209" t="s">
        <v>566</v>
      </c>
      <c r="L209" t="s">
        <v>567</v>
      </c>
      <c r="M209" t="s">
        <v>568</v>
      </c>
      <c r="N209" t="s">
        <v>412</v>
      </c>
      <c r="O209" t="s">
        <v>569</v>
      </c>
      <c r="P209" t="s">
        <v>570</v>
      </c>
      <c r="Q209" t="s">
        <v>571</v>
      </c>
      <c r="R209" t="s">
        <v>572</v>
      </c>
      <c r="S209" t="s">
        <v>573</v>
      </c>
      <c r="T209"/>
      <c r="U209" t="s">
        <v>574</v>
      </c>
      <c r="V209" t="s">
        <v>575</v>
      </c>
      <c r="W209" t="s">
        <v>576</v>
      </c>
      <c r="X209" t="s">
        <v>577</v>
      </c>
      <c r="Y209" t="s">
        <v>578</v>
      </c>
      <c r="Z209" t="s">
        <v>579</v>
      </c>
      <c r="AA209" t="s">
        <v>580</v>
      </c>
      <c r="AB209" t="s">
        <v>420</v>
      </c>
      <c r="AC209" t="s">
        <v>581</v>
      </c>
      <c r="AD209"/>
      <c r="AE209" t="s">
        <v>582</v>
      </c>
      <c r="AF209" t="s">
        <v>583</v>
      </c>
      <c r="AG209" t="s">
        <v>584</v>
      </c>
      <c r="AH209" t="s">
        <v>510</v>
      </c>
      <c r="AI209" t="s">
        <v>585</v>
      </c>
      <c r="AJ209"/>
    </row>
    <row r="210" spans="4:36" ht="15">
      <c r="D210" t="s">
        <v>586</v>
      </c>
      <c r="E210" t="s">
        <v>587</v>
      </c>
      <c r="F210" t="s">
        <v>588</v>
      </c>
      <c r="G210" t="s">
        <v>589</v>
      </c>
      <c r="H210"/>
      <c r="I210" t="s">
        <v>590</v>
      </c>
      <c r="J210" t="s">
        <v>591</v>
      </c>
      <c r="K210" t="s">
        <v>592</v>
      </c>
      <c r="L210" t="s">
        <v>593</v>
      </c>
      <c r="M210" t="s">
        <v>594</v>
      </c>
      <c r="N210" t="s">
        <v>595</v>
      </c>
      <c r="O210" t="s">
        <v>596</v>
      </c>
      <c r="P210" t="s">
        <v>597</v>
      </c>
      <c r="Q210" t="s">
        <v>598</v>
      </c>
      <c r="R210" t="s">
        <v>599</v>
      </c>
      <c r="S210" t="s">
        <v>600</v>
      </c>
      <c r="T210"/>
      <c r="U210" t="s">
        <v>601</v>
      </c>
      <c r="V210" t="s">
        <v>602</v>
      </c>
      <c r="W210" t="s">
        <v>603</v>
      </c>
      <c r="X210" t="s">
        <v>604</v>
      </c>
      <c r="Y210" t="s">
        <v>605</v>
      </c>
      <c r="Z210" t="s">
        <v>606</v>
      </c>
      <c r="AA210" t="s">
        <v>607</v>
      </c>
      <c r="AB210" t="s">
        <v>608</v>
      </c>
      <c r="AC210" t="s">
        <v>609</v>
      </c>
      <c r="AD210"/>
      <c r="AE210" t="s">
        <v>610</v>
      </c>
      <c r="AF210" t="s">
        <v>611</v>
      </c>
      <c r="AG210" t="s">
        <v>612</v>
      </c>
      <c r="AH210" t="s">
        <v>412</v>
      </c>
      <c r="AI210" t="s">
        <v>613</v>
      </c>
      <c r="AJ210"/>
    </row>
    <row r="211" spans="4:36" ht="15">
      <c r="D211" t="s">
        <v>614</v>
      </c>
      <c r="E211" t="s">
        <v>615</v>
      </c>
      <c r="F211" t="s">
        <v>616</v>
      </c>
      <c r="G211" t="s">
        <v>617</v>
      </c>
      <c r="H211"/>
      <c r="I211" t="s">
        <v>618</v>
      </c>
      <c r="J211" t="s">
        <v>619</v>
      </c>
      <c r="K211" t="s">
        <v>620</v>
      </c>
      <c r="L211" t="s">
        <v>621</v>
      </c>
      <c r="M211" t="s">
        <v>622</v>
      </c>
      <c r="N211" t="s">
        <v>623</v>
      </c>
      <c r="O211" t="s">
        <v>624</v>
      </c>
      <c r="P211" t="s">
        <v>625</v>
      </c>
      <c r="Q211" t="s">
        <v>626</v>
      </c>
      <c r="R211" t="s">
        <v>627</v>
      </c>
      <c r="S211" t="s">
        <v>628</v>
      </c>
      <c r="T211"/>
      <c r="U211" t="s">
        <v>629</v>
      </c>
      <c r="V211" t="s">
        <v>630</v>
      </c>
      <c r="W211" t="s">
        <v>631</v>
      </c>
      <c r="X211" t="s">
        <v>632</v>
      </c>
      <c r="Y211" t="s">
        <v>565</v>
      </c>
      <c r="Z211" t="s">
        <v>633</v>
      </c>
      <c r="AA211" t="s">
        <v>634</v>
      </c>
      <c r="AB211" t="s">
        <v>635</v>
      </c>
      <c r="AC211" t="s">
        <v>636</v>
      </c>
      <c r="AD211"/>
      <c r="AE211" t="s">
        <v>637</v>
      </c>
      <c r="AF211" t="s">
        <v>638</v>
      </c>
      <c r="AG211" t="s">
        <v>639</v>
      </c>
      <c r="AH211" t="s">
        <v>640</v>
      </c>
      <c r="AI211"/>
      <c r="AJ211"/>
    </row>
    <row r="212" spans="4:36" ht="15">
      <c r="D212" t="s">
        <v>641</v>
      </c>
      <c r="E212" t="s">
        <v>642</v>
      </c>
      <c r="F212"/>
      <c r="G212" t="s">
        <v>643</v>
      </c>
      <c r="H212"/>
      <c r="I212" t="s">
        <v>487</v>
      </c>
      <c r="J212" t="s">
        <v>644</v>
      </c>
      <c r="K212" t="s">
        <v>645</v>
      </c>
      <c r="L212" t="s">
        <v>646</v>
      </c>
      <c r="M212" t="s">
        <v>647</v>
      </c>
      <c r="N212" t="s">
        <v>648</v>
      </c>
      <c r="O212" t="s">
        <v>649</v>
      </c>
      <c r="P212" t="s">
        <v>650</v>
      </c>
      <c r="Q212" t="s">
        <v>651</v>
      </c>
      <c r="R212" t="s">
        <v>652</v>
      </c>
      <c r="S212" t="s">
        <v>653</v>
      </c>
      <c r="T212"/>
      <c r="U212" t="s">
        <v>654</v>
      </c>
      <c r="V212" t="s">
        <v>655</v>
      </c>
      <c r="W212" t="s">
        <v>656</v>
      </c>
      <c r="X212" t="s">
        <v>657</v>
      </c>
      <c r="Y212" t="s">
        <v>658</v>
      </c>
      <c r="Z212" t="s">
        <v>659</v>
      </c>
      <c r="AA212" t="s">
        <v>660</v>
      </c>
      <c r="AB212" t="s">
        <v>661</v>
      </c>
      <c r="AC212" t="s">
        <v>662</v>
      </c>
      <c r="AD212"/>
      <c r="AE212" t="s">
        <v>663</v>
      </c>
      <c r="AF212" t="s">
        <v>664</v>
      </c>
      <c r="AG212" t="s">
        <v>665</v>
      </c>
      <c r="AH212" t="s">
        <v>666</v>
      </c>
      <c r="AI212"/>
      <c r="AJ212"/>
    </row>
    <row r="213" spans="4:36" ht="15">
      <c r="D213" t="s">
        <v>667</v>
      </c>
      <c r="E213" t="s">
        <v>668</v>
      </c>
      <c r="F213"/>
      <c r="G213" t="s">
        <v>669</v>
      </c>
      <c r="H213"/>
      <c r="I213" t="s">
        <v>670</v>
      </c>
      <c r="J213" t="s">
        <v>413</v>
      </c>
      <c r="K213" t="s">
        <v>671</v>
      </c>
      <c r="L213" t="s">
        <v>672</v>
      </c>
      <c r="M213" t="s">
        <v>673</v>
      </c>
      <c r="N213" t="s">
        <v>674</v>
      </c>
      <c r="O213" t="s">
        <v>675</v>
      </c>
      <c r="P213" t="s">
        <v>676</v>
      </c>
      <c r="Q213" t="s">
        <v>677</v>
      </c>
      <c r="R213" t="s">
        <v>678</v>
      </c>
      <c r="S213"/>
      <c r="T213"/>
      <c r="U213" t="s">
        <v>679</v>
      </c>
      <c r="V213" t="s">
        <v>680</v>
      </c>
      <c r="W213" t="s">
        <v>681</v>
      </c>
      <c r="X213" t="s">
        <v>682</v>
      </c>
      <c r="Y213" t="s">
        <v>492</v>
      </c>
      <c r="Z213" t="s">
        <v>683</v>
      </c>
      <c r="AA213" t="s">
        <v>684</v>
      </c>
      <c r="AB213" t="s">
        <v>685</v>
      </c>
      <c r="AC213" t="s">
        <v>686</v>
      </c>
      <c r="AD213"/>
      <c r="AE213" t="s">
        <v>412</v>
      </c>
      <c r="AF213" t="s">
        <v>687</v>
      </c>
      <c r="AG213" t="s">
        <v>688</v>
      </c>
      <c r="AH213" t="s">
        <v>689</v>
      </c>
      <c r="AI213"/>
      <c r="AJ213"/>
    </row>
    <row r="214" spans="4:36" ht="15">
      <c r="D214" t="s">
        <v>690</v>
      </c>
      <c r="E214" t="s">
        <v>691</v>
      </c>
      <c r="F214"/>
      <c r="G214" t="s">
        <v>692</v>
      </c>
      <c r="H214"/>
      <c r="I214" t="s">
        <v>693</v>
      </c>
      <c r="J214" t="s">
        <v>694</v>
      </c>
      <c r="K214" t="s">
        <v>695</v>
      </c>
      <c r="L214" t="s">
        <v>696</v>
      </c>
      <c r="M214" t="s">
        <v>697</v>
      </c>
      <c r="N214" t="s">
        <v>698</v>
      </c>
      <c r="O214" t="s">
        <v>699</v>
      </c>
      <c r="P214" t="s">
        <v>700</v>
      </c>
      <c r="Q214" t="s">
        <v>701</v>
      </c>
      <c r="R214" t="s">
        <v>702</v>
      </c>
      <c r="S214"/>
      <c r="T214"/>
      <c r="U214" t="s">
        <v>703</v>
      </c>
      <c r="V214" t="s">
        <v>704</v>
      </c>
      <c r="W214" t="s">
        <v>705</v>
      </c>
      <c r="X214" t="s">
        <v>706</v>
      </c>
      <c r="Y214" t="s">
        <v>707</v>
      </c>
      <c r="Z214" t="s">
        <v>708</v>
      </c>
      <c r="AA214" t="s">
        <v>709</v>
      </c>
      <c r="AB214" t="s">
        <v>710</v>
      </c>
      <c r="AC214" t="s">
        <v>711</v>
      </c>
      <c r="AD214"/>
      <c r="AE214" t="s">
        <v>678</v>
      </c>
      <c r="AF214" t="s">
        <v>712</v>
      </c>
      <c r="AG214" t="s">
        <v>713</v>
      </c>
      <c r="AH214" t="s">
        <v>714</v>
      </c>
      <c r="AI214"/>
      <c r="AJ214"/>
    </row>
    <row r="215" spans="4:36" ht="15">
      <c r="D215" t="s">
        <v>715</v>
      </c>
      <c r="E215" t="s">
        <v>716</v>
      </c>
      <c r="F215"/>
      <c r="G215" t="s">
        <v>717</v>
      </c>
      <c r="H215"/>
      <c r="I215" t="s">
        <v>420</v>
      </c>
      <c r="J215" t="s">
        <v>493</v>
      </c>
      <c r="K215" t="s">
        <v>718</v>
      </c>
      <c r="L215" t="s">
        <v>719</v>
      </c>
      <c r="M215" t="s">
        <v>720</v>
      </c>
      <c r="N215" t="s">
        <v>721</v>
      </c>
      <c r="O215" t="s">
        <v>722</v>
      </c>
      <c r="P215" t="s">
        <v>723</v>
      </c>
      <c r="Q215" t="s">
        <v>724</v>
      </c>
      <c r="R215" t="s">
        <v>725</v>
      </c>
      <c r="S215"/>
      <c r="T215"/>
      <c r="U215" t="s">
        <v>726</v>
      </c>
      <c r="V215" t="s">
        <v>727</v>
      </c>
      <c r="W215" t="s">
        <v>728</v>
      </c>
      <c r="X215" t="s">
        <v>729</v>
      </c>
      <c r="Y215" t="s">
        <v>730</v>
      </c>
      <c r="Z215" t="s">
        <v>731</v>
      </c>
      <c r="AA215" t="s">
        <v>732</v>
      </c>
      <c r="AB215" t="s">
        <v>733</v>
      </c>
      <c r="AC215" t="s">
        <v>734</v>
      </c>
      <c r="AD215"/>
      <c r="AE215" t="s">
        <v>735</v>
      </c>
      <c r="AF215" t="s">
        <v>736</v>
      </c>
      <c r="AG215" t="s">
        <v>737</v>
      </c>
      <c r="AH215" t="s">
        <v>738</v>
      </c>
      <c r="AI215"/>
      <c r="AJ215"/>
    </row>
    <row r="216" spans="4:36" ht="15">
      <c r="D216"/>
      <c r="E216" t="s">
        <v>739</v>
      </c>
      <c r="F216"/>
      <c r="G216" t="s">
        <v>740</v>
      </c>
      <c r="H216"/>
      <c r="I216" t="s">
        <v>741</v>
      </c>
      <c r="J216" t="s">
        <v>742</v>
      </c>
      <c r="K216" t="s">
        <v>743</v>
      </c>
      <c r="L216" t="s">
        <v>744</v>
      </c>
      <c r="M216" t="s">
        <v>745</v>
      </c>
      <c r="N216" t="s">
        <v>447</v>
      </c>
      <c r="O216" t="s">
        <v>746</v>
      </c>
      <c r="P216" t="s">
        <v>747</v>
      </c>
      <c r="Q216" t="s">
        <v>748</v>
      </c>
      <c r="R216" t="s">
        <v>749</v>
      </c>
      <c r="S216"/>
      <c r="T216"/>
      <c r="U216" t="s">
        <v>750</v>
      </c>
      <c r="V216" t="s">
        <v>751</v>
      </c>
      <c r="W216" t="s">
        <v>752</v>
      </c>
      <c r="X216" t="s">
        <v>753</v>
      </c>
      <c r="Y216" t="s">
        <v>420</v>
      </c>
      <c r="Z216" t="s">
        <v>754</v>
      </c>
      <c r="AA216" t="s">
        <v>755</v>
      </c>
      <c r="AB216" t="s">
        <v>756</v>
      </c>
      <c r="AC216" t="s">
        <v>757</v>
      </c>
      <c r="AD216"/>
      <c r="AE216" t="s">
        <v>758</v>
      </c>
      <c r="AF216" t="s">
        <v>759</v>
      </c>
      <c r="AG216" t="s">
        <v>760</v>
      </c>
      <c r="AH216" t="s">
        <v>533</v>
      </c>
      <c r="AI216"/>
      <c r="AJ216"/>
    </row>
    <row r="217" spans="4:36" ht="15">
      <c r="D217"/>
      <c r="E217" t="s">
        <v>761</v>
      </c>
      <c r="F217"/>
      <c r="G217" t="s">
        <v>762</v>
      </c>
      <c r="H217"/>
      <c r="I217" t="s">
        <v>763</v>
      </c>
      <c r="J217" t="s">
        <v>414</v>
      </c>
      <c r="K217" t="s">
        <v>764</v>
      </c>
      <c r="L217" t="s">
        <v>765</v>
      </c>
      <c r="M217" t="s">
        <v>766</v>
      </c>
      <c r="N217" t="s">
        <v>767</v>
      </c>
      <c r="O217" t="s">
        <v>768</v>
      </c>
      <c r="P217" t="s">
        <v>769</v>
      </c>
      <c r="Q217" t="s">
        <v>770</v>
      </c>
      <c r="R217" t="s">
        <v>771</v>
      </c>
      <c r="S217"/>
      <c r="T217"/>
      <c r="U217" t="s">
        <v>772</v>
      </c>
      <c r="V217" t="s">
        <v>773</v>
      </c>
      <c r="W217" t="s">
        <v>774</v>
      </c>
      <c r="X217" t="s">
        <v>774</v>
      </c>
      <c r="Y217" t="s">
        <v>775</v>
      </c>
      <c r="Z217" t="s">
        <v>776</v>
      </c>
      <c r="AA217" t="s">
        <v>777</v>
      </c>
      <c r="AB217"/>
      <c r="AC217" t="s">
        <v>778</v>
      </c>
      <c r="AD217"/>
      <c r="AE217" t="s">
        <v>779</v>
      </c>
      <c r="AF217" t="s">
        <v>780</v>
      </c>
      <c r="AG217" t="s">
        <v>781</v>
      </c>
      <c r="AH217" t="s">
        <v>782</v>
      </c>
      <c r="AI217"/>
      <c r="AJ217"/>
    </row>
    <row r="218" spans="4:36" ht="15">
      <c r="D218"/>
      <c r="E218" t="s">
        <v>783</v>
      </c>
      <c r="F218"/>
      <c r="G218" t="s">
        <v>543</v>
      </c>
      <c r="H218"/>
      <c r="I218" t="s">
        <v>784</v>
      </c>
      <c r="J218" t="s">
        <v>785</v>
      </c>
      <c r="K218" t="s">
        <v>786</v>
      </c>
      <c r="L218" t="s">
        <v>787</v>
      </c>
      <c r="M218" t="s">
        <v>788</v>
      </c>
      <c r="N218" t="s">
        <v>789</v>
      </c>
      <c r="O218" t="s">
        <v>790</v>
      </c>
      <c r="P218" t="s">
        <v>791</v>
      </c>
      <c r="Q218" t="s">
        <v>792</v>
      </c>
      <c r="R218" t="s">
        <v>793</v>
      </c>
      <c r="S218"/>
      <c r="T218"/>
      <c r="U218" t="s">
        <v>794</v>
      </c>
      <c r="V218" t="s">
        <v>795</v>
      </c>
      <c r="W218" t="s">
        <v>796</v>
      </c>
      <c r="X218" t="s">
        <v>797</v>
      </c>
      <c r="Y218" t="s">
        <v>798</v>
      </c>
      <c r="Z218" t="s">
        <v>799</v>
      </c>
      <c r="AA218"/>
      <c r="AB218"/>
      <c r="AC218" t="s">
        <v>800</v>
      </c>
      <c r="AD218"/>
      <c r="AE218" t="s">
        <v>801</v>
      </c>
      <c r="AF218" t="s">
        <v>802</v>
      </c>
      <c r="AG218" t="s">
        <v>803</v>
      </c>
      <c r="AH218" t="s">
        <v>804</v>
      </c>
      <c r="AI218"/>
      <c r="AJ218"/>
    </row>
    <row r="219" spans="4:36" ht="15">
      <c r="D219"/>
      <c r="E219" t="s">
        <v>510</v>
      </c>
      <c r="F219"/>
      <c r="G219" t="s">
        <v>805</v>
      </c>
      <c r="H219"/>
      <c r="I219" t="s">
        <v>806</v>
      </c>
      <c r="J219" t="s">
        <v>807</v>
      </c>
      <c r="K219" t="s">
        <v>808</v>
      </c>
      <c r="L219" t="s">
        <v>809</v>
      </c>
      <c r="M219" t="s">
        <v>810</v>
      </c>
      <c r="N219" t="s">
        <v>811</v>
      </c>
      <c r="O219" t="s">
        <v>812</v>
      </c>
      <c r="P219" t="s">
        <v>813</v>
      </c>
      <c r="Q219" t="s">
        <v>814</v>
      </c>
      <c r="R219" t="s">
        <v>815</v>
      </c>
      <c r="S219"/>
      <c r="T219"/>
      <c r="U219" t="s">
        <v>816</v>
      </c>
      <c r="V219" t="s">
        <v>817</v>
      </c>
      <c r="W219" t="s">
        <v>818</v>
      </c>
      <c r="X219" t="s">
        <v>819</v>
      </c>
      <c r="Y219" t="s">
        <v>820</v>
      </c>
      <c r="Z219" t="s">
        <v>821</v>
      </c>
      <c r="AA219"/>
      <c r="AB219"/>
      <c r="AC219"/>
      <c r="AD219"/>
      <c r="AE219" t="s">
        <v>822</v>
      </c>
      <c r="AF219" t="s">
        <v>823</v>
      </c>
      <c r="AG219" t="s">
        <v>824</v>
      </c>
      <c r="AH219" t="s">
        <v>825</v>
      </c>
      <c r="AI219"/>
      <c r="AJ219"/>
    </row>
    <row r="220" spans="4:36" ht="15">
      <c r="D220"/>
      <c r="E220" t="s">
        <v>463</v>
      </c>
      <c r="F220"/>
      <c r="G220" t="s">
        <v>826</v>
      </c>
      <c r="H220"/>
      <c r="I220" t="s">
        <v>827</v>
      </c>
      <c r="J220" t="s">
        <v>828</v>
      </c>
      <c r="K220" t="s">
        <v>829</v>
      </c>
      <c r="L220" t="s">
        <v>830</v>
      </c>
      <c r="M220" t="s">
        <v>831</v>
      </c>
      <c r="N220" t="s">
        <v>832</v>
      </c>
      <c r="O220" t="s">
        <v>833</v>
      </c>
      <c r="P220" t="s">
        <v>834</v>
      </c>
      <c r="Q220" t="s">
        <v>835</v>
      </c>
      <c r="R220" t="s">
        <v>836</v>
      </c>
      <c r="S220"/>
      <c r="T220"/>
      <c r="U220" t="s">
        <v>837</v>
      </c>
      <c r="V220"/>
      <c r="W220" t="s">
        <v>838</v>
      </c>
      <c r="X220" t="s">
        <v>839</v>
      </c>
      <c r="Y220" t="s">
        <v>840</v>
      </c>
      <c r="Z220" t="s">
        <v>841</v>
      </c>
      <c r="AA220"/>
      <c r="AB220"/>
      <c r="AC220"/>
      <c r="AD220"/>
      <c r="AE220" t="s">
        <v>842</v>
      </c>
      <c r="AF220" t="s">
        <v>843</v>
      </c>
      <c r="AG220" t="s">
        <v>844</v>
      </c>
      <c r="AH220" t="s">
        <v>845</v>
      </c>
      <c r="AI220"/>
      <c r="AJ220"/>
    </row>
    <row r="221" spans="4:36" ht="15">
      <c r="D221"/>
      <c r="E221" t="s">
        <v>582</v>
      </c>
      <c r="F221"/>
      <c r="G221" t="s">
        <v>766</v>
      </c>
      <c r="H221"/>
      <c r="I221" t="s">
        <v>846</v>
      </c>
      <c r="J221" t="s">
        <v>847</v>
      </c>
      <c r="K221" t="s">
        <v>848</v>
      </c>
      <c r="L221"/>
      <c r="M221" t="s">
        <v>849</v>
      </c>
      <c r="N221" t="s">
        <v>850</v>
      </c>
      <c r="O221" t="s">
        <v>851</v>
      </c>
      <c r="P221" t="s">
        <v>852</v>
      </c>
      <c r="Q221" t="s">
        <v>853</v>
      </c>
      <c r="R221" t="s">
        <v>854</v>
      </c>
      <c r="S221"/>
      <c r="T221"/>
      <c r="U221" t="s">
        <v>855</v>
      </c>
      <c r="V221"/>
      <c r="W221" t="s">
        <v>856</v>
      </c>
      <c r="X221" t="s">
        <v>857</v>
      </c>
      <c r="Y221" t="s">
        <v>858</v>
      </c>
      <c r="Z221" t="s">
        <v>859</v>
      </c>
      <c r="AA221"/>
      <c r="AB221"/>
      <c r="AC221"/>
      <c r="AD221"/>
      <c r="AE221" t="s">
        <v>860</v>
      </c>
      <c r="AF221" t="s">
        <v>861</v>
      </c>
      <c r="AG221" t="s">
        <v>862</v>
      </c>
      <c r="AH221" t="s">
        <v>863</v>
      </c>
      <c r="AI221"/>
      <c r="AJ221"/>
    </row>
    <row r="222" spans="4:36" ht="15">
      <c r="D222"/>
      <c r="E222" t="s">
        <v>864</v>
      </c>
      <c r="F222"/>
      <c r="G222" t="s">
        <v>865</v>
      </c>
      <c r="H222"/>
      <c r="I222" t="s">
        <v>866</v>
      </c>
      <c r="J222" t="s">
        <v>867</v>
      </c>
      <c r="K222" t="s">
        <v>868</v>
      </c>
      <c r="L222"/>
      <c r="M222" t="s">
        <v>869</v>
      </c>
      <c r="N222" t="s">
        <v>870</v>
      </c>
      <c r="O222" t="s">
        <v>871</v>
      </c>
      <c r="P222" t="s">
        <v>872</v>
      </c>
      <c r="Q222" t="s">
        <v>873</v>
      </c>
      <c r="R222" t="s">
        <v>874</v>
      </c>
      <c r="S222"/>
      <c r="T222"/>
      <c r="U222" t="s">
        <v>875</v>
      </c>
      <c r="V222"/>
      <c r="W222" t="s">
        <v>876</v>
      </c>
      <c r="X222" t="s">
        <v>877</v>
      </c>
      <c r="Y222" t="s">
        <v>878</v>
      </c>
      <c r="Z222" t="s">
        <v>879</v>
      </c>
      <c r="AA222"/>
      <c r="AB222"/>
      <c r="AC222"/>
      <c r="AD222"/>
      <c r="AE222" t="s">
        <v>880</v>
      </c>
      <c r="AF222" t="s">
        <v>881</v>
      </c>
      <c r="AG222" t="s">
        <v>882</v>
      </c>
      <c r="AH222" t="s">
        <v>883</v>
      </c>
      <c r="AI222"/>
      <c r="AJ222"/>
    </row>
    <row r="223" spans="4:36" ht="15">
      <c r="D223"/>
      <c r="E223" t="s">
        <v>884</v>
      </c>
      <c r="F223"/>
      <c r="G223" t="s">
        <v>885</v>
      </c>
      <c r="H223"/>
      <c r="I223" t="s">
        <v>886</v>
      </c>
      <c r="J223" t="s">
        <v>887</v>
      </c>
      <c r="K223" t="s">
        <v>888</v>
      </c>
      <c r="L223"/>
      <c r="M223" t="s">
        <v>817</v>
      </c>
      <c r="N223" t="s">
        <v>889</v>
      </c>
      <c r="O223" t="s">
        <v>890</v>
      </c>
      <c r="P223" t="s">
        <v>891</v>
      </c>
      <c r="Q223" t="s">
        <v>892</v>
      </c>
      <c r="R223" t="s">
        <v>893</v>
      </c>
      <c r="S223"/>
      <c r="T223"/>
      <c r="U223" t="s">
        <v>894</v>
      </c>
      <c r="V223"/>
      <c r="W223" t="s">
        <v>895</v>
      </c>
      <c r="X223" t="s">
        <v>896</v>
      </c>
      <c r="Y223" t="s">
        <v>897</v>
      </c>
      <c r="Z223" t="s">
        <v>898</v>
      </c>
      <c r="AA223"/>
      <c r="AB223"/>
      <c r="AC223"/>
      <c r="AD223"/>
      <c r="AE223" t="s">
        <v>899</v>
      </c>
      <c r="AF223" t="s">
        <v>900</v>
      </c>
      <c r="AG223" t="s">
        <v>901</v>
      </c>
      <c r="AH223" t="s">
        <v>902</v>
      </c>
      <c r="AI223"/>
      <c r="AJ223"/>
    </row>
    <row r="224" spans="4:36" ht="15">
      <c r="D224"/>
      <c r="E224" t="s">
        <v>903</v>
      </c>
      <c r="F224"/>
      <c r="G224" t="s">
        <v>904</v>
      </c>
      <c r="H224"/>
      <c r="I224" t="s">
        <v>905</v>
      </c>
      <c r="J224" t="s">
        <v>906</v>
      </c>
      <c r="K224" t="s">
        <v>432</v>
      </c>
      <c r="L224"/>
      <c r="M224"/>
      <c r="N224" t="s">
        <v>907</v>
      </c>
      <c r="O224" t="s">
        <v>908</v>
      </c>
      <c r="P224" t="s">
        <v>909</v>
      </c>
      <c r="Q224" t="s">
        <v>910</v>
      </c>
      <c r="R224" t="s">
        <v>911</v>
      </c>
      <c r="S224"/>
      <c r="T224"/>
      <c r="U224" t="s">
        <v>912</v>
      </c>
      <c r="V224"/>
      <c r="W224" t="s">
        <v>913</v>
      </c>
      <c r="X224" t="s">
        <v>914</v>
      </c>
      <c r="Y224" t="s">
        <v>915</v>
      </c>
      <c r="Z224" t="s">
        <v>916</v>
      </c>
      <c r="AA224"/>
      <c r="AB224"/>
      <c r="AC224"/>
      <c r="AD224"/>
      <c r="AE224" t="s">
        <v>917</v>
      </c>
      <c r="AF224" t="s">
        <v>918</v>
      </c>
      <c r="AG224" t="s">
        <v>919</v>
      </c>
      <c r="AH224" t="s">
        <v>920</v>
      </c>
      <c r="AI224"/>
      <c r="AJ224"/>
    </row>
    <row r="225" spans="4:36" ht="15">
      <c r="D225"/>
      <c r="E225" t="s">
        <v>663</v>
      </c>
      <c r="F225"/>
      <c r="G225" t="s">
        <v>921</v>
      </c>
      <c r="H225"/>
      <c r="I225" t="s">
        <v>922</v>
      </c>
      <c r="J225" t="s">
        <v>923</v>
      </c>
      <c r="K225" t="s">
        <v>924</v>
      </c>
      <c r="L225"/>
      <c r="M225"/>
      <c r="N225" t="s">
        <v>925</v>
      </c>
      <c r="O225" t="s">
        <v>926</v>
      </c>
      <c r="P225" t="s">
        <v>927</v>
      </c>
      <c r="Q225" t="s">
        <v>928</v>
      </c>
      <c r="R225" t="s">
        <v>929</v>
      </c>
      <c r="S225"/>
      <c r="T225"/>
      <c r="U225" t="s">
        <v>930</v>
      </c>
      <c r="V225"/>
      <c r="W225" t="s">
        <v>931</v>
      </c>
      <c r="X225" t="s">
        <v>932</v>
      </c>
      <c r="Y225" t="s">
        <v>721</v>
      </c>
      <c r="Z225" t="s">
        <v>933</v>
      </c>
      <c r="AA225"/>
      <c r="AB225"/>
      <c r="AC225"/>
      <c r="AD225"/>
      <c r="AE225" t="s">
        <v>934</v>
      </c>
      <c r="AF225" t="s">
        <v>935</v>
      </c>
      <c r="AG225" t="s">
        <v>936</v>
      </c>
      <c r="AH225" t="s">
        <v>937</v>
      </c>
      <c r="AI225"/>
      <c r="AJ225"/>
    </row>
    <row r="226" spans="4:36" ht="15">
      <c r="D226"/>
      <c r="E226" t="s">
        <v>938</v>
      </c>
      <c r="F226"/>
      <c r="G226" t="s">
        <v>939</v>
      </c>
      <c r="H226"/>
      <c r="I226" t="s">
        <v>940</v>
      </c>
      <c r="J226" t="s">
        <v>941</v>
      </c>
      <c r="K226" t="s">
        <v>942</v>
      </c>
      <c r="L226"/>
      <c r="M226"/>
      <c r="N226" t="s">
        <v>943</v>
      </c>
      <c r="O226" t="s">
        <v>944</v>
      </c>
      <c r="P226" t="s">
        <v>945</v>
      </c>
      <c r="Q226" t="s">
        <v>946</v>
      </c>
      <c r="R226" t="s">
        <v>947</v>
      </c>
      <c r="S226"/>
      <c r="T226"/>
      <c r="U226" t="s">
        <v>948</v>
      </c>
      <c r="V226"/>
      <c r="W226" t="s">
        <v>924</v>
      </c>
      <c r="X226" t="s">
        <v>949</v>
      </c>
      <c r="Y226" t="s">
        <v>950</v>
      </c>
      <c r="Z226" t="s">
        <v>951</v>
      </c>
      <c r="AA226"/>
      <c r="AB226"/>
      <c r="AC226"/>
      <c r="AD226"/>
      <c r="AE226" t="s">
        <v>952</v>
      </c>
      <c r="AF226" t="s">
        <v>953</v>
      </c>
      <c r="AG226" t="s">
        <v>954</v>
      </c>
      <c r="AH226" t="s">
        <v>955</v>
      </c>
      <c r="AI226"/>
      <c r="AJ226"/>
    </row>
    <row r="227" spans="4:36" ht="15">
      <c r="D227"/>
      <c r="E227" t="s">
        <v>694</v>
      </c>
      <c r="F227"/>
      <c r="G227" t="s">
        <v>956</v>
      </c>
      <c r="H227"/>
      <c r="I227" t="s">
        <v>943</v>
      </c>
      <c r="J227" t="s">
        <v>957</v>
      </c>
      <c r="K227" t="s">
        <v>958</v>
      </c>
      <c r="L227"/>
      <c r="M227"/>
      <c r="N227" t="s">
        <v>959</v>
      </c>
      <c r="O227" t="s">
        <v>960</v>
      </c>
      <c r="P227" t="s">
        <v>961</v>
      </c>
      <c r="Q227" t="s">
        <v>962</v>
      </c>
      <c r="R227" t="s">
        <v>963</v>
      </c>
      <c r="S227"/>
      <c r="T227"/>
      <c r="U227" t="s">
        <v>848</v>
      </c>
      <c r="V227"/>
      <c r="W227" t="s">
        <v>964</v>
      </c>
      <c r="X227" t="s">
        <v>719</v>
      </c>
      <c r="Y227" t="s">
        <v>965</v>
      </c>
      <c r="Z227" t="s">
        <v>966</v>
      </c>
      <c r="AA227"/>
      <c r="AB227"/>
      <c r="AC227"/>
      <c r="AD227"/>
      <c r="AE227" t="s">
        <v>967</v>
      </c>
      <c r="AF227" t="s">
        <v>968</v>
      </c>
      <c r="AG227" t="s">
        <v>969</v>
      </c>
      <c r="AH227" t="s">
        <v>970</v>
      </c>
      <c r="AI227"/>
      <c r="AJ227"/>
    </row>
    <row r="228" spans="4:36" ht="15">
      <c r="D228"/>
      <c r="E228" t="s">
        <v>971</v>
      </c>
      <c r="F228"/>
      <c r="G228"/>
      <c r="H228"/>
      <c r="I228" t="s">
        <v>972</v>
      </c>
      <c r="J228" t="s">
        <v>973</v>
      </c>
      <c r="K228" t="s">
        <v>974</v>
      </c>
      <c r="L228"/>
      <c r="M228"/>
      <c r="N228" t="s">
        <v>975</v>
      </c>
      <c r="O228" t="s">
        <v>976</v>
      </c>
      <c r="P228" t="s">
        <v>977</v>
      </c>
      <c r="Q228" t="s">
        <v>978</v>
      </c>
      <c r="R228" t="s">
        <v>806</v>
      </c>
      <c r="S228"/>
      <c r="T228"/>
      <c r="U228" t="s">
        <v>979</v>
      </c>
      <c r="V228"/>
      <c r="W228" t="s">
        <v>980</v>
      </c>
      <c r="X228" t="s">
        <v>981</v>
      </c>
      <c r="Y228" t="s">
        <v>982</v>
      </c>
      <c r="Z228" t="s">
        <v>983</v>
      </c>
      <c r="AA228"/>
      <c r="AB228"/>
      <c r="AC228"/>
      <c r="AD228"/>
      <c r="AE228" t="s">
        <v>984</v>
      </c>
      <c r="AF228" t="s">
        <v>435</v>
      </c>
      <c r="AG228" t="s">
        <v>985</v>
      </c>
      <c r="AH228" t="s">
        <v>736</v>
      </c>
      <c r="AI228"/>
      <c r="AJ228"/>
    </row>
    <row r="229" spans="4:36" ht="15">
      <c r="D229"/>
      <c r="E229" t="s">
        <v>986</v>
      </c>
      <c r="F229"/>
      <c r="G229"/>
      <c r="H229"/>
      <c r="I229" t="s">
        <v>987</v>
      </c>
      <c r="J229" t="s">
        <v>988</v>
      </c>
      <c r="K229" t="s">
        <v>989</v>
      </c>
      <c r="L229"/>
      <c r="M229"/>
      <c r="N229" t="s">
        <v>990</v>
      </c>
      <c r="O229" t="s">
        <v>991</v>
      </c>
      <c r="P229" t="s">
        <v>888</v>
      </c>
      <c r="Q229" t="s">
        <v>992</v>
      </c>
      <c r="R229" t="s">
        <v>993</v>
      </c>
      <c r="S229"/>
      <c r="T229"/>
      <c r="U229" t="s">
        <v>994</v>
      </c>
      <c r="V229"/>
      <c r="W229" t="s">
        <v>995</v>
      </c>
      <c r="X229" t="s">
        <v>996</v>
      </c>
      <c r="Y229" t="s">
        <v>997</v>
      </c>
      <c r="Z229" t="s">
        <v>998</v>
      </c>
      <c r="AA229"/>
      <c r="AB229"/>
      <c r="AC229"/>
      <c r="AD229"/>
      <c r="AE229" t="s">
        <v>999</v>
      </c>
      <c r="AF229" t="s">
        <v>1000</v>
      </c>
      <c r="AG229" t="s">
        <v>1001</v>
      </c>
      <c r="AH229" t="s">
        <v>560</v>
      </c>
      <c r="AI229"/>
      <c r="AJ229"/>
    </row>
    <row r="230" spans="4:36" ht="15">
      <c r="D230"/>
      <c r="E230" t="s">
        <v>1002</v>
      </c>
      <c r="F230"/>
      <c r="G230"/>
      <c r="H230"/>
      <c r="I230" t="s">
        <v>1003</v>
      </c>
      <c r="J230" t="s">
        <v>1004</v>
      </c>
      <c r="K230" t="s">
        <v>1005</v>
      </c>
      <c r="L230"/>
      <c r="M230"/>
      <c r="N230" t="s">
        <v>1006</v>
      </c>
      <c r="O230"/>
      <c r="P230" t="s">
        <v>1007</v>
      </c>
      <c r="Q230" t="s">
        <v>1008</v>
      </c>
      <c r="R230" t="s">
        <v>1009</v>
      </c>
      <c r="S230"/>
      <c r="T230"/>
      <c r="U230" t="s">
        <v>1010</v>
      </c>
      <c r="V230"/>
      <c r="W230" t="s">
        <v>1011</v>
      </c>
      <c r="X230" t="s">
        <v>1012</v>
      </c>
      <c r="Y230" t="s">
        <v>1013</v>
      </c>
      <c r="Z230" t="s">
        <v>1014</v>
      </c>
      <c r="AA230"/>
      <c r="AB230"/>
      <c r="AC230"/>
      <c r="AD230"/>
      <c r="AE230" t="s">
        <v>1015</v>
      </c>
      <c r="AF230" t="s">
        <v>1016</v>
      </c>
      <c r="AG230" t="s">
        <v>1017</v>
      </c>
      <c r="AH230" t="s">
        <v>1018</v>
      </c>
      <c r="AI230"/>
      <c r="AJ230"/>
    </row>
    <row r="231" spans="4:36" ht="15">
      <c r="D231"/>
      <c r="E231" t="s">
        <v>414</v>
      </c>
      <c r="F231"/>
      <c r="G231"/>
      <c r="H231"/>
      <c r="I231" t="s">
        <v>1019</v>
      </c>
      <c r="J231" t="s">
        <v>1020</v>
      </c>
      <c r="K231" t="s">
        <v>1021</v>
      </c>
      <c r="L231"/>
      <c r="M231"/>
      <c r="N231" t="s">
        <v>1022</v>
      </c>
      <c r="O231"/>
      <c r="P231" t="s">
        <v>1023</v>
      </c>
      <c r="Q231" t="s">
        <v>1024</v>
      </c>
      <c r="R231" t="s">
        <v>1025</v>
      </c>
      <c r="S231"/>
      <c r="T231"/>
      <c r="U231" t="s">
        <v>1026</v>
      </c>
      <c r="V231"/>
      <c r="W231" t="s">
        <v>1027</v>
      </c>
      <c r="X231" t="s">
        <v>1028</v>
      </c>
      <c r="Y231" t="s">
        <v>1029</v>
      </c>
      <c r="Z231" t="s">
        <v>1030</v>
      </c>
      <c r="AA231"/>
      <c r="AB231"/>
      <c r="AC231"/>
      <c r="AD231"/>
      <c r="AE231" t="s">
        <v>1031</v>
      </c>
      <c r="AF231"/>
      <c r="AG231" t="s">
        <v>1032</v>
      </c>
      <c r="AH231" t="s">
        <v>1033</v>
      </c>
      <c r="AI231"/>
      <c r="AJ231"/>
    </row>
    <row r="232" spans="4:36" ht="15">
      <c r="D232"/>
      <c r="E232" t="s">
        <v>1034</v>
      </c>
      <c r="F232"/>
      <c r="G232"/>
      <c r="H232"/>
      <c r="I232" t="s">
        <v>1035</v>
      </c>
      <c r="J232" t="s">
        <v>1036</v>
      </c>
      <c r="K232"/>
      <c r="L232"/>
      <c r="M232"/>
      <c r="N232" t="s">
        <v>1037</v>
      </c>
      <c r="O232"/>
      <c r="P232" t="s">
        <v>1038</v>
      </c>
      <c r="Q232" t="s">
        <v>1039</v>
      </c>
      <c r="R232" t="s">
        <v>1040</v>
      </c>
      <c r="S232"/>
      <c r="T232"/>
      <c r="U232" t="s">
        <v>1041</v>
      </c>
      <c r="V232"/>
      <c r="W232" t="s">
        <v>1042</v>
      </c>
      <c r="X232" t="s">
        <v>976</v>
      </c>
      <c r="Y232" t="s">
        <v>1043</v>
      </c>
      <c r="Z232" t="s">
        <v>690</v>
      </c>
      <c r="AA232"/>
      <c r="AB232"/>
      <c r="AC232"/>
      <c r="AD232"/>
      <c r="AE232" t="s">
        <v>806</v>
      </c>
      <c r="AF232"/>
      <c r="AG232" t="s">
        <v>1044</v>
      </c>
      <c r="AH232" t="s">
        <v>1045</v>
      </c>
      <c r="AI232"/>
      <c r="AJ232"/>
    </row>
    <row r="233" spans="4:36" ht="15">
      <c r="D233"/>
      <c r="E233" t="s">
        <v>1046</v>
      </c>
      <c r="F233"/>
      <c r="G233"/>
      <c r="H233"/>
      <c r="I233" t="s">
        <v>1047</v>
      </c>
      <c r="J233" t="s">
        <v>1048</v>
      </c>
      <c r="K233"/>
      <c r="L233"/>
      <c r="M233"/>
      <c r="N233" t="s">
        <v>1049</v>
      </c>
      <c r="O233"/>
      <c r="P233" t="s">
        <v>1050</v>
      </c>
      <c r="Q233" t="s">
        <v>1051</v>
      </c>
      <c r="R233" t="s">
        <v>1052</v>
      </c>
      <c r="S233"/>
      <c r="T233"/>
      <c r="U233" t="s">
        <v>1053</v>
      </c>
      <c r="V233"/>
      <c r="W233" t="s">
        <v>1054</v>
      </c>
      <c r="X233" t="s">
        <v>1055</v>
      </c>
      <c r="Y233" t="s">
        <v>1056</v>
      </c>
      <c r="Z233" t="s">
        <v>1057</v>
      </c>
      <c r="AA233"/>
      <c r="AB233"/>
      <c r="AC233"/>
      <c r="AD233"/>
      <c r="AE233" t="s">
        <v>1058</v>
      </c>
      <c r="AF233"/>
      <c r="AG233" t="s">
        <v>1059</v>
      </c>
      <c r="AH233" t="s">
        <v>981</v>
      </c>
      <c r="AI233"/>
      <c r="AJ233"/>
    </row>
    <row r="234" spans="4:36" ht="15">
      <c r="D234"/>
      <c r="E234" t="s">
        <v>1060</v>
      </c>
      <c r="F234"/>
      <c r="G234"/>
      <c r="H234"/>
      <c r="I234" t="s">
        <v>1061</v>
      </c>
      <c r="J234" t="s">
        <v>1062</v>
      </c>
      <c r="K234"/>
      <c r="L234"/>
      <c r="M234"/>
      <c r="N234" t="s">
        <v>1063</v>
      </c>
      <c r="O234"/>
      <c r="P234" t="s">
        <v>1064</v>
      </c>
      <c r="Q234" t="s">
        <v>1065</v>
      </c>
      <c r="R234" t="s">
        <v>1066</v>
      </c>
      <c r="S234"/>
      <c r="T234"/>
      <c r="U234" t="s">
        <v>1067</v>
      </c>
      <c r="V234"/>
      <c r="W234" t="s">
        <v>1068</v>
      </c>
      <c r="X234"/>
      <c r="Y234" t="s">
        <v>1069</v>
      </c>
      <c r="Z234" t="s">
        <v>1070</v>
      </c>
      <c r="AA234"/>
      <c r="AB234"/>
      <c r="AC234"/>
      <c r="AD234"/>
      <c r="AE234" t="s">
        <v>1071</v>
      </c>
      <c r="AF234"/>
      <c r="AG234" t="s">
        <v>1072</v>
      </c>
      <c r="AH234" t="s">
        <v>1073</v>
      </c>
      <c r="AI234"/>
      <c r="AJ234"/>
    </row>
    <row r="235" spans="4:36" ht="15">
      <c r="D235"/>
      <c r="E235" t="s">
        <v>1074</v>
      </c>
      <c r="F235"/>
      <c r="G235"/>
      <c r="H235"/>
      <c r="I235" t="s">
        <v>1075</v>
      </c>
      <c r="J235" t="s">
        <v>1076</v>
      </c>
      <c r="K235"/>
      <c r="L235"/>
      <c r="M235"/>
      <c r="N235" t="s">
        <v>1077</v>
      </c>
      <c r="O235"/>
      <c r="P235"/>
      <c r="Q235"/>
      <c r="R235" t="s">
        <v>1078</v>
      </c>
      <c r="S235"/>
      <c r="T235"/>
      <c r="U235" t="s">
        <v>1079</v>
      </c>
      <c r="V235"/>
      <c r="W235"/>
      <c r="X235"/>
      <c r="Y235" t="s">
        <v>1080</v>
      </c>
      <c r="Z235" t="s">
        <v>1081</v>
      </c>
      <c r="AA235"/>
      <c r="AB235"/>
      <c r="AC235"/>
      <c r="AD235"/>
      <c r="AE235" t="s">
        <v>1082</v>
      </c>
      <c r="AF235"/>
      <c r="AG235" t="s">
        <v>1083</v>
      </c>
      <c r="AH235" t="s">
        <v>1084</v>
      </c>
      <c r="AI235"/>
      <c r="AJ235"/>
    </row>
    <row r="236" spans="4:36" ht="15">
      <c r="D236"/>
      <c r="E236" t="s">
        <v>1085</v>
      </c>
      <c r="F236"/>
      <c r="G236"/>
      <c r="H236"/>
      <c r="I236" t="s">
        <v>1086</v>
      </c>
      <c r="J236" t="s">
        <v>1087</v>
      </c>
      <c r="K236"/>
      <c r="L236"/>
      <c r="M236"/>
      <c r="N236" t="s">
        <v>1088</v>
      </c>
      <c r="O236"/>
      <c r="P236"/>
      <c r="Q236"/>
      <c r="R236" t="s">
        <v>1089</v>
      </c>
      <c r="S236"/>
      <c r="T236"/>
      <c r="U236" t="s">
        <v>1090</v>
      </c>
      <c r="V236"/>
      <c r="W236"/>
      <c r="X236"/>
      <c r="Y236" t="s">
        <v>1091</v>
      </c>
      <c r="Z236" t="s">
        <v>1092</v>
      </c>
      <c r="AA236"/>
      <c r="AB236"/>
      <c r="AC236"/>
      <c r="AD236"/>
      <c r="AE236" t="s">
        <v>1093</v>
      </c>
      <c r="AF236"/>
      <c r="AG236" t="s">
        <v>1094</v>
      </c>
      <c r="AH236" t="s">
        <v>953</v>
      </c>
      <c r="AI236"/>
      <c r="AJ236"/>
    </row>
    <row r="237" spans="4:36" ht="15">
      <c r="D237"/>
      <c r="E237" t="s">
        <v>1095</v>
      </c>
      <c r="F237"/>
      <c r="G237"/>
      <c r="H237"/>
      <c r="I237" t="s">
        <v>1096</v>
      </c>
      <c r="J237" t="s">
        <v>1097</v>
      </c>
      <c r="K237"/>
      <c r="L237"/>
      <c r="M237"/>
      <c r="N237" t="s">
        <v>1098</v>
      </c>
      <c r="O237"/>
      <c r="P237"/>
      <c r="Q237"/>
      <c r="R237" t="s">
        <v>1099</v>
      </c>
      <c r="S237"/>
      <c r="T237"/>
      <c r="U237" t="s">
        <v>1100</v>
      </c>
      <c r="V237"/>
      <c r="W237"/>
      <c r="X237"/>
      <c r="Y237" t="s">
        <v>736</v>
      </c>
      <c r="Z237" t="s">
        <v>732</v>
      </c>
      <c r="AA237"/>
      <c r="AB237"/>
      <c r="AC237"/>
      <c r="AD237"/>
      <c r="AE237" t="s">
        <v>1101</v>
      </c>
      <c r="AF237"/>
      <c r="AG237" t="s">
        <v>1102</v>
      </c>
      <c r="AH237" t="s">
        <v>1103</v>
      </c>
      <c r="AI237"/>
      <c r="AJ237"/>
    </row>
    <row r="238" spans="4:36" ht="15">
      <c r="D238"/>
      <c r="E238" t="s">
        <v>1104</v>
      </c>
      <c r="F238"/>
      <c r="G238"/>
      <c r="H238"/>
      <c r="I238" t="s">
        <v>1105</v>
      </c>
      <c r="J238" t="s">
        <v>1106</v>
      </c>
      <c r="K238"/>
      <c r="L238"/>
      <c r="M238"/>
      <c r="N238" t="s">
        <v>1107</v>
      </c>
      <c r="O238"/>
      <c r="P238"/>
      <c r="Q238"/>
      <c r="R238" t="s">
        <v>1108</v>
      </c>
      <c r="S238"/>
      <c r="T238"/>
      <c r="U238" t="s">
        <v>1109</v>
      </c>
      <c r="V238"/>
      <c r="W238"/>
      <c r="X238"/>
      <c r="Y238" t="s">
        <v>1110</v>
      </c>
      <c r="Z238" t="s">
        <v>1111</v>
      </c>
      <c r="AA238"/>
      <c r="AB238"/>
      <c r="AC238"/>
      <c r="AD238"/>
      <c r="AE238" t="s">
        <v>1112</v>
      </c>
      <c r="AF238"/>
      <c r="AG238" t="s">
        <v>1113</v>
      </c>
      <c r="AH238" t="s">
        <v>1114</v>
      </c>
      <c r="AI238"/>
      <c r="AJ238"/>
    </row>
    <row r="239" spans="4:36" ht="15">
      <c r="D239"/>
      <c r="E239" t="s">
        <v>1115</v>
      </c>
      <c r="F239"/>
      <c r="G239"/>
      <c r="H239"/>
      <c r="I239" t="s">
        <v>1116</v>
      </c>
      <c r="J239" t="s">
        <v>1117</v>
      </c>
      <c r="K239"/>
      <c r="L239"/>
      <c r="M239"/>
      <c r="N239" t="s">
        <v>1118</v>
      </c>
      <c r="O239"/>
      <c r="P239"/>
      <c r="Q239"/>
      <c r="R239" t="s">
        <v>1119</v>
      </c>
      <c r="S239"/>
      <c r="T239"/>
      <c r="U239" t="s">
        <v>1120</v>
      </c>
      <c r="V239"/>
      <c r="W239"/>
      <c r="X239"/>
      <c r="Y239" t="s">
        <v>1121</v>
      </c>
      <c r="Z239" t="s">
        <v>1122</v>
      </c>
      <c r="AA239"/>
      <c r="AB239"/>
      <c r="AC239"/>
      <c r="AD239"/>
      <c r="AE239" t="s">
        <v>1123</v>
      </c>
      <c r="AF239"/>
      <c r="AG239" t="s">
        <v>1124</v>
      </c>
      <c r="AH239" t="s">
        <v>1125</v>
      </c>
      <c r="AI239"/>
      <c r="AJ239"/>
    </row>
    <row r="240" spans="4:36" ht="15">
      <c r="D240"/>
      <c r="E240" t="s">
        <v>1126</v>
      </c>
      <c r="F240"/>
      <c r="G240"/>
      <c r="H240"/>
      <c r="I240" t="s">
        <v>1127</v>
      </c>
      <c r="J240" t="s">
        <v>1128</v>
      </c>
      <c r="K240"/>
      <c r="L240"/>
      <c r="M240"/>
      <c r="N240" t="s">
        <v>1129</v>
      </c>
      <c r="O240"/>
      <c r="P240"/>
      <c r="Q240"/>
      <c r="R240" t="s">
        <v>1130</v>
      </c>
      <c r="S240"/>
      <c r="T240"/>
      <c r="U240" t="s">
        <v>1131</v>
      </c>
      <c r="V240"/>
      <c r="W240"/>
      <c r="X240"/>
      <c r="Y240" t="s">
        <v>1132</v>
      </c>
      <c r="Z240" t="s">
        <v>1133</v>
      </c>
      <c r="AA240"/>
      <c r="AB240"/>
      <c r="AC240"/>
      <c r="AD240"/>
      <c r="AE240" t="s">
        <v>1134</v>
      </c>
      <c r="AF240"/>
      <c r="AG240" t="s">
        <v>1135</v>
      </c>
      <c r="AH240" t="s">
        <v>1136</v>
      </c>
      <c r="AI240"/>
      <c r="AJ240"/>
    </row>
    <row r="241" spans="4:36" ht="15">
      <c r="D241"/>
      <c r="E241" t="s">
        <v>1137</v>
      </c>
      <c r="F241"/>
      <c r="G241"/>
      <c r="H241"/>
      <c r="I241" t="s">
        <v>1098</v>
      </c>
      <c r="J241" t="s">
        <v>1138</v>
      </c>
      <c r="K241"/>
      <c r="L241"/>
      <c r="M241"/>
      <c r="N241" t="s">
        <v>435</v>
      </c>
      <c r="O241"/>
      <c r="P241"/>
      <c r="Q241"/>
      <c r="R241" t="s">
        <v>753</v>
      </c>
      <c r="S241"/>
      <c r="T241"/>
      <c r="U241" t="s">
        <v>1139</v>
      </c>
      <c r="V241"/>
      <c r="W241"/>
      <c r="X241"/>
      <c r="Y241" t="s">
        <v>1140</v>
      </c>
      <c r="Z241" t="s">
        <v>1141</v>
      </c>
      <c r="AA241"/>
      <c r="AB241"/>
      <c r="AC241"/>
      <c r="AD241"/>
      <c r="AE241" t="s">
        <v>1142</v>
      </c>
      <c r="AF241"/>
      <c r="AG241" t="s">
        <v>1143</v>
      </c>
      <c r="AH241" t="s">
        <v>1144</v>
      </c>
      <c r="AI241"/>
      <c r="AJ241"/>
    </row>
    <row r="242" spans="4:36" ht="15">
      <c r="D242"/>
      <c r="E242" t="s">
        <v>1145</v>
      </c>
      <c r="F242"/>
      <c r="G242"/>
      <c r="H242"/>
      <c r="I242" t="s">
        <v>1146</v>
      </c>
      <c r="J242" t="s">
        <v>1147</v>
      </c>
      <c r="K242"/>
      <c r="L242"/>
      <c r="M242"/>
      <c r="N242" t="s">
        <v>1148</v>
      </c>
      <c r="O242"/>
      <c r="P242"/>
      <c r="Q242"/>
      <c r="R242" t="s">
        <v>1149</v>
      </c>
      <c r="S242"/>
      <c r="T242"/>
      <c r="U242"/>
      <c r="V242"/>
      <c r="W242"/>
      <c r="X242"/>
      <c r="Y242" t="s">
        <v>1150</v>
      </c>
      <c r="Z242" t="s">
        <v>1151</v>
      </c>
      <c r="AA242"/>
      <c r="AB242"/>
      <c r="AC242"/>
      <c r="AD242"/>
      <c r="AE242" t="s">
        <v>772</v>
      </c>
      <c r="AF242"/>
      <c r="AG242" t="s">
        <v>1152</v>
      </c>
      <c r="AH242" t="s">
        <v>1153</v>
      </c>
      <c r="AI242"/>
      <c r="AJ242"/>
    </row>
    <row r="243" spans="4:36" ht="15">
      <c r="D243"/>
      <c r="E243" t="s">
        <v>934</v>
      </c>
      <c r="F243"/>
      <c r="G243"/>
      <c r="H243"/>
      <c r="I243" t="s">
        <v>1154</v>
      </c>
      <c r="J243" t="s">
        <v>1155</v>
      </c>
      <c r="K243"/>
      <c r="L243"/>
      <c r="M243"/>
      <c r="N243" t="s">
        <v>1156</v>
      </c>
      <c r="O243"/>
      <c r="P243"/>
      <c r="Q243"/>
      <c r="R243" t="s">
        <v>1157</v>
      </c>
      <c r="S243"/>
      <c r="T243"/>
      <c r="U243"/>
      <c r="V243"/>
      <c r="W243"/>
      <c r="X243"/>
      <c r="Y243" t="s">
        <v>1158</v>
      </c>
      <c r="Z243" t="s">
        <v>1159</v>
      </c>
      <c r="AA243"/>
      <c r="AB243"/>
      <c r="AC243"/>
      <c r="AD243"/>
      <c r="AE243" t="s">
        <v>1160</v>
      </c>
      <c r="AF243"/>
      <c r="AG243" t="s">
        <v>1161</v>
      </c>
      <c r="AH243" t="s">
        <v>1162</v>
      </c>
      <c r="AI243"/>
      <c r="AJ243"/>
    </row>
    <row r="244" spans="4:36" ht="15">
      <c r="D244"/>
      <c r="E244" t="s">
        <v>656</v>
      </c>
      <c r="F244"/>
      <c r="G244"/>
      <c r="H244"/>
      <c r="I244" t="s">
        <v>1163</v>
      </c>
      <c r="J244" t="s">
        <v>1164</v>
      </c>
      <c r="K244"/>
      <c r="L244"/>
      <c r="M244"/>
      <c r="N244" t="s">
        <v>1165</v>
      </c>
      <c r="O244"/>
      <c r="P244"/>
      <c r="Q244"/>
      <c r="R244" t="s">
        <v>1166</v>
      </c>
      <c r="S244"/>
      <c r="T244"/>
      <c r="U244"/>
      <c r="V244"/>
      <c r="W244"/>
      <c r="X244"/>
      <c r="Y244" t="s">
        <v>428</v>
      </c>
      <c r="Z244" t="s">
        <v>1167</v>
      </c>
      <c r="AA244"/>
      <c r="AB244"/>
      <c r="AC244"/>
      <c r="AD244"/>
      <c r="AE244" t="s">
        <v>1168</v>
      </c>
      <c r="AF244"/>
      <c r="AG244" t="s">
        <v>1169</v>
      </c>
      <c r="AH244" t="s">
        <v>1170</v>
      </c>
      <c r="AI244"/>
      <c r="AJ244"/>
    </row>
    <row r="245" spans="4:36" ht="15">
      <c r="D245"/>
      <c r="E245" t="s">
        <v>1171</v>
      </c>
      <c r="F245"/>
      <c r="G245"/>
      <c r="H245"/>
      <c r="I245" t="s">
        <v>1172</v>
      </c>
      <c r="J245" t="s">
        <v>1173</v>
      </c>
      <c r="K245"/>
      <c r="L245"/>
      <c r="M245"/>
      <c r="N245" t="s">
        <v>1174</v>
      </c>
      <c r="O245"/>
      <c r="P245"/>
      <c r="Q245"/>
      <c r="R245" t="s">
        <v>1175</v>
      </c>
      <c r="S245"/>
      <c r="T245"/>
      <c r="U245"/>
      <c r="V245"/>
      <c r="W245"/>
      <c r="X245"/>
      <c r="Y245" t="s">
        <v>1176</v>
      </c>
      <c r="Z245"/>
      <c r="AA245"/>
      <c r="AB245"/>
      <c r="AC245"/>
      <c r="AD245"/>
      <c r="AE245" t="s">
        <v>1177</v>
      </c>
      <c r="AF245"/>
      <c r="AG245" t="s">
        <v>1178</v>
      </c>
      <c r="AH245" t="s">
        <v>1179</v>
      </c>
      <c r="AI245"/>
      <c r="AJ245"/>
    </row>
    <row r="246" spans="4:36" ht="15">
      <c r="D246"/>
      <c r="E246" t="s">
        <v>1180</v>
      </c>
      <c r="F246"/>
      <c r="G246"/>
      <c r="H246"/>
      <c r="I246" t="s">
        <v>1181</v>
      </c>
      <c r="J246" t="s">
        <v>1182</v>
      </c>
      <c r="K246"/>
      <c r="L246"/>
      <c r="M246"/>
      <c r="N246" t="s">
        <v>1183</v>
      </c>
      <c r="O246"/>
      <c r="P246"/>
      <c r="Q246"/>
      <c r="R246" t="s">
        <v>1184</v>
      </c>
      <c r="S246"/>
      <c r="T246"/>
      <c r="U246"/>
      <c r="V246"/>
      <c r="W246"/>
      <c r="X246"/>
      <c r="Y246" t="s">
        <v>1185</v>
      </c>
      <c r="Z246"/>
      <c r="AA246"/>
      <c r="AB246"/>
      <c r="AC246"/>
      <c r="AD246"/>
      <c r="AE246" t="s">
        <v>1186</v>
      </c>
      <c r="AF246"/>
      <c r="AG246" t="s">
        <v>1187</v>
      </c>
      <c r="AH246" t="s">
        <v>1188</v>
      </c>
      <c r="AI246"/>
      <c r="AJ246"/>
    </row>
    <row r="247" spans="4:36" ht="15">
      <c r="D247"/>
      <c r="E247" t="s">
        <v>1189</v>
      </c>
      <c r="F247"/>
      <c r="G247"/>
      <c r="H247"/>
      <c r="I247" t="s">
        <v>1190</v>
      </c>
      <c r="J247" t="s">
        <v>1191</v>
      </c>
      <c r="K247"/>
      <c r="L247"/>
      <c r="M247"/>
      <c r="N247"/>
      <c r="O247"/>
      <c r="P247"/>
      <c r="Q247"/>
      <c r="R247" t="s">
        <v>1192</v>
      </c>
      <c r="S247"/>
      <c r="T247"/>
      <c r="U247"/>
      <c r="V247"/>
      <c r="W247"/>
      <c r="X247"/>
      <c r="Y247" t="s">
        <v>1193</v>
      </c>
      <c r="Z247"/>
      <c r="AA247"/>
      <c r="AB247"/>
      <c r="AC247"/>
      <c r="AD247"/>
      <c r="AE247" t="s">
        <v>1194</v>
      </c>
      <c r="AF247"/>
      <c r="AG247" t="s">
        <v>1129</v>
      </c>
      <c r="AH247"/>
      <c r="AI247"/>
      <c r="AJ247"/>
    </row>
    <row r="248" spans="4:36" ht="15">
      <c r="D248"/>
      <c r="E248" t="s">
        <v>1195</v>
      </c>
      <c r="F248"/>
      <c r="G248"/>
      <c r="H248"/>
      <c r="I248" t="s">
        <v>1196</v>
      </c>
      <c r="J248" t="s">
        <v>1197</v>
      </c>
      <c r="K248"/>
      <c r="L248"/>
      <c r="M248"/>
      <c r="N248"/>
      <c r="O248"/>
      <c r="P248"/>
      <c r="Q248"/>
      <c r="R248" t="s">
        <v>1198</v>
      </c>
      <c r="S248"/>
      <c r="T248"/>
      <c r="U248"/>
      <c r="V248"/>
      <c r="W248"/>
      <c r="X248"/>
      <c r="Y248" t="s">
        <v>1199</v>
      </c>
      <c r="Z248"/>
      <c r="AA248"/>
      <c r="AB248"/>
      <c r="AC248"/>
      <c r="AD248"/>
      <c r="AE248" t="s">
        <v>1200</v>
      </c>
      <c r="AF248"/>
      <c r="AG248" t="s">
        <v>1201</v>
      </c>
      <c r="AH248"/>
      <c r="AI248"/>
      <c r="AJ248"/>
    </row>
    <row r="249" spans="4:36" ht="15">
      <c r="D249"/>
      <c r="E249" t="s">
        <v>1202</v>
      </c>
      <c r="F249"/>
      <c r="G249"/>
      <c r="H249"/>
      <c r="I249" t="s">
        <v>817</v>
      </c>
      <c r="J249" t="s">
        <v>1203</v>
      </c>
      <c r="K249"/>
      <c r="L249"/>
      <c r="M249"/>
      <c r="N249"/>
      <c r="O249"/>
      <c r="P249"/>
      <c r="Q249"/>
      <c r="R249" t="s">
        <v>1204</v>
      </c>
      <c r="S249"/>
      <c r="T249"/>
      <c r="U249"/>
      <c r="V249"/>
      <c r="W249"/>
      <c r="X249"/>
      <c r="Y249" t="s">
        <v>1205</v>
      </c>
      <c r="Z249"/>
      <c r="AA249"/>
      <c r="AB249"/>
      <c r="AC249"/>
      <c r="AD249"/>
      <c r="AE249" t="s">
        <v>1206</v>
      </c>
      <c r="AF249"/>
      <c r="AG249" t="s">
        <v>1207</v>
      </c>
      <c r="AH249"/>
      <c r="AI249"/>
      <c r="AJ249"/>
    </row>
    <row r="250" spans="4:36" ht="15">
      <c r="D250"/>
      <c r="E250" t="s">
        <v>1208</v>
      </c>
      <c r="F250"/>
      <c r="G250"/>
      <c r="H250"/>
      <c r="I250" t="s">
        <v>1209</v>
      </c>
      <c r="J250" t="s">
        <v>1210</v>
      </c>
      <c r="K250"/>
      <c r="L250"/>
      <c r="M250"/>
      <c r="N250"/>
      <c r="O250"/>
      <c r="P250"/>
      <c r="Q250"/>
      <c r="R250" t="s">
        <v>1211</v>
      </c>
      <c r="S250"/>
      <c r="T250"/>
      <c r="U250"/>
      <c r="V250"/>
      <c r="W250"/>
      <c r="X250"/>
      <c r="Y250" t="s">
        <v>495</v>
      </c>
      <c r="Z250"/>
      <c r="AA250"/>
      <c r="AB250"/>
      <c r="AC250"/>
      <c r="AD250"/>
      <c r="AE250" t="s">
        <v>1212</v>
      </c>
      <c r="AF250"/>
      <c r="AG250" t="s">
        <v>1213</v>
      </c>
      <c r="AH250"/>
      <c r="AI250"/>
      <c r="AJ250"/>
    </row>
    <row r="251" spans="4:36" ht="15">
      <c r="D251"/>
      <c r="E251" t="s">
        <v>1214</v>
      </c>
      <c r="F251"/>
      <c r="G251"/>
      <c r="H251"/>
      <c r="I251"/>
      <c r="J251" t="s">
        <v>1215</v>
      </c>
      <c r="K251"/>
      <c r="L251"/>
      <c r="M251"/>
      <c r="N251"/>
      <c r="O251"/>
      <c r="P251"/>
      <c r="Q251"/>
      <c r="R251" t="s">
        <v>1216</v>
      </c>
      <c r="S251"/>
      <c r="T251"/>
      <c r="U251"/>
      <c r="V251"/>
      <c r="W251"/>
      <c r="X251"/>
      <c r="Y251" t="s">
        <v>1217</v>
      </c>
      <c r="Z251"/>
      <c r="AA251"/>
      <c r="AB251"/>
      <c r="AC251"/>
      <c r="AD251"/>
      <c r="AE251" t="s">
        <v>926</v>
      </c>
      <c r="AF251"/>
      <c r="AG251" t="s">
        <v>1218</v>
      </c>
      <c r="AH251"/>
      <c r="AI251"/>
      <c r="AJ251"/>
    </row>
    <row r="252" spans="4:36" ht="15">
      <c r="D252"/>
      <c r="E252" t="s">
        <v>1219</v>
      </c>
      <c r="F252"/>
      <c r="G252"/>
      <c r="H252"/>
      <c r="I252"/>
      <c r="J252" t="s">
        <v>1220</v>
      </c>
      <c r="K252"/>
      <c r="L252"/>
      <c r="M252"/>
      <c r="N252"/>
      <c r="O252"/>
      <c r="P252"/>
      <c r="Q252"/>
      <c r="R252" t="s">
        <v>1221</v>
      </c>
      <c r="S252"/>
      <c r="T252"/>
      <c r="U252"/>
      <c r="V252"/>
      <c r="W252"/>
      <c r="X252"/>
      <c r="Y252" t="s">
        <v>1222</v>
      </c>
      <c r="Z252"/>
      <c r="AA252"/>
      <c r="AB252"/>
      <c r="AC252"/>
      <c r="AD252"/>
      <c r="AE252" t="s">
        <v>1223</v>
      </c>
      <c r="AF252"/>
      <c r="AG252"/>
      <c r="AH252"/>
      <c r="AI252"/>
      <c r="AJ252"/>
    </row>
    <row r="253" spans="4:36" ht="15">
      <c r="D253"/>
      <c r="E253" t="s">
        <v>1224</v>
      </c>
      <c r="F253"/>
      <c r="G253"/>
      <c r="H253"/>
      <c r="I253"/>
      <c r="J253" t="s">
        <v>560</v>
      </c>
      <c r="K253"/>
      <c r="L253"/>
      <c r="M253"/>
      <c r="N253"/>
      <c r="O253"/>
      <c r="P253"/>
      <c r="Q253"/>
      <c r="R253" t="s">
        <v>1225</v>
      </c>
      <c r="S253"/>
      <c r="T253"/>
      <c r="U253"/>
      <c r="V253"/>
      <c r="W253"/>
      <c r="X253"/>
      <c r="Y253" t="s">
        <v>1226</v>
      </c>
      <c r="Z253"/>
      <c r="AA253"/>
      <c r="AB253"/>
      <c r="AC253"/>
      <c r="AD253"/>
      <c r="AE253" t="s">
        <v>1227</v>
      </c>
      <c r="AF253"/>
      <c r="AG253"/>
      <c r="AH253"/>
      <c r="AI253"/>
      <c r="AJ253"/>
    </row>
    <row r="254" spans="4:36" ht="15">
      <c r="D254"/>
      <c r="E254" t="s">
        <v>1228</v>
      </c>
      <c r="F254"/>
      <c r="G254"/>
      <c r="H254"/>
      <c r="I254"/>
      <c r="J254" t="s">
        <v>1229</v>
      </c>
      <c r="K254"/>
      <c r="L254"/>
      <c r="M254"/>
      <c r="N254"/>
      <c r="O254"/>
      <c r="P254"/>
      <c r="Q254"/>
      <c r="R254" t="s">
        <v>1230</v>
      </c>
      <c r="S254"/>
      <c r="T254"/>
      <c r="U254"/>
      <c r="V254"/>
      <c r="W254"/>
      <c r="X254"/>
      <c r="Y254" t="s">
        <v>1231</v>
      </c>
      <c r="Z254"/>
      <c r="AA254"/>
      <c r="AB254"/>
      <c r="AC254"/>
      <c r="AD254"/>
      <c r="AE254" t="s">
        <v>1232</v>
      </c>
      <c r="AF254"/>
      <c r="AG254"/>
      <c r="AH254"/>
      <c r="AI254"/>
      <c r="AJ254"/>
    </row>
    <row r="255" spans="4:36" ht="15">
      <c r="D255"/>
      <c r="E255" t="s">
        <v>1233</v>
      </c>
      <c r="F255"/>
      <c r="G255"/>
      <c r="H255"/>
      <c r="I255"/>
      <c r="J255" t="s">
        <v>1234</v>
      </c>
      <c r="K255"/>
      <c r="L255"/>
      <c r="M255"/>
      <c r="N255"/>
      <c r="O255"/>
      <c r="P255"/>
      <c r="Q255"/>
      <c r="R255" t="s">
        <v>1235</v>
      </c>
      <c r="S255"/>
      <c r="T255"/>
      <c r="U255"/>
      <c r="V255"/>
      <c r="W255"/>
      <c r="X255"/>
      <c r="Y255" t="s">
        <v>1236</v>
      </c>
      <c r="Z255"/>
      <c r="AA255"/>
      <c r="AB255"/>
      <c r="AC255"/>
      <c r="AD255"/>
      <c r="AE255" t="s">
        <v>1237</v>
      </c>
      <c r="AF255"/>
      <c r="AG255"/>
      <c r="AH255"/>
      <c r="AI255"/>
      <c r="AJ255"/>
    </row>
    <row r="256" spans="4:36" ht="15">
      <c r="D256"/>
      <c r="E256" t="s">
        <v>1238</v>
      </c>
      <c r="F256"/>
      <c r="G256"/>
      <c r="H256"/>
      <c r="I256"/>
      <c r="J256" t="s">
        <v>1239</v>
      </c>
      <c r="K256"/>
      <c r="L256"/>
      <c r="M256"/>
      <c r="N256"/>
      <c r="O256"/>
      <c r="P256"/>
      <c r="Q256"/>
      <c r="R256" t="s">
        <v>870</v>
      </c>
      <c r="S256"/>
      <c r="T256"/>
      <c r="U256"/>
      <c r="V256"/>
      <c r="W256"/>
      <c r="X256"/>
      <c r="Y256" t="s">
        <v>1240</v>
      </c>
      <c r="Z256"/>
      <c r="AA256"/>
      <c r="AB256"/>
      <c r="AC256"/>
      <c r="AD256"/>
      <c r="AE256" t="s">
        <v>1241</v>
      </c>
      <c r="AF256"/>
      <c r="AG256"/>
      <c r="AH256"/>
      <c r="AI256"/>
      <c r="AJ256"/>
    </row>
    <row r="257" spans="4:36" ht="15">
      <c r="D257"/>
      <c r="E257" t="s">
        <v>753</v>
      </c>
      <c r="F257"/>
      <c r="G257"/>
      <c r="H257"/>
      <c r="I257"/>
      <c r="J257" t="s">
        <v>1242</v>
      </c>
      <c r="K257"/>
      <c r="L257"/>
      <c r="M257"/>
      <c r="N257"/>
      <c r="O257"/>
      <c r="P257"/>
      <c r="Q257"/>
      <c r="R257" t="s">
        <v>1243</v>
      </c>
      <c r="S257"/>
      <c r="T257"/>
      <c r="U257"/>
      <c r="V257"/>
      <c r="W257"/>
      <c r="X257"/>
      <c r="Y257" t="s">
        <v>1244</v>
      </c>
      <c r="Z257"/>
      <c r="AA257"/>
      <c r="AB257"/>
      <c r="AC257"/>
      <c r="AD257"/>
      <c r="AE257" t="s">
        <v>1245</v>
      </c>
      <c r="AF257"/>
      <c r="AG257"/>
      <c r="AH257"/>
      <c r="AI257"/>
      <c r="AJ257"/>
    </row>
    <row r="258" spans="4:36" ht="15">
      <c r="D258"/>
      <c r="E258" t="s">
        <v>772</v>
      </c>
      <c r="F258"/>
      <c r="G258"/>
      <c r="H258"/>
      <c r="I258"/>
      <c r="J258" t="s">
        <v>544</v>
      </c>
      <c r="K258"/>
      <c r="L258"/>
      <c r="M258"/>
      <c r="N258"/>
      <c r="O258"/>
      <c r="P258"/>
      <c r="Q258"/>
      <c r="R258" t="s">
        <v>1246</v>
      </c>
      <c r="S258"/>
      <c r="T258"/>
      <c r="U258"/>
      <c r="V258"/>
      <c r="W258"/>
      <c r="X258"/>
      <c r="Y258" t="s">
        <v>1247</v>
      </c>
      <c r="Z258"/>
      <c r="AA258"/>
      <c r="AB258"/>
      <c r="AC258"/>
      <c r="AD258"/>
      <c r="AE258" t="s">
        <v>1248</v>
      </c>
      <c r="AF258"/>
      <c r="AG258"/>
      <c r="AH258"/>
      <c r="AI258"/>
      <c r="AJ258"/>
    </row>
    <row r="259" spans="4:36" ht="15">
      <c r="D259"/>
      <c r="E259" t="s">
        <v>1249</v>
      </c>
      <c r="F259"/>
      <c r="G259"/>
      <c r="H259"/>
      <c r="I259"/>
      <c r="J259" t="s">
        <v>1250</v>
      </c>
      <c r="K259"/>
      <c r="L259"/>
      <c r="M259"/>
      <c r="N259"/>
      <c r="O259"/>
      <c r="P259"/>
      <c r="Q259"/>
      <c r="R259" t="s">
        <v>1251</v>
      </c>
      <c r="S259"/>
      <c r="T259"/>
      <c r="U259"/>
      <c r="V259"/>
      <c r="W259"/>
      <c r="X259"/>
      <c r="Y259" t="s">
        <v>1116</v>
      </c>
      <c r="Z259"/>
      <c r="AA259"/>
      <c r="AB259"/>
      <c r="AC259"/>
      <c r="AD259"/>
      <c r="AE259" t="s">
        <v>1252</v>
      </c>
      <c r="AF259"/>
      <c r="AG259"/>
      <c r="AH259"/>
      <c r="AI259"/>
      <c r="AJ259"/>
    </row>
    <row r="260" spans="4:36" ht="15">
      <c r="D260"/>
      <c r="E260" t="s">
        <v>1253</v>
      </c>
      <c r="F260"/>
      <c r="G260"/>
      <c r="H260"/>
      <c r="I260"/>
      <c r="J260" t="s">
        <v>1254</v>
      </c>
      <c r="K260"/>
      <c r="L260"/>
      <c r="M260"/>
      <c r="N260"/>
      <c r="O260"/>
      <c r="P260"/>
      <c r="Q260"/>
      <c r="R260" t="s">
        <v>1255</v>
      </c>
      <c r="S260"/>
      <c r="T260"/>
      <c r="U260"/>
      <c r="V260"/>
      <c r="W260"/>
      <c r="X260"/>
      <c r="Y260" t="s">
        <v>1256</v>
      </c>
      <c r="Z260"/>
      <c r="AA260"/>
      <c r="AB260"/>
      <c r="AC260"/>
      <c r="AD260"/>
      <c r="AE260" t="s">
        <v>1257</v>
      </c>
      <c r="AF260"/>
      <c r="AG260"/>
      <c r="AH260"/>
      <c r="AI260"/>
      <c r="AJ260"/>
    </row>
    <row r="261" spans="4:36" ht="15">
      <c r="D261"/>
      <c r="E261" t="s">
        <v>1258</v>
      </c>
      <c r="F261"/>
      <c r="G261"/>
      <c r="H261"/>
      <c r="I261"/>
      <c r="J261" t="s">
        <v>1259</v>
      </c>
      <c r="K261"/>
      <c r="L261"/>
      <c r="M261"/>
      <c r="N261"/>
      <c r="O261"/>
      <c r="P261"/>
      <c r="Q261"/>
      <c r="R261" t="s">
        <v>1260</v>
      </c>
      <c r="S261"/>
      <c r="T261"/>
      <c r="U261"/>
      <c r="V261"/>
      <c r="W261"/>
      <c r="X261"/>
      <c r="Y261" t="s">
        <v>1261</v>
      </c>
      <c r="Z261"/>
      <c r="AA261"/>
      <c r="AB261"/>
      <c r="AC261"/>
      <c r="AD261"/>
      <c r="AE261" t="s">
        <v>1262</v>
      </c>
      <c r="AF261"/>
      <c r="AG261"/>
      <c r="AH261"/>
      <c r="AI261"/>
      <c r="AJ261"/>
    </row>
    <row r="262" spans="4:36" ht="15">
      <c r="D262"/>
      <c r="E262" t="s">
        <v>1263</v>
      </c>
      <c r="F262"/>
      <c r="G262"/>
      <c r="H262"/>
      <c r="I262"/>
      <c r="J262" t="s">
        <v>1264</v>
      </c>
      <c r="K262"/>
      <c r="L262"/>
      <c r="M262"/>
      <c r="N262"/>
      <c r="O262"/>
      <c r="P262"/>
      <c r="Q262"/>
      <c r="R262" t="s">
        <v>1158</v>
      </c>
      <c r="S262"/>
      <c r="T262"/>
      <c r="U262"/>
      <c r="V262"/>
      <c r="W262"/>
      <c r="X262"/>
      <c r="Y262" t="s">
        <v>1265</v>
      </c>
      <c r="Z262"/>
      <c r="AA262"/>
      <c r="AB262"/>
      <c r="AC262"/>
      <c r="AD262"/>
      <c r="AE262" t="s">
        <v>1266</v>
      </c>
      <c r="AF262"/>
      <c r="AG262"/>
      <c r="AH262"/>
      <c r="AI262"/>
      <c r="AJ262"/>
    </row>
    <row r="263" spans="4:36" ht="15">
      <c r="D263"/>
      <c r="E263" t="s">
        <v>1267</v>
      </c>
      <c r="F263"/>
      <c r="G263"/>
      <c r="H263"/>
      <c r="I263"/>
      <c r="J263" t="s">
        <v>1268</v>
      </c>
      <c r="K263"/>
      <c r="L263"/>
      <c r="M263"/>
      <c r="N263"/>
      <c r="O263"/>
      <c r="P263"/>
      <c r="Q263"/>
      <c r="R263" t="s">
        <v>428</v>
      </c>
      <c r="S263"/>
      <c r="T263"/>
      <c r="U263"/>
      <c r="V263"/>
      <c r="W263"/>
      <c r="X263"/>
      <c r="Y263" t="s">
        <v>1269</v>
      </c>
      <c r="Z263"/>
      <c r="AA263"/>
      <c r="AB263"/>
      <c r="AC263"/>
      <c r="AD263"/>
      <c r="AE263" t="s">
        <v>1270</v>
      </c>
      <c r="AF263"/>
      <c r="AG263"/>
      <c r="AH263"/>
      <c r="AI263"/>
      <c r="AJ263"/>
    </row>
    <row r="264" spans="4:36" ht="15">
      <c r="D264"/>
      <c r="E264" t="s">
        <v>1271</v>
      </c>
      <c r="F264"/>
      <c r="G264"/>
      <c r="H264"/>
      <c r="I264"/>
      <c r="J264" t="s">
        <v>1272</v>
      </c>
      <c r="K264"/>
      <c r="L264"/>
      <c r="M264"/>
      <c r="N264"/>
      <c r="O264"/>
      <c r="P264"/>
      <c r="Q264"/>
      <c r="R264" t="s">
        <v>1273</v>
      </c>
      <c r="S264"/>
      <c r="T264"/>
      <c r="U264"/>
      <c r="V264"/>
      <c r="W264"/>
      <c r="X264"/>
      <c r="Y264" t="s">
        <v>1274</v>
      </c>
      <c r="Z264"/>
      <c r="AA264"/>
      <c r="AB264"/>
      <c r="AC264"/>
      <c r="AD264"/>
      <c r="AE264" t="s">
        <v>1275</v>
      </c>
      <c r="AF264"/>
      <c r="AG264"/>
      <c r="AH264"/>
      <c r="AI264"/>
      <c r="AJ264"/>
    </row>
    <row r="265" spans="4:36" ht="15">
      <c r="D265"/>
      <c r="E265" t="s">
        <v>1276</v>
      </c>
      <c r="F265"/>
      <c r="G265"/>
      <c r="H265"/>
      <c r="I265"/>
      <c r="J265" t="s">
        <v>1277</v>
      </c>
      <c r="K265"/>
      <c r="L265"/>
      <c r="M265"/>
      <c r="N265"/>
      <c r="O265"/>
      <c r="P265"/>
      <c r="Q265"/>
      <c r="R265" t="s">
        <v>1278</v>
      </c>
      <c r="S265"/>
      <c r="T265"/>
      <c r="U265"/>
      <c r="V265"/>
      <c r="W265"/>
      <c r="X265"/>
      <c r="Y265" t="s">
        <v>1279</v>
      </c>
      <c r="Z265"/>
      <c r="AA265"/>
      <c r="AB265"/>
      <c r="AC265"/>
      <c r="AD265"/>
      <c r="AE265" t="s">
        <v>1280</v>
      </c>
      <c r="AF265"/>
      <c r="AG265"/>
      <c r="AH265"/>
      <c r="AI265"/>
      <c r="AJ265"/>
    </row>
    <row r="266" spans="4:36" ht="15">
      <c r="D266"/>
      <c r="E266" t="s">
        <v>1210</v>
      </c>
      <c r="F266"/>
      <c r="G266"/>
      <c r="H266"/>
      <c r="I266"/>
      <c r="J266" t="s">
        <v>1281</v>
      </c>
      <c r="K266"/>
      <c r="L266"/>
      <c r="M266"/>
      <c r="N266"/>
      <c r="O266"/>
      <c r="P266"/>
      <c r="Q266"/>
      <c r="R266" t="s">
        <v>1282</v>
      </c>
      <c r="S266"/>
      <c r="T266"/>
      <c r="U266"/>
      <c r="V266"/>
      <c r="W266"/>
      <c r="X266"/>
      <c r="Y266" t="s">
        <v>1283</v>
      </c>
      <c r="Z266"/>
      <c r="AA266"/>
      <c r="AB266"/>
      <c r="AC266"/>
      <c r="AD266"/>
      <c r="AE266" t="s">
        <v>1284</v>
      </c>
      <c r="AF266"/>
      <c r="AG266"/>
      <c r="AH266"/>
      <c r="AI266"/>
      <c r="AJ266"/>
    </row>
    <row r="267" spans="4:36" ht="15">
      <c r="D267"/>
      <c r="E267" t="s">
        <v>1285</v>
      </c>
      <c r="F267"/>
      <c r="G267"/>
      <c r="H267"/>
      <c r="I267"/>
      <c r="J267" t="s">
        <v>1286</v>
      </c>
      <c r="K267"/>
      <c r="L267"/>
      <c r="M267"/>
      <c r="N267"/>
      <c r="O267"/>
      <c r="P267"/>
      <c r="Q267"/>
      <c r="R267" t="s">
        <v>1287</v>
      </c>
      <c r="S267"/>
      <c r="T267"/>
      <c r="U267"/>
      <c r="V267"/>
      <c r="W267"/>
      <c r="X267"/>
      <c r="Y267" t="s">
        <v>1288</v>
      </c>
      <c r="Z267"/>
      <c r="AA267"/>
      <c r="AB267"/>
      <c r="AC267"/>
      <c r="AD267"/>
      <c r="AE267" t="s">
        <v>1289</v>
      </c>
      <c r="AF267"/>
      <c r="AG267"/>
      <c r="AH267"/>
      <c r="AI267"/>
      <c r="AJ267"/>
    </row>
    <row r="268" spans="4:36" ht="15">
      <c r="D268"/>
      <c r="E268" t="s">
        <v>1290</v>
      </c>
      <c r="F268"/>
      <c r="G268"/>
      <c r="H268"/>
      <c r="I268"/>
      <c r="J268" t="s">
        <v>1291</v>
      </c>
      <c r="K268"/>
      <c r="L268"/>
      <c r="M268"/>
      <c r="N268"/>
      <c r="O268"/>
      <c r="P268"/>
      <c r="Q268"/>
      <c r="R268" t="s">
        <v>1292</v>
      </c>
      <c r="S268"/>
      <c r="T268"/>
      <c r="U268"/>
      <c r="V268"/>
      <c r="W268"/>
      <c r="X268"/>
      <c r="Y268" t="s">
        <v>1293</v>
      </c>
      <c r="Z268"/>
      <c r="AA268"/>
      <c r="AB268"/>
      <c r="AC268"/>
      <c r="AD268"/>
      <c r="AE268" t="s">
        <v>1294</v>
      </c>
      <c r="AF268"/>
      <c r="AG268"/>
      <c r="AH268"/>
      <c r="AI268"/>
      <c r="AJ268"/>
    </row>
    <row r="269" spans="4:36" ht="15">
      <c r="D269"/>
      <c r="E269" t="s">
        <v>1295</v>
      </c>
      <c r="F269"/>
      <c r="G269"/>
      <c r="H269"/>
      <c r="I269"/>
      <c r="J269" t="s">
        <v>975</v>
      </c>
      <c r="K269"/>
      <c r="L269"/>
      <c r="M269"/>
      <c r="N269"/>
      <c r="O269"/>
      <c r="P269"/>
      <c r="Q269"/>
      <c r="R269" t="s">
        <v>1296</v>
      </c>
      <c r="S269"/>
      <c r="T269"/>
      <c r="U269"/>
      <c r="V269"/>
      <c r="W269"/>
      <c r="X269"/>
      <c r="Y269"/>
      <c r="Z269"/>
      <c r="AA269"/>
      <c r="AB269"/>
      <c r="AC269"/>
      <c r="AD269"/>
      <c r="AE269" t="s">
        <v>1297</v>
      </c>
      <c r="AF269"/>
      <c r="AG269"/>
      <c r="AH269"/>
      <c r="AI269"/>
      <c r="AJ269"/>
    </row>
    <row r="270" spans="4:36" ht="15">
      <c r="D270"/>
      <c r="E270" t="s">
        <v>736</v>
      </c>
      <c r="F270"/>
      <c r="G270"/>
      <c r="H270"/>
      <c r="I270"/>
      <c r="J270" t="s">
        <v>1298</v>
      </c>
      <c r="K270"/>
      <c r="L270"/>
      <c r="M270"/>
      <c r="N270"/>
      <c r="O270"/>
      <c r="P270"/>
      <c r="Q270"/>
      <c r="R270" t="s">
        <v>1299</v>
      </c>
      <c r="S270"/>
      <c r="T270"/>
      <c r="U270"/>
      <c r="V270"/>
      <c r="W270"/>
      <c r="X270"/>
      <c r="Y270"/>
      <c r="Z270"/>
      <c r="AA270"/>
      <c r="AB270"/>
      <c r="AC270"/>
      <c r="AD270"/>
      <c r="AE270" t="s">
        <v>1300</v>
      </c>
      <c r="AF270"/>
      <c r="AG270"/>
      <c r="AH270"/>
      <c r="AI270"/>
      <c r="AJ270"/>
    </row>
    <row r="271" spans="4:36" ht="15">
      <c r="D271"/>
      <c r="E271" t="s">
        <v>1301</v>
      </c>
      <c r="F271"/>
      <c r="G271"/>
      <c r="H271"/>
      <c r="I271"/>
      <c r="J271" t="s">
        <v>1302</v>
      </c>
      <c r="K271"/>
      <c r="L271"/>
      <c r="M271"/>
      <c r="N271"/>
      <c r="O271"/>
      <c r="P271"/>
      <c r="Q271"/>
      <c r="R271" t="s">
        <v>1303</v>
      </c>
      <c r="S271"/>
      <c r="T271"/>
      <c r="U271"/>
      <c r="V271"/>
      <c r="W271"/>
      <c r="X271"/>
      <c r="Y271"/>
      <c r="Z271"/>
      <c r="AA271"/>
      <c r="AB271"/>
      <c r="AC271"/>
      <c r="AD271"/>
      <c r="AE271" t="s">
        <v>1304</v>
      </c>
      <c r="AF271"/>
      <c r="AG271"/>
      <c r="AH271"/>
      <c r="AI271"/>
      <c r="AJ271"/>
    </row>
    <row r="272" spans="4:36" ht="15">
      <c r="D272"/>
      <c r="E272" t="s">
        <v>1305</v>
      </c>
      <c r="F272"/>
      <c r="G272"/>
      <c r="H272"/>
      <c r="I272"/>
      <c r="J272" t="s">
        <v>1306</v>
      </c>
      <c r="K272"/>
      <c r="L272"/>
      <c r="M272"/>
      <c r="N272"/>
      <c r="O272"/>
      <c r="P272"/>
      <c r="Q272"/>
      <c r="R272" t="s">
        <v>1307</v>
      </c>
      <c r="S272"/>
      <c r="T272"/>
      <c r="U272"/>
      <c r="V272"/>
      <c r="W272"/>
      <c r="X272"/>
      <c r="Y272"/>
      <c r="Z272"/>
      <c r="AA272"/>
      <c r="AB272"/>
      <c r="AC272"/>
      <c r="AD272"/>
      <c r="AE272" t="s">
        <v>465</v>
      </c>
      <c r="AF272"/>
      <c r="AG272"/>
      <c r="AH272"/>
      <c r="AI272"/>
      <c r="AJ272"/>
    </row>
    <row r="273" spans="4:36" ht="15">
      <c r="D273"/>
      <c r="E273" t="s">
        <v>1308</v>
      </c>
      <c r="F273"/>
      <c r="G273"/>
      <c r="H273"/>
      <c r="I273"/>
      <c r="J273" t="s">
        <v>1309</v>
      </c>
      <c r="K273"/>
      <c r="L273"/>
      <c r="M273"/>
      <c r="N273"/>
      <c r="O273"/>
      <c r="P273"/>
      <c r="Q273"/>
      <c r="R273" t="s">
        <v>1310</v>
      </c>
      <c r="S273"/>
      <c r="T273"/>
      <c r="U273"/>
      <c r="V273"/>
      <c r="W273"/>
      <c r="X273"/>
      <c r="Y273"/>
      <c r="Z273"/>
      <c r="AA273"/>
      <c r="AB273"/>
      <c r="AC273"/>
      <c r="AD273"/>
      <c r="AE273" t="s">
        <v>1311</v>
      </c>
      <c r="AF273"/>
      <c r="AG273"/>
      <c r="AH273"/>
      <c r="AI273"/>
      <c r="AJ273"/>
    </row>
    <row r="274" spans="4:36" ht="15">
      <c r="D274"/>
      <c r="E274" t="s">
        <v>1312</v>
      </c>
      <c r="F274"/>
      <c r="G274"/>
      <c r="H274"/>
      <c r="I274"/>
      <c r="J274" t="s">
        <v>1313</v>
      </c>
      <c r="K274"/>
      <c r="L274"/>
      <c r="M274"/>
      <c r="N274"/>
      <c r="O274"/>
      <c r="P274"/>
      <c r="Q274"/>
      <c r="R274" t="s">
        <v>1314</v>
      </c>
      <c r="S274"/>
      <c r="T274"/>
      <c r="U274"/>
      <c r="V274"/>
      <c r="W274"/>
      <c r="X274"/>
      <c r="Y274"/>
      <c r="Z274"/>
      <c r="AA274"/>
      <c r="AB274"/>
      <c r="AC274"/>
      <c r="AD274"/>
      <c r="AE274" t="s">
        <v>1315</v>
      </c>
      <c r="AF274"/>
      <c r="AG274"/>
      <c r="AH274"/>
      <c r="AI274"/>
      <c r="AJ274"/>
    </row>
    <row r="275" spans="4:36" ht="15">
      <c r="D275"/>
      <c r="E275" t="s">
        <v>1316</v>
      </c>
      <c r="F275"/>
      <c r="G275"/>
      <c r="H275"/>
      <c r="I275"/>
      <c r="J275" t="s">
        <v>1317</v>
      </c>
      <c r="K275"/>
      <c r="L275"/>
      <c r="M275"/>
      <c r="N275"/>
      <c r="O275"/>
      <c r="P275"/>
      <c r="Q275"/>
      <c r="R275" t="s">
        <v>1318</v>
      </c>
      <c r="S275"/>
      <c r="T275"/>
      <c r="U275"/>
      <c r="V275"/>
      <c r="W275"/>
      <c r="X275"/>
      <c r="Y275"/>
      <c r="Z275"/>
      <c r="AA275"/>
      <c r="AB275"/>
      <c r="AC275"/>
      <c r="AD275"/>
      <c r="AE275" t="s">
        <v>1319</v>
      </c>
      <c r="AF275"/>
      <c r="AG275"/>
      <c r="AH275"/>
      <c r="AI275"/>
      <c r="AJ275"/>
    </row>
    <row r="276" spans="4:36" ht="15">
      <c r="D276"/>
      <c r="E276" t="s">
        <v>1320</v>
      </c>
      <c r="F276"/>
      <c r="G276"/>
      <c r="H276"/>
      <c r="I276"/>
      <c r="J276" t="s">
        <v>1321</v>
      </c>
      <c r="K276"/>
      <c r="L276"/>
      <c r="M276"/>
      <c r="N276"/>
      <c r="O276"/>
      <c r="P276"/>
      <c r="Q276"/>
      <c r="R276" t="s">
        <v>1322</v>
      </c>
      <c r="S276"/>
      <c r="T276"/>
      <c r="U276"/>
      <c r="V276"/>
      <c r="W276"/>
      <c r="X276"/>
      <c r="Y276"/>
      <c r="Z276"/>
      <c r="AA276"/>
      <c r="AB276"/>
      <c r="AC276"/>
      <c r="AD276"/>
      <c r="AE276" t="s">
        <v>1323</v>
      </c>
      <c r="AF276"/>
      <c r="AG276"/>
      <c r="AH276"/>
      <c r="AI276"/>
      <c r="AJ276"/>
    </row>
    <row r="277" spans="4:36" ht="15">
      <c r="D277"/>
      <c r="E277" t="s">
        <v>428</v>
      </c>
      <c r="F277"/>
      <c r="G277"/>
      <c r="H277"/>
      <c r="I277"/>
      <c r="J277" t="s">
        <v>1324</v>
      </c>
      <c r="K277"/>
      <c r="L277"/>
      <c r="M277"/>
      <c r="N277"/>
      <c r="O277"/>
      <c r="P277"/>
      <c r="Q277"/>
      <c r="R277" t="s">
        <v>1325</v>
      </c>
      <c r="S277"/>
      <c r="T277"/>
      <c r="U277"/>
      <c r="V277"/>
      <c r="W277"/>
      <c r="X277"/>
      <c r="Y277"/>
      <c r="Z277"/>
      <c r="AA277"/>
      <c r="AB277"/>
      <c r="AC277"/>
      <c r="AD277"/>
      <c r="AE277" t="s">
        <v>709</v>
      </c>
      <c r="AF277"/>
      <c r="AG277"/>
      <c r="AH277"/>
      <c r="AI277"/>
      <c r="AJ277"/>
    </row>
    <row r="278" spans="4:36" ht="15">
      <c r="D278"/>
      <c r="E278" t="s">
        <v>1326</v>
      </c>
      <c r="F278"/>
      <c r="G278"/>
      <c r="H278"/>
      <c r="I278"/>
      <c r="J278" t="s">
        <v>1327</v>
      </c>
      <c r="K278"/>
      <c r="L278"/>
      <c r="M278"/>
      <c r="N278"/>
      <c r="O278"/>
      <c r="P278"/>
      <c r="Q278"/>
      <c r="R278" t="s">
        <v>1328</v>
      </c>
      <c r="S278"/>
      <c r="T278"/>
      <c r="U278"/>
      <c r="V278"/>
      <c r="W278"/>
      <c r="X278"/>
      <c r="Y278"/>
      <c r="Z278"/>
      <c r="AA278"/>
      <c r="AB278"/>
      <c r="AC278"/>
      <c r="AD278"/>
      <c r="AE278" t="s">
        <v>1329</v>
      </c>
      <c r="AF278"/>
      <c r="AG278"/>
      <c r="AH278"/>
      <c r="AI278"/>
      <c r="AJ278"/>
    </row>
    <row r="279" spans="4:36" ht="15">
      <c r="D279"/>
      <c r="E279" t="s">
        <v>1330</v>
      </c>
      <c r="F279"/>
      <c r="G279"/>
      <c r="H279"/>
      <c r="I279"/>
      <c r="J279" t="s">
        <v>1331</v>
      </c>
      <c r="K279"/>
      <c r="L279"/>
      <c r="M279"/>
      <c r="N279"/>
      <c r="O279"/>
      <c r="P279"/>
      <c r="Q279"/>
      <c r="R279" t="s">
        <v>1332</v>
      </c>
      <c r="S279"/>
      <c r="T279"/>
      <c r="U279"/>
      <c r="V279"/>
      <c r="W279"/>
      <c r="X279"/>
      <c r="Y279"/>
      <c r="Z279"/>
      <c r="AA279"/>
      <c r="AB279"/>
      <c r="AC279"/>
      <c r="AD279"/>
      <c r="AE279" t="s">
        <v>1261</v>
      </c>
      <c r="AF279"/>
      <c r="AG279"/>
      <c r="AH279"/>
      <c r="AI279"/>
      <c r="AJ279"/>
    </row>
    <row r="280" spans="4:36" ht="15">
      <c r="D280"/>
      <c r="E280" t="s">
        <v>1333</v>
      </c>
      <c r="F280"/>
      <c r="G280"/>
      <c r="H280"/>
      <c r="I280"/>
      <c r="J280" t="s">
        <v>1334</v>
      </c>
      <c r="K280"/>
      <c r="L280"/>
      <c r="M280"/>
      <c r="N280"/>
      <c r="O280"/>
      <c r="P280"/>
      <c r="Q280"/>
      <c r="R280" t="s">
        <v>1226</v>
      </c>
      <c r="S280"/>
      <c r="T280"/>
      <c r="U280"/>
      <c r="V280"/>
      <c r="W280"/>
      <c r="X280"/>
      <c r="Y280"/>
      <c r="Z280"/>
      <c r="AA280"/>
      <c r="AB280"/>
      <c r="AC280"/>
      <c r="AD280"/>
      <c r="AE280" t="s">
        <v>1335</v>
      </c>
      <c r="AF280"/>
      <c r="AG280"/>
      <c r="AH280"/>
      <c r="AI280"/>
      <c r="AJ280"/>
    </row>
    <row r="281" spans="4:36" ht="15">
      <c r="D281"/>
      <c r="E281" t="s">
        <v>1336</v>
      </c>
      <c r="F281"/>
      <c r="G281"/>
      <c r="H281"/>
      <c r="I281"/>
      <c r="J281" t="s">
        <v>1337</v>
      </c>
      <c r="K281"/>
      <c r="L281"/>
      <c r="M281"/>
      <c r="N281"/>
      <c r="O281"/>
      <c r="P281"/>
      <c r="Q281"/>
      <c r="R281" t="s">
        <v>1338</v>
      </c>
      <c r="S281"/>
      <c r="T281"/>
      <c r="U281"/>
      <c r="V281"/>
      <c r="W281"/>
      <c r="X281"/>
      <c r="Y281"/>
      <c r="Z281"/>
      <c r="AA281"/>
      <c r="AB281"/>
      <c r="AC281"/>
      <c r="AD281"/>
      <c r="AE281" t="s">
        <v>1339</v>
      </c>
      <c r="AF281"/>
      <c r="AG281"/>
      <c r="AH281"/>
      <c r="AI281"/>
      <c r="AJ281"/>
    </row>
    <row r="282" spans="4:36" ht="15">
      <c r="D282"/>
      <c r="E282" t="s">
        <v>1340</v>
      </c>
      <c r="F282"/>
      <c r="G282"/>
      <c r="H282"/>
      <c r="I282"/>
      <c r="J282" t="s">
        <v>1341</v>
      </c>
      <c r="K282"/>
      <c r="L282"/>
      <c r="M282"/>
      <c r="N282"/>
      <c r="O282"/>
      <c r="P282"/>
      <c r="Q282"/>
      <c r="R282" t="s">
        <v>1244</v>
      </c>
      <c r="S282"/>
      <c r="T282"/>
      <c r="U282"/>
      <c r="V282"/>
      <c r="W282"/>
      <c r="X282"/>
      <c r="Y282"/>
      <c r="Z282"/>
      <c r="AA282"/>
      <c r="AB282"/>
      <c r="AC282"/>
      <c r="AD282"/>
      <c r="AE282" t="s">
        <v>1342</v>
      </c>
      <c r="AF282"/>
      <c r="AG282"/>
      <c r="AH282"/>
      <c r="AI282"/>
      <c r="AJ282"/>
    </row>
    <row r="283" spans="4:36" ht="15">
      <c r="D283"/>
      <c r="E283" t="s">
        <v>1343</v>
      </c>
      <c r="F283"/>
      <c r="G283"/>
      <c r="H283"/>
      <c r="I283"/>
      <c r="J283" t="s">
        <v>1344</v>
      </c>
      <c r="K283"/>
      <c r="L283"/>
      <c r="M283"/>
      <c r="N283"/>
      <c r="O283"/>
      <c r="P283"/>
      <c r="Q283"/>
      <c r="R283" t="s">
        <v>1092</v>
      </c>
      <c r="S283"/>
      <c r="T283"/>
      <c r="U283"/>
      <c r="V283"/>
      <c r="W283"/>
      <c r="X283"/>
      <c r="Y283"/>
      <c r="Z283"/>
      <c r="AA283"/>
      <c r="AB283"/>
      <c r="AC283"/>
      <c r="AD283"/>
      <c r="AE283" t="s">
        <v>1345</v>
      </c>
      <c r="AF283"/>
      <c r="AG283"/>
      <c r="AH283"/>
      <c r="AI283"/>
      <c r="AJ283"/>
    </row>
    <row r="284" spans="4:36" ht="15">
      <c r="D284"/>
      <c r="E284" t="s">
        <v>1346</v>
      </c>
      <c r="F284"/>
      <c r="G284"/>
      <c r="H284"/>
      <c r="I284"/>
      <c r="J284" t="s">
        <v>1347</v>
      </c>
      <c r="K284"/>
      <c r="L284"/>
      <c r="M284"/>
      <c r="N284"/>
      <c r="O284"/>
      <c r="P284"/>
      <c r="Q284"/>
      <c r="R284" t="s">
        <v>684</v>
      </c>
      <c r="S284"/>
      <c r="T284"/>
      <c r="U284"/>
      <c r="V284"/>
      <c r="W284"/>
      <c r="X284"/>
      <c r="Y284"/>
      <c r="Z284"/>
      <c r="AA284"/>
      <c r="AB284"/>
      <c r="AC284"/>
      <c r="AD284"/>
      <c r="AE284" t="s">
        <v>435</v>
      </c>
      <c r="AF284"/>
      <c r="AG284"/>
      <c r="AH284"/>
      <c r="AI284"/>
      <c r="AJ284"/>
    </row>
    <row r="285" spans="4:36" ht="15">
      <c r="D285"/>
      <c r="E285" t="s">
        <v>1348</v>
      </c>
      <c r="F285"/>
      <c r="G285"/>
      <c r="H285"/>
      <c r="I285"/>
      <c r="J285" t="s">
        <v>1349</v>
      </c>
      <c r="K285"/>
      <c r="L285"/>
      <c r="M285"/>
      <c r="N285"/>
      <c r="O285"/>
      <c r="P285"/>
      <c r="Q285"/>
      <c r="R285" t="s">
        <v>1350</v>
      </c>
      <c r="S285"/>
      <c r="T285"/>
      <c r="U285"/>
      <c r="V285"/>
      <c r="W285"/>
      <c r="X285"/>
      <c r="Y285"/>
      <c r="Z285"/>
      <c r="AA285"/>
      <c r="AB285"/>
      <c r="AC285"/>
      <c r="AD285"/>
      <c r="AE285" t="s">
        <v>1351</v>
      </c>
      <c r="AF285"/>
      <c r="AG285"/>
      <c r="AH285"/>
      <c r="AI285"/>
      <c r="AJ285"/>
    </row>
    <row r="286" spans="4:36" ht="15">
      <c r="D286"/>
      <c r="E286" t="s">
        <v>1352</v>
      </c>
      <c r="F286"/>
      <c r="G286"/>
      <c r="H286"/>
      <c r="I286"/>
      <c r="J286" t="s">
        <v>1353</v>
      </c>
      <c r="K286"/>
      <c r="L286"/>
      <c r="M286"/>
      <c r="N286"/>
      <c r="O286"/>
      <c r="P286"/>
      <c r="Q286"/>
      <c r="R286" t="s">
        <v>1354</v>
      </c>
      <c r="S286"/>
      <c r="T286"/>
      <c r="U286"/>
      <c r="V286"/>
      <c r="W286"/>
      <c r="X286"/>
      <c r="Y286"/>
      <c r="Z286"/>
      <c r="AA286"/>
      <c r="AB286"/>
      <c r="AC286"/>
      <c r="AD286"/>
      <c r="AE286" t="s">
        <v>1355</v>
      </c>
      <c r="AF286"/>
      <c r="AG286"/>
      <c r="AH286"/>
      <c r="AI286"/>
      <c r="AJ286"/>
    </row>
    <row r="287" spans="4:36" ht="15">
      <c r="D287"/>
      <c r="E287" t="s">
        <v>1356</v>
      </c>
      <c r="F287"/>
      <c r="G287"/>
      <c r="H287"/>
      <c r="I287"/>
      <c r="J287" t="s">
        <v>1357</v>
      </c>
      <c r="K287"/>
      <c r="L287"/>
      <c r="M287"/>
      <c r="N287"/>
      <c r="O287"/>
      <c r="P287"/>
      <c r="Q287"/>
      <c r="R287" t="s">
        <v>1358</v>
      </c>
      <c r="S287"/>
      <c r="T287"/>
      <c r="U287"/>
      <c r="V287"/>
      <c r="W287"/>
      <c r="X287"/>
      <c r="Y287"/>
      <c r="Z287"/>
      <c r="AA287"/>
      <c r="AB287"/>
      <c r="AC287"/>
      <c r="AD287"/>
      <c r="AE287" t="s">
        <v>1359</v>
      </c>
      <c r="AF287"/>
      <c r="AG287"/>
      <c r="AH287"/>
      <c r="AI287"/>
      <c r="AJ287"/>
    </row>
    <row r="288" spans="4:36" ht="15">
      <c r="D288"/>
      <c r="E288" t="s">
        <v>1360</v>
      </c>
      <c r="F288"/>
      <c r="G288"/>
      <c r="H288"/>
      <c r="I288"/>
      <c r="J288" t="s">
        <v>1361</v>
      </c>
      <c r="K288"/>
      <c r="L288"/>
      <c r="M288"/>
      <c r="N288"/>
      <c r="O288"/>
      <c r="P288"/>
      <c r="Q288"/>
      <c r="R288" t="s">
        <v>1362</v>
      </c>
      <c r="S288"/>
      <c r="T288"/>
      <c r="U288"/>
      <c r="V288"/>
      <c r="W288"/>
      <c r="X288"/>
      <c r="Y288"/>
      <c r="Z288"/>
      <c r="AA288"/>
      <c r="AB288"/>
      <c r="AC288"/>
      <c r="AD288"/>
      <c r="AE288" t="s">
        <v>1363</v>
      </c>
      <c r="AF288"/>
      <c r="AG288"/>
      <c r="AH288"/>
      <c r="AI288"/>
      <c r="AJ288"/>
    </row>
    <row r="289" spans="4:36" ht="15">
      <c r="D289"/>
      <c r="E289" t="s">
        <v>1300</v>
      </c>
      <c r="F289"/>
      <c r="G289"/>
      <c r="H289"/>
      <c r="I289"/>
      <c r="J289" t="s">
        <v>1364</v>
      </c>
      <c r="K289"/>
      <c r="L289"/>
      <c r="M289"/>
      <c r="N289"/>
      <c r="O289"/>
      <c r="P289"/>
      <c r="Q289"/>
      <c r="R289" t="s">
        <v>1365</v>
      </c>
      <c r="S289"/>
      <c r="T289"/>
      <c r="U289"/>
      <c r="V289"/>
      <c r="W289"/>
      <c r="X289"/>
      <c r="Y289"/>
      <c r="Z289"/>
      <c r="AA289"/>
      <c r="AB289"/>
      <c r="AC289"/>
      <c r="AD289"/>
      <c r="AE289" t="s">
        <v>1366</v>
      </c>
      <c r="AF289"/>
      <c r="AG289"/>
      <c r="AH289"/>
      <c r="AI289"/>
      <c r="AJ289"/>
    </row>
    <row r="290" spans="4:36" ht="15">
      <c r="D290"/>
      <c r="E290" t="s">
        <v>766</v>
      </c>
      <c r="F290"/>
      <c r="G290"/>
      <c r="H290"/>
      <c r="I290"/>
      <c r="J290" t="s">
        <v>1367</v>
      </c>
      <c r="K290"/>
      <c r="L290"/>
      <c r="M290"/>
      <c r="N290"/>
      <c r="O290"/>
      <c r="P290"/>
      <c r="Q290"/>
      <c r="R290" t="s">
        <v>1368</v>
      </c>
      <c r="S290"/>
      <c r="T290"/>
      <c r="U290"/>
      <c r="V290"/>
      <c r="W290"/>
      <c r="X290"/>
      <c r="Y290"/>
      <c r="Z290"/>
      <c r="AA290"/>
      <c r="AB290"/>
      <c r="AC290"/>
      <c r="AD290"/>
      <c r="AE290" t="s">
        <v>817</v>
      </c>
      <c r="AF290"/>
      <c r="AG290"/>
      <c r="AH290"/>
      <c r="AI290"/>
      <c r="AJ290"/>
    </row>
    <row r="291" spans="4:36" ht="15">
      <c r="D291"/>
      <c r="E291" t="s">
        <v>1369</v>
      </c>
      <c r="F291"/>
      <c r="G291"/>
      <c r="H291"/>
      <c r="I291"/>
      <c r="J291" t="s">
        <v>1370</v>
      </c>
      <c r="K291"/>
      <c r="L291"/>
      <c r="M291"/>
      <c r="N291"/>
      <c r="O291"/>
      <c r="P291"/>
      <c r="Q291"/>
      <c r="R291" t="s">
        <v>1371</v>
      </c>
      <c r="S291"/>
      <c r="T291"/>
      <c r="U291"/>
      <c r="V291"/>
      <c r="W291"/>
      <c r="X291"/>
      <c r="Y291"/>
      <c r="Z291"/>
      <c r="AA291"/>
      <c r="AB291"/>
      <c r="AC291"/>
      <c r="AD291"/>
      <c r="AE291" t="s">
        <v>1372</v>
      </c>
      <c r="AF291"/>
      <c r="AG291"/>
      <c r="AH291"/>
      <c r="AI291"/>
      <c r="AJ291"/>
    </row>
    <row r="292" spans="4:36" ht="15">
      <c r="D292"/>
      <c r="E292" t="s">
        <v>1373</v>
      </c>
      <c r="F292"/>
      <c r="G292"/>
      <c r="H292"/>
      <c r="I292"/>
      <c r="J292" t="s">
        <v>1374</v>
      </c>
      <c r="K292"/>
      <c r="L292"/>
      <c r="M292"/>
      <c r="N292"/>
      <c r="O292"/>
      <c r="P292"/>
      <c r="Q292"/>
      <c r="R292" t="s">
        <v>1375</v>
      </c>
      <c r="S292"/>
      <c r="T292"/>
      <c r="U292"/>
      <c r="V292"/>
      <c r="W292"/>
      <c r="X292"/>
      <c r="Y292"/>
      <c r="Z292"/>
      <c r="AA292"/>
      <c r="AB292"/>
      <c r="AC292"/>
      <c r="AD292"/>
      <c r="AE292"/>
      <c r="AF292"/>
      <c r="AG292"/>
      <c r="AH292"/>
      <c r="AI292"/>
      <c r="AJ292"/>
    </row>
    <row r="293" spans="4:36" ht="15">
      <c r="D293"/>
      <c r="E293" t="s">
        <v>1376</v>
      </c>
      <c r="F293"/>
      <c r="G293"/>
      <c r="H293"/>
      <c r="I293"/>
      <c r="J293" t="s">
        <v>1053</v>
      </c>
      <c r="K293"/>
      <c r="L293"/>
      <c r="M293"/>
      <c r="N293"/>
      <c r="O293"/>
      <c r="P293"/>
      <c r="Q293"/>
      <c r="R293" t="s">
        <v>1377</v>
      </c>
      <c r="S293"/>
      <c r="T293"/>
      <c r="U293"/>
      <c r="V293"/>
      <c r="W293"/>
      <c r="X293"/>
      <c r="Y293"/>
      <c r="Z293"/>
      <c r="AA293"/>
      <c r="AB293"/>
      <c r="AC293"/>
      <c r="AD293"/>
      <c r="AE293"/>
      <c r="AF293"/>
      <c r="AG293"/>
      <c r="AH293"/>
      <c r="AI293"/>
      <c r="AJ293"/>
    </row>
    <row r="294" spans="4:36" ht="15">
      <c r="D294"/>
      <c r="E294" t="s">
        <v>992</v>
      </c>
      <c r="F294"/>
      <c r="G294"/>
      <c r="H294"/>
      <c r="I294"/>
      <c r="J294" t="s">
        <v>1378</v>
      </c>
      <c r="K294"/>
      <c r="L294"/>
      <c r="M294"/>
      <c r="N294"/>
      <c r="O294"/>
      <c r="P294"/>
      <c r="Q294"/>
      <c r="R294" t="s">
        <v>1379</v>
      </c>
      <c r="S294"/>
      <c r="T294"/>
      <c r="U294"/>
      <c r="V294"/>
      <c r="W294"/>
      <c r="X294"/>
      <c r="Y294"/>
      <c r="Z294"/>
      <c r="AA294"/>
      <c r="AB294"/>
      <c r="AC294"/>
      <c r="AD294"/>
      <c r="AE294"/>
      <c r="AF294"/>
      <c r="AG294"/>
      <c r="AH294"/>
      <c r="AI294"/>
      <c r="AJ294"/>
    </row>
    <row r="295" spans="4:36" ht="15">
      <c r="D295"/>
      <c r="E295" t="s">
        <v>684</v>
      </c>
      <c r="F295"/>
      <c r="G295"/>
      <c r="H295"/>
      <c r="I295"/>
      <c r="J295" t="s">
        <v>1380</v>
      </c>
      <c r="K295"/>
      <c r="L295"/>
      <c r="M295"/>
      <c r="N295"/>
      <c r="O295"/>
      <c r="P295"/>
      <c r="Q295"/>
      <c r="R295" t="s">
        <v>1381</v>
      </c>
      <c r="S295"/>
      <c r="T295"/>
      <c r="U295"/>
      <c r="V295"/>
      <c r="W295"/>
      <c r="X295"/>
      <c r="Y295"/>
      <c r="Z295"/>
      <c r="AA295"/>
      <c r="AB295"/>
      <c r="AC295"/>
      <c r="AD295"/>
      <c r="AE295"/>
      <c r="AF295"/>
      <c r="AG295"/>
      <c r="AH295"/>
      <c r="AI295"/>
      <c r="AJ295"/>
    </row>
    <row r="296" spans="4:36" ht="15">
      <c r="D296"/>
      <c r="E296" t="s">
        <v>1382</v>
      </c>
      <c r="F296"/>
      <c r="G296"/>
      <c r="H296"/>
      <c r="I296"/>
      <c r="J296" t="s">
        <v>1383</v>
      </c>
      <c r="K296"/>
      <c r="L296"/>
      <c r="M296"/>
      <c r="N296"/>
      <c r="O296"/>
      <c r="P296"/>
      <c r="Q296"/>
      <c r="R296" t="s">
        <v>1384</v>
      </c>
      <c r="S296"/>
      <c r="T296"/>
      <c r="U296"/>
      <c r="V296"/>
      <c r="W296"/>
      <c r="X296"/>
      <c r="Y296"/>
      <c r="Z296"/>
      <c r="AA296"/>
      <c r="AB296"/>
      <c r="AC296"/>
      <c r="AD296"/>
      <c r="AE296"/>
      <c r="AF296"/>
      <c r="AG296"/>
      <c r="AH296"/>
      <c r="AI296"/>
      <c r="AJ296"/>
    </row>
    <row r="297" spans="4:36" ht="15">
      <c r="D297"/>
      <c r="E297" t="s">
        <v>1385</v>
      </c>
      <c r="F297"/>
      <c r="G297"/>
      <c r="H297"/>
      <c r="I297"/>
      <c r="J297" t="s">
        <v>1386</v>
      </c>
      <c r="K297"/>
      <c r="L297"/>
      <c r="M297"/>
      <c r="N297"/>
      <c r="O297"/>
      <c r="P297"/>
      <c r="Q297"/>
      <c r="R297" t="s">
        <v>1387</v>
      </c>
      <c r="S297"/>
      <c r="T297"/>
      <c r="U297"/>
      <c r="V297"/>
      <c r="W297"/>
      <c r="X297"/>
      <c r="Y297"/>
      <c r="Z297"/>
      <c r="AA297"/>
      <c r="AB297"/>
      <c r="AC297"/>
      <c r="AD297"/>
      <c r="AE297"/>
      <c r="AF297"/>
      <c r="AG297"/>
      <c r="AH297"/>
      <c r="AI297"/>
      <c r="AJ297"/>
    </row>
    <row r="298" spans="4:36" ht="15">
      <c r="D298"/>
      <c r="E298" t="s">
        <v>1388</v>
      </c>
      <c r="F298"/>
      <c r="G298"/>
      <c r="H298"/>
      <c r="I298"/>
      <c r="J298" t="s">
        <v>1389</v>
      </c>
      <c r="K298"/>
      <c r="L298"/>
      <c r="M298"/>
      <c r="N298"/>
      <c r="O298"/>
      <c r="P298"/>
      <c r="Q298"/>
      <c r="R298" t="s">
        <v>1390</v>
      </c>
      <c r="S298"/>
      <c r="T298"/>
      <c r="U298"/>
      <c r="V298"/>
      <c r="W298"/>
      <c r="X298"/>
      <c r="Y298"/>
      <c r="Z298"/>
      <c r="AA298"/>
      <c r="AB298"/>
      <c r="AC298"/>
      <c r="AD298"/>
      <c r="AE298"/>
      <c r="AF298"/>
      <c r="AG298"/>
      <c r="AH298"/>
      <c r="AI298"/>
      <c r="AJ298"/>
    </row>
    <row r="299" spans="4:36" ht="15">
      <c r="D299"/>
      <c r="E299" t="s">
        <v>1178</v>
      </c>
      <c r="F299"/>
      <c r="G299"/>
      <c r="H299"/>
      <c r="I299"/>
      <c r="J299" t="s">
        <v>1391</v>
      </c>
      <c r="K299"/>
      <c r="L299"/>
      <c r="M299"/>
      <c r="N299"/>
      <c r="O299"/>
      <c r="P299"/>
      <c r="Q299"/>
      <c r="R299" t="s">
        <v>1392</v>
      </c>
      <c r="S299"/>
      <c r="T299"/>
      <c r="U299"/>
      <c r="V299"/>
      <c r="W299"/>
      <c r="X299"/>
      <c r="Y299"/>
      <c r="Z299"/>
      <c r="AA299"/>
      <c r="AB299"/>
      <c r="AC299"/>
      <c r="AD299"/>
      <c r="AE299"/>
      <c r="AF299"/>
      <c r="AG299"/>
      <c r="AH299"/>
      <c r="AI299"/>
      <c r="AJ299"/>
    </row>
    <row r="300" spans="4:36" ht="15">
      <c r="D300"/>
      <c r="E300" t="s">
        <v>1393</v>
      </c>
      <c r="F300"/>
      <c r="G300"/>
      <c r="H300"/>
      <c r="I300"/>
      <c r="J300" t="s">
        <v>1394</v>
      </c>
      <c r="K300"/>
      <c r="L300"/>
      <c r="M300"/>
      <c r="N300"/>
      <c r="O300"/>
      <c r="P300"/>
      <c r="Q300"/>
      <c r="R300" t="s">
        <v>1395</v>
      </c>
      <c r="S300"/>
      <c r="T300"/>
      <c r="U300"/>
      <c r="V300"/>
      <c r="W300"/>
      <c r="X300"/>
      <c r="Y300"/>
      <c r="Z300"/>
      <c r="AA300"/>
      <c r="AB300"/>
      <c r="AC300"/>
      <c r="AD300"/>
      <c r="AE300"/>
      <c r="AF300"/>
      <c r="AG300"/>
      <c r="AH300"/>
      <c r="AI300"/>
      <c r="AJ300"/>
    </row>
    <row r="301" spans="4:36" ht="15">
      <c r="D301"/>
      <c r="E301" t="s">
        <v>1396</v>
      </c>
      <c r="F301"/>
      <c r="G301"/>
      <c r="H301"/>
      <c r="I301"/>
      <c r="J301" t="s">
        <v>1397</v>
      </c>
      <c r="K301"/>
      <c r="L301"/>
      <c r="M301"/>
      <c r="N301"/>
      <c r="O301"/>
      <c r="P301"/>
      <c r="Q301"/>
      <c r="R301" t="s">
        <v>1398</v>
      </c>
      <c r="S301"/>
      <c r="T301"/>
      <c r="U301"/>
      <c r="V301"/>
      <c r="W301"/>
      <c r="X301"/>
      <c r="Y301"/>
      <c r="Z301"/>
      <c r="AA301"/>
      <c r="AB301"/>
      <c r="AC301"/>
      <c r="AD301"/>
      <c r="AE301"/>
      <c r="AF301"/>
      <c r="AG301"/>
      <c r="AH301"/>
      <c r="AI301"/>
      <c r="AJ301"/>
    </row>
    <row r="302" spans="4:36" ht="15">
      <c r="D302"/>
      <c r="E302" t="s">
        <v>1399</v>
      </c>
      <c r="F302"/>
      <c r="G302"/>
      <c r="H302"/>
      <c r="I302"/>
      <c r="J302" t="s">
        <v>1400</v>
      </c>
      <c r="K302"/>
      <c r="L302"/>
      <c r="M302"/>
      <c r="N302"/>
      <c r="O302"/>
      <c r="P302"/>
      <c r="Q302"/>
      <c r="R302" t="s">
        <v>1401</v>
      </c>
      <c r="S302"/>
      <c r="T302"/>
      <c r="U302"/>
      <c r="V302"/>
      <c r="W302"/>
      <c r="X302"/>
      <c r="Y302"/>
      <c r="Z302"/>
      <c r="AA302"/>
      <c r="AB302"/>
      <c r="AC302"/>
      <c r="AD302"/>
      <c r="AE302"/>
      <c r="AF302"/>
      <c r="AG302"/>
      <c r="AH302"/>
      <c r="AI302"/>
      <c r="AJ302"/>
    </row>
    <row r="303" spans="4:36" ht="15">
      <c r="D303"/>
      <c r="E303" t="s">
        <v>1402</v>
      </c>
      <c r="F303"/>
      <c r="G303"/>
      <c r="H303"/>
      <c r="I303"/>
      <c r="J303" t="s">
        <v>1403</v>
      </c>
      <c r="K303"/>
      <c r="L303"/>
      <c r="M303"/>
      <c r="N303"/>
      <c r="O303"/>
      <c r="P303"/>
      <c r="Q303"/>
      <c r="R303" t="s">
        <v>1404</v>
      </c>
      <c r="S303"/>
      <c r="T303"/>
      <c r="U303"/>
      <c r="V303"/>
      <c r="W303"/>
      <c r="X303"/>
      <c r="Y303"/>
      <c r="Z303"/>
      <c r="AA303"/>
      <c r="AB303"/>
      <c r="AC303"/>
      <c r="AD303"/>
      <c r="AE303"/>
      <c r="AF303"/>
      <c r="AG303"/>
      <c r="AH303"/>
      <c r="AI303"/>
      <c r="AJ303"/>
    </row>
    <row r="304" spans="4:36" ht="15">
      <c r="D304"/>
      <c r="E304" t="s">
        <v>1405</v>
      </c>
      <c r="F304"/>
      <c r="G304"/>
      <c r="H304"/>
      <c r="I304"/>
      <c r="J304" t="s">
        <v>1406</v>
      </c>
      <c r="K304"/>
      <c r="L304"/>
      <c r="M304"/>
      <c r="N304"/>
      <c r="O304"/>
      <c r="P304"/>
      <c r="Q304"/>
      <c r="R304" t="s">
        <v>1407</v>
      </c>
      <c r="S304"/>
      <c r="T304"/>
      <c r="U304"/>
      <c r="V304"/>
      <c r="W304"/>
      <c r="X304"/>
      <c r="Y304"/>
      <c r="Z304"/>
      <c r="AA304"/>
      <c r="AB304"/>
      <c r="AC304"/>
      <c r="AD304"/>
      <c r="AE304"/>
      <c r="AF304"/>
      <c r="AG304"/>
      <c r="AH304"/>
      <c r="AI304"/>
      <c r="AJ304"/>
    </row>
    <row r="305" spans="4:36" ht="15">
      <c r="D305"/>
      <c r="E305" t="s">
        <v>1261</v>
      </c>
      <c r="F305"/>
      <c r="G305"/>
      <c r="H305"/>
      <c r="I305"/>
      <c r="J305" t="s">
        <v>1408</v>
      </c>
      <c r="K305"/>
      <c r="L305"/>
      <c r="M305"/>
      <c r="N305"/>
      <c r="O305"/>
      <c r="P305"/>
      <c r="Q305"/>
      <c r="R305" t="s">
        <v>1409</v>
      </c>
      <c r="S305"/>
      <c r="T305"/>
      <c r="U305"/>
      <c r="V305"/>
      <c r="W305"/>
      <c r="X305"/>
      <c r="Y305"/>
      <c r="Z305"/>
      <c r="AA305"/>
      <c r="AB305"/>
      <c r="AC305"/>
      <c r="AD305"/>
      <c r="AE305"/>
      <c r="AF305"/>
      <c r="AG305"/>
      <c r="AH305"/>
      <c r="AI305"/>
      <c r="AJ305"/>
    </row>
    <row r="306" spans="4:36" ht="15">
      <c r="D306"/>
      <c r="E306" t="s">
        <v>1410</v>
      </c>
      <c r="F306"/>
      <c r="G306"/>
      <c r="H306"/>
      <c r="I306"/>
      <c r="J306" t="s">
        <v>1411</v>
      </c>
      <c r="K306"/>
      <c r="L306"/>
      <c r="M306"/>
      <c r="N306"/>
      <c r="O306"/>
      <c r="P306"/>
      <c r="Q306"/>
      <c r="R306" t="s">
        <v>1412</v>
      </c>
      <c r="S306"/>
      <c r="T306"/>
      <c r="U306"/>
      <c r="V306"/>
      <c r="W306"/>
      <c r="X306"/>
      <c r="Y306"/>
      <c r="Z306"/>
      <c r="AA306"/>
      <c r="AB306"/>
      <c r="AC306"/>
      <c r="AD306"/>
      <c r="AE306"/>
      <c r="AF306"/>
      <c r="AG306"/>
      <c r="AH306"/>
      <c r="AI306"/>
      <c r="AJ306"/>
    </row>
    <row r="307" spans="4:36" ht="15">
      <c r="D307"/>
      <c r="E307" t="s">
        <v>1413</v>
      </c>
      <c r="F307"/>
      <c r="G307"/>
      <c r="H307"/>
      <c r="I307"/>
      <c r="J307" t="s">
        <v>1414</v>
      </c>
      <c r="K307"/>
      <c r="L307"/>
      <c r="M307"/>
      <c r="N307"/>
      <c r="O307"/>
      <c r="P307"/>
      <c r="Q307"/>
      <c r="R307" t="s">
        <v>1415</v>
      </c>
      <c r="S307"/>
      <c r="T307"/>
      <c r="U307"/>
      <c r="V307"/>
      <c r="W307"/>
      <c r="X307"/>
      <c r="Y307"/>
      <c r="Z307"/>
      <c r="AA307"/>
      <c r="AB307"/>
      <c r="AC307"/>
      <c r="AD307"/>
      <c r="AE307"/>
      <c r="AF307"/>
      <c r="AG307"/>
      <c r="AH307"/>
      <c r="AI307"/>
      <c r="AJ307"/>
    </row>
    <row r="308" spans="4:36" ht="15">
      <c r="D308"/>
      <c r="E308" t="s">
        <v>1416</v>
      </c>
      <c r="F308"/>
      <c r="G308"/>
      <c r="H308"/>
      <c r="I308"/>
      <c r="J308" t="s">
        <v>1417</v>
      </c>
      <c r="K308"/>
      <c r="L308"/>
      <c r="M308"/>
      <c r="N308"/>
      <c r="O308"/>
      <c r="P308"/>
      <c r="Q308"/>
      <c r="R308" t="s">
        <v>1418</v>
      </c>
      <c r="S308"/>
      <c r="T308"/>
      <c r="U308"/>
      <c r="V308"/>
      <c r="W308"/>
      <c r="X308"/>
      <c r="Y308"/>
      <c r="Z308"/>
      <c r="AA308"/>
      <c r="AB308"/>
      <c r="AC308"/>
      <c r="AD308"/>
      <c r="AE308"/>
      <c r="AF308"/>
      <c r="AG308"/>
      <c r="AH308"/>
      <c r="AI308"/>
      <c r="AJ308"/>
    </row>
    <row r="309" spans="4:36" ht="15">
      <c r="D309"/>
      <c r="E309" t="s">
        <v>1419</v>
      </c>
      <c r="F309"/>
      <c r="G309"/>
      <c r="H309"/>
      <c r="I309"/>
      <c r="J309" t="s">
        <v>1420</v>
      </c>
      <c r="K309"/>
      <c r="L309"/>
      <c r="M309"/>
      <c r="N309"/>
      <c r="O309"/>
      <c r="P309"/>
      <c r="Q309"/>
      <c r="R309" t="s">
        <v>1421</v>
      </c>
      <c r="S309"/>
      <c r="T309"/>
      <c r="U309"/>
      <c r="V309"/>
      <c r="W309"/>
      <c r="X309"/>
      <c r="Y309"/>
      <c r="Z309"/>
      <c r="AA309"/>
      <c r="AB309"/>
      <c r="AC309"/>
      <c r="AD309"/>
      <c r="AE309"/>
      <c r="AF309"/>
      <c r="AG309"/>
      <c r="AH309"/>
      <c r="AI309"/>
      <c r="AJ309"/>
    </row>
    <row r="310" spans="4:36" ht="15">
      <c r="D310"/>
      <c r="E310" t="s">
        <v>1422</v>
      </c>
      <c r="F310"/>
      <c r="G310"/>
      <c r="H310"/>
      <c r="I310"/>
      <c r="J310" t="s">
        <v>1423</v>
      </c>
      <c r="K310"/>
      <c r="L310"/>
      <c r="M310"/>
      <c r="N310"/>
      <c r="O310"/>
      <c r="P310"/>
      <c r="Q310"/>
      <c r="R310" t="s">
        <v>1424</v>
      </c>
      <c r="S310"/>
      <c r="T310"/>
      <c r="U310"/>
      <c r="V310"/>
      <c r="W310"/>
      <c r="X310"/>
      <c r="Y310"/>
      <c r="Z310"/>
      <c r="AA310"/>
      <c r="AB310"/>
      <c r="AC310"/>
      <c r="AD310"/>
      <c r="AE310"/>
      <c r="AF310"/>
      <c r="AG310"/>
      <c r="AH310"/>
      <c r="AI310"/>
      <c r="AJ310"/>
    </row>
    <row r="311" spans="4:36" ht="15">
      <c r="D311"/>
      <c r="E311" t="s">
        <v>1425</v>
      </c>
      <c r="F311"/>
      <c r="G311"/>
      <c r="H311"/>
      <c r="I311"/>
      <c r="J311" t="s">
        <v>1426</v>
      </c>
      <c r="K311"/>
      <c r="L311"/>
      <c r="M311"/>
      <c r="N311"/>
      <c r="O311"/>
      <c r="P311"/>
      <c r="Q311"/>
      <c r="R311" t="s">
        <v>1427</v>
      </c>
      <c r="S311"/>
      <c r="T311"/>
      <c r="U311"/>
      <c r="V311"/>
      <c r="W311"/>
      <c r="X311"/>
      <c r="Y311"/>
      <c r="Z311"/>
      <c r="AA311"/>
      <c r="AB311"/>
      <c r="AC311"/>
      <c r="AD311"/>
      <c r="AE311"/>
      <c r="AF311"/>
      <c r="AG311"/>
      <c r="AH311"/>
      <c r="AI311"/>
      <c r="AJ311"/>
    </row>
    <row r="312" spans="4:36" ht="15">
      <c r="D312"/>
      <c r="E312" t="s">
        <v>1428</v>
      </c>
      <c r="F312"/>
      <c r="G312"/>
      <c r="H312"/>
      <c r="I312"/>
      <c r="J312" t="s">
        <v>1429</v>
      </c>
      <c r="K312"/>
      <c r="L312"/>
      <c r="M312"/>
      <c r="N312"/>
      <c r="O312"/>
      <c r="P312"/>
      <c r="Q312"/>
      <c r="R312" t="s">
        <v>1430</v>
      </c>
      <c r="S312"/>
      <c r="T312"/>
      <c r="U312"/>
      <c r="V312"/>
      <c r="W312"/>
      <c r="X312"/>
      <c r="Y312"/>
      <c r="Z312"/>
      <c r="AA312"/>
      <c r="AB312"/>
      <c r="AC312"/>
      <c r="AD312"/>
      <c r="AE312"/>
      <c r="AF312"/>
      <c r="AG312"/>
      <c r="AH312"/>
      <c r="AI312"/>
      <c r="AJ312"/>
    </row>
    <row r="313" spans="4:36" ht="15">
      <c r="D313"/>
      <c r="E313" t="s">
        <v>1431</v>
      </c>
      <c r="F313"/>
      <c r="G313"/>
      <c r="H313"/>
      <c r="I313"/>
      <c r="J313" t="s">
        <v>1432</v>
      </c>
      <c r="K313"/>
      <c r="L313"/>
      <c r="M313"/>
      <c r="N313"/>
      <c r="O313"/>
      <c r="P313"/>
      <c r="Q313"/>
      <c r="R313" t="s">
        <v>1433</v>
      </c>
      <c r="S313"/>
      <c r="T313"/>
      <c r="U313"/>
      <c r="V313"/>
      <c r="W313"/>
      <c r="X313"/>
      <c r="Y313"/>
      <c r="Z313"/>
      <c r="AA313"/>
      <c r="AB313"/>
      <c r="AC313"/>
      <c r="AD313"/>
      <c r="AE313"/>
      <c r="AF313"/>
      <c r="AG313"/>
      <c r="AH313"/>
      <c r="AI313"/>
      <c r="AJ313"/>
    </row>
    <row r="314" spans="4:36" ht="15">
      <c r="D314"/>
      <c r="E314" t="s">
        <v>1434</v>
      </c>
      <c r="F314"/>
      <c r="G314"/>
      <c r="H314"/>
      <c r="I314"/>
      <c r="J314" t="s">
        <v>1435</v>
      </c>
      <c r="K314"/>
      <c r="L314"/>
      <c r="M314"/>
      <c r="N314"/>
      <c r="O314"/>
      <c r="P314"/>
      <c r="Q314"/>
      <c r="R314" t="s">
        <v>1436</v>
      </c>
      <c r="S314"/>
      <c r="T314"/>
      <c r="U314"/>
      <c r="V314"/>
      <c r="W314"/>
      <c r="X314"/>
      <c r="Y314"/>
      <c r="Z314"/>
      <c r="AA314"/>
      <c r="AB314"/>
      <c r="AC314"/>
      <c r="AD314"/>
      <c r="AE314"/>
      <c r="AF314"/>
      <c r="AG314"/>
      <c r="AH314"/>
      <c r="AI314"/>
      <c r="AJ314"/>
    </row>
    <row r="315" spans="4:36" ht="15">
      <c r="D315"/>
      <c r="E315" t="s">
        <v>1437</v>
      </c>
      <c r="F315"/>
      <c r="G315"/>
      <c r="H315"/>
      <c r="I315"/>
      <c r="J315" t="s">
        <v>1438</v>
      </c>
      <c r="K315"/>
      <c r="L315"/>
      <c r="M315"/>
      <c r="N315"/>
      <c r="O315"/>
      <c r="P315"/>
      <c r="Q315"/>
      <c r="R315" t="s">
        <v>1439</v>
      </c>
      <c r="S315"/>
      <c r="T315"/>
      <c r="U315"/>
      <c r="V315"/>
      <c r="W315"/>
      <c r="X315"/>
      <c r="Y315"/>
      <c r="Z315"/>
      <c r="AA315"/>
      <c r="AB315"/>
      <c r="AC315"/>
      <c r="AD315"/>
      <c r="AE315"/>
      <c r="AF315"/>
      <c r="AG315"/>
      <c r="AH315"/>
      <c r="AI315"/>
      <c r="AJ315"/>
    </row>
    <row r="316" spans="4:36" ht="15">
      <c r="D316"/>
      <c r="E316" t="s">
        <v>1151</v>
      </c>
      <c r="F316"/>
      <c r="G316"/>
      <c r="H316"/>
      <c r="I316"/>
      <c r="J316" t="s">
        <v>1440</v>
      </c>
      <c r="K316"/>
      <c r="L316"/>
      <c r="M316"/>
      <c r="N316"/>
      <c r="O316"/>
      <c r="P316"/>
      <c r="Q316"/>
      <c r="R316" t="s">
        <v>1441</v>
      </c>
      <c r="S316"/>
      <c r="T316"/>
      <c r="U316"/>
      <c r="V316"/>
      <c r="W316"/>
      <c r="X316"/>
      <c r="Y316"/>
      <c r="Z316"/>
      <c r="AA316"/>
      <c r="AB316"/>
      <c r="AC316"/>
      <c r="AD316"/>
      <c r="AE316"/>
      <c r="AF316"/>
      <c r="AG316"/>
      <c r="AH316"/>
      <c r="AI316"/>
      <c r="AJ316"/>
    </row>
    <row r="317" spans="4:36" ht="15">
      <c r="D317"/>
      <c r="E317" t="s">
        <v>1442</v>
      </c>
      <c r="F317"/>
      <c r="G317"/>
      <c r="H317"/>
      <c r="I317"/>
      <c r="J317" t="s">
        <v>1443</v>
      </c>
      <c r="K317"/>
      <c r="L317"/>
      <c r="M317"/>
      <c r="N317"/>
      <c r="O317"/>
      <c r="P317"/>
      <c r="Q317"/>
      <c r="R317" t="s">
        <v>1444</v>
      </c>
      <c r="S317"/>
      <c r="T317"/>
      <c r="U317"/>
      <c r="V317"/>
      <c r="W317"/>
      <c r="X317"/>
      <c r="Y317"/>
      <c r="Z317"/>
      <c r="AA317"/>
      <c r="AB317"/>
      <c r="AC317"/>
      <c r="AD317"/>
      <c r="AE317"/>
      <c r="AF317"/>
      <c r="AG317"/>
      <c r="AH317"/>
      <c r="AI317"/>
      <c r="AJ317"/>
    </row>
    <row r="318" spans="4:36" ht="15">
      <c r="D318"/>
      <c r="E318" t="s">
        <v>1445</v>
      </c>
      <c r="F318"/>
      <c r="G318"/>
      <c r="H318"/>
      <c r="I318"/>
      <c r="J318" t="s">
        <v>1446</v>
      </c>
      <c r="K318"/>
      <c r="L318"/>
      <c r="M318"/>
      <c r="N318"/>
      <c r="O318"/>
      <c r="P318"/>
      <c r="Q318"/>
      <c r="R318" t="s">
        <v>1447</v>
      </c>
      <c r="S318"/>
      <c r="T318"/>
      <c r="U318"/>
      <c r="V318"/>
      <c r="W318"/>
      <c r="X318"/>
      <c r="Y318"/>
      <c r="Z318"/>
      <c r="AA318"/>
      <c r="AB318"/>
      <c r="AC318"/>
      <c r="AD318"/>
      <c r="AE318"/>
      <c r="AF318"/>
      <c r="AG318"/>
      <c r="AH318"/>
      <c r="AI318"/>
      <c r="AJ318"/>
    </row>
    <row r="319" spans="4:36" ht="15">
      <c r="D319"/>
      <c r="E319" t="s">
        <v>1448</v>
      </c>
      <c r="F319"/>
      <c r="G319"/>
      <c r="H319"/>
      <c r="I319"/>
      <c r="J319" t="s">
        <v>1449</v>
      </c>
      <c r="K319"/>
      <c r="L319"/>
      <c r="M319"/>
      <c r="N319"/>
      <c r="O319"/>
      <c r="P319"/>
      <c r="Q319"/>
      <c r="R319" t="s">
        <v>1450</v>
      </c>
      <c r="S319"/>
      <c r="T319"/>
      <c r="U319"/>
      <c r="V319"/>
      <c r="W319"/>
      <c r="X319"/>
      <c r="Y319"/>
      <c r="Z319"/>
      <c r="AA319"/>
      <c r="AB319"/>
      <c r="AC319"/>
      <c r="AD319"/>
      <c r="AE319"/>
      <c r="AF319"/>
      <c r="AG319"/>
      <c r="AH319"/>
      <c r="AI319"/>
      <c r="AJ319"/>
    </row>
    <row r="320" spans="4:36" ht="15">
      <c r="D320"/>
      <c r="E320" t="s">
        <v>1451</v>
      </c>
      <c r="F320"/>
      <c r="G320"/>
      <c r="H320"/>
      <c r="I320"/>
      <c r="J320" t="s">
        <v>1452</v>
      </c>
      <c r="K320"/>
      <c r="L320"/>
      <c r="M320"/>
      <c r="N320"/>
      <c r="O320"/>
      <c r="P320"/>
      <c r="Q320"/>
      <c r="R320" t="s">
        <v>1453</v>
      </c>
      <c r="S320"/>
      <c r="T320"/>
      <c r="U320"/>
      <c r="V320"/>
      <c r="W320"/>
      <c r="X320"/>
      <c r="Y320"/>
      <c r="Z320"/>
      <c r="AA320"/>
      <c r="AB320"/>
      <c r="AC320"/>
      <c r="AD320"/>
      <c r="AE320"/>
      <c r="AF320"/>
      <c r="AG320"/>
      <c r="AH320"/>
      <c r="AI320"/>
      <c r="AJ320"/>
    </row>
    <row r="321" spans="4:36" ht="15">
      <c r="D321"/>
      <c r="E321" t="s">
        <v>830</v>
      </c>
      <c r="F321"/>
      <c r="G321"/>
      <c r="H321"/>
      <c r="I321"/>
      <c r="J321" t="s">
        <v>1454</v>
      </c>
      <c r="K321"/>
      <c r="L321"/>
      <c r="M321"/>
      <c r="N321"/>
      <c r="O321"/>
      <c r="P321"/>
      <c r="Q321"/>
      <c r="R321"/>
      <c r="S321"/>
      <c r="T321"/>
      <c r="U321"/>
      <c r="V321"/>
      <c r="W321"/>
      <c r="X321"/>
      <c r="Y321"/>
      <c r="Z321"/>
      <c r="AA321"/>
      <c r="AB321"/>
      <c r="AC321"/>
      <c r="AD321"/>
      <c r="AE321"/>
      <c r="AF321"/>
      <c r="AG321"/>
      <c r="AH321"/>
      <c r="AI321"/>
      <c r="AJ321"/>
    </row>
    <row r="322" spans="4:36" ht="15">
      <c r="D322"/>
      <c r="E322" t="s">
        <v>1455</v>
      </c>
      <c r="F322"/>
      <c r="G322"/>
      <c r="H322"/>
      <c r="I322"/>
      <c r="J322" t="s">
        <v>1456</v>
      </c>
      <c r="K322"/>
      <c r="L322"/>
      <c r="M322"/>
      <c r="N322"/>
      <c r="O322"/>
      <c r="P322"/>
      <c r="Q322"/>
      <c r="R322"/>
      <c r="S322"/>
      <c r="T322"/>
      <c r="U322"/>
      <c r="V322"/>
      <c r="W322"/>
      <c r="X322"/>
      <c r="Y322"/>
      <c r="Z322"/>
      <c r="AA322"/>
      <c r="AB322"/>
      <c r="AC322"/>
      <c r="AD322"/>
      <c r="AE322"/>
      <c r="AF322"/>
      <c r="AG322"/>
      <c r="AH322"/>
      <c r="AI322"/>
      <c r="AJ322"/>
    </row>
    <row r="323" spans="4:36" ht="15">
      <c r="D323"/>
      <c r="E323" t="s">
        <v>1292</v>
      </c>
      <c r="F323"/>
      <c r="G323"/>
      <c r="H323"/>
      <c r="I323"/>
      <c r="J323" t="s">
        <v>1457</v>
      </c>
      <c r="K323"/>
      <c r="L323"/>
      <c r="M323"/>
      <c r="N323"/>
      <c r="O323"/>
      <c r="P323"/>
      <c r="Q323"/>
      <c r="R323"/>
      <c r="S323"/>
      <c r="T323"/>
      <c r="U323"/>
      <c r="V323"/>
      <c r="W323"/>
      <c r="X323"/>
      <c r="Y323"/>
      <c r="Z323"/>
      <c r="AA323"/>
      <c r="AB323"/>
      <c r="AC323"/>
      <c r="AD323"/>
      <c r="AE323"/>
      <c r="AF323"/>
      <c r="AG323"/>
      <c r="AH323"/>
      <c r="AI323"/>
      <c r="AJ323"/>
    </row>
    <row r="324" spans="4:36" ht="15">
      <c r="D324"/>
      <c r="E324" t="s">
        <v>1458</v>
      </c>
      <c r="F324"/>
      <c r="G324"/>
      <c r="H324"/>
      <c r="I324"/>
      <c r="J324" t="s">
        <v>1459</v>
      </c>
      <c r="K324"/>
      <c r="L324"/>
      <c r="M324"/>
      <c r="N324"/>
      <c r="O324"/>
      <c r="P324"/>
      <c r="Q324"/>
      <c r="R324"/>
      <c r="S324"/>
      <c r="T324"/>
      <c r="U324"/>
      <c r="V324"/>
      <c r="W324"/>
      <c r="X324"/>
      <c r="Y324"/>
      <c r="Z324"/>
      <c r="AA324"/>
      <c r="AB324"/>
      <c r="AC324"/>
      <c r="AD324"/>
      <c r="AE324"/>
      <c r="AF324"/>
      <c r="AG324"/>
      <c r="AH324"/>
      <c r="AI324"/>
      <c r="AJ324"/>
    </row>
    <row r="325" spans="4:36" ht="15">
      <c r="D325"/>
      <c r="E325" t="s">
        <v>1460</v>
      </c>
      <c r="F325"/>
      <c r="G325"/>
      <c r="H325"/>
      <c r="I325"/>
      <c r="J325" t="s">
        <v>1461</v>
      </c>
      <c r="K325"/>
      <c r="L325"/>
      <c r="M325"/>
      <c r="N325"/>
      <c r="O325"/>
      <c r="P325"/>
      <c r="Q325"/>
      <c r="R325"/>
      <c r="S325"/>
      <c r="T325"/>
      <c r="U325"/>
      <c r="V325"/>
      <c r="W325"/>
      <c r="X325"/>
      <c r="Y325"/>
      <c r="Z325"/>
      <c r="AA325"/>
      <c r="AB325"/>
      <c r="AC325"/>
      <c r="AD325"/>
      <c r="AE325"/>
      <c r="AF325"/>
      <c r="AG325"/>
      <c r="AH325"/>
      <c r="AI325"/>
      <c r="AJ325"/>
    </row>
    <row r="326" spans="4:36" ht="15">
      <c r="D326"/>
      <c r="E326" t="s">
        <v>1462</v>
      </c>
      <c r="F326"/>
      <c r="G326"/>
      <c r="H326"/>
      <c r="I326"/>
      <c r="J326" t="s">
        <v>1463</v>
      </c>
      <c r="K326"/>
      <c r="L326"/>
      <c r="M326"/>
      <c r="N326"/>
      <c r="O326"/>
      <c r="P326"/>
      <c r="Q326"/>
      <c r="R326"/>
      <c r="S326"/>
      <c r="T326"/>
      <c r="U326"/>
      <c r="V326"/>
      <c r="W326"/>
      <c r="X326"/>
      <c r="Y326"/>
      <c r="Z326"/>
      <c r="AA326"/>
      <c r="AB326"/>
      <c r="AC326"/>
      <c r="AD326"/>
      <c r="AE326"/>
      <c r="AF326"/>
      <c r="AG326"/>
      <c r="AH326"/>
      <c r="AI326"/>
      <c r="AJ326"/>
    </row>
    <row r="327" spans="4:36" ht="15">
      <c r="D327"/>
      <c r="E327" t="s">
        <v>1464</v>
      </c>
      <c r="F327"/>
      <c r="G327"/>
      <c r="H327"/>
      <c r="I327"/>
      <c r="J327" t="s">
        <v>1465</v>
      </c>
      <c r="K327"/>
      <c r="L327"/>
      <c r="M327"/>
      <c r="N327"/>
      <c r="O327"/>
      <c r="P327"/>
      <c r="Q327"/>
      <c r="R327"/>
      <c r="S327"/>
      <c r="T327"/>
      <c r="U327"/>
      <c r="V327"/>
      <c r="W327"/>
      <c r="X327"/>
      <c r="Y327"/>
      <c r="Z327"/>
      <c r="AA327"/>
      <c r="AB327"/>
      <c r="AC327"/>
      <c r="AD327"/>
      <c r="AE327"/>
      <c r="AF327"/>
      <c r="AG327"/>
      <c r="AH327"/>
      <c r="AI327"/>
      <c r="AJ327"/>
    </row>
    <row r="328" spans="4:36" ht="15">
      <c r="D328"/>
      <c r="E328" t="s">
        <v>1466</v>
      </c>
      <c r="F328"/>
      <c r="G328"/>
      <c r="H328"/>
      <c r="I328"/>
      <c r="J328"/>
      <c r="K328"/>
      <c r="L328"/>
      <c r="M328"/>
      <c r="N328"/>
      <c r="O328"/>
      <c r="P328"/>
      <c r="Q328"/>
      <c r="R328"/>
      <c r="S328"/>
      <c r="T328"/>
      <c r="U328"/>
      <c r="V328"/>
      <c r="W328"/>
      <c r="X328"/>
      <c r="Y328"/>
      <c r="Z328"/>
      <c r="AA328"/>
      <c r="AB328"/>
      <c r="AC328"/>
      <c r="AD328"/>
      <c r="AE328"/>
      <c r="AF328"/>
      <c r="AG328"/>
      <c r="AH328"/>
      <c r="AI328"/>
      <c r="AJ328"/>
    </row>
    <row r="329" spans="4:36" ht="15">
      <c r="D329"/>
      <c r="E329" t="s">
        <v>1467</v>
      </c>
      <c r="F329"/>
      <c r="G329"/>
      <c r="H329"/>
      <c r="I329"/>
      <c r="J329"/>
      <c r="K329"/>
      <c r="L329"/>
      <c r="M329"/>
      <c r="N329"/>
      <c r="O329"/>
      <c r="P329"/>
      <c r="Q329"/>
      <c r="R329"/>
      <c r="S329"/>
      <c r="T329"/>
      <c r="U329"/>
      <c r="V329"/>
      <c r="W329"/>
      <c r="X329"/>
      <c r="Y329"/>
      <c r="Z329"/>
      <c r="AA329"/>
      <c r="AB329"/>
      <c r="AC329"/>
      <c r="AD329"/>
      <c r="AE329"/>
      <c r="AF329"/>
      <c r="AG329"/>
      <c r="AH329"/>
      <c r="AI329"/>
      <c r="AJ329"/>
    </row>
    <row r="330" spans="4:36" ht="15">
      <c r="D330"/>
      <c r="E330"/>
      <c r="F330"/>
      <c r="G330"/>
      <c r="H330"/>
      <c r="I330"/>
      <c r="J330"/>
      <c r="K330"/>
      <c r="L330"/>
      <c r="M330"/>
      <c r="N330"/>
      <c r="O330"/>
      <c r="P330"/>
      <c r="Q330"/>
      <c r="R330"/>
      <c r="S330"/>
      <c r="T330"/>
      <c r="U330"/>
      <c r="V330"/>
      <c r="W330"/>
      <c r="X330"/>
      <c r="Y330"/>
      <c r="Z330"/>
      <c r="AA330"/>
      <c r="AB330"/>
      <c r="AC330"/>
      <c r="AD330"/>
      <c r="AE330"/>
      <c r="AF330"/>
      <c r="AG330"/>
      <c r="AH330"/>
      <c r="AI330"/>
      <c r="AJ330"/>
    </row>
    <row r="331" spans="4:36" ht="15">
      <c r="D331"/>
      <c r="E331"/>
      <c r="F331"/>
      <c r="G331"/>
      <c r="H331"/>
      <c r="I331"/>
      <c r="J331"/>
      <c r="K331"/>
      <c r="L331"/>
      <c r="M331"/>
      <c r="N331"/>
      <c r="O331"/>
      <c r="P331"/>
      <c r="Q331"/>
      <c r="R331"/>
      <c r="S331"/>
      <c r="T331"/>
      <c r="U331"/>
      <c r="V331"/>
      <c r="W331"/>
      <c r="X331"/>
      <c r="Y331"/>
      <c r="Z331"/>
      <c r="AA331"/>
      <c r="AB331"/>
      <c r="AC331"/>
      <c r="AD331"/>
      <c r="AE331"/>
      <c r="AF331"/>
      <c r="AG331"/>
      <c r="AH331"/>
      <c r="AI331"/>
      <c r="AJ331"/>
    </row>
    <row r="332" spans="4:36" ht="15">
      <c r="D332"/>
      <c r="E332"/>
      <c r="F332"/>
      <c r="G332"/>
      <c r="H332"/>
      <c r="I332"/>
      <c r="J332"/>
      <c r="K332"/>
      <c r="L332"/>
      <c r="M332"/>
      <c r="N332"/>
      <c r="O332"/>
      <c r="P332"/>
      <c r="Q332"/>
      <c r="R332"/>
      <c r="S332"/>
      <c r="T332"/>
      <c r="U332"/>
      <c r="V332"/>
      <c r="W332"/>
      <c r="X332"/>
      <c r="Y332"/>
      <c r="Z332"/>
      <c r="AA332"/>
      <c r="AB332"/>
      <c r="AC332"/>
      <c r="AD332"/>
      <c r="AE332"/>
      <c r="AF332"/>
      <c r="AG332"/>
      <c r="AH332"/>
      <c r="AI332"/>
      <c r="AJ332"/>
    </row>
    <row r="333" spans="4:36">
      <c r="O333" s="4"/>
      <c r="P333" s="4"/>
      <c r="Q333" s="4"/>
      <c r="R333" s="4"/>
      <c r="S333" s="4"/>
      <c r="T333" s="4"/>
    </row>
    <row r="334" spans="4:36">
      <c r="O334" s="4"/>
      <c r="P334" s="4"/>
      <c r="Q334" s="4"/>
      <c r="R334" s="4"/>
      <c r="S334" s="4"/>
      <c r="T334" s="4"/>
    </row>
    <row r="335" spans="4:36">
      <c r="O335" s="4"/>
      <c r="P335" s="4"/>
      <c r="Q335" s="4"/>
      <c r="R335" s="4"/>
      <c r="S335" s="4"/>
      <c r="T335" s="4"/>
    </row>
    <row r="336" spans="4:36">
      <c r="O336" s="4"/>
      <c r="P336" s="4"/>
      <c r="Q336" s="4"/>
      <c r="R336" s="4"/>
      <c r="S336" s="4"/>
      <c r="T336" s="4"/>
    </row>
    <row r="337" spans="15:20">
      <c r="O337" s="4"/>
      <c r="P337" s="4"/>
      <c r="Q337" s="4"/>
      <c r="R337" s="4"/>
      <c r="S337" s="4"/>
      <c r="T337" s="4"/>
    </row>
    <row r="338" spans="15:20">
      <c r="O338" s="4"/>
      <c r="P338" s="4"/>
      <c r="Q338" s="4"/>
      <c r="R338" s="4"/>
      <c r="S338" s="4"/>
      <c r="T338" s="4"/>
    </row>
    <row r="339" spans="15:20">
      <c r="O339" s="4"/>
      <c r="P339" s="4"/>
      <c r="Q339" s="4"/>
      <c r="R339" s="4"/>
      <c r="S339" s="4"/>
      <c r="T339" s="4"/>
    </row>
    <row r="340" spans="15:20">
      <c r="O340" s="4"/>
      <c r="P340" s="4"/>
      <c r="Q340" s="4"/>
      <c r="R340" s="4"/>
      <c r="S340" s="4"/>
      <c r="T340" s="4"/>
    </row>
    <row r="341" spans="15:20">
      <c r="O341" s="4"/>
      <c r="P341" s="4"/>
      <c r="Q341" s="4"/>
      <c r="R341" s="4"/>
      <c r="S341" s="4"/>
      <c r="T341" s="4"/>
    </row>
    <row r="342" spans="15:20">
      <c r="O342" s="4"/>
      <c r="P342" s="4"/>
      <c r="Q342" s="4"/>
      <c r="R342" s="4"/>
      <c r="S342" s="4"/>
      <c r="T342" s="4"/>
    </row>
    <row r="343" spans="15:20">
      <c r="O343" s="4"/>
      <c r="P343" s="4"/>
      <c r="Q343" s="4"/>
      <c r="R343" s="4"/>
      <c r="S343" s="4"/>
      <c r="T343" s="4"/>
    </row>
    <row r="344" spans="15:20">
      <c r="O344" s="4"/>
      <c r="P344" s="4"/>
      <c r="Q344" s="4"/>
      <c r="R344" s="4"/>
      <c r="S344" s="4"/>
      <c r="T344" s="4"/>
    </row>
    <row r="345" spans="15:20">
      <c r="O345" s="4"/>
      <c r="P345" s="4"/>
      <c r="Q345" s="4"/>
      <c r="R345" s="4"/>
      <c r="S345" s="4"/>
      <c r="T345" s="4"/>
    </row>
    <row r="346" spans="15:20">
      <c r="O346" s="4"/>
      <c r="P346" s="4"/>
      <c r="Q346" s="4"/>
      <c r="R346" s="4"/>
      <c r="S346" s="4"/>
      <c r="T346" s="4"/>
    </row>
    <row r="347" spans="15:20">
      <c r="O347" s="4"/>
      <c r="P347" s="4"/>
      <c r="Q347" s="4"/>
      <c r="R347" s="4"/>
      <c r="S347" s="4"/>
      <c r="T347" s="4"/>
    </row>
    <row r="348" spans="15:20">
      <c r="O348" s="4"/>
      <c r="P348" s="4"/>
      <c r="Q348" s="4"/>
      <c r="R348" s="4"/>
      <c r="S348" s="4"/>
      <c r="T348" s="4"/>
    </row>
    <row r="349" spans="15:20">
      <c r="O349" s="4"/>
      <c r="P349" s="4"/>
      <c r="Q349" s="4"/>
      <c r="R349" s="4"/>
      <c r="S349" s="4"/>
      <c r="T349" s="4"/>
    </row>
    <row r="350" spans="15:20">
      <c r="O350" s="4"/>
      <c r="P350" s="4"/>
      <c r="Q350" s="4"/>
      <c r="R350" s="4"/>
      <c r="S350" s="4"/>
      <c r="T350" s="4"/>
    </row>
    <row r="351" spans="15:20">
      <c r="O351" s="4"/>
      <c r="P351" s="4"/>
      <c r="Q351" s="4"/>
      <c r="R351" s="4"/>
      <c r="S351" s="4"/>
      <c r="T351" s="4"/>
    </row>
    <row r="352" spans="15:20">
      <c r="O352" s="4"/>
      <c r="P352" s="4"/>
      <c r="Q352" s="4"/>
      <c r="R352" s="4"/>
      <c r="S352" s="4"/>
      <c r="T352" s="4"/>
    </row>
    <row r="353" spans="15:20">
      <c r="O353" s="4"/>
      <c r="P353" s="4"/>
      <c r="Q353" s="4"/>
      <c r="R353" s="4"/>
      <c r="S353" s="4"/>
      <c r="T353" s="4"/>
    </row>
    <row r="354" spans="15:20">
      <c r="O354" s="4"/>
      <c r="P354" s="4"/>
      <c r="Q354" s="4"/>
      <c r="R354" s="4"/>
      <c r="S354" s="4"/>
      <c r="T354" s="4"/>
    </row>
    <row r="355" spans="15:20">
      <c r="O355" s="4"/>
      <c r="P355" s="4"/>
      <c r="Q355" s="4"/>
      <c r="R355" s="4"/>
      <c r="S355" s="4"/>
      <c r="T355" s="4"/>
    </row>
    <row r="356" spans="15:20">
      <c r="O356" s="4"/>
      <c r="P356" s="4"/>
      <c r="Q356" s="4"/>
      <c r="R356" s="4"/>
      <c r="S356" s="4"/>
      <c r="T356" s="4"/>
    </row>
    <row r="357" spans="15:20">
      <c r="O357" s="4"/>
      <c r="P357" s="4"/>
      <c r="Q357" s="4"/>
      <c r="R357" s="4"/>
      <c r="S357" s="4"/>
      <c r="T357" s="4"/>
    </row>
    <row r="358" spans="15:20">
      <c r="O358" s="4"/>
      <c r="P358" s="4"/>
      <c r="Q358" s="4"/>
      <c r="R358" s="4"/>
      <c r="S358" s="4"/>
      <c r="T358" s="4"/>
    </row>
    <row r="359" spans="15:20">
      <c r="O359" s="4"/>
      <c r="P359" s="4"/>
      <c r="Q359" s="4"/>
      <c r="R359" s="4"/>
      <c r="S359" s="4"/>
      <c r="T359" s="4"/>
    </row>
    <row r="360" spans="15:20">
      <c r="O360" s="4"/>
      <c r="P360" s="4"/>
      <c r="Q360" s="4"/>
      <c r="R360" s="4"/>
      <c r="S360" s="4"/>
      <c r="T360" s="4"/>
    </row>
    <row r="361" spans="15:20">
      <c r="O361" s="4"/>
      <c r="P361" s="4"/>
      <c r="Q361" s="4"/>
      <c r="R361" s="4"/>
      <c r="S361" s="4"/>
      <c r="T361" s="4"/>
    </row>
    <row r="362" spans="15:20">
      <c r="O362" s="4"/>
      <c r="P362" s="4"/>
      <c r="Q362" s="4"/>
      <c r="R362" s="4"/>
      <c r="S362" s="4"/>
      <c r="T362" s="4"/>
    </row>
    <row r="363" spans="15:20">
      <c r="O363" s="4"/>
      <c r="P363" s="4"/>
      <c r="Q363" s="4"/>
      <c r="R363" s="4"/>
      <c r="S363" s="4"/>
      <c r="T363" s="4"/>
    </row>
    <row r="364" spans="15:20">
      <c r="O364" s="4"/>
      <c r="P364" s="4"/>
      <c r="Q364" s="4"/>
      <c r="R364" s="4"/>
      <c r="S364" s="4"/>
      <c r="T364" s="4"/>
    </row>
    <row r="365" spans="15:20">
      <c r="O365" s="4"/>
      <c r="P365" s="4"/>
      <c r="Q365" s="4"/>
      <c r="R365" s="4"/>
      <c r="S365" s="4"/>
      <c r="T365" s="4"/>
    </row>
    <row r="366" spans="15:20">
      <c r="O366" s="4"/>
      <c r="P366" s="4"/>
      <c r="Q366" s="4"/>
      <c r="R366" s="4"/>
      <c r="S366" s="4"/>
      <c r="T366" s="4"/>
    </row>
    <row r="367" spans="15:20">
      <c r="O367" s="4"/>
      <c r="P367" s="4"/>
      <c r="Q367" s="4"/>
      <c r="R367" s="4"/>
      <c r="S367" s="4"/>
      <c r="T367" s="4"/>
    </row>
    <row r="368" spans="15:20">
      <c r="O368" s="4"/>
      <c r="P368" s="4"/>
      <c r="Q368" s="4"/>
      <c r="R368" s="4"/>
      <c r="S368" s="4"/>
      <c r="T368" s="4"/>
    </row>
    <row r="369" spans="15:20">
      <c r="O369" s="4"/>
      <c r="P369" s="4"/>
      <c r="Q369" s="4"/>
      <c r="R369" s="4"/>
      <c r="S369" s="4"/>
      <c r="T369" s="4"/>
    </row>
    <row r="370" spans="15:20">
      <c r="O370" s="4"/>
      <c r="P370" s="4"/>
      <c r="Q370" s="4"/>
      <c r="R370" s="4"/>
      <c r="S370" s="4"/>
      <c r="T370" s="4"/>
    </row>
    <row r="371" spans="15:20">
      <c r="O371" s="4"/>
      <c r="P371" s="4"/>
      <c r="Q371" s="4"/>
      <c r="R371" s="4"/>
      <c r="S371" s="4"/>
      <c r="T371" s="4"/>
    </row>
    <row r="372" spans="15:20">
      <c r="O372" s="4"/>
      <c r="P372" s="4"/>
      <c r="Q372" s="4"/>
      <c r="R372" s="4"/>
      <c r="S372" s="4"/>
      <c r="T372" s="4"/>
    </row>
    <row r="373" spans="15:20">
      <c r="O373" s="4"/>
      <c r="P373" s="4"/>
      <c r="Q373" s="4"/>
      <c r="R373" s="4"/>
      <c r="S373" s="4"/>
      <c r="T373" s="4"/>
    </row>
    <row r="374" spans="15:20">
      <c r="O374" s="4"/>
      <c r="P374" s="4"/>
      <c r="Q374" s="4"/>
      <c r="R374" s="4"/>
      <c r="S374" s="4"/>
      <c r="T374" s="4"/>
    </row>
    <row r="375" spans="15:20">
      <c r="O375" s="4"/>
      <c r="P375" s="4"/>
      <c r="Q375" s="4"/>
      <c r="R375" s="4"/>
      <c r="S375" s="4"/>
      <c r="T375" s="4"/>
    </row>
    <row r="376" spans="15:20">
      <c r="O376" s="4"/>
      <c r="P376" s="4"/>
      <c r="Q376" s="4"/>
      <c r="R376" s="4"/>
      <c r="S376" s="4"/>
      <c r="T376" s="4"/>
    </row>
    <row r="377" spans="15:20">
      <c r="O377" s="4"/>
      <c r="P377" s="4"/>
      <c r="Q377" s="4"/>
      <c r="R377" s="4"/>
      <c r="S377" s="4"/>
      <c r="T377" s="4"/>
    </row>
    <row r="378" spans="15:20">
      <c r="O378" s="4"/>
      <c r="P378" s="4"/>
      <c r="Q378" s="4"/>
      <c r="R378" s="4"/>
      <c r="S378" s="4"/>
      <c r="T378" s="4"/>
    </row>
    <row r="379" spans="15:20">
      <c r="O379" s="4"/>
      <c r="P379" s="4"/>
      <c r="Q379" s="4"/>
      <c r="R379" s="4"/>
      <c r="S379" s="4"/>
      <c r="T379" s="4"/>
    </row>
    <row r="380" spans="15:20">
      <c r="O380" s="4"/>
      <c r="P380" s="4"/>
      <c r="Q380" s="4"/>
      <c r="R380" s="4"/>
      <c r="S380" s="4"/>
      <c r="T380" s="4"/>
    </row>
    <row r="381" spans="15:20">
      <c r="O381" s="4"/>
      <c r="P381" s="4"/>
      <c r="Q381" s="4"/>
      <c r="R381" s="4"/>
      <c r="S381" s="4"/>
      <c r="T381" s="4"/>
    </row>
    <row r="382" spans="15:20">
      <c r="O382" s="4"/>
      <c r="P382" s="4"/>
      <c r="Q382" s="4"/>
      <c r="R382" s="4"/>
      <c r="S382" s="4"/>
      <c r="T382" s="4"/>
    </row>
    <row r="383" spans="15:20">
      <c r="O383" s="4"/>
      <c r="P383" s="4"/>
      <c r="Q383" s="4"/>
      <c r="R383" s="4"/>
      <c r="S383" s="4"/>
      <c r="T383" s="4"/>
    </row>
    <row r="384" spans="15:20">
      <c r="O384" s="4"/>
      <c r="P384" s="4"/>
      <c r="Q384" s="4"/>
      <c r="R384" s="4"/>
      <c r="S384" s="4"/>
      <c r="T384" s="4"/>
    </row>
    <row r="385" spans="15:20">
      <c r="O385" s="4"/>
      <c r="P385" s="4"/>
      <c r="Q385" s="4"/>
      <c r="R385" s="4"/>
      <c r="S385" s="4"/>
      <c r="T385" s="4"/>
    </row>
    <row r="386" spans="15:20">
      <c r="O386" s="4"/>
      <c r="P386" s="4"/>
      <c r="Q386" s="4"/>
      <c r="R386" s="4"/>
      <c r="S386" s="4"/>
      <c r="T386" s="4"/>
    </row>
    <row r="387" spans="15:20">
      <c r="O387" s="4"/>
      <c r="P387" s="4"/>
      <c r="Q387" s="4"/>
      <c r="R387" s="4"/>
      <c r="S387" s="4"/>
      <c r="T387" s="4"/>
    </row>
    <row r="388" spans="15:20">
      <c r="O388" s="4"/>
      <c r="P388" s="4"/>
      <c r="Q388" s="4"/>
      <c r="R388" s="4"/>
      <c r="S388" s="4"/>
      <c r="T388" s="4"/>
    </row>
    <row r="389" spans="15:20">
      <c r="O389" s="4"/>
      <c r="P389" s="4"/>
      <c r="Q389" s="4"/>
      <c r="R389" s="4"/>
      <c r="S389" s="4"/>
      <c r="T389" s="4"/>
    </row>
    <row r="390" spans="15:20">
      <c r="O390" s="4"/>
      <c r="P390" s="4"/>
      <c r="Q390" s="4"/>
      <c r="R390" s="4"/>
      <c r="S390" s="4"/>
      <c r="T390" s="4"/>
    </row>
    <row r="391" spans="15:20">
      <c r="O391" s="4"/>
      <c r="P391" s="4"/>
      <c r="Q391" s="4"/>
      <c r="R391" s="4"/>
      <c r="S391" s="4"/>
      <c r="T391" s="4"/>
    </row>
    <row r="392" spans="15:20">
      <c r="O392" s="4"/>
      <c r="P392" s="4"/>
      <c r="Q392" s="4"/>
      <c r="R392" s="4"/>
      <c r="S392" s="4"/>
      <c r="T392" s="4"/>
    </row>
    <row r="393" spans="15:20">
      <c r="O393" s="4"/>
      <c r="P393" s="4"/>
      <c r="Q393" s="4"/>
      <c r="R393" s="4"/>
      <c r="S393" s="4"/>
      <c r="T393" s="4"/>
    </row>
    <row r="394" spans="15:20">
      <c r="O394" s="4"/>
      <c r="P394" s="4"/>
      <c r="Q394" s="4"/>
      <c r="R394" s="4"/>
      <c r="S394" s="4"/>
      <c r="T394" s="4"/>
    </row>
    <row r="395" spans="15:20">
      <c r="O395" s="4"/>
      <c r="P395" s="4"/>
      <c r="Q395" s="4"/>
      <c r="R395" s="4"/>
      <c r="S395" s="4"/>
      <c r="T395" s="4"/>
    </row>
    <row r="396" spans="15:20">
      <c r="O396" s="4"/>
      <c r="P396" s="4"/>
      <c r="Q396" s="4"/>
      <c r="R396" s="4"/>
      <c r="S396" s="4"/>
      <c r="T396" s="4"/>
    </row>
    <row r="397" spans="15:20">
      <c r="O397" s="4"/>
      <c r="P397" s="4"/>
      <c r="Q397" s="4"/>
      <c r="R397" s="4"/>
      <c r="S397" s="4"/>
      <c r="T397" s="4"/>
    </row>
    <row r="398" spans="15:20">
      <c r="O398" s="4"/>
      <c r="P398" s="4"/>
      <c r="Q398" s="4"/>
      <c r="R398" s="4"/>
      <c r="S398" s="4"/>
      <c r="T398" s="4"/>
    </row>
    <row r="399" spans="15:20">
      <c r="O399" s="4"/>
      <c r="P399" s="4"/>
      <c r="Q399" s="4"/>
      <c r="R399" s="4"/>
      <c r="S399" s="4"/>
      <c r="T399" s="4"/>
    </row>
    <row r="400" spans="15:20">
      <c r="O400" s="4"/>
      <c r="P400" s="4"/>
      <c r="Q400" s="4"/>
      <c r="R400" s="4"/>
      <c r="S400" s="4"/>
      <c r="T400" s="4"/>
    </row>
    <row r="401" spans="15:20">
      <c r="O401" s="4"/>
      <c r="P401" s="4"/>
      <c r="Q401" s="4"/>
      <c r="R401" s="4"/>
      <c r="S401" s="4"/>
      <c r="T401" s="4"/>
    </row>
    <row r="402" spans="15:20">
      <c r="O402" s="4"/>
      <c r="P402" s="4"/>
      <c r="Q402" s="4"/>
      <c r="R402" s="4"/>
      <c r="S402" s="4"/>
      <c r="T402" s="4"/>
    </row>
    <row r="403" spans="15:20">
      <c r="O403" s="4"/>
      <c r="P403" s="4"/>
      <c r="Q403" s="4"/>
      <c r="R403" s="4"/>
      <c r="S403" s="4"/>
      <c r="T403" s="4"/>
    </row>
    <row r="404" spans="15:20">
      <c r="O404" s="4"/>
      <c r="P404" s="4"/>
      <c r="Q404" s="4"/>
      <c r="R404" s="4"/>
      <c r="S404" s="4"/>
      <c r="T404" s="4"/>
    </row>
    <row r="405" spans="15:20">
      <c r="O405" s="4"/>
      <c r="P405" s="4"/>
      <c r="Q405" s="4"/>
      <c r="R405" s="4"/>
      <c r="S405" s="4"/>
      <c r="T405" s="4"/>
    </row>
    <row r="406" spans="15:20">
      <c r="O406" s="4"/>
      <c r="P406" s="4"/>
      <c r="Q406" s="4"/>
      <c r="R406" s="4"/>
      <c r="S406" s="4"/>
      <c r="T406" s="4"/>
    </row>
    <row r="407" spans="15:20">
      <c r="O407" s="4"/>
      <c r="P407" s="4"/>
      <c r="Q407" s="4"/>
      <c r="R407" s="4"/>
      <c r="S407" s="4"/>
      <c r="T407" s="4"/>
    </row>
    <row r="408" spans="15:20">
      <c r="O408" s="4"/>
      <c r="P408" s="4"/>
      <c r="Q408" s="4"/>
      <c r="R408" s="4"/>
      <c r="S408" s="4"/>
      <c r="T408" s="4"/>
    </row>
    <row r="409" spans="15:20">
      <c r="O409" s="4"/>
      <c r="P409" s="4"/>
      <c r="Q409" s="4"/>
      <c r="R409" s="4"/>
      <c r="S409" s="4"/>
      <c r="T409" s="4"/>
    </row>
    <row r="410" spans="15:20">
      <c r="O410" s="4"/>
      <c r="P410" s="4"/>
      <c r="Q410" s="4"/>
      <c r="R410" s="4"/>
      <c r="S410" s="4"/>
      <c r="T410" s="4"/>
    </row>
    <row r="411" spans="15:20">
      <c r="O411" s="4"/>
      <c r="P411" s="4"/>
      <c r="Q411" s="4"/>
      <c r="R411" s="4"/>
      <c r="S411" s="4"/>
      <c r="T411" s="4"/>
    </row>
    <row r="412" spans="15:20">
      <c r="O412" s="4"/>
      <c r="P412" s="4"/>
      <c r="Q412" s="4"/>
      <c r="R412" s="4"/>
      <c r="S412" s="4"/>
      <c r="T412" s="4"/>
    </row>
    <row r="413" spans="15:20">
      <c r="O413" s="4"/>
      <c r="P413" s="4"/>
      <c r="Q413" s="4"/>
      <c r="R413" s="4"/>
      <c r="S413" s="4"/>
      <c r="T413" s="4"/>
    </row>
    <row r="414" spans="15:20">
      <c r="O414" s="4"/>
      <c r="P414" s="4"/>
      <c r="Q414" s="4"/>
      <c r="R414" s="4"/>
      <c r="S414" s="4"/>
      <c r="T414" s="4"/>
    </row>
    <row r="415" spans="15:20">
      <c r="O415" s="4"/>
      <c r="P415" s="4"/>
      <c r="Q415" s="4"/>
      <c r="R415" s="4"/>
      <c r="S415" s="4"/>
      <c r="T415" s="4"/>
    </row>
    <row r="416" spans="15:20">
      <c r="O416" s="4"/>
      <c r="P416" s="4"/>
      <c r="Q416" s="4"/>
      <c r="R416" s="4"/>
      <c r="S416" s="4"/>
      <c r="T416" s="4"/>
    </row>
    <row r="417" spans="15:20">
      <c r="O417" s="4"/>
      <c r="P417" s="4"/>
      <c r="Q417" s="4"/>
      <c r="R417" s="4"/>
      <c r="S417" s="4"/>
      <c r="T417" s="4"/>
    </row>
    <row r="418" spans="15:20">
      <c r="O418" s="4"/>
      <c r="P418" s="4"/>
      <c r="Q418" s="4"/>
      <c r="R418" s="4"/>
      <c r="S418" s="4"/>
      <c r="T418" s="4"/>
    </row>
    <row r="419" spans="15:20">
      <c r="O419" s="4"/>
      <c r="P419" s="4"/>
      <c r="Q419" s="4"/>
      <c r="R419" s="4"/>
      <c r="S419" s="4"/>
      <c r="T419" s="4"/>
    </row>
    <row r="420" spans="15:20">
      <c r="O420" s="4"/>
      <c r="P420" s="4"/>
      <c r="Q420" s="4"/>
      <c r="R420" s="4"/>
      <c r="S420" s="4"/>
      <c r="T420" s="4"/>
    </row>
    <row r="421" spans="15:20">
      <c r="O421" s="4"/>
      <c r="P421" s="4"/>
      <c r="Q421" s="4"/>
      <c r="R421" s="4"/>
      <c r="S421" s="4"/>
      <c r="T421" s="4"/>
    </row>
    <row r="422" spans="15:20">
      <c r="O422" s="4"/>
      <c r="P422" s="4"/>
      <c r="Q422" s="4"/>
      <c r="R422" s="4"/>
      <c r="S422" s="4"/>
      <c r="T422" s="4"/>
    </row>
    <row r="423" spans="15:20">
      <c r="O423" s="4"/>
      <c r="P423" s="4"/>
      <c r="Q423" s="4"/>
      <c r="R423" s="4"/>
      <c r="S423" s="4"/>
      <c r="T423" s="4"/>
    </row>
    <row r="424" spans="15:20">
      <c r="O424" s="4"/>
      <c r="P424" s="4"/>
      <c r="Q424" s="4"/>
      <c r="R424" s="4"/>
      <c r="S424" s="4"/>
      <c r="T424" s="4"/>
    </row>
    <row r="425" spans="15:20">
      <c r="O425" s="4"/>
      <c r="P425" s="4"/>
      <c r="Q425" s="4"/>
      <c r="R425" s="4"/>
      <c r="S425" s="4"/>
      <c r="T425" s="4"/>
    </row>
    <row r="426" spans="15:20">
      <c r="O426" s="4"/>
      <c r="P426" s="4"/>
      <c r="Q426" s="4"/>
      <c r="R426" s="4"/>
      <c r="S426" s="4"/>
      <c r="T426" s="4"/>
    </row>
    <row r="427" spans="15:20">
      <c r="O427" s="4"/>
      <c r="P427" s="4"/>
      <c r="Q427" s="4"/>
      <c r="R427" s="4"/>
      <c r="S427" s="4"/>
      <c r="T427" s="4"/>
    </row>
    <row r="428" spans="15:20">
      <c r="O428" s="4"/>
      <c r="P428" s="4"/>
      <c r="Q428" s="4"/>
      <c r="R428" s="4"/>
      <c r="S428" s="4"/>
      <c r="T428" s="4"/>
    </row>
    <row r="429" spans="15:20">
      <c r="O429" s="4"/>
      <c r="P429" s="4"/>
      <c r="Q429" s="4"/>
      <c r="R429" s="4"/>
      <c r="S429" s="4"/>
      <c r="T429" s="4"/>
    </row>
    <row r="430" spans="15:20">
      <c r="O430" s="4"/>
      <c r="P430" s="4"/>
      <c r="Q430" s="4"/>
      <c r="R430" s="4"/>
      <c r="S430" s="4"/>
      <c r="T430" s="4"/>
    </row>
    <row r="431" spans="15:20">
      <c r="O431" s="4"/>
      <c r="P431" s="4"/>
      <c r="Q431" s="4"/>
      <c r="R431" s="4"/>
      <c r="S431" s="4"/>
      <c r="T431" s="4"/>
    </row>
    <row r="432" spans="15:20">
      <c r="O432" s="4"/>
      <c r="P432" s="4"/>
      <c r="Q432" s="4"/>
      <c r="R432" s="4"/>
      <c r="S432" s="4"/>
      <c r="T432" s="4"/>
    </row>
    <row r="433" spans="15:20">
      <c r="O433" s="4"/>
      <c r="P433" s="4"/>
      <c r="Q433" s="4"/>
      <c r="R433" s="4"/>
      <c r="S433" s="4"/>
      <c r="T433" s="4"/>
    </row>
    <row r="434" spans="15:20">
      <c r="O434" s="4"/>
      <c r="P434" s="4"/>
      <c r="Q434" s="4"/>
      <c r="R434" s="4"/>
      <c r="S434" s="4"/>
      <c r="T434" s="4"/>
    </row>
    <row r="435" spans="15:20">
      <c r="O435" s="4"/>
      <c r="P435" s="4"/>
      <c r="Q435" s="4"/>
      <c r="R435" s="4"/>
      <c r="S435" s="4"/>
      <c r="T435" s="4"/>
    </row>
    <row r="436" spans="15:20">
      <c r="O436" s="4"/>
      <c r="P436" s="4"/>
      <c r="Q436" s="4"/>
      <c r="R436" s="4"/>
      <c r="S436" s="4"/>
      <c r="T436" s="4"/>
    </row>
    <row r="437" spans="15:20">
      <c r="O437" s="4"/>
      <c r="P437" s="4"/>
      <c r="Q437" s="4"/>
      <c r="R437" s="4"/>
      <c r="S437" s="4"/>
      <c r="T437" s="4"/>
    </row>
    <row r="438" spans="15:20">
      <c r="O438" s="4"/>
      <c r="P438" s="4"/>
      <c r="Q438" s="4"/>
      <c r="R438" s="4"/>
      <c r="S438" s="4"/>
      <c r="T438" s="4"/>
    </row>
    <row r="439" spans="15:20">
      <c r="O439" s="4"/>
      <c r="P439" s="4"/>
      <c r="Q439" s="4"/>
      <c r="R439" s="4"/>
      <c r="S439" s="4"/>
      <c r="T439" s="4"/>
    </row>
    <row r="440" spans="15:20">
      <c r="O440" s="4"/>
      <c r="P440" s="4"/>
      <c r="Q440" s="4"/>
      <c r="R440" s="4"/>
      <c r="S440" s="4"/>
      <c r="T440" s="4"/>
    </row>
    <row r="441" spans="15:20">
      <c r="O441" s="4"/>
      <c r="P441" s="4"/>
      <c r="Q441" s="4"/>
      <c r="R441" s="4"/>
      <c r="S441" s="4"/>
      <c r="T441" s="4"/>
    </row>
    <row r="442" spans="15:20">
      <c r="O442" s="4"/>
      <c r="P442" s="4"/>
      <c r="Q442" s="4"/>
      <c r="R442" s="4"/>
      <c r="S442" s="4"/>
      <c r="T442" s="4"/>
    </row>
    <row r="443" spans="15:20">
      <c r="O443" s="4"/>
      <c r="P443" s="4"/>
      <c r="Q443" s="4"/>
      <c r="R443" s="4"/>
      <c r="S443" s="4"/>
      <c r="T443" s="4"/>
    </row>
    <row r="444" spans="15:20">
      <c r="O444" s="4"/>
      <c r="P444" s="4"/>
      <c r="Q444" s="4"/>
      <c r="R444" s="4"/>
      <c r="S444" s="4"/>
      <c r="T444" s="4"/>
    </row>
    <row r="445" spans="15:20">
      <c r="O445" s="4"/>
      <c r="P445" s="4"/>
      <c r="Q445" s="4"/>
      <c r="R445" s="4"/>
      <c r="S445" s="4"/>
      <c r="T445" s="4"/>
    </row>
    <row r="446" spans="15:20">
      <c r="O446" s="4"/>
      <c r="P446" s="4"/>
      <c r="Q446" s="4"/>
      <c r="R446" s="4"/>
      <c r="S446" s="4"/>
      <c r="T446" s="4"/>
    </row>
    <row r="447" spans="15:20">
      <c r="O447" s="4"/>
      <c r="P447" s="4"/>
      <c r="Q447" s="4"/>
      <c r="R447" s="4"/>
      <c r="S447" s="4"/>
      <c r="T447" s="4"/>
    </row>
    <row r="448" spans="15:20">
      <c r="O448" s="4"/>
      <c r="P448" s="4"/>
      <c r="Q448" s="4"/>
      <c r="R448" s="4"/>
      <c r="S448" s="4"/>
      <c r="T448" s="4"/>
    </row>
    <row r="449" spans="15:20">
      <c r="O449" s="4"/>
      <c r="P449" s="4"/>
      <c r="Q449" s="4"/>
      <c r="R449" s="4"/>
      <c r="S449" s="4"/>
      <c r="T449" s="4"/>
    </row>
    <row r="450" spans="15:20">
      <c r="O450" s="4"/>
      <c r="P450" s="4"/>
      <c r="Q450" s="4"/>
      <c r="R450" s="4"/>
      <c r="S450" s="4"/>
      <c r="T450" s="4"/>
    </row>
    <row r="451" spans="15:20">
      <c r="O451" s="4"/>
      <c r="P451" s="4"/>
      <c r="Q451" s="4"/>
      <c r="R451" s="4"/>
      <c r="S451" s="4"/>
      <c r="T451" s="4"/>
    </row>
    <row r="452" spans="15:20">
      <c r="O452" s="4"/>
      <c r="P452" s="4"/>
      <c r="Q452" s="4"/>
      <c r="R452" s="4"/>
      <c r="S452" s="4"/>
      <c r="T452" s="4"/>
    </row>
    <row r="453" spans="15:20">
      <c r="O453" s="4"/>
      <c r="P453" s="4"/>
      <c r="Q453" s="4"/>
      <c r="R453" s="4"/>
      <c r="S453" s="4"/>
      <c r="T453" s="4"/>
    </row>
    <row r="454" spans="15:20">
      <c r="O454" s="4"/>
      <c r="P454" s="4"/>
      <c r="Q454" s="4"/>
      <c r="R454" s="4"/>
      <c r="S454" s="4"/>
      <c r="T454" s="4"/>
    </row>
    <row r="455" spans="15:20">
      <c r="O455" s="4"/>
      <c r="P455" s="4"/>
      <c r="Q455" s="4"/>
      <c r="R455" s="4"/>
      <c r="S455" s="4"/>
      <c r="T455" s="4"/>
    </row>
    <row r="456" spans="15:20">
      <c r="O456" s="4"/>
      <c r="P456" s="4"/>
      <c r="Q456" s="4"/>
      <c r="R456" s="4"/>
      <c r="S456" s="4"/>
      <c r="T456" s="4"/>
    </row>
    <row r="457" spans="15:20">
      <c r="O457" s="4"/>
      <c r="P457" s="4"/>
      <c r="Q457" s="4"/>
      <c r="R457" s="4"/>
      <c r="S457" s="4"/>
      <c r="T457" s="4"/>
    </row>
    <row r="458" spans="15:20">
      <c r="O458" s="4"/>
      <c r="P458" s="4"/>
      <c r="Q458" s="4"/>
      <c r="R458" s="4"/>
      <c r="S458" s="4"/>
      <c r="T458" s="4"/>
    </row>
    <row r="459" spans="15:20">
      <c r="O459" s="4"/>
      <c r="P459" s="4"/>
      <c r="Q459" s="4"/>
      <c r="R459" s="4"/>
      <c r="S459" s="4"/>
      <c r="T459" s="4"/>
    </row>
    <row r="460" spans="15:20">
      <c r="O460" s="4"/>
      <c r="P460" s="4"/>
      <c r="Q460" s="4"/>
      <c r="R460" s="4"/>
      <c r="S460" s="4"/>
      <c r="T460" s="4"/>
    </row>
  </sheetData>
  <pageMargins left="0.7" right="0.7" top="0.75" bottom="0.75" header="0.3" footer="0.3"/>
  <tableParts count="113">
    <tablePart r:id="rId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 r:id="rId38"/>
    <tablePart r:id="rId39"/>
    <tablePart r:id="rId40"/>
    <tablePart r:id="rId41"/>
    <tablePart r:id="rId42"/>
    <tablePart r:id="rId43"/>
    <tablePart r:id="rId44"/>
    <tablePart r:id="rId45"/>
    <tablePart r:id="rId46"/>
    <tablePart r:id="rId47"/>
    <tablePart r:id="rId48"/>
    <tablePart r:id="rId49"/>
    <tablePart r:id="rId50"/>
    <tablePart r:id="rId51"/>
    <tablePart r:id="rId52"/>
    <tablePart r:id="rId53"/>
    <tablePart r:id="rId54"/>
    <tablePart r:id="rId55"/>
    <tablePart r:id="rId56"/>
    <tablePart r:id="rId57"/>
    <tablePart r:id="rId58"/>
    <tablePart r:id="rId59"/>
    <tablePart r:id="rId60"/>
    <tablePart r:id="rId61"/>
    <tablePart r:id="rId62"/>
    <tablePart r:id="rId63"/>
    <tablePart r:id="rId64"/>
    <tablePart r:id="rId65"/>
    <tablePart r:id="rId66"/>
    <tablePart r:id="rId67"/>
    <tablePart r:id="rId68"/>
    <tablePart r:id="rId69"/>
    <tablePart r:id="rId70"/>
    <tablePart r:id="rId71"/>
    <tablePart r:id="rId72"/>
    <tablePart r:id="rId73"/>
    <tablePart r:id="rId74"/>
    <tablePart r:id="rId75"/>
    <tablePart r:id="rId76"/>
    <tablePart r:id="rId77"/>
    <tablePart r:id="rId78"/>
    <tablePart r:id="rId79"/>
    <tablePart r:id="rId80"/>
    <tablePart r:id="rId81"/>
    <tablePart r:id="rId82"/>
    <tablePart r:id="rId83"/>
    <tablePart r:id="rId84"/>
    <tablePart r:id="rId85"/>
    <tablePart r:id="rId86"/>
    <tablePart r:id="rId87"/>
    <tablePart r:id="rId88"/>
    <tablePart r:id="rId89"/>
    <tablePart r:id="rId90"/>
    <tablePart r:id="rId91"/>
    <tablePart r:id="rId92"/>
    <tablePart r:id="rId93"/>
    <tablePart r:id="rId94"/>
    <tablePart r:id="rId95"/>
    <tablePart r:id="rId96"/>
    <tablePart r:id="rId97"/>
    <tablePart r:id="rId98"/>
    <tablePart r:id="rId99"/>
    <tablePart r:id="rId100"/>
    <tablePart r:id="rId101"/>
    <tablePart r:id="rId102"/>
    <tablePart r:id="rId103"/>
    <tablePart r:id="rId104"/>
    <tablePart r:id="rId105"/>
    <tablePart r:id="rId106"/>
    <tablePart r:id="rId107"/>
    <tablePart r:id="rId108"/>
    <tablePart r:id="rId109"/>
    <tablePart r:id="rId110"/>
    <tablePart r:id="rId111"/>
    <tablePart r:id="rId112"/>
    <tablePart r:id="rId11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99451-4E5B-402E-BB59-D7CCECABBAE9}">
  <sheetPr>
    <tabColor theme="6" tint="0.59999389629810485"/>
    <pageSetUpPr fitToPage="1"/>
  </sheetPr>
  <dimension ref="A1:G26"/>
  <sheetViews>
    <sheetView zoomScaleNormal="100" workbookViewId="0">
      <selection activeCell="B8" sqref="B8"/>
    </sheetView>
  </sheetViews>
  <sheetFormatPr baseColWidth="10" defaultColWidth="11.42578125" defaultRowHeight="15"/>
  <cols>
    <col min="1" max="1" width="8.7109375" style="89" customWidth="1"/>
    <col min="2" max="2" width="9.28515625" style="14" customWidth="1"/>
    <col min="3" max="3" width="64.42578125" style="29" customWidth="1"/>
    <col min="4" max="4" width="17" customWidth="1"/>
    <col min="5" max="5" width="74.42578125" customWidth="1"/>
    <col min="6" max="6" width="42.85546875" customWidth="1"/>
    <col min="7" max="7" width="11.42578125" hidden="1" customWidth="1"/>
  </cols>
  <sheetData>
    <row r="1" spans="1:7" s="34" customFormat="1" ht="21" customHeight="1" thickBot="1">
      <c r="A1" s="199" t="s">
        <v>1727</v>
      </c>
      <c r="B1" s="500" t="s">
        <v>2125</v>
      </c>
      <c r="C1" s="501"/>
      <c r="D1" s="501"/>
      <c r="E1" s="502"/>
      <c r="F1" s="429"/>
      <c r="G1" s="30"/>
    </row>
    <row r="2" spans="1:7" s="32" customFormat="1" ht="74.25" customHeight="1" thickBot="1">
      <c r="A2" s="343" t="s">
        <v>1468</v>
      </c>
      <c r="B2" s="340" t="s">
        <v>1469</v>
      </c>
      <c r="C2" s="341" t="s">
        <v>1470</v>
      </c>
      <c r="D2" s="342" t="s">
        <v>1471</v>
      </c>
      <c r="E2" s="430" t="s">
        <v>1472</v>
      </c>
      <c r="F2" s="364" t="s">
        <v>1473</v>
      </c>
    </row>
    <row r="3" spans="1:7" ht="49.5" customHeight="1">
      <c r="A3" s="195"/>
      <c r="B3" s="428" t="s">
        <v>2126</v>
      </c>
      <c r="C3" s="374" t="s">
        <v>2412</v>
      </c>
      <c r="D3" s="64" t="str">
        <f>IF(COUNTIF(D4:D6,"NO CUMPLE")&gt;0,"NO CUMPLE CONDICIÓN",IF(COUNTIF(D4:D6,"CUMPLE")=0,"NO APLICA","CUMPLE"))</f>
        <v>NO APLICA</v>
      </c>
      <c r="E3" s="200" t="str">
        <f>CONCATENATE(IF(D4="NO CUMPLE",CONCATENATE(E4," / "),""),IF(D5="NO CUMPLE",CONCATENATE(E5," / "),""),IF(D6="NO CUMPLE",CONCATENATE(E6," / "),""))</f>
        <v/>
      </c>
      <c r="F3" s="344" t="s">
        <v>2128</v>
      </c>
      <c r="G3" s="14">
        <f>IF(D3="CUMPLE",1,IF(D3="NO CUMPLE CONDICIÓN",2,3))</f>
        <v>3</v>
      </c>
    </row>
    <row r="4" spans="1:7" ht="55.5" customHeight="1">
      <c r="A4" s="320" t="s">
        <v>2045</v>
      </c>
      <c r="B4" s="201" t="s">
        <v>2129</v>
      </c>
      <c r="C4" s="44" t="s">
        <v>2413</v>
      </c>
      <c r="D4" s="400"/>
      <c r="E4" s="101"/>
      <c r="F4" s="345" t="s">
        <v>2128</v>
      </c>
      <c r="G4" s="14"/>
    </row>
    <row r="5" spans="1:7" ht="117.75" customHeight="1">
      <c r="A5" s="320" t="s">
        <v>2045</v>
      </c>
      <c r="B5" s="201" t="s">
        <v>2130</v>
      </c>
      <c r="C5" s="44" t="s">
        <v>2414</v>
      </c>
      <c r="D5" s="400"/>
      <c r="E5" s="101"/>
      <c r="F5" s="345" t="s">
        <v>2128</v>
      </c>
      <c r="G5" s="14"/>
    </row>
    <row r="6" spans="1:7" ht="63">
      <c r="A6" s="320" t="s">
        <v>2045</v>
      </c>
      <c r="B6" s="201" t="s">
        <v>2131</v>
      </c>
      <c r="C6" s="44" t="s">
        <v>2415</v>
      </c>
      <c r="D6" s="400"/>
      <c r="E6" s="431"/>
      <c r="F6" s="345" t="s">
        <v>2128</v>
      </c>
      <c r="G6" s="14"/>
    </row>
    <row r="7" spans="1:7" ht="72.599999999999994" customHeight="1">
      <c r="A7" s="320" t="s">
        <v>2045</v>
      </c>
      <c r="B7" s="266" t="s">
        <v>2368</v>
      </c>
      <c r="C7" s="79" t="s">
        <v>2416</v>
      </c>
      <c r="D7" s="65" t="str">
        <f>IF(COUNTIF(D8:D11,"NO CUMPLE")&gt;0,"NO CUMPLE CONDICIÓN",IF(COUNTIF(D8:D11,"CUMPLE")=0,"NO APLICA","CUMPLE"))</f>
        <v>NO APLICA</v>
      </c>
      <c r="E7" s="60" t="str">
        <f>CONCATENATE(IF(D8="NO CUMPLE",CONCATENATE(E8," / "),""),IF(D9="NO CUMPLE",CONCATENATE(E9," / "),""),IF(D10="NO CUMPLE",CONCATENATE(E10," / "),""),IF(D11="NO CUMPLE",CONCATENATE(E11," / "),""))</f>
        <v/>
      </c>
      <c r="F7" s="344" t="s">
        <v>2132</v>
      </c>
      <c r="G7" s="14">
        <f>IF(D7="CUMPLE",1,IF(D7="NO CUMPLE CONDICIÓN",2,3))</f>
        <v>3</v>
      </c>
    </row>
    <row r="8" spans="1:7" ht="85.5" customHeight="1">
      <c r="A8" s="320" t="s">
        <v>2045</v>
      </c>
      <c r="B8" s="201" t="s">
        <v>2417</v>
      </c>
      <c r="C8" s="44" t="s">
        <v>2418</v>
      </c>
      <c r="D8" s="400"/>
      <c r="E8" s="101"/>
      <c r="F8" s="345" t="s">
        <v>2132</v>
      </c>
      <c r="G8" s="14"/>
    </row>
    <row r="9" spans="1:7" ht="69.599999999999994" customHeight="1">
      <c r="A9" s="320" t="s">
        <v>2045</v>
      </c>
      <c r="B9" s="201" t="s">
        <v>2419</v>
      </c>
      <c r="C9" s="44" t="s">
        <v>2133</v>
      </c>
      <c r="D9" s="400"/>
      <c r="E9" s="101"/>
      <c r="F9" s="345" t="s">
        <v>2132</v>
      </c>
      <c r="G9" s="14"/>
    </row>
    <row r="10" spans="1:7" ht="66.599999999999994" customHeight="1">
      <c r="A10" s="320" t="s">
        <v>2045</v>
      </c>
      <c r="B10" s="201" t="s">
        <v>2420</v>
      </c>
      <c r="C10" s="44" t="s">
        <v>2421</v>
      </c>
      <c r="D10" s="400"/>
      <c r="E10" s="431"/>
      <c r="F10" s="345" t="s">
        <v>2132</v>
      </c>
      <c r="G10" s="14"/>
    </row>
    <row r="11" spans="1:7" ht="75.95" customHeight="1">
      <c r="A11" s="320" t="s">
        <v>2045</v>
      </c>
      <c r="B11" s="201" t="s">
        <v>2422</v>
      </c>
      <c r="C11" s="44" t="s">
        <v>2423</v>
      </c>
      <c r="D11" s="400"/>
      <c r="E11" s="431"/>
      <c r="F11" s="345" t="s">
        <v>2132</v>
      </c>
      <c r="G11" s="14"/>
    </row>
    <row r="12" spans="1:7" ht="84.95" customHeight="1">
      <c r="A12" s="195"/>
      <c r="B12" s="266" t="s">
        <v>2369</v>
      </c>
      <c r="C12" s="79" t="s">
        <v>2424</v>
      </c>
      <c r="D12" s="65" t="str">
        <f>IF(COUNTIF(D13:D21,"NO CUMPLE")&gt;0,"NO CUMPLE CONDICIÓN",IF(COUNTIF(D13:D21,"CUMPLE")=0,"NO APLICA","CUMPLE"))</f>
        <v>NO APLICA</v>
      </c>
      <c r="E12" s="60" t="str">
        <f>CONCATENATE(IF(D13="NO CUMPLE",CONCATENATE(E13," / "),""),IF(D14="NO CUMPLE",CONCATENATE(E14," / "),""),IF(D15="NO CUMPLE",CONCATENATE(E15," / "),""),IF(D16="NO CUMPLE",CONCATENATE(E16," / "),""),IF(D17="NO CUMPLE",CONCATENATE(E17," / "),""),IF(D18="NO CUMPLE",CONCATENATE(E18," / "),""),IF(D19="NO CUMPLE",CONCATENATE(E19," / "),""),IF(D20="NO CUMPLE",CONCATENATE(E20," / "),""),IF(D21="NO CUMPLE",CONCATENATE(E21," / "),""))</f>
        <v/>
      </c>
      <c r="F12" s="345" t="s">
        <v>2134</v>
      </c>
      <c r="G12" s="14">
        <f>IF(D12="CUMPLE",1,IF(D12="NO CUMPLE CONDICIÓN",2,3))</f>
        <v>3</v>
      </c>
    </row>
    <row r="13" spans="1:7" ht="70.5" customHeight="1">
      <c r="A13" s="320" t="s">
        <v>2045</v>
      </c>
      <c r="B13" s="201" t="s">
        <v>2434</v>
      </c>
      <c r="C13" s="44" t="s">
        <v>2425</v>
      </c>
      <c r="D13" s="400"/>
      <c r="E13" s="101"/>
      <c r="F13" s="345" t="s">
        <v>2134</v>
      </c>
      <c r="G13" s="14"/>
    </row>
    <row r="14" spans="1:7" ht="49.5" customHeight="1">
      <c r="A14" s="320" t="s">
        <v>2045</v>
      </c>
      <c r="B14" s="201" t="s">
        <v>2435</v>
      </c>
      <c r="C14" s="44" t="s">
        <v>2426</v>
      </c>
      <c r="D14" s="400"/>
      <c r="E14" s="101"/>
      <c r="F14" s="345" t="s">
        <v>2134</v>
      </c>
      <c r="G14" s="14"/>
    </row>
    <row r="15" spans="1:7" ht="37.5" customHeight="1">
      <c r="A15" s="320" t="s">
        <v>2045</v>
      </c>
      <c r="B15" s="201" t="s">
        <v>2436</v>
      </c>
      <c r="C15" s="44" t="s">
        <v>2427</v>
      </c>
      <c r="D15" s="400"/>
      <c r="E15" s="101"/>
      <c r="F15" s="345" t="s">
        <v>2134</v>
      </c>
      <c r="G15" s="14"/>
    </row>
    <row r="16" spans="1:7" ht="34.5" customHeight="1">
      <c r="A16" s="320" t="s">
        <v>2045</v>
      </c>
      <c r="B16" s="201" t="s">
        <v>2437</v>
      </c>
      <c r="C16" s="44" t="s">
        <v>2429</v>
      </c>
      <c r="D16" s="400"/>
      <c r="E16" s="101"/>
      <c r="F16" s="345" t="s">
        <v>2134</v>
      </c>
    </row>
    <row r="17" spans="1:6" ht="63">
      <c r="A17" s="320" t="s">
        <v>2045</v>
      </c>
      <c r="B17" s="201" t="s">
        <v>2438</v>
      </c>
      <c r="C17" s="44" t="s">
        <v>2428</v>
      </c>
      <c r="D17" s="400"/>
      <c r="E17" s="101"/>
      <c r="F17" s="345" t="s">
        <v>2134</v>
      </c>
    </row>
    <row r="18" spans="1:6" ht="63">
      <c r="A18" s="320" t="s">
        <v>2045</v>
      </c>
      <c r="B18" s="201" t="s">
        <v>2439</v>
      </c>
      <c r="C18" s="44" t="s">
        <v>2431</v>
      </c>
      <c r="D18" s="400"/>
      <c r="E18" s="101"/>
      <c r="F18" s="345" t="s">
        <v>2134</v>
      </c>
    </row>
    <row r="19" spans="1:6" ht="63">
      <c r="A19" s="320" t="s">
        <v>2045</v>
      </c>
      <c r="B19" s="201" t="s">
        <v>2440</v>
      </c>
      <c r="C19" s="44" t="s">
        <v>2432</v>
      </c>
      <c r="D19" s="400"/>
      <c r="E19" s="101"/>
      <c r="F19" s="345" t="s">
        <v>2134</v>
      </c>
    </row>
    <row r="20" spans="1:6" ht="65.25" customHeight="1">
      <c r="A20" s="320" t="s">
        <v>2045</v>
      </c>
      <c r="B20" s="201" t="s">
        <v>2441</v>
      </c>
      <c r="C20" s="44" t="s">
        <v>2430</v>
      </c>
      <c r="D20" s="400"/>
      <c r="E20" s="101"/>
      <c r="F20" s="345" t="s">
        <v>2134</v>
      </c>
    </row>
    <row r="21" spans="1:6" ht="63.75" thickBot="1">
      <c r="A21" s="320" t="s">
        <v>2045</v>
      </c>
      <c r="B21" s="387" t="s">
        <v>2442</v>
      </c>
      <c r="C21" s="194" t="s">
        <v>2433</v>
      </c>
      <c r="D21" s="432"/>
      <c r="E21" s="433"/>
      <c r="F21" s="345" t="s">
        <v>2134</v>
      </c>
    </row>
    <row r="24" spans="1:6" ht="14.45" hidden="1" customHeight="1">
      <c r="C24" s="80" t="s">
        <v>1494</v>
      </c>
      <c r="D24" s="14">
        <f>COUNTIF(G3:G21,1)</f>
        <v>0</v>
      </c>
    </row>
    <row r="25" spans="1:6" ht="14.45" hidden="1" customHeight="1">
      <c r="C25" s="80" t="s">
        <v>1495</v>
      </c>
      <c r="D25" s="14">
        <f>COUNTIF(G3:G21,2)</f>
        <v>0</v>
      </c>
    </row>
    <row r="26" spans="1:6" ht="14.45" hidden="1" customHeight="1">
      <c r="C26" s="80" t="s">
        <v>1496</v>
      </c>
      <c r="D26" s="14">
        <f>COUNTIF(G3:G21,3)</f>
        <v>3</v>
      </c>
    </row>
  </sheetData>
  <sheetProtection algorithmName="SHA-512" hashValue="+kV/CJig3giE5C2M7sIJUw0xBjtg30mONxb16ZxD2/z+yWAJh4Pf1d9KgjC4Uxfn00r9Vb7HVc8LYWUMgBqFTA==" saltValue="ZwGlWOiCzhuktwPYBCT8RQ==" spinCount="100000" sheet="1" scenarios="1" formatRows="0"/>
  <mergeCells count="1">
    <mergeCell ref="B1:E1"/>
  </mergeCells>
  <phoneticPr fontId="30" type="noConversion"/>
  <conditionalFormatting sqref="D3">
    <cfRule type="cellIs" dxfId="32" priority="5" operator="equal">
      <formula>"NO CUMPLE CONDICIÓN"</formula>
    </cfRule>
    <cfRule type="cellIs" dxfId="31" priority="6" operator="equal">
      <formula>"No Cumple"</formula>
    </cfRule>
  </conditionalFormatting>
  <conditionalFormatting sqref="D7">
    <cfRule type="cellIs" dxfId="30" priority="3" operator="equal">
      <formula>"NO CUMPLE CONDICIÓN"</formula>
    </cfRule>
    <cfRule type="cellIs" dxfId="29" priority="4" operator="equal">
      <formula>"No Cumple"</formula>
    </cfRule>
  </conditionalFormatting>
  <conditionalFormatting sqref="D12">
    <cfRule type="cellIs" dxfId="28" priority="1" operator="equal">
      <formula>"NO CUMPLE CONDICIÓN"</formula>
    </cfRule>
    <cfRule type="cellIs" dxfId="27" priority="2" operator="equal">
      <formula>"No Cumple"</formula>
    </cfRule>
  </conditionalFormatting>
  <dataValidations count="2">
    <dataValidation type="list" allowBlank="1" showInputMessage="1" showErrorMessage="1" sqref="D8:D9 D4:D5 D13:D20" xr:uid="{9F4C6126-FDA5-4E03-841F-F462617689A4}">
      <formula1>"CUMPLE,NO CUMPLE"</formula1>
    </dataValidation>
    <dataValidation type="list" allowBlank="1" showInputMessage="1" showErrorMessage="1" sqref="D6 D10:D11" xr:uid="{2D210AB0-EAF6-4869-83D9-0F5CDFCAFDF6}">
      <formula1>"CUMPLE,NO CUMPLE,NO APLICA"</formula1>
    </dataValidation>
  </dataValidations>
  <hyperlinks>
    <hyperlink ref="A1" location="PORTADA!A1" display="Portada" xr:uid="{63C940EF-38E9-4405-9EA4-7B6ED8C34FF9}"/>
  </hyperlinks>
  <printOptions horizontalCentered="1"/>
  <pageMargins left="0.31496062992125984" right="0.31496062992125984" top="1.3385826771653544" bottom="0.74803149606299213" header="0.31496062992125984" footer="0.31496062992125984"/>
  <pageSetup scale="80" fitToHeight="0" orientation="landscape" r:id="rId1"/>
  <headerFooter>
    <oddHeader>&amp;L&amp;G&amp;C
PROCESO DE INSPECCIÓN, VIGILANCIA Y CONTROL
INSTRUMENTO IV 
EDUCACION INICIAL PROPIA E INTERCULTURAL  - EIPI
&amp;RIN85.IVC
Versión 2
24/06/2026
Clasificación de la Información
CLASIFICADA</oddHeader>
    <oddFooter>&amp;C&amp;G</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2A8FA-5E8F-42DE-B5B5-3E6EAC4A4207}">
  <sheetPr>
    <tabColor theme="6" tint="0.59999389629810485"/>
    <pageSetUpPr fitToPage="1"/>
  </sheetPr>
  <dimension ref="A1:G31"/>
  <sheetViews>
    <sheetView zoomScale="90" zoomScaleNormal="90" workbookViewId="0">
      <selection activeCell="B8" sqref="B8"/>
    </sheetView>
  </sheetViews>
  <sheetFormatPr baseColWidth="10" defaultColWidth="11.42578125" defaultRowHeight="15"/>
  <cols>
    <col min="1" max="1" width="8.7109375" style="89" customWidth="1"/>
    <col min="2" max="2" width="7.42578125" style="14" customWidth="1"/>
    <col min="3" max="3" width="86.28515625" style="29" customWidth="1"/>
    <col min="4" max="4" width="19.85546875" customWidth="1"/>
    <col min="5" max="5" width="86" customWidth="1"/>
    <col min="6" max="6" width="42" customWidth="1"/>
    <col min="7" max="7" width="6.140625" hidden="1" customWidth="1"/>
  </cols>
  <sheetData>
    <row r="1" spans="1:7" s="34" customFormat="1" ht="21" customHeight="1" thickBot="1">
      <c r="A1" s="199" t="s">
        <v>1727</v>
      </c>
      <c r="B1" s="500" t="s">
        <v>2135</v>
      </c>
      <c r="C1" s="501"/>
      <c r="D1" s="501"/>
      <c r="E1" s="502"/>
      <c r="F1" s="329"/>
      <c r="G1" s="30"/>
    </row>
    <row r="2" spans="1:7" s="32" customFormat="1" ht="74.25" customHeight="1" thickBot="1">
      <c r="A2" s="90" t="s">
        <v>1468</v>
      </c>
      <c r="B2" s="66" t="s">
        <v>1469</v>
      </c>
      <c r="C2" s="69" t="s">
        <v>1470</v>
      </c>
      <c r="D2" s="67" t="s">
        <v>1471</v>
      </c>
      <c r="E2" s="68" t="s">
        <v>1472</v>
      </c>
      <c r="F2" s="33" t="s">
        <v>1473</v>
      </c>
    </row>
    <row r="3" spans="1:7" ht="45" customHeight="1">
      <c r="A3" s="195"/>
      <c r="B3" s="42" t="s">
        <v>2136</v>
      </c>
      <c r="C3" s="203" t="s">
        <v>2451</v>
      </c>
      <c r="D3" s="64" t="str">
        <f>IF(COUNTIF(D4:D5,"NO CUMPLE")&gt;0,"NO CUMPLE CONDICIÓN",IF(COUNTIF(D4:D5,"CUMPLE")=0,"NO APLICA","CUMPLE"))</f>
        <v>NO APLICA</v>
      </c>
      <c r="E3" s="200" t="str">
        <f>CONCATENATE(IF(D4="NO CUMPLE",CONCATENATE(E4," / "),""),IF(D5="NO CUMPLE",CONCATENATE(E5," / "),""))</f>
        <v/>
      </c>
      <c r="F3" s="330" t="s">
        <v>2138</v>
      </c>
      <c r="G3" s="14">
        <f>IF(D3="CUMPLE",1,IF(D3="NO CUMPLE CONDICIÓN",2,3))</f>
        <v>3</v>
      </c>
    </row>
    <row r="4" spans="1:7" ht="121.5" customHeight="1">
      <c r="A4" s="320" t="s">
        <v>2045</v>
      </c>
      <c r="B4" s="52" t="s">
        <v>2139</v>
      </c>
      <c r="C4" s="55" t="s">
        <v>2140</v>
      </c>
      <c r="D4" s="107"/>
      <c r="E4" s="101"/>
      <c r="F4" s="331" t="s">
        <v>2138</v>
      </c>
    </row>
    <row r="5" spans="1:7" ht="102" customHeight="1">
      <c r="A5" s="320" t="s">
        <v>2045</v>
      </c>
      <c r="B5" s="52" t="s">
        <v>2141</v>
      </c>
      <c r="C5" s="55" t="s">
        <v>2142</v>
      </c>
      <c r="D5" s="107"/>
      <c r="E5" s="101"/>
      <c r="F5" s="331" t="s">
        <v>2138</v>
      </c>
    </row>
    <row r="6" spans="1:7" ht="59.25" customHeight="1">
      <c r="A6"/>
      <c r="B6" s="59" t="s">
        <v>2143</v>
      </c>
      <c r="C6" s="204" t="s">
        <v>2144</v>
      </c>
      <c r="D6" s="65" t="str">
        <f>IF(COUNTIF(D7:D11,"NO CUMPLE")&gt;0,"NO CUMPLE CONDICIÓN",IF(COUNTIF(D7:D11,"CUMPLE")=0,"NO APLICA","CUMPLE"))</f>
        <v>NO APLICA</v>
      </c>
      <c r="E6" s="60" t="str">
        <f>CONCATENATE(IF(D7="NO CUMPLE",CONCATENATE(E7," / "),""),IF(D8="NO CUMPLE",CONCATENATE(E8," / "),""),IF(D9="NO CUMPLE",CONCATENATE(E9," / "),""),IF(D10="NO CUMPLE",CONCATENATE(E10," / "),""),IF(D11="NO CUMPLE",CONCATENATE(E11," / "),""))</f>
        <v/>
      </c>
      <c r="F6" s="332" t="s">
        <v>2145</v>
      </c>
      <c r="G6" s="14">
        <f>IF(D6="CUMPLE",1,IF(D6="NO CUMPLE CONDICIÓN",2,3))</f>
        <v>3</v>
      </c>
    </row>
    <row r="7" spans="1:7" ht="142.5" customHeight="1">
      <c r="A7" s="328" t="s">
        <v>2045</v>
      </c>
      <c r="B7" s="43" t="s">
        <v>2146</v>
      </c>
      <c r="C7" s="205" t="s">
        <v>2453</v>
      </c>
      <c r="D7" s="107"/>
      <c r="E7" s="101"/>
      <c r="F7" s="333" t="s">
        <v>2145</v>
      </c>
      <c r="G7" s="14"/>
    </row>
    <row r="8" spans="1:7" ht="36">
      <c r="A8" s="328" t="s">
        <v>2045</v>
      </c>
      <c r="B8" s="43" t="s">
        <v>2147</v>
      </c>
      <c r="C8" s="206" t="s">
        <v>2148</v>
      </c>
      <c r="D8" s="107"/>
      <c r="E8" s="102"/>
      <c r="F8" s="333" t="s">
        <v>2145</v>
      </c>
      <c r="G8" s="14"/>
    </row>
    <row r="9" spans="1:7" ht="36">
      <c r="A9" s="328" t="s">
        <v>2045</v>
      </c>
      <c r="B9" s="43" t="s">
        <v>2149</v>
      </c>
      <c r="C9" s="206" t="s">
        <v>2150</v>
      </c>
      <c r="D9" s="107"/>
      <c r="E9" s="101"/>
      <c r="F9" s="333" t="s">
        <v>2145</v>
      </c>
      <c r="G9" s="14"/>
    </row>
    <row r="10" spans="1:7" ht="99.75">
      <c r="A10" s="328" t="s">
        <v>2045</v>
      </c>
      <c r="B10" s="43" t="s">
        <v>2151</v>
      </c>
      <c r="C10" s="206" t="s">
        <v>2152</v>
      </c>
      <c r="D10" s="107"/>
      <c r="E10" s="101"/>
      <c r="F10" s="333" t="s">
        <v>2145</v>
      </c>
      <c r="G10" s="14"/>
    </row>
    <row r="11" spans="1:7" ht="75.599999999999994" customHeight="1">
      <c r="A11" s="328"/>
      <c r="B11" s="378" t="s">
        <v>2151</v>
      </c>
      <c r="C11" s="205" t="s">
        <v>2153</v>
      </c>
      <c r="D11" s="107"/>
      <c r="E11" s="102"/>
      <c r="F11" s="71"/>
      <c r="G11" s="14"/>
    </row>
    <row r="12" spans="1:7" ht="71.25" customHeight="1">
      <c r="A12" s="197"/>
      <c r="B12" s="45" t="s">
        <v>2154</v>
      </c>
      <c r="C12" s="204" t="s">
        <v>2155</v>
      </c>
      <c r="D12" s="65" t="str">
        <f>IF(COUNTIF(D13:D13,"NO CUMPLE")&gt;0,"NO CUMPLE CONDICIÓN",IF(COUNTIF(D13:D13,"CUMPLE")=0,"NO APLICA","CUMPLE"))</f>
        <v>NO APLICA</v>
      </c>
      <c r="E12" s="60" t="str">
        <f>CONCATENATE(IF(D13="NO CUMPLE",CONCATENATE(E13," / "),""))</f>
        <v/>
      </c>
      <c r="F12" s="334" t="s">
        <v>2156</v>
      </c>
      <c r="G12" s="14">
        <f>IF(D12="CUMPLE",1,IF(D12="NO CUMPLE CONDICIÓN",2,3))</f>
        <v>3</v>
      </c>
    </row>
    <row r="13" spans="1:7" ht="187.5">
      <c r="A13" s="328" t="s">
        <v>2045</v>
      </c>
      <c r="B13" s="52" t="s">
        <v>2157</v>
      </c>
      <c r="C13" s="208" t="s">
        <v>2158</v>
      </c>
      <c r="D13" s="107"/>
      <c r="E13" s="101"/>
      <c r="F13" s="335" t="s">
        <v>2156</v>
      </c>
      <c r="G13" s="14"/>
    </row>
    <row r="14" spans="1:7" ht="39.75" customHeight="1">
      <c r="A14" s="197"/>
      <c r="B14" s="45" t="s">
        <v>2159</v>
      </c>
      <c r="C14" s="204" t="s">
        <v>2160</v>
      </c>
      <c r="D14" s="65" t="str">
        <f>IF(COUNTIF(D15:D16,"NO CUMPLE")&gt;0,"NO CUMPLE CONDICIÓN",IF(COUNTIF(D15:D16,"CUMPLE")=0,"NO APLICA","CUMPLE"))</f>
        <v>NO APLICA</v>
      </c>
      <c r="E14" s="60" t="str">
        <f>CONCATENATE(IF(D15="NO CUMPLE",CONCATENATE(E15," / "),""),(IF(D16="NO CUMPLE",CONCATENATE(E16," / "),"")))</f>
        <v/>
      </c>
      <c r="F14" s="334" t="s">
        <v>2161</v>
      </c>
      <c r="G14" s="14">
        <f>IF(D14="CUMPLE",1,IF(D14="NO CUMPLE CONDICIÓN",2,3))</f>
        <v>3</v>
      </c>
    </row>
    <row r="15" spans="1:7" ht="42.75" customHeight="1">
      <c r="A15" s="328" t="s">
        <v>2045</v>
      </c>
      <c r="B15" s="52" t="s">
        <v>2162</v>
      </c>
      <c r="C15" s="206" t="s">
        <v>2163</v>
      </c>
      <c r="D15" s="107"/>
      <c r="E15" s="101"/>
      <c r="F15" s="335" t="s">
        <v>2161</v>
      </c>
      <c r="G15" s="14"/>
    </row>
    <row r="16" spans="1:7" ht="71.25">
      <c r="A16" s="328" t="s">
        <v>2045</v>
      </c>
      <c r="B16" s="43" t="s">
        <v>2164</v>
      </c>
      <c r="C16" s="205" t="s">
        <v>2165</v>
      </c>
      <c r="D16" s="107"/>
      <c r="E16" s="101"/>
      <c r="F16" s="335" t="s">
        <v>2161</v>
      </c>
      <c r="G16" s="14"/>
    </row>
    <row r="17" spans="1:7" ht="42.75">
      <c r="A17" s="197"/>
      <c r="B17" s="45" t="s">
        <v>2166</v>
      </c>
      <c r="C17" s="204" t="s">
        <v>2167</v>
      </c>
      <c r="D17" s="65" t="str">
        <f>IF(COUNTIF(D18:D23,"NO CUMPLE")&gt;0,"NO CUMPLE CONDICIÓN",IF(COUNTIF(D18:D23,"CUMPLE")=0,"NO APLICA","CUMPLE"))</f>
        <v>NO APLICA</v>
      </c>
      <c r="E17" s="60" t="str">
        <f>CONCATENATE(IF(D18="NO CUMPLE",CONCATENATE(E18," / "),""),IF(D19="NO CUMPLE",CONCATENATE(E19," / "),""),IF(D20="NO CUMPLE",CONCATENATE(E20," / "),""),IF(D21="NO CUMPLE",CONCATENATE(E21," / "),""),IF(D22="NO CUMPLE",CONCATENATE(E22," / "),""),IF(D23="NO CUMPLE",CONCATENATE(E23," / "),""))</f>
        <v/>
      </c>
      <c r="F17" s="336" t="s">
        <v>2168</v>
      </c>
      <c r="G17" s="14">
        <f>IF(D17="CUMPLE",1,IF(D17="NO CUMPLE CONDICIÓN",2,3))</f>
        <v>3</v>
      </c>
    </row>
    <row r="18" spans="1:7" ht="100.5">
      <c r="A18" s="328" t="s">
        <v>2045</v>
      </c>
      <c r="B18" s="43" t="s">
        <v>2169</v>
      </c>
      <c r="C18" s="206" t="s">
        <v>2170</v>
      </c>
      <c r="D18" s="107"/>
      <c r="E18" s="102"/>
      <c r="F18" s="337" t="s">
        <v>2168</v>
      </c>
      <c r="G18" s="14"/>
    </row>
    <row r="19" spans="1:7" ht="42.95" customHeight="1">
      <c r="A19" s="328" t="s">
        <v>2045</v>
      </c>
      <c r="B19" s="43" t="s">
        <v>2503</v>
      </c>
      <c r="C19" s="205" t="s">
        <v>2172</v>
      </c>
      <c r="D19" s="107"/>
      <c r="E19" s="101"/>
      <c r="F19" s="337" t="s">
        <v>2168</v>
      </c>
      <c r="G19" s="14"/>
    </row>
    <row r="20" spans="1:7" ht="285" customHeight="1">
      <c r="A20" s="328" t="s">
        <v>2045</v>
      </c>
      <c r="B20" s="43" t="s">
        <v>2171</v>
      </c>
      <c r="C20" s="377" t="s">
        <v>2452</v>
      </c>
      <c r="D20" s="107"/>
      <c r="E20" s="102" t="s">
        <v>2137</v>
      </c>
      <c r="F20" s="337" t="s">
        <v>2168</v>
      </c>
      <c r="G20" s="14"/>
    </row>
    <row r="21" spans="1:7" ht="36">
      <c r="A21" s="328" t="s">
        <v>2045</v>
      </c>
      <c r="B21" s="43" t="s">
        <v>2173</v>
      </c>
      <c r="C21" s="209" t="s">
        <v>2175</v>
      </c>
      <c r="D21" s="107"/>
      <c r="E21" s="101"/>
      <c r="F21" s="337" t="s">
        <v>2168</v>
      </c>
      <c r="G21" s="14"/>
    </row>
    <row r="22" spans="1:7" ht="36">
      <c r="A22" s="328" t="s">
        <v>2045</v>
      </c>
      <c r="B22" s="43" t="s">
        <v>2174</v>
      </c>
      <c r="C22" s="210" t="s">
        <v>2177</v>
      </c>
      <c r="D22" s="107"/>
      <c r="E22" s="101"/>
      <c r="F22" s="337" t="s">
        <v>2168</v>
      </c>
      <c r="G22" s="14"/>
    </row>
    <row r="23" spans="1:7" ht="36">
      <c r="A23" s="328" t="s">
        <v>2045</v>
      </c>
      <c r="B23" s="43" t="s">
        <v>2176</v>
      </c>
      <c r="C23" s="211" t="s">
        <v>2178</v>
      </c>
      <c r="D23" s="107"/>
      <c r="E23" s="101"/>
      <c r="F23" s="337" t="s">
        <v>2168</v>
      </c>
    </row>
    <row r="24" spans="1:7" ht="51.75" customHeight="1">
      <c r="A24" s="195"/>
      <c r="B24" s="45" t="s">
        <v>2179</v>
      </c>
      <c r="C24" s="79" t="s">
        <v>2180</v>
      </c>
      <c r="D24" s="65" t="str">
        <f>IF(COUNTIF(D25:D26,"NO CUMPLE")&gt;0,"NO CUMPLE CONDICIÓN",IF(COUNTIF(D25:D26,"CUMPLE")=0,"NO APLICA","CUMPLE"))</f>
        <v>NO APLICA</v>
      </c>
      <c r="E24" s="60" t="str">
        <f>CONCATENATE(IF(D25="NO CUMPLE",CONCATENATE(E25," / "),""),(IF(D26="NO CUMPLE",CONCATENATE(E26," / "),"")))</f>
        <v/>
      </c>
      <c r="F24" s="338" t="s">
        <v>2183</v>
      </c>
      <c r="G24" s="14">
        <f>IF(D24="CUMPLE",1,IF(D24="NO CUMPLE CONDICIÓN",2,3))</f>
        <v>3</v>
      </c>
    </row>
    <row r="25" spans="1:7" ht="175.5" customHeight="1">
      <c r="A25" s="320" t="s">
        <v>2045</v>
      </c>
      <c r="B25" s="52" t="s">
        <v>2181</v>
      </c>
      <c r="C25" s="44" t="s">
        <v>2182</v>
      </c>
      <c r="D25" s="107"/>
      <c r="E25" s="101"/>
      <c r="F25" s="339" t="s">
        <v>2183</v>
      </c>
    </row>
    <row r="26" spans="1:7" ht="114.75" customHeight="1" thickBot="1">
      <c r="A26" s="320" t="s">
        <v>2045</v>
      </c>
      <c r="B26" s="212" t="s">
        <v>2184</v>
      </c>
      <c r="C26" s="194" t="s">
        <v>2185</v>
      </c>
      <c r="D26" s="108"/>
      <c r="E26" s="103"/>
      <c r="F26" s="339" t="s">
        <v>2183</v>
      </c>
    </row>
    <row r="29" spans="1:7" hidden="1">
      <c r="C29" s="80" t="s">
        <v>1494</v>
      </c>
      <c r="D29" s="14">
        <f>COUNTIF(G3:G26,1)</f>
        <v>0</v>
      </c>
    </row>
    <row r="30" spans="1:7" hidden="1">
      <c r="C30" s="80" t="s">
        <v>1495</v>
      </c>
      <c r="D30" s="14">
        <f>COUNTIF(G3:G26,2)</f>
        <v>0</v>
      </c>
    </row>
    <row r="31" spans="1:7" hidden="1">
      <c r="C31" s="80" t="s">
        <v>1496</v>
      </c>
      <c r="D31" s="14">
        <f>COUNTIF(G3:G26,3)</f>
        <v>6</v>
      </c>
    </row>
  </sheetData>
  <sheetProtection algorithmName="SHA-512" hashValue="SQXaExTSUBlIdPucGxGx5sTifqrKsssJhw8A3RZIatzd9Q1W4x6xQNFpQvAVUgTH6AjqkF2c+SECfwHUqwtv5Q==" saltValue="O3mnuwhlX/ulsdWGeUu5kg==" spinCount="100000" sheet="1" objects="1" scenarios="1" formatRows="0" pivotTables="0"/>
  <mergeCells count="1">
    <mergeCell ref="B1:E1"/>
  </mergeCells>
  <phoneticPr fontId="30" type="noConversion"/>
  <conditionalFormatting sqref="D3">
    <cfRule type="cellIs" dxfId="26" priority="11" operator="equal">
      <formula>"NO CUMPLE CONDICIÓN"</formula>
    </cfRule>
    <cfRule type="cellIs" dxfId="25" priority="12" operator="equal">
      <formula>"No Cumple"</formula>
    </cfRule>
  </conditionalFormatting>
  <conditionalFormatting sqref="D6">
    <cfRule type="cellIs" dxfId="24" priority="9" operator="equal">
      <formula>"NO CUMPLE CONDICIÓN"</formula>
    </cfRule>
    <cfRule type="cellIs" dxfId="23" priority="10" operator="equal">
      <formula>"No Cumple"</formula>
    </cfRule>
  </conditionalFormatting>
  <conditionalFormatting sqref="D12">
    <cfRule type="cellIs" dxfId="22" priority="7" operator="equal">
      <formula>"NO CUMPLE CONDICIÓN"</formula>
    </cfRule>
    <cfRule type="cellIs" dxfId="21" priority="8" operator="equal">
      <formula>"No Cumple"</formula>
    </cfRule>
  </conditionalFormatting>
  <conditionalFormatting sqref="D14">
    <cfRule type="cellIs" dxfId="20" priority="5" operator="equal">
      <formula>"NO CUMPLE CONDICIÓN"</formula>
    </cfRule>
    <cfRule type="cellIs" dxfId="19" priority="6" operator="equal">
      <formula>"No Cumple"</formula>
    </cfRule>
  </conditionalFormatting>
  <conditionalFormatting sqref="D17">
    <cfRule type="cellIs" dxfId="18" priority="3" operator="equal">
      <formula>"NO CUMPLE CONDICIÓN"</formula>
    </cfRule>
    <cfRule type="cellIs" dxfId="17" priority="4" operator="equal">
      <formula>"No Cumple"</formula>
    </cfRule>
  </conditionalFormatting>
  <conditionalFormatting sqref="D24">
    <cfRule type="cellIs" dxfId="16" priority="1" operator="equal">
      <formula>"NO CUMPLE CONDICIÓN"</formula>
    </cfRule>
    <cfRule type="cellIs" dxfId="15" priority="2" operator="equal">
      <formula>"No Cumple"</formula>
    </cfRule>
  </conditionalFormatting>
  <dataValidations count="2">
    <dataValidation type="list" allowBlank="1" showInputMessage="1" showErrorMessage="1" sqref="D15:D16 D9:D10 D22:D23" xr:uid="{AF389FE6-8699-45A0-8D58-B1A928450477}">
      <formula1>"CUMPLE,NO CUMPLE,NO APLICA"</formula1>
    </dataValidation>
    <dataValidation type="list" allowBlank="1" showInputMessage="1" showErrorMessage="1" sqref="D7:D8 D18:D21 D13 D4:D5 D11 D25:D26" xr:uid="{95315C40-6767-4BDF-B5B0-4410C4A61050}">
      <formula1>"CUMPLE,NO CUMPLE"</formula1>
    </dataValidation>
  </dataValidations>
  <hyperlinks>
    <hyperlink ref="A1" location="PORTADA!A1" display="Portada" xr:uid="{525C9A16-5FEA-4A61-96DB-2FB06C79D254}"/>
  </hyperlinks>
  <printOptions horizontalCentered="1"/>
  <pageMargins left="0.31496062992125984" right="0.31496062992125984" top="1.3385826771653544" bottom="0.74803149606299213" header="0.31496062992125984" footer="0.31496062992125984"/>
  <pageSetup scale="66" fitToHeight="0" orientation="landscape" r:id="rId1"/>
  <headerFooter>
    <oddHeader>&amp;L&amp;G&amp;C
PROCESO DE INSPECCIÓN, VIGILANCIA Y CONTROL
INSTRUMENTO IV 
EDUCACION INICIAL PROPIA E INTERCULTURAL  - EIPI
&amp;RIN85.IVC
Versión 2
24/06/2026
Clasificación de la Información
CLASIFICADA</oddHeader>
    <oddFooter>&amp;C&amp;G</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22">
    <tabColor rgb="FFEE0000"/>
    <pageSetUpPr fitToPage="1"/>
  </sheetPr>
  <dimension ref="A1:Z61"/>
  <sheetViews>
    <sheetView topLeftCell="A30" zoomScaleNormal="100" zoomScalePageLayoutView="80" workbookViewId="0">
      <selection activeCell="G54" sqref="G54"/>
    </sheetView>
  </sheetViews>
  <sheetFormatPr baseColWidth="10" defaultColWidth="11.42578125" defaultRowHeight="15"/>
  <cols>
    <col min="2" max="2" width="20" bestFit="1" customWidth="1"/>
    <col min="3" max="3" width="33.140625" style="2" customWidth="1"/>
    <col min="4" max="4" width="74.140625" style="2" customWidth="1"/>
    <col min="5" max="5" width="56.42578125" style="2" bestFit="1" customWidth="1"/>
    <col min="6" max="6" width="30.42578125" style="2" customWidth="1"/>
    <col min="7" max="7" width="134" style="2" customWidth="1"/>
    <col min="8" max="8" width="84.42578125" customWidth="1"/>
    <col min="9" max="9" width="33.42578125" customWidth="1"/>
  </cols>
  <sheetData>
    <row r="1" spans="1:9" s="34" customFormat="1">
      <c r="A1" s="31"/>
      <c r="B1" s="31"/>
      <c r="C1" s="31"/>
      <c r="D1" s="31"/>
    </row>
    <row r="2" spans="1:9" ht="30" customHeight="1">
      <c r="A2" s="31"/>
      <c r="B2" s="72" t="s">
        <v>2364</v>
      </c>
      <c r="C2" s="70" t="s">
        <v>1469</v>
      </c>
      <c r="D2" s="70" t="s">
        <v>1470</v>
      </c>
      <c r="E2" s="70" t="s">
        <v>1471</v>
      </c>
      <c r="F2" s="70" t="s">
        <v>2365</v>
      </c>
      <c r="G2" s="70" t="s">
        <v>1473</v>
      </c>
    </row>
    <row r="3" spans="1:9" s="14" customFormat="1">
      <c r="A3" s="31"/>
      <c r="B3" s="74" t="s">
        <v>1474</v>
      </c>
      <c r="C3" s="75" t="str" cm="1">
        <f t="array" ref="C3">_xlfn._xlws.FILTER('2.Ambientes Edu. y Protectores'!B3:F74,'2.Ambientes Edu. y Protectores'!D3:D74="NO CUMPLE CONDICIÓN","")</f>
        <v/>
      </c>
      <c r="D3" s="10"/>
      <c r="E3" s="75"/>
      <c r="F3" s="10"/>
      <c r="G3" s="10"/>
      <c r="H3" s="10" t="str">
        <f>CONCATENATE("No ",D3)</f>
        <v xml:space="preserve">No </v>
      </c>
      <c r="I3" s="14" t="s">
        <v>2510</v>
      </c>
    </row>
    <row r="4" spans="1:9">
      <c r="A4" s="31"/>
      <c r="B4" s="74" t="s">
        <v>1477</v>
      </c>
      <c r="C4" s="75"/>
      <c r="D4" s="10"/>
      <c r="E4" s="75"/>
      <c r="F4" s="10"/>
      <c r="G4" s="10"/>
      <c r="H4" s="10" t="str">
        <f t="shared" ref="H4:H59" si="0">CONCATENATE("No ",D4)</f>
        <v xml:space="preserve">No </v>
      </c>
      <c r="I4" s="14" t="s">
        <v>2510</v>
      </c>
    </row>
    <row r="5" spans="1:9">
      <c r="A5" s="31"/>
      <c r="B5" s="74" t="s">
        <v>1479</v>
      </c>
      <c r="C5" s="75"/>
      <c r="D5" s="10"/>
      <c r="E5" s="75"/>
      <c r="F5" s="10"/>
      <c r="G5" s="10"/>
      <c r="H5" s="10" t="str">
        <f t="shared" si="0"/>
        <v xml:space="preserve">No </v>
      </c>
      <c r="I5" s="14" t="s">
        <v>2510</v>
      </c>
    </row>
    <row r="6" spans="1:9">
      <c r="A6" s="31"/>
      <c r="B6" s="74" t="s">
        <v>1481</v>
      </c>
      <c r="C6" s="75"/>
      <c r="D6" s="10"/>
      <c r="E6" s="75"/>
      <c r="F6" s="10"/>
      <c r="G6" s="10"/>
      <c r="H6" s="10" t="str">
        <f t="shared" si="0"/>
        <v xml:space="preserve">No </v>
      </c>
      <c r="I6" s="14" t="s">
        <v>2510</v>
      </c>
    </row>
    <row r="7" spans="1:9">
      <c r="A7" s="31"/>
      <c r="B7" s="74" t="s">
        <v>1483</v>
      </c>
      <c r="C7" s="75"/>
      <c r="D7" s="10"/>
      <c r="E7" s="75"/>
      <c r="F7" s="10"/>
      <c r="G7" s="10"/>
      <c r="H7" s="10" t="str">
        <f t="shared" si="0"/>
        <v xml:space="preserve">No </v>
      </c>
      <c r="I7" s="14" t="s">
        <v>2510</v>
      </c>
    </row>
    <row r="8" spans="1:9">
      <c r="A8" s="31"/>
      <c r="B8" s="74" t="s">
        <v>1485</v>
      </c>
      <c r="C8" s="75"/>
      <c r="D8" s="10"/>
      <c r="E8" s="75"/>
      <c r="F8" s="10"/>
      <c r="G8" s="10"/>
      <c r="H8" s="10" t="str">
        <f t="shared" si="0"/>
        <v xml:space="preserve">No </v>
      </c>
      <c r="I8" s="14" t="s">
        <v>2510</v>
      </c>
    </row>
    <row r="9" spans="1:9">
      <c r="A9" s="31"/>
      <c r="B9" s="74" t="s">
        <v>1488</v>
      </c>
      <c r="C9" s="75"/>
      <c r="D9" s="10"/>
      <c r="E9" s="75"/>
      <c r="F9" s="10"/>
      <c r="G9" s="10"/>
      <c r="H9" s="10" t="str">
        <f t="shared" si="0"/>
        <v xml:space="preserve">No </v>
      </c>
      <c r="I9" s="14" t="s">
        <v>2510</v>
      </c>
    </row>
    <row r="10" spans="1:9">
      <c r="B10" s="74" t="s">
        <v>1491</v>
      </c>
      <c r="D10" s="10"/>
      <c r="F10" s="132"/>
      <c r="G10" s="11"/>
      <c r="H10" s="10" t="str">
        <f t="shared" si="0"/>
        <v xml:space="preserve">No </v>
      </c>
      <c r="I10" s="14" t="s">
        <v>2510</v>
      </c>
    </row>
    <row r="11" spans="1:9">
      <c r="B11" s="74" t="s">
        <v>1783</v>
      </c>
      <c r="D11" s="10"/>
      <c r="F11" s="132"/>
      <c r="G11" s="11"/>
      <c r="H11" s="10" t="str">
        <f t="shared" si="0"/>
        <v xml:space="preserve">No </v>
      </c>
      <c r="I11" s="14" t="s">
        <v>2510</v>
      </c>
    </row>
    <row r="12" spans="1:9">
      <c r="B12" s="74" t="s">
        <v>1783</v>
      </c>
      <c r="D12" s="10"/>
      <c r="F12" s="132"/>
      <c r="G12" s="11"/>
      <c r="H12" s="10" t="str">
        <f t="shared" si="0"/>
        <v xml:space="preserve">No </v>
      </c>
      <c r="I12" s="14" t="s">
        <v>2510</v>
      </c>
    </row>
    <row r="13" spans="1:9">
      <c r="B13" s="74" t="s">
        <v>1783</v>
      </c>
      <c r="D13" s="10"/>
      <c r="F13" s="132"/>
      <c r="G13" s="11"/>
      <c r="H13" s="10" t="str">
        <f t="shared" si="0"/>
        <v xml:space="preserve">No </v>
      </c>
      <c r="I13" s="14" t="s">
        <v>2510</v>
      </c>
    </row>
    <row r="14" spans="1:9">
      <c r="B14" s="74" t="s">
        <v>1793</v>
      </c>
      <c r="D14" s="10"/>
      <c r="F14" s="132"/>
      <c r="G14" s="11"/>
      <c r="H14" s="10" t="str">
        <f t="shared" si="0"/>
        <v xml:space="preserve">No </v>
      </c>
      <c r="I14" s="14" t="s">
        <v>2510</v>
      </c>
    </row>
    <row r="15" spans="1:9">
      <c r="B15" s="74" t="s">
        <v>1805</v>
      </c>
      <c r="D15" s="10"/>
      <c r="F15" s="132"/>
      <c r="G15" s="11"/>
      <c r="H15" s="10" t="str">
        <f t="shared" si="0"/>
        <v xml:space="preserve">No </v>
      </c>
      <c r="I15" s="14" t="s">
        <v>2510</v>
      </c>
    </row>
    <row r="16" spans="1:9">
      <c r="B16" s="74" t="s">
        <v>2492</v>
      </c>
      <c r="D16" s="10"/>
      <c r="F16" s="132"/>
      <c r="G16" s="11"/>
      <c r="H16" s="10" t="str">
        <f t="shared" si="0"/>
        <v xml:space="preserve">No </v>
      </c>
      <c r="I16" s="14" t="s">
        <v>2510</v>
      </c>
    </row>
    <row r="17" spans="2:9">
      <c r="B17" s="74" t="s">
        <v>2498</v>
      </c>
      <c r="D17" s="10"/>
      <c r="F17" s="132"/>
      <c r="G17" s="11"/>
      <c r="H17" s="10" t="str">
        <f t="shared" si="0"/>
        <v xml:space="preserve">No </v>
      </c>
      <c r="I17" s="14" t="s">
        <v>2510</v>
      </c>
    </row>
    <row r="18" spans="2:9">
      <c r="B18" s="74" t="s">
        <v>2366</v>
      </c>
      <c r="C18" s="75" t="str" cm="1">
        <f t="array" ref="C18">_xlfn._xlws.FILTER('3.Salud y Nutrición'!B3:F77,'3.Salud y Nutrición'!D3:D77="NO CUMPLE CONDICIÓN","")</f>
        <v/>
      </c>
      <c r="D18" s="10"/>
      <c r="E18" s="76"/>
      <c r="F18" s="5"/>
      <c r="G18" s="5"/>
      <c r="H18" s="10" t="str">
        <f t="shared" si="0"/>
        <v xml:space="preserve">No </v>
      </c>
      <c r="I18" s="14" t="s">
        <v>2505</v>
      </c>
    </row>
    <row r="19" spans="2:9">
      <c r="B19" s="74" t="s">
        <v>1818</v>
      </c>
      <c r="C19" s="75"/>
      <c r="D19" s="10"/>
      <c r="E19" s="76"/>
      <c r="F19" s="5"/>
      <c r="G19" s="5"/>
      <c r="H19" s="10" t="str">
        <f t="shared" si="0"/>
        <v xml:space="preserve">No </v>
      </c>
      <c r="I19" s="14" t="s">
        <v>2505</v>
      </c>
    </row>
    <row r="20" spans="2:9">
      <c r="B20" s="74" t="s">
        <v>1826</v>
      </c>
      <c r="C20" s="75"/>
      <c r="D20" s="10"/>
      <c r="E20" s="76"/>
      <c r="F20" s="5"/>
      <c r="G20" s="5"/>
      <c r="H20" s="10" t="str">
        <f t="shared" si="0"/>
        <v xml:space="preserve">No </v>
      </c>
      <c r="I20" s="14" t="s">
        <v>2505</v>
      </c>
    </row>
    <row r="21" spans="2:9">
      <c r="B21" s="74" t="s">
        <v>1830</v>
      </c>
      <c r="C21" s="75"/>
      <c r="D21" s="10"/>
      <c r="E21" s="76"/>
      <c r="F21" s="5"/>
      <c r="G21" s="5"/>
      <c r="H21" s="10" t="str">
        <f t="shared" si="0"/>
        <v xml:space="preserve">No </v>
      </c>
      <c r="I21" s="14" t="s">
        <v>2505</v>
      </c>
    </row>
    <row r="22" spans="2:9">
      <c r="B22" s="74" t="s">
        <v>1836</v>
      </c>
      <c r="D22" s="10"/>
      <c r="F22" s="132"/>
      <c r="G22" s="11"/>
      <c r="H22" s="10" t="str">
        <f t="shared" si="0"/>
        <v xml:space="preserve">No </v>
      </c>
      <c r="I22" s="14" t="s">
        <v>2505</v>
      </c>
    </row>
    <row r="23" spans="2:9">
      <c r="B23" s="74" t="s">
        <v>1847</v>
      </c>
      <c r="D23" s="10"/>
      <c r="F23" s="132"/>
      <c r="G23" s="11"/>
      <c r="H23" s="10" t="str">
        <f t="shared" si="0"/>
        <v xml:space="preserve">No </v>
      </c>
      <c r="I23" s="14" t="s">
        <v>2505</v>
      </c>
    </row>
    <row r="24" spans="2:9">
      <c r="B24" s="74" t="s">
        <v>1851</v>
      </c>
      <c r="D24" s="10"/>
      <c r="F24" s="132"/>
      <c r="G24" s="11"/>
      <c r="H24" s="10" t="str">
        <f t="shared" si="0"/>
        <v xml:space="preserve">No </v>
      </c>
      <c r="I24" s="14" t="s">
        <v>2505</v>
      </c>
    </row>
    <row r="25" spans="2:9">
      <c r="B25" s="74" t="s">
        <v>1851</v>
      </c>
      <c r="D25" s="10"/>
      <c r="F25" s="132"/>
      <c r="G25" s="11"/>
      <c r="H25" s="10" t="str">
        <f t="shared" si="0"/>
        <v xml:space="preserve">No </v>
      </c>
      <c r="I25" s="14" t="s">
        <v>2505</v>
      </c>
    </row>
    <row r="26" spans="2:9">
      <c r="B26" s="74" t="s">
        <v>1882</v>
      </c>
      <c r="D26" s="10"/>
      <c r="F26" s="132"/>
      <c r="G26" s="11"/>
      <c r="H26" s="10" t="str">
        <f t="shared" si="0"/>
        <v xml:space="preserve">No </v>
      </c>
      <c r="I26" s="14" t="s">
        <v>2505</v>
      </c>
    </row>
    <row r="27" spans="2:9">
      <c r="B27" s="74" t="s">
        <v>1888</v>
      </c>
      <c r="D27" s="10"/>
      <c r="F27" s="132"/>
      <c r="G27" s="11"/>
      <c r="H27" s="10" t="str">
        <f t="shared" si="0"/>
        <v xml:space="preserve">No </v>
      </c>
      <c r="I27" s="14" t="s">
        <v>2505</v>
      </c>
    </row>
    <row r="28" spans="2:9">
      <c r="B28" s="74" t="s">
        <v>1895</v>
      </c>
      <c r="D28" s="10"/>
      <c r="F28" s="132"/>
      <c r="G28" s="11"/>
      <c r="H28" s="10" t="str">
        <f t="shared" si="0"/>
        <v xml:space="preserve">No </v>
      </c>
      <c r="I28" s="14" t="s">
        <v>2505</v>
      </c>
    </row>
    <row r="29" spans="2:9">
      <c r="B29" s="74" t="s">
        <v>1899</v>
      </c>
      <c r="D29" s="10"/>
      <c r="F29" s="132"/>
      <c r="G29" s="11"/>
      <c r="H29" s="10" t="str">
        <f t="shared" si="0"/>
        <v xml:space="preserve">No </v>
      </c>
      <c r="I29" s="14" t="s">
        <v>2505</v>
      </c>
    </row>
    <row r="30" spans="2:9">
      <c r="B30" s="74" t="s">
        <v>1915</v>
      </c>
      <c r="D30" s="10"/>
      <c r="F30" s="132"/>
      <c r="G30" s="11"/>
      <c r="H30" s="10" t="str">
        <f t="shared" si="0"/>
        <v xml:space="preserve">No </v>
      </c>
      <c r="I30" s="14" t="s">
        <v>2505</v>
      </c>
    </row>
    <row r="31" spans="2:9">
      <c r="B31" s="74" t="s">
        <v>1931</v>
      </c>
      <c r="D31" s="10"/>
      <c r="F31" s="132"/>
      <c r="G31" s="11"/>
      <c r="H31" s="10" t="str">
        <f t="shared" si="0"/>
        <v xml:space="preserve">No </v>
      </c>
      <c r="I31" s="14" t="s">
        <v>2505</v>
      </c>
    </row>
    <row r="32" spans="2:9">
      <c r="B32" s="74" t="s">
        <v>1935</v>
      </c>
      <c r="D32" s="10"/>
      <c r="F32" s="132"/>
      <c r="G32" s="11"/>
      <c r="H32" s="10" t="str">
        <f t="shared" si="0"/>
        <v xml:space="preserve">No </v>
      </c>
      <c r="I32" s="14" t="s">
        <v>2505</v>
      </c>
    </row>
    <row r="33" spans="2:26">
      <c r="B33" s="74" t="s">
        <v>1943</v>
      </c>
      <c r="C33" s="76" t="str" cm="1">
        <f t="array" ref="C33">_xlfn._xlws.FILTER('4. Familia, Comunidades y Redes'!B3:F37,'4. Familia, Comunidades y Redes'!D3:D37="NO CUMPLE CONDICIÓN","")</f>
        <v/>
      </c>
      <c r="D33" s="10"/>
      <c r="E33" s="76"/>
      <c r="F33" s="5"/>
      <c r="G33" s="11"/>
      <c r="H33" s="10" t="str">
        <f t="shared" si="0"/>
        <v xml:space="preserve">No </v>
      </c>
      <c r="I33" s="14" t="s">
        <v>2511</v>
      </c>
    </row>
    <row r="34" spans="2:26">
      <c r="B34" s="74" t="s">
        <v>1948</v>
      </c>
      <c r="D34" s="10"/>
      <c r="F34" s="132"/>
      <c r="G34" s="11"/>
      <c r="H34" s="10" t="str">
        <f t="shared" si="0"/>
        <v xml:space="preserve">No </v>
      </c>
      <c r="I34" s="14" t="s">
        <v>2511</v>
      </c>
    </row>
    <row r="35" spans="2:26">
      <c r="B35" s="74" t="s">
        <v>1962</v>
      </c>
      <c r="D35" s="10"/>
      <c r="F35" s="132"/>
      <c r="G35" s="11"/>
      <c r="H35" s="10" t="str">
        <f t="shared" si="0"/>
        <v xml:space="preserve">No </v>
      </c>
      <c r="I35" s="14" t="s">
        <v>2511</v>
      </c>
    </row>
    <row r="36" spans="2:26">
      <c r="B36" s="74" t="s">
        <v>1975</v>
      </c>
      <c r="D36" s="10"/>
      <c r="F36" s="132"/>
      <c r="G36" s="11"/>
      <c r="H36" s="10" t="str">
        <f t="shared" si="0"/>
        <v xml:space="preserve">No </v>
      </c>
      <c r="I36" s="14" t="s">
        <v>2511</v>
      </c>
    </row>
    <row r="37" spans="2:26">
      <c r="B37" s="74" t="s">
        <v>1983</v>
      </c>
      <c r="D37" s="10"/>
      <c r="F37" s="132"/>
      <c r="G37" s="11"/>
      <c r="H37" s="10" t="str">
        <f t="shared" si="0"/>
        <v xml:space="preserve">No </v>
      </c>
      <c r="I37" s="14" t="s">
        <v>2511</v>
      </c>
    </row>
    <row r="38" spans="2:26">
      <c r="B38" s="74" t="s">
        <v>1991</v>
      </c>
      <c r="D38" s="10"/>
      <c r="F38" s="132"/>
      <c r="G38" s="11"/>
      <c r="H38" s="10" t="str">
        <f t="shared" si="0"/>
        <v xml:space="preserve">No </v>
      </c>
      <c r="I38" s="14" t="s">
        <v>2511</v>
      </c>
    </row>
    <row r="39" spans="2:26">
      <c r="B39" s="74" t="s">
        <v>2008</v>
      </c>
      <c r="D39" s="10"/>
      <c r="F39" s="132"/>
      <c r="G39" s="11"/>
      <c r="H39" s="10" t="str">
        <f t="shared" si="0"/>
        <v xml:space="preserve">No </v>
      </c>
      <c r="I39" s="14" t="s">
        <v>2511</v>
      </c>
    </row>
    <row r="40" spans="2:26">
      <c r="B40" s="74" t="s">
        <v>2018</v>
      </c>
      <c r="C40" s="76" t="str" cm="1">
        <f t="array" ref="C40">_xlfn._xlws.FILTER('5. Proceso Pedagógico'!B3:F32,'5. Proceso Pedagógico'!D3:D32="NO CUMPLE CONDICIÓN","")</f>
        <v/>
      </c>
      <c r="D40" s="10"/>
      <c r="E40" s="76"/>
      <c r="F40" s="5"/>
      <c r="G40" s="5"/>
      <c r="H40" s="10" t="str">
        <f t="shared" si="0"/>
        <v xml:space="preserve">No </v>
      </c>
      <c r="I40" s="74" t="s">
        <v>2512</v>
      </c>
      <c r="J40" s="73"/>
      <c r="K40" s="73"/>
      <c r="L40" s="73"/>
      <c r="M40" s="73"/>
      <c r="N40" s="73"/>
      <c r="O40" s="73"/>
      <c r="P40" s="73"/>
      <c r="Q40" s="73"/>
      <c r="R40" s="73"/>
      <c r="S40" s="73"/>
      <c r="T40" s="73"/>
      <c r="U40" s="73"/>
      <c r="V40" s="73"/>
      <c r="W40" s="73"/>
      <c r="X40" s="73"/>
      <c r="Y40" s="73"/>
      <c r="Z40" s="73"/>
    </row>
    <row r="41" spans="2:26">
      <c r="B41" s="74" t="s">
        <v>2024</v>
      </c>
      <c r="C41" s="76"/>
      <c r="D41" s="10"/>
      <c r="E41" s="76"/>
      <c r="F41" s="5"/>
      <c r="G41" s="5"/>
      <c r="H41" s="10" t="str">
        <f t="shared" si="0"/>
        <v xml:space="preserve">No </v>
      </c>
      <c r="I41" s="74" t="s">
        <v>2512</v>
      </c>
      <c r="J41" s="73"/>
      <c r="K41" s="73"/>
      <c r="L41" s="73"/>
      <c r="M41" s="73"/>
      <c r="N41" s="73"/>
      <c r="O41" s="73"/>
      <c r="P41" s="73"/>
      <c r="Q41" s="73"/>
      <c r="R41" s="73"/>
      <c r="S41" s="73"/>
      <c r="T41" s="73"/>
      <c r="U41" s="73"/>
      <c r="V41" s="73"/>
      <c r="W41" s="73"/>
      <c r="X41" s="73"/>
      <c r="Y41" s="73"/>
      <c r="Z41" s="73"/>
    </row>
    <row r="42" spans="2:26">
      <c r="B42" s="74" t="s">
        <v>2037</v>
      </c>
      <c r="C42" s="76"/>
      <c r="D42" s="10"/>
      <c r="E42" s="76"/>
      <c r="F42" s="5"/>
      <c r="G42" s="5"/>
      <c r="H42" s="10" t="str">
        <f t="shared" si="0"/>
        <v xml:space="preserve">No </v>
      </c>
      <c r="I42" s="74" t="s">
        <v>2512</v>
      </c>
      <c r="J42" s="73"/>
      <c r="K42" s="73"/>
      <c r="L42" s="73"/>
      <c r="M42" s="73"/>
      <c r="N42" s="73"/>
      <c r="O42" s="73"/>
      <c r="P42" s="73"/>
      <c r="Q42" s="73"/>
      <c r="R42" s="73"/>
      <c r="S42" s="73"/>
      <c r="T42" s="73"/>
      <c r="U42" s="73"/>
      <c r="V42" s="73"/>
      <c r="W42" s="73"/>
      <c r="X42" s="73"/>
      <c r="Y42" s="73"/>
      <c r="Z42" s="73"/>
    </row>
    <row r="43" spans="2:26">
      <c r="B43" s="74" t="s">
        <v>2048</v>
      </c>
      <c r="C43" s="76"/>
      <c r="D43" s="10"/>
      <c r="E43" s="76"/>
      <c r="F43" s="5"/>
      <c r="G43" s="5"/>
      <c r="H43" s="10" t="str">
        <f t="shared" si="0"/>
        <v xml:space="preserve">No </v>
      </c>
      <c r="I43" s="74" t="s">
        <v>2512</v>
      </c>
      <c r="J43" s="73"/>
      <c r="K43" s="73"/>
      <c r="L43" s="73"/>
      <c r="M43" s="73"/>
      <c r="N43" s="73"/>
      <c r="O43" s="73"/>
      <c r="P43" s="73"/>
      <c r="Q43" s="73"/>
      <c r="R43" s="73"/>
      <c r="S43" s="73"/>
      <c r="T43" s="73"/>
      <c r="U43" s="73"/>
      <c r="V43" s="73"/>
      <c r="W43" s="73"/>
      <c r="X43" s="73"/>
      <c r="Y43" s="73"/>
      <c r="Z43" s="73"/>
    </row>
    <row r="44" spans="2:26">
      <c r="B44" s="74" t="s">
        <v>2058</v>
      </c>
      <c r="C44" s="76"/>
      <c r="D44" s="10"/>
      <c r="E44" s="76"/>
      <c r="F44" s="5"/>
      <c r="G44" s="5"/>
      <c r="H44" s="10" t="str">
        <f t="shared" si="0"/>
        <v xml:space="preserve">No </v>
      </c>
      <c r="I44" s="74" t="s">
        <v>2512</v>
      </c>
      <c r="J44" s="73"/>
      <c r="K44" s="73"/>
      <c r="L44" s="73"/>
      <c r="M44" s="73"/>
      <c r="N44" s="73"/>
      <c r="O44" s="73"/>
      <c r="P44" s="73"/>
      <c r="Q44" s="73"/>
      <c r="R44" s="73"/>
      <c r="S44" s="73"/>
      <c r="T44" s="73"/>
      <c r="U44" s="73"/>
      <c r="V44" s="73"/>
      <c r="W44" s="73"/>
      <c r="X44" s="73"/>
      <c r="Y44" s="73"/>
      <c r="Z44" s="73"/>
    </row>
    <row r="45" spans="2:26">
      <c r="B45" s="74" t="s">
        <v>2367</v>
      </c>
      <c r="C45" s="76"/>
      <c r="D45" s="10"/>
      <c r="E45" s="76"/>
      <c r="F45" s="5"/>
      <c r="G45" s="5"/>
      <c r="H45" s="10" t="str">
        <f t="shared" si="0"/>
        <v xml:space="preserve">No </v>
      </c>
      <c r="I45" s="74" t="s">
        <v>2512</v>
      </c>
      <c r="J45" s="73"/>
      <c r="K45" s="73"/>
      <c r="L45" s="73"/>
      <c r="M45" s="73"/>
      <c r="N45" s="73"/>
      <c r="O45" s="73"/>
      <c r="P45" s="73"/>
      <c r="Q45" s="73"/>
      <c r="R45" s="73"/>
      <c r="S45" s="73"/>
      <c r="T45" s="73"/>
      <c r="U45" s="73"/>
      <c r="V45" s="73"/>
      <c r="W45" s="73"/>
      <c r="X45" s="73"/>
      <c r="Y45" s="73"/>
      <c r="Z45" s="73"/>
    </row>
    <row r="46" spans="2:26">
      <c r="B46" s="74" t="s">
        <v>2077</v>
      </c>
      <c r="C46" s="76" t="str" cm="1">
        <f t="array" ref="C46">_xlfn._xlws.FILTER('6. Administrativo y Gestión'!B3:F20,'6. Administrativo y Gestión'!D3:D20="NO CUMPLE CONDICIÓN","")</f>
        <v/>
      </c>
      <c r="D46" s="10"/>
      <c r="E46" s="76"/>
      <c r="F46" s="5"/>
      <c r="G46" s="5"/>
      <c r="H46" s="10" t="str">
        <f t="shared" si="0"/>
        <v xml:space="preserve">No </v>
      </c>
      <c r="I46" s="74" t="s">
        <v>2507</v>
      </c>
      <c r="J46" s="73"/>
      <c r="K46" s="73"/>
      <c r="L46" s="73"/>
      <c r="M46" s="73"/>
      <c r="N46" s="73"/>
      <c r="O46" s="73"/>
      <c r="P46" s="73"/>
      <c r="Q46" s="73"/>
      <c r="R46" s="73"/>
      <c r="S46" s="73"/>
      <c r="T46" s="73"/>
      <c r="U46" s="73"/>
      <c r="V46" s="73"/>
      <c r="W46" s="73"/>
      <c r="X46" s="73"/>
      <c r="Y46" s="73"/>
      <c r="Z46" s="73"/>
    </row>
    <row r="47" spans="2:26">
      <c r="B47" s="74" t="s">
        <v>2084</v>
      </c>
      <c r="C47" s="76"/>
      <c r="D47" s="10"/>
      <c r="E47" s="76"/>
      <c r="F47" s="5"/>
      <c r="G47" s="5"/>
      <c r="H47" s="10" t="str">
        <f t="shared" si="0"/>
        <v xml:space="preserve">No </v>
      </c>
      <c r="I47" s="74" t="s">
        <v>2507</v>
      </c>
      <c r="J47" s="73"/>
      <c r="K47" s="73"/>
      <c r="L47" s="73"/>
      <c r="M47" s="73"/>
      <c r="N47" s="73"/>
      <c r="O47" s="73"/>
      <c r="P47" s="73"/>
      <c r="Q47" s="73"/>
      <c r="R47" s="73"/>
      <c r="S47" s="73"/>
      <c r="T47" s="73"/>
      <c r="U47" s="73"/>
      <c r="V47" s="73"/>
      <c r="W47" s="73"/>
      <c r="X47" s="73"/>
      <c r="Y47" s="73"/>
      <c r="Z47" s="73"/>
    </row>
    <row r="48" spans="2:26">
      <c r="B48" s="74" t="s">
        <v>2103</v>
      </c>
      <c r="C48" s="76"/>
      <c r="D48" s="10"/>
      <c r="E48" s="76"/>
      <c r="F48" s="5"/>
      <c r="G48" s="5"/>
      <c r="H48" s="10" t="str">
        <f t="shared" si="0"/>
        <v xml:space="preserve">No </v>
      </c>
      <c r="I48" s="74" t="s">
        <v>2507</v>
      </c>
      <c r="J48" s="73"/>
      <c r="K48" s="73"/>
      <c r="L48" s="73"/>
      <c r="M48" s="73"/>
      <c r="N48" s="73"/>
      <c r="O48" s="73"/>
      <c r="P48" s="73"/>
      <c r="Q48" s="73"/>
      <c r="R48" s="73"/>
      <c r="S48" s="73"/>
      <c r="T48" s="73"/>
      <c r="U48" s="73"/>
      <c r="V48" s="73"/>
      <c r="W48" s="73"/>
      <c r="X48" s="73"/>
      <c r="Y48" s="73"/>
      <c r="Z48" s="73"/>
    </row>
    <row r="49" spans="2:26">
      <c r="B49" s="74" t="s">
        <v>2110</v>
      </c>
      <c r="C49" s="76"/>
      <c r="D49" s="10"/>
      <c r="E49" s="76"/>
      <c r="F49" s="5"/>
      <c r="G49" s="5"/>
      <c r="H49" s="10" t="str">
        <f t="shared" si="0"/>
        <v xml:space="preserve">No </v>
      </c>
      <c r="I49" s="74" t="s">
        <v>2507</v>
      </c>
      <c r="J49" s="73"/>
      <c r="K49" s="73"/>
      <c r="L49" s="73"/>
      <c r="M49" s="73"/>
      <c r="N49" s="73"/>
      <c r="O49" s="73"/>
      <c r="P49" s="73"/>
      <c r="Q49" s="73"/>
      <c r="R49" s="73"/>
      <c r="S49" s="73"/>
      <c r="T49" s="73"/>
      <c r="U49" s="73"/>
      <c r="V49" s="73"/>
      <c r="W49" s="73"/>
      <c r="X49" s="73"/>
      <c r="Y49" s="73"/>
      <c r="Z49" s="73"/>
    </row>
    <row r="50" spans="2:26">
      <c r="B50" s="74" t="s">
        <v>2116</v>
      </c>
      <c r="C50" s="76"/>
      <c r="D50" s="10"/>
      <c r="E50" s="76"/>
      <c r="F50" s="5"/>
      <c r="G50" s="5"/>
      <c r="H50" s="10" t="str">
        <f t="shared" si="0"/>
        <v xml:space="preserve">No </v>
      </c>
      <c r="I50" s="74" t="s">
        <v>2507</v>
      </c>
      <c r="J50" s="73"/>
      <c r="K50" s="73"/>
      <c r="L50" s="73"/>
      <c r="M50" s="73"/>
      <c r="N50" s="73"/>
      <c r="O50" s="73"/>
      <c r="P50" s="73"/>
      <c r="Q50" s="73"/>
      <c r="R50" s="73"/>
      <c r="S50" s="73"/>
      <c r="T50" s="73"/>
      <c r="U50" s="73"/>
      <c r="V50" s="73"/>
      <c r="W50" s="73"/>
      <c r="X50" s="73"/>
      <c r="Y50" s="73"/>
      <c r="Z50" s="73"/>
    </row>
    <row r="51" spans="2:26">
      <c r="B51" s="74" t="s">
        <v>2126</v>
      </c>
      <c r="C51" s="76" t="str" cm="1">
        <f t="array" ref="C51">_xlfn._xlws.FILTER('7. Financiero '!B3:F21,'7. Financiero '!D3:D21="NO CUMPLE CONDICIÓN","")</f>
        <v/>
      </c>
      <c r="D51" s="10"/>
      <c r="E51" s="76"/>
      <c r="F51" s="5"/>
      <c r="G51" s="5"/>
      <c r="H51" s="10" t="str">
        <f t="shared" si="0"/>
        <v xml:space="preserve">No </v>
      </c>
      <c r="I51" s="74" t="s">
        <v>2508</v>
      </c>
    </row>
    <row r="52" spans="2:26">
      <c r="B52" s="74" t="s">
        <v>2368</v>
      </c>
      <c r="H52" s="10" t="str">
        <f t="shared" si="0"/>
        <v xml:space="preserve">No </v>
      </c>
      <c r="I52" s="74" t="s">
        <v>2508</v>
      </c>
    </row>
    <row r="53" spans="2:26">
      <c r="B53" s="74" t="s">
        <v>2369</v>
      </c>
      <c r="H53" s="10" t="str">
        <f t="shared" si="0"/>
        <v xml:space="preserve">No </v>
      </c>
      <c r="I53" s="74" t="s">
        <v>2508</v>
      </c>
    </row>
    <row r="54" spans="2:26">
      <c r="B54" s="74" t="s">
        <v>2136</v>
      </c>
      <c r="C54" s="76" t="str" cm="1">
        <f t="array" ref="C54">_xlfn._xlws.FILTER('8. Talento Humano '!B3:F26,'8. Talento Humano '!D3:D26="NO CUMPLE CONDICIÓN","")</f>
        <v/>
      </c>
      <c r="H54" s="10" t="str">
        <f t="shared" si="0"/>
        <v xml:space="preserve">No </v>
      </c>
      <c r="I54" s="74" t="s">
        <v>2509</v>
      </c>
    </row>
    <row r="55" spans="2:26">
      <c r="B55" s="74" t="s">
        <v>2143</v>
      </c>
      <c r="H55" s="10" t="str">
        <f t="shared" si="0"/>
        <v xml:space="preserve">No </v>
      </c>
      <c r="I55" s="74" t="s">
        <v>2509</v>
      </c>
    </row>
    <row r="56" spans="2:26">
      <c r="B56" s="74" t="s">
        <v>2154</v>
      </c>
      <c r="H56" s="10" t="str">
        <f t="shared" si="0"/>
        <v xml:space="preserve">No </v>
      </c>
      <c r="I56" s="74" t="s">
        <v>2509</v>
      </c>
    </row>
    <row r="57" spans="2:26">
      <c r="B57" s="74" t="s">
        <v>2159</v>
      </c>
      <c r="H57" s="10" t="str">
        <f t="shared" si="0"/>
        <v xml:space="preserve">No </v>
      </c>
      <c r="I57" s="74" t="s">
        <v>2509</v>
      </c>
    </row>
    <row r="58" spans="2:26">
      <c r="B58" s="74" t="s">
        <v>2166</v>
      </c>
      <c r="H58" s="10" t="str">
        <f t="shared" si="0"/>
        <v xml:space="preserve">No </v>
      </c>
      <c r="I58" s="74" t="s">
        <v>2509</v>
      </c>
    </row>
    <row r="59" spans="2:26">
      <c r="B59" s="74" t="s">
        <v>2179</v>
      </c>
      <c r="H59" s="10" t="str">
        <f t="shared" si="0"/>
        <v xml:space="preserve">No </v>
      </c>
      <c r="I59" s="74" t="s">
        <v>2509</v>
      </c>
    </row>
    <row r="60" spans="2:26">
      <c r="I60" s="74"/>
    </row>
    <row r="61" spans="2:26">
      <c r="I61" s="74"/>
    </row>
  </sheetData>
  <sheetProtection algorithmName="SHA-512" hashValue="aoMtH2HhhWezwxhNz6eCsZEgPyLwKv03AW83tzAU9sB1x6SvXQRaSqCXAZKh/maJHoWNeT5QGu7VgM2GmayNkg==" saltValue="LLzYkhLmvM0sgL33jnCH8Q==" spinCount="100000" sheet="1" objects="1" scenarios="1"/>
  <phoneticPr fontId="30" type="noConversion"/>
  <printOptions horizontalCentered="1"/>
  <pageMargins left="0.11811023622047245" right="0.11811023622047245" top="1.1811023622047245" bottom="0.74803149606299213" header="0.31496062992125984" footer="0.31496062992125984"/>
  <pageSetup scale="55" fitToHeight="0" orientation="landscape" r:id="rId1"/>
  <headerFooter>
    <oddHeader>&amp;C
PROCESO DE INSPECCIÓN, VIGILANCIA Y CONTROL
INSTRUMENTO DE VERIFICACIÓN  DE LAS CONDICIONES  DE PRESTACIÓN DEL SERVICIO
INTERNADO&amp;RINXX.IVC
Versión 1
Página &amp;P de &amp;N 
XX/XX/2025
Clasificación de la Información
CLASIFICADA</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E79EB-5A79-4987-AE10-32E1601E76C9}">
  <sheetPr>
    <tabColor rgb="FFFFFF00"/>
    <pageSetUpPr fitToPage="1"/>
  </sheetPr>
  <dimension ref="A1:M53"/>
  <sheetViews>
    <sheetView zoomScale="90" zoomScaleNormal="90" zoomScaleSheetLayoutView="100" workbookViewId="0">
      <selection activeCell="B8" sqref="B8"/>
    </sheetView>
  </sheetViews>
  <sheetFormatPr baseColWidth="10" defaultColWidth="11.42578125" defaultRowHeight="14.25"/>
  <cols>
    <col min="1" max="1" width="15.42578125" style="181" customWidth="1"/>
    <col min="2" max="4" width="17.42578125" style="181" customWidth="1"/>
    <col min="5" max="5" width="14.85546875" style="181" customWidth="1"/>
    <col min="6" max="6" width="21.42578125" style="181" customWidth="1"/>
    <col min="7" max="7" width="19.42578125" style="181" customWidth="1"/>
    <col min="8" max="8" width="20.42578125" style="181" customWidth="1"/>
    <col min="9" max="9" width="38.85546875" style="181" customWidth="1"/>
    <col min="10" max="12" width="11.42578125" style="181"/>
    <col min="13" max="13" width="0" style="181" hidden="1" customWidth="1"/>
    <col min="14" max="16384" width="11.42578125" style="181"/>
  </cols>
  <sheetData>
    <row r="1" spans="1:13" ht="21.6" customHeight="1" thickBot="1">
      <c r="A1" s="504" t="s">
        <v>2186</v>
      </c>
      <c r="B1" s="505"/>
      <c r="C1" s="505"/>
      <c r="D1" s="505"/>
      <c r="E1" s="505"/>
      <c r="F1" s="505"/>
      <c r="G1" s="505"/>
      <c r="H1" s="505"/>
      <c r="I1" s="506"/>
      <c r="J1" s="276" t="s">
        <v>1727</v>
      </c>
      <c r="M1" s="184">
        <v>2</v>
      </c>
    </row>
    <row r="2" spans="1:13" ht="18" customHeight="1">
      <c r="B2" s="182"/>
      <c r="C2" s="183"/>
      <c r="D2" s="183"/>
      <c r="E2" s="183"/>
      <c r="F2" s="183"/>
      <c r="G2" s="183"/>
      <c r="H2" s="183"/>
      <c r="I2" s="183"/>
      <c r="J2" s="277" t="s">
        <v>2187</v>
      </c>
      <c r="M2" s="184">
        <v>1.2</v>
      </c>
    </row>
    <row r="3" spans="1:13" ht="51.95" customHeight="1">
      <c r="A3" s="185" t="s">
        <v>2188</v>
      </c>
      <c r="B3" s="186" t="s">
        <v>2189</v>
      </c>
      <c r="C3" s="186" t="s">
        <v>2190</v>
      </c>
      <c r="D3" s="186" t="s">
        <v>2191</v>
      </c>
      <c r="E3" s="186" t="s">
        <v>2192</v>
      </c>
      <c r="F3" s="186" t="s">
        <v>2193</v>
      </c>
      <c r="G3" s="186" t="s">
        <v>2194</v>
      </c>
      <c r="H3" s="186" t="s">
        <v>2195</v>
      </c>
      <c r="I3" s="187" t="s">
        <v>2196</v>
      </c>
    </row>
    <row r="4" spans="1:13">
      <c r="A4" s="131"/>
      <c r="B4" s="111"/>
      <c r="C4" s="111"/>
      <c r="D4" s="127"/>
      <c r="E4" s="110"/>
      <c r="F4" s="130"/>
      <c r="G4" s="110"/>
      <c r="H4" s="95" t="str">
        <f>IF(OR(ISBLANK(Tabla1122[[#This Row],[Capacidad máxima 
(Área / Índice)]]),ISBLANK(Tabla1122[[#This Row],[No. niñas y niños (Cupos ubicados)]])),"No aplica",IF(Tabla1122[[#This Row],[No. niñas y niños (Cupos ubicados)]]&lt;=Tabla1122[[#This Row],[Capacidad máxima 
(Área / Índice)]],"Cumple","No cumple"))</f>
        <v>No aplica</v>
      </c>
      <c r="I4" s="126"/>
    </row>
    <row r="5" spans="1:13">
      <c r="A5" s="131"/>
      <c r="B5" s="111"/>
      <c r="C5" s="111"/>
      <c r="D5" s="127"/>
      <c r="E5" s="110"/>
      <c r="F5" s="130" t="str">
        <f>IFERROR(ROUNDDOWN((Tabla1122[[#This Row],[Área (m²)]]/Tabla1122[[#This Row],[Índice (m²/niña-niño)]]),0)," ")</f>
        <v xml:space="preserve"> </v>
      </c>
      <c r="G5" s="110"/>
      <c r="H5" s="95" t="str">
        <f>IF(OR(ISBLANK(Tabla1122[[#This Row],[Capacidad máxima 
(Área / Índice)]]),ISBLANK(Tabla1122[[#This Row],[No. niñas y niños (Cupos ubicados)]])),"No aplica",IF(Tabla1122[[#This Row],[No. niñas y niños (Cupos ubicados)]]&lt;=Tabla1122[[#This Row],[Capacidad máxima 
(Área / Índice)]],"Cumple","No cumple"))</f>
        <v>No aplica</v>
      </c>
      <c r="I5" s="126"/>
    </row>
    <row r="6" spans="1:13">
      <c r="A6" s="131"/>
      <c r="B6" s="111"/>
      <c r="C6" s="111"/>
      <c r="D6" s="127"/>
      <c r="E6" s="110"/>
      <c r="F6" s="130" t="str">
        <f>IFERROR(ROUNDDOWN((Tabla1122[[#This Row],[Área (m²)]]/Tabla1122[[#This Row],[Índice (m²/niña-niño)]]),0)," ")</f>
        <v xml:space="preserve"> </v>
      </c>
      <c r="G6" s="110"/>
      <c r="H6" s="95" t="str">
        <f>IF(OR(ISBLANK(Tabla1122[[#This Row],[Capacidad máxima 
(Área / Índice)]]),ISBLANK(Tabla1122[[#This Row],[No. niñas y niños (Cupos ubicados)]])),"No aplica",IF(Tabla1122[[#This Row],[No. niñas y niños (Cupos ubicados)]]&lt;=Tabla1122[[#This Row],[Capacidad máxima 
(Área / Índice)]],"Cumple","No cumple"))</f>
        <v>No aplica</v>
      </c>
      <c r="I6" s="126"/>
    </row>
    <row r="7" spans="1:13">
      <c r="A7" s="131"/>
      <c r="B7" s="111"/>
      <c r="C7" s="111"/>
      <c r="D7" s="127"/>
      <c r="E7" s="110"/>
      <c r="F7" s="130" t="str">
        <f>IFERROR(ROUNDDOWN((Tabla1122[[#This Row],[Área (m²)]]/Tabla1122[[#This Row],[Índice (m²/niña-niño)]]),0)," ")</f>
        <v xml:space="preserve"> </v>
      </c>
      <c r="G7" s="110"/>
      <c r="H7" s="95" t="str">
        <f>IF(OR(ISBLANK(Tabla1122[[#This Row],[Capacidad máxima 
(Área / Índice)]]),ISBLANK(Tabla1122[[#This Row],[No. niñas y niños (Cupos ubicados)]])),"No aplica",IF(Tabla1122[[#This Row],[No. niñas y niños (Cupos ubicados)]]&lt;=Tabla1122[[#This Row],[Capacidad máxima 
(Área / Índice)]],"Cumple","No cumple"))</f>
        <v>No aplica</v>
      </c>
      <c r="I7" s="126"/>
    </row>
    <row r="8" spans="1:13">
      <c r="A8" s="131"/>
      <c r="B8" s="111"/>
      <c r="C8" s="111"/>
      <c r="D8" s="127"/>
      <c r="E8" s="110"/>
      <c r="F8" s="130" t="str">
        <f>IFERROR(ROUNDDOWN((Tabla1122[[#This Row],[Área (m²)]]/Tabla1122[[#This Row],[Índice (m²/niña-niño)]]),0)," ")</f>
        <v xml:space="preserve"> </v>
      </c>
      <c r="G8" s="110"/>
      <c r="H8" s="95" t="str">
        <f>IF(OR(ISBLANK(Tabla1122[[#This Row],[Capacidad máxima 
(Área / Índice)]]),ISBLANK(Tabla1122[[#This Row],[No. niñas y niños (Cupos ubicados)]])),"No aplica",IF(Tabla1122[[#This Row],[No. niñas y niños (Cupos ubicados)]]&lt;=Tabla1122[[#This Row],[Capacidad máxima 
(Área / Índice)]],"Cumple","No cumple"))</f>
        <v>No aplica</v>
      </c>
      <c r="I8" s="126"/>
    </row>
    <row r="9" spans="1:13">
      <c r="A9" s="131"/>
      <c r="B9" s="111"/>
      <c r="C9" s="111"/>
      <c r="D9" s="127"/>
      <c r="E9" s="110"/>
      <c r="F9" s="130" t="str">
        <f>IFERROR(ROUNDDOWN((Tabla1122[[#This Row],[Área (m²)]]/Tabla1122[[#This Row],[Índice (m²/niña-niño)]]),0)," ")</f>
        <v xml:space="preserve"> </v>
      </c>
      <c r="G9" s="110"/>
      <c r="H9" s="95" t="str">
        <f>IF(OR(ISBLANK(Tabla1122[[#This Row],[Capacidad máxima 
(Área / Índice)]]),ISBLANK(Tabla1122[[#This Row],[No. niñas y niños (Cupos ubicados)]])),"No aplica",IF(Tabla1122[[#This Row],[No. niñas y niños (Cupos ubicados)]]&lt;=Tabla1122[[#This Row],[Capacidad máxima 
(Área / Índice)]],"Cumple","No cumple"))</f>
        <v>No aplica</v>
      </c>
      <c r="I9" s="126"/>
    </row>
    <row r="10" spans="1:13">
      <c r="A10" s="131"/>
      <c r="B10" s="111"/>
      <c r="C10" s="111"/>
      <c r="D10" s="127"/>
      <c r="E10" s="110"/>
      <c r="F10" s="130" t="str">
        <f>IFERROR(ROUNDDOWN((Tabla1122[[#This Row],[Área (m²)]]/Tabla1122[[#This Row],[Índice (m²/niña-niño)]]),0)," ")</f>
        <v xml:space="preserve"> </v>
      </c>
      <c r="G10" s="110"/>
      <c r="H10" s="95" t="str">
        <f>IF(OR(ISBLANK(Tabla1122[[#This Row],[Capacidad máxima 
(Área / Índice)]]),ISBLANK(Tabla1122[[#This Row],[No. niñas y niños (Cupos ubicados)]])),"No aplica",IF(Tabla1122[[#This Row],[No. niñas y niños (Cupos ubicados)]]&lt;=Tabla1122[[#This Row],[Capacidad máxima 
(Área / Índice)]],"Cumple","No cumple"))</f>
        <v>No aplica</v>
      </c>
      <c r="I10" s="126"/>
    </row>
    <row r="11" spans="1:13">
      <c r="A11" s="131"/>
      <c r="B11" s="111"/>
      <c r="C11" s="111"/>
      <c r="D11" s="127"/>
      <c r="E11" s="110"/>
      <c r="F11" s="130" t="str">
        <f>IFERROR(ROUNDDOWN((Tabla1122[[#This Row],[Área (m²)]]/Tabla1122[[#This Row],[Índice (m²/niña-niño)]]),0)," ")</f>
        <v xml:space="preserve"> </v>
      </c>
      <c r="G11" s="110"/>
      <c r="H11" s="95" t="str">
        <f>IF(OR(ISBLANK(Tabla1122[[#This Row],[Capacidad máxima 
(Área / Índice)]]),ISBLANK(Tabla1122[[#This Row],[No. niñas y niños (Cupos ubicados)]])),"No aplica",IF(Tabla1122[[#This Row],[No. niñas y niños (Cupos ubicados)]]&lt;=Tabla1122[[#This Row],[Capacidad máxima 
(Área / Índice)]],"Cumple","No cumple"))</f>
        <v>No aplica</v>
      </c>
      <c r="I11" s="126"/>
    </row>
    <row r="12" spans="1:13">
      <c r="A12" s="131"/>
      <c r="B12" s="111"/>
      <c r="C12" s="111"/>
      <c r="D12" s="127"/>
      <c r="E12" s="110"/>
      <c r="F12" s="130" t="str">
        <f>IFERROR(ROUNDDOWN((Tabla1122[[#This Row],[Área (m²)]]/Tabla1122[[#This Row],[Índice (m²/niña-niño)]]),0)," ")</f>
        <v xml:space="preserve"> </v>
      </c>
      <c r="G12" s="110"/>
      <c r="H12" s="95" t="str">
        <f>IF(OR(ISBLANK(Tabla1122[[#This Row],[Capacidad máxima 
(Área / Índice)]]),ISBLANK(Tabla1122[[#This Row],[No. niñas y niños (Cupos ubicados)]])),"No aplica",IF(Tabla1122[[#This Row],[No. niñas y niños (Cupos ubicados)]]&lt;=Tabla1122[[#This Row],[Capacidad máxima 
(Área / Índice)]],"Cumple","No cumple"))</f>
        <v>No aplica</v>
      </c>
      <c r="I12" s="126"/>
    </row>
    <row r="13" spans="1:13">
      <c r="A13" s="131"/>
      <c r="B13" s="111"/>
      <c r="C13" s="111"/>
      <c r="D13" s="127"/>
      <c r="E13" s="110"/>
      <c r="F13" s="130" t="str">
        <f>IFERROR(ROUNDDOWN((Tabla1122[[#This Row],[Área (m²)]]/Tabla1122[[#This Row],[Índice (m²/niña-niño)]]),0)," ")</f>
        <v xml:space="preserve"> </v>
      </c>
      <c r="G13" s="110"/>
      <c r="H13" s="95" t="str">
        <f>IF(OR(ISBLANK(Tabla1122[[#This Row],[Capacidad máxima 
(Área / Índice)]]),ISBLANK(Tabla1122[[#This Row],[No. niñas y niños (Cupos ubicados)]])),"No aplica",IF(Tabla1122[[#This Row],[No. niñas y niños (Cupos ubicados)]]&lt;=Tabla1122[[#This Row],[Capacidad máxima 
(Área / Índice)]],"Cumple","No cumple"))</f>
        <v>No aplica</v>
      </c>
      <c r="I13" s="126"/>
    </row>
    <row r="14" spans="1:13">
      <c r="A14" s="131"/>
      <c r="B14" s="111"/>
      <c r="C14" s="111"/>
      <c r="D14" s="127"/>
      <c r="E14" s="110"/>
      <c r="F14" s="130" t="str">
        <f>IFERROR(ROUNDDOWN((Tabla1122[[#This Row],[Área (m²)]]/Tabla1122[[#This Row],[Índice (m²/niña-niño)]]),0)," ")</f>
        <v xml:space="preserve"> </v>
      </c>
      <c r="G14" s="110"/>
      <c r="H14" s="95" t="str">
        <f>IF(OR(ISBLANK(Tabla1122[[#This Row],[Capacidad máxima 
(Área / Índice)]]),ISBLANK(Tabla1122[[#This Row],[No. niñas y niños (Cupos ubicados)]])),"No aplica",IF(Tabla1122[[#This Row],[No. niñas y niños (Cupos ubicados)]]&lt;=Tabla1122[[#This Row],[Capacidad máxima 
(Área / Índice)]],"Cumple","No cumple"))</f>
        <v>No aplica</v>
      </c>
      <c r="I14" s="126"/>
    </row>
    <row r="15" spans="1:13">
      <c r="A15" s="131"/>
      <c r="B15" s="111"/>
      <c r="C15" s="111"/>
      <c r="D15" s="127"/>
      <c r="E15" s="110"/>
      <c r="F15" s="130" t="str">
        <f>IFERROR(ROUNDDOWN((Tabla1122[[#This Row],[Área (m²)]]/Tabla1122[[#This Row],[Índice (m²/niña-niño)]]),0)," ")</f>
        <v xml:space="preserve"> </v>
      </c>
      <c r="G15" s="110"/>
      <c r="H15" s="95" t="str">
        <f>IF(OR(ISBLANK(Tabla1122[[#This Row],[Capacidad máxima 
(Área / Índice)]]),ISBLANK(Tabla1122[[#This Row],[No. niñas y niños (Cupos ubicados)]])),"No aplica",IF(Tabla1122[[#This Row],[No. niñas y niños (Cupos ubicados)]]&lt;=Tabla1122[[#This Row],[Capacidad máxima 
(Área / Índice)]],"Cumple","No cumple"))</f>
        <v>No aplica</v>
      </c>
      <c r="I15" s="126"/>
    </row>
    <row r="16" spans="1:13">
      <c r="A16" s="131"/>
      <c r="B16" s="111"/>
      <c r="C16" s="111"/>
      <c r="D16" s="127"/>
      <c r="E16" s="110"/>
      <c r="F16" s="130" t="str">
        <f>IFERROR(ROUNDDOWN((Tabla1122[[#This Row],[Área (m²)]]/Tabla1122[[#This Row],[Índice (m²/niña-niño)]]),0)," ")</f>
        <v xml:space="preserve"> </v>
      </c>
      <c r="G16" s="110"/>
      <c r="H16" s="95" t="str">
        <f>IF(OR(ISBLANK(Tabla1122[[#This Row],[Capacidad máxima 
(Área / Índice)]]),ISBLANK(Tabla1122[[#This Row],[No. niñas y niños (Cupos ubicados)]])),"No aplica",IF(Tabla1122[[#This Row],[No. niñas y niños (Cupos ubicados)]]&lt;=Tabla1122[[#This Row],[Capacidad máxima 
(Área / Índice)]],"Cumple","No cumple"))</f>
        <v>No aplica</v>
      </c>
      <c r="I16" s="126"/>
    </row>
    <row r="17" spans="1:9">
      <c r="A17" s="131"/>
      <c r="B17" s="111"/>
      <c r="C17" s="111"/>
      <c r="D17" s="127"/>
      <c r="E17" s="110"/>
      <c r="F17" s="130" t="str">
        <f>IFERROR(ROUNDDOWN((Tabla1122[[#This Row],[Área (m²)]]/Tabla1122[[#This Row],[Índice (m²/niña-niño)]]),0)," ")</f>
        <v xml:space="preserve"> </v>
      </c>
      <c r="G17" s="110"/>
      <c r="H17" s="95" t="str">
        <f>IF(OR(ISBLANK(Tabla1122[[#This Row],[Capacidad máxima 
(Área / Índice)]]),ISBLANK(Tabla1122[[#This Row],[No. niñas y niños (Cupos ubicados)]])),"No aplica",IF(Tabla1122[[#This Row],[No. niñas y niños (Cupos ubicados)]]&lt;=Tabla1122[[#This Row],[Capacidad máxima 
(Área / Índice)]],"Cumple","No cumple"))</f>
        <v>No aplica</v>
      </c>
      <c r="I17" s="126"/>
    </row>
    <row r="18" spans="1:9">
      <c r="A18" s="131"/>
      <c r="B18" s="111"/>
      <c r="C18" s="111"/>
      <c r="D18" s="111"/>
      <c r="E18" s="110"/>
      <c r="F18" s="130" t="str">
        <f>IFERROR(ROUNDDOWN((Tabla1122[[#This Row],[Área (m²)]]/Tabla1122[[#This Row],[Índice (m²/niña-niño)]]),0)," ")</f>
        <v xml:space="preserve"> </v>
      </c>
      <c r="G18" s="110"/>
      <c r="H18" s="95" t="str">
        <f>IF(OR(ISBLANK(Tabla1122[[#This Row],[Capacidad máxima 
(Área / Índice)]]),ISBLANK(Tabla1122[[#This Row],[No. niñas y niños (Cupos ubicados)]])),"No aplica",IF(Tabla1122[[#This Row],[No. niñas y niños (Cupos ubicados)]]&lt;=Tabla1122[[#This Row],[Capacidad máxima 
(Área / Índice)]],"Cumple","No cumple"))</f>
        <v>No aplica</v>
      </c>
      <c r="I18" s="126"/>
    </row>
    <row r="19" spans="1:9">
      <c r="A19" s="131"/>
      <c r="B19" s="111"/>
      <c r="C19" s="111"/>
      <c r="D19" s="111"/>
      <c r="E19" s="110"/>
      <c r="F19" s="130" t="str">
        <f>IFERROR(ROUNDDOWN((Tabla1122[[#This Row],[Área (m²)]]/Tabla1122[[#This Row],[Índice (m²/niña-niño)]]),0)," ")</f>
        <v xml:space="preserve"> </v>
      </c>
      <c r="G19" s="110"/>
      <c r="H19" s="95" t="str">
        <f>IF(OR(ISBLANK(Tabla1122[[#This Row],[Capacidad máxima 
(Área / Índice)]]),ISBLANK(Tabla1122[[#This Row],[No. niñas y niños (Cupos ubicados)]])),"No aplica",IF(Tabla1122[[#This Row],[No. niñas y niños (Cupos ubicados)]]&lt;=Tabla1122[[#This Row],[Capacidad máxima 
(Área / Índice)]],"Cumple","No cumple"))</f>
        <v>No aplica</v>
      </c>
      <c r="I19" s="126"/>
    </row>
    <row r="20" spans="1:9">
      <c r="A20" s="131"/>
      <c r="B20" s="111"/>
      <c r="C20" s="111"/>
      <c r="D20" s="111"/>
      <c r="E20" s="110"/>
      <c r="F20" s="130" t="str">
        <f>IFERROR(ROUNDDOWN((Tabla1122[[#This Row],[Área (m²)]]/Tabla1122[[#This Row],[Índice (m²/niña-niño)]]),0)," ")</f>
        <v xml:space="preserve"> </v>
      </c>
      <c r="G20" s="110"/>
      <c r="H20" s="95" t="str">
        <f>IF(OR(ISBLANK(Tabla1122[[#This Row],[Capacidad máxima 
(Área / Índice)]]),ISBLANK(Tabla1122[[#This Row],[No. niñas y niños (Cupos ubicados)]])),"No aplica",IF(Tabla1122[[#This Row],[No. niñas y niños (Cupos ubicados)]]&lt;=Tabla1122[[#This Row],[Capacidad máxima 
(Área / Índice)]],"Cumple","No cumple"))</f>
        <v>No aplica</v>
      </c>
      <c r="I20" s="126"/>
    </row>
    <row r="21" spans="1:9">
      <c r="A21" s="131"/>
      <c r="B21" s="111"/>
      <c r="C21" s="111"/>
      <c r="D21" s="111"/>
      <c r="E21" s="110"/>
      <c r="F21" s="130" t="str">
        <f>IFERROR(ROUNDDOWN((Tabla1122[[#This Row],[Área (m²)]]/Tabla1122[[#This Row],[Índice (m²/niña-niño)]]),0)," ")</f>
        <v xml:space="preserve"> </v>
      </c>
      <c r="G21" s="110"/>
      <c r="H21" s="95" t="str">
        <f>IF(OR(ISBLANK(Tabla1122[[#This Row],[Capacidad máxima 
(Área / Índice)]]),ISBLANK(Tabla1122[[#This Row],[No. niñas y niños (Cupos ubicados)]])),"No aplica",IF(Tabla1122[[#This Row],[No. niñas y niños (Cupos ubicados)]]&lt;=Tabla1122[[#This Row],[Capacidad máxima 
(Área / Índice)]],"Cumple","No cumple"))</f>
        <v>No aplica</v>
      </c>
      <c r="I21" s="126"/>
    </row>
    <row r="22" spans="1:9">
      <c r="A22" s="131"/>
      <c r="B22" s="111"/>
      <c r="C22" s="111"/>
      <c r="D22" s="111"/>
      <c r="E22" s="110"/>
      <c r="F22" s="130" t="str">
        <f>IFERROR(ROUNDDOWN((Tabla1122[[#This Row],[Área (m²)]]/Tabla1122[[#This Row],[Índice (m²/niña-niño)]]),0)," ")</f>
        <v xml:space="preserve"> </v>
      </c>
      <c r="G22" s="110"/>
      <c r="H22" s="95" t="str">
        <f>IF(OR(ISBLANK(Tabla1122[[#This Row],[Capacidad máxima 
(Área / Índice)]]),ISBLANK(Tabla1122[[#This Row],[No. niñas y niños (Cupos ubicados)]])),"No aplica",IF(Tabla1122[[#This Row],[No. niñas y niños (Cupos ubicados)]]&lt;=Tabla1122[[#This Row],[Capacidad máxima 
(Área / Índice)]],"Cumple","No cumple"))</f>
        <v>No aplica</v>
      </c>
      <c r="I22" s="126"/>
    </row>
    <row r="23" spans="1:9">
      <c r="A23" s="131"/>
      <c r="B23" s="111"/>
      <c r="C23" s="111"/>
      <c r="D23" s="111"/>
      <c r="E23" s="110"/>
      <c r="F23" s="130" t="str">
        <f>IFERROR(ROUNDDOWN((Tabla1122[[#This Row],[Área (m²)]]/Tabla1122[[#This Row],[Índice (m²/niña-niño)]]),0)," ")</f>
        <v xml:space="preserve"> </v>
      </c>
      <c r="G23" s="110"/>
      <c r="H23" s="95" t="str">
        <f>IF(OR(ISBLANK(Tabla1122[[#This Row],[Capacidad máxima 
(Área / Índice)]]),ISBLANK(Tabla1122[[#This Row],[No. niñas y niños (Cupos ubicados)]])),"No aplica",IF(Tabla1122[[#This Row],[No. niñas y niños (Cupos ubicados)]]&lt;=Tabla1122[[#This Row],[Capacidad máxima 
(Área / Índice)]],"Cumple","No cumple"))</f>
        <v>No aplica</v>
      </c>
      <c r="I23" s="126"/>
    </row>
    <row r="24" spans="1:9">
      <c r="A24" s="131"/>
      <c r="B24" s="111"/>
      <c r="C24" s="111"/>
      <c r="D24" s="111"/>
      <c r="E24" s="110"/>
      <c r="F24" s="130" t="str">
        <f>IFERROR(ROUNDDOWN((Tabla1122[[#This Row],[Área (m²)]]/Tabla1122[[#This Row],[Índice (m²/niña-niño)]]),0)," ")</f>
        <v xml:space="preserve"> </v>
      </c>
      <c r="G24" s="110"/>
      <c r="H24" s="95" t="str">
        <f>IF(OR(ISBLANK(Tabla1122[[#This Row],[Capacidad máxima 
(Área / Índice)]]),ISBLANK(Tabla1122[[#This Row],[No. niñas y niños (Cupos ubicados)]])),"No aplica",IF(Tabla1122[[#This Row],[No. niñas y niños (Cupos ubicados)]]&lt;=Tabla1122[[#This Row],[Capacidad máxima 
(Área / Índice)]],"Cumple","No cumple"))</f>
        <v>No aplica</v>
      </c>
      <c r="I24" s="126"/>
    </row>
    <row r="25" spans="1:9">
      <c r="A25" s="131"/>
      <c r="B25" s="111"/>
      <c r="C25" s="111"/>
      <c r="D25" s="111"/>
      <c r="E25" s="110"/>
      <c r="F25" s="130" t="str">
        <f>IFERROR(ROUNDDOWN((Tabla1122[[#This Row],[Área (m²)]]/Tabla1122[[#This Row],[Índice (m²/niña-niño)]]),0)," ")</f>
        <v xml:space="preserve"> </v>
      </c>
      <c r="G25" s="110"/>
      <c r="H25" s="95" t="str">
        <f>IF(OR(ISBLANK(Tabla1122[[#This Row],[Capacidad máxima 
(Área / Índice)]]),ISBLANK(Tabla1122[[#This Row],[No. niñas y niños (Cupos ubicados)]])),"No aplica",IF(Tabla1122[[#This Row],[No. niñas y niños (Cupos ubicados)]]&lt;=Tabla1122[[#This Row],[Capacidad máxima 
(Área / Índice)]],"Cumple","No cumple"))</f>
        <v>No aplica</v>
      </c>
      <c r="I25" s="126"/>
    </row>
    <row r="26" spans="1:9">
      <c r="A26" s="131"/>
      <c r="B26" s="111"/>
      <c r="C26" s="111"/>
      <c r="D26" s="111"/>
      <c r="E26" s="110"/>
      <c r="F26" s="130" t="str">
        <f>IFERROR(ROUNDDOWN((Tabla1122[[#This Row],[Área (m²)]]/Tabla1122[[#This Row],[Índice (m²/niña-niño)]]),0)," ")</f>
        <v xml:space="preserve"> </v>
      </c>
      <c r="G26" s="110"/>
      <c r="H26" s="95" t="str">
        <f>IF(OR(ISBLANK(Tabla1122[[#This Row],[Capacidad máxima 
(Área / Índice)]]),ISBLANK(Tabla1122[[#This Row],[No. niñas y niños (Cupos ubicados)]])),"No aplica",IF(Tabla1122[[#This Row],[No. niñas y niños (Cupos ubicados)]]&lt;=Tabla1122[[#This Row],[Capacidad máxima 
(Área / Índice)]],"Cumple","No cumple"))</f>
        <v>No aplica</v>
      </c>
      <c r="I26" s="126"/>
    </row>
    <row r="27" spans="1:9">
      <c r="A27" s="131"/>
      <c r="B27" s="111"/>
      <c r="C27" s="111"/>
      <c r="D27" s="111"/>
      <c r="E27" s="110"/>
      <c r="F27" s="130" t="str">
        <f>IFERROR(ROUNDDOWN((Tabla1122[[#This Row],[Área (m²)]]/Tabla1122[[#This Row],[Índice (m²/niña-niño)]]),0)," ")</f>
        <v xml:space="preserve"> </v>
      </c>
      <c r="G27" s="110"/>
      <c r="H27" s="95" t="str">
        <f>IF(OR(ISBLANK(Tabla1122[[#This Row],[Capacidad máxima 
(Área / Índice)]]),ISBLANK(Tabla1122[[#This Row],[No. niñas y niños (Cupos ubicados)]])),"No aplica",IF(Tabla1122[[#This Row],[No. niñas y niños (Cupos ubicados)]]&lt;=Tabla1122[[#This Row],[Capacidad máxima 
(Área / Índice)]],"Cumple","No cumple"))</f>
        <v>No aplica</v>
      </c>
      <c r="I27" s="126"/>
    </row>
    <row r="28" spans="1:9">
      <c r="A28" s="131"/>
      <c r="B28" s="125"/>
      <c r="C28" s="125"/>
      <c r="D28" s="125"/>
      <c r="E28" s="110"/>
      <c r="F28" s="130" t="str">
        <f>IFERROR(ROUNDDOWN((Tabla1122[[#This Row],[Área (m²)]]/Tabla1122[[#This Row],[Índice (m²/niña-niño)]]),0)," ")</f>
        <v xml:space="preserve"> </v>
      </c>
      <c r="G28" s="129"/>
      <c r="H28" s="128" t="str">
        <f>IF(OR(ISBLANK(Tabla1122[[#This Row],[Capacidad máxima 
(Área / Índice)]]),ISBLANK(Tabla1122[[#This Row],[No. niñas y niños (Cupos ubicados)]])),"No aplica",IF(Tabla1122[[#This Row],[No. niñas y niños (Cupos ubicados)]]&lt;=Tabla1122[[#This Row],[Capacidad máxima 
(Área / Índice)]],"Cumple","No cumple"))</f>
        <v>No aplica</v>
      </c>
      <c r="I28" s="124"/>
    </row>
    <row r="29" spans="1:9">
      <c r="A29" s="131"/>
      <c r="B29" s="125"/>
      <c r="C29" s="125"/>
      <c r="D29" s="125"/>
      <c r="E29" s="110"/>
      <c r="F29" s="130" t="str">
        <f>IFERROR(ROUNDDOWN((Tabla1122[[#This Row],[Área (m²)]]/Tabla1122[[#This Row],[Índice (m²/niña-niño)]]),0)," ")</f>
        <v xml:space="preserve"> </v>
      </c>
      <c r="G29" s="129"/>
      <c r="H29" s="128" t="str">
        <f>IF(OR(ISBLANK(Tabla1122[[#This Row],[Capacidad máxima 
(Área / Índice)]]),ISBLANK(Tabla1122[[#This Row],[No. niñas y niños (Cupos ubicados)]])),"No aplica",IF(Tabla1122[[#This Row],[No. niñas y niños (Cupos ubicados)]]&lt;=Tabla1122[[#This Row],[Capacidad máxima 
(Área / Índice)]],"Cumple","No cumple"))</f>
        <v>No aplica</v>
      </c>
      <c r="I29" s="124"/>
    </row>
    <row r="30" spans="1:9">
      <c r="A30" s="131"/>
      <c r="B30" s="125"/>
      <c r="C30" s="125"/>
      <c r="D30" s="125"/>
      <c r="E30" s="110"/>
      <c r="F30" s="130" t="str">
        <f>IFERROR(ROUNDDOWN((Tabla1122[[#This Row],[Área (m²)]]/Tabla1122[[#This Row],[Índice (m²/niña-niño)]]),0)," ")</f>
        <v xml:space="preserve"> </v>
      </c>
      <c r="G30" s="129"/>
      <c r="H30" s="128" t="str">
        <f>IF(OR(ISBLANK(Tabla1122[[#This Row],[Capacidad máxima 
(Área / Índice)]]),ISBLANK(Tabla1122[[#This Row],[No. niñas y niños (Cupos ubicados)]])),"No aplica",IF(Tabla1122[[#This Row],[No. niñas y niños (Cupos ubicados)]]&lt;=Tabla1122[[#This Row],[Capacidad máxima 
(Área / Índice)]],"Cumple","No cumple"))</f>
        <v>No aplica</v>
      </c>
      <c r="I30" s="124"/>
    </row>
    <row r="31" spans="1:9">
      <c r="A31" s="131"/>
      <c r="B31" s="125"/>
      <c r="C31" s="125"/>
      <c r="D31" s="125"/>
      <c r="E31" s="110"/>
      <c r="F31" s="130" t="str">
        <f>IFERROR(ROUNDDOWN((Tabla1122[[#This Row],[Área (m²)]]/Tabla1122[[#This Row],[Índice (m²/niña-niño)]]),0)," ")</f>
        <v xml:space="preserve"> </v>
      </c>
      <c r="G31" s="129"/>
      <c r="H31" s="128" t="str">
        <f>IF(OR(ISBLANK(Tabla1122[[#This Row],[Capacidad máxima 
(Área / Índice)]]),ISBLANK(Tabla1122[[#This Row],[No. niñas y niños (Cupos ubicados)]])),"No aplica",IF(Tabla1122[[#This Row],[No. niñas y niños (Cupos ubicados)]]&lt;=Tabla1122[[#This Row],[Capacidad máxima 
(Área / Índice)]],"Cumple","No cumple"))</f>
        <v>No aplica</v>
      </c>
      <c r="I31" s="124"/>
    </row>
    <row r="32" spans="1:9">
      <c r="A32" s="131"/>
      <c r="B32" s="125"/>
      <c r="C32" s="125"/>
      <c r="D32" s="125"/>
      <c r="E32" s="110"/>
      <c r="F32" s="130" t="str">
        <f>IFERROR(ROUNDDOWN((Tabla1122[[#This Row],[Área (m²)]]/Tabla1122[[#This Row],[Índice (m²/niña-niño)]]),0)," ")</f>
        <v xml:space="preserve"> </v>
      </c>
      <c r="G32" s="129"/>
      <c r="H32" s="128" t="str">
        <f>IF(OR(ISBLANK(Tabla1122[[#This Row],[Capacidad máxima 
(Área / Índice)]]),ISBLANK(Tabla1122[[#This Row],[No. niñas y niños (Cupos ubicados)]])),"No aplica",IF(Tabla1122[[#This Row],[No. niñas y niños (Cupos ubicados)]]&lt;=Tabla1122[[#This Row],[Capacidad máxima 
(Área / Índice)]],"Cumple","No cumple"))</f>
        <v>No aplica</v>
      </c>
      <c r="I32" s="124"/>
    </row>
    <row r="33" spans="1:9">
      <c r="A33" s="131"/>
      <c r="B33" s="111"/>
      <c r="C33" s="111"/>
      <c r="D33" s="111"/>
      <c r="E33" s="110"/>
      <c r="F33" s="130" t="str">
        <f>IFERROR(ROUNDDOWN((Tabla1122[[#This Row],[Área (m²)]]/Tabla1122[[#This Row],[Índice (m²/niña-niño)]]),0)," ")</f>
        <v xml:space="preserve"> </v>
      </c>
      <c r="G33" s="110"/>
      <c r="H33" s="95" t="str">
        <f>IF(OR(ISBLANK(Tabla1122[[#This Row],[Capacidad máxima 
(Área / Índice)]]),ISBLANK(Tabla1122[[#This Row],[No. niñas y niños (Cupos ubicados)]])),"No aplica",IF(Tabla1122[[#This Row],[No. niñas y niños (Cupos ubicados)]]&lt;=Tabla1122[[#This Row],[Capacidad máxima 
(Área / Índice)]],"Cumple","No cumple"))</f>
        <v>No aplica</v>
      </c>
      <c r="I33" s="126"/>
    </row>
    <row r="36" spans="1:9" ht="15" thickBot="1"/>
    <row r="37" spans="1:9" ht="20.100000000000001" customHeight="1" thickBot="1">
      <c r="A37" s="504" t="s">
        <v>2449</v>
      </c>
      <c r="B37" s="505"/>
      <c r="C37" s="505"/>
      <c r="D37" s="505"/>
      <c r="E37" s="505"/>
      <c r="F37" s="505"/>
      <c r="G37" s="505"/>
      <c r="H37" s="505"/>
      <c r="I37" s="506"/>
    </row>
    <row r="39" spans="1:9" ht="24.6" customHeight="1">
      <c r="A39" s="507" t="s">
        <v>2197</v>
      </c>
      <c r="B39" s="507"/>
      <c r="C39" s="507"/>
      <c r="D39" s="188"/>
    </row>
    <row r="41" spans="1:9" ht="20.45" customHeight="1">
      <c r="E41" s="503" t="s">
        <v>2198</v>
      </c>
      <c r="F41" s="503"/>
      <c r="G41" s="503"/>
      <c r="H41" s="503"/>
      <c r="I41" s="503"/>
    </row>
    <row r="42" spans="1:9" ht="55.5" customHeight="1">
      <c r="E42" s="190" t="s">
        <v>2199</v>
      </c>
      <c r="F42" s="190" t="s">
        <v>2200</v>
      </c>
      <c r="G42" s="190" t="s">
        <v>2201</v>
      </c>
      <c r="H42" s="189" t="s">
        <v>2195</v>
      </c>
      <c r="I42" s="189" t="s">
        <v>2196</v>
      </c>
    </row>
    <row r="43" spans="1:9" ht="40.5" customHeight="1">
      <c r="E43" s="191">
        <f>IFERROR(ROUNDUP($D$39/20,0)," ")</f>
        <v>0</v>
      </c>
      <c r="F43" s="109"/>
      <c r="G43" s="191" t="str">
        <f>IFERROR(IF((Tabla_Sanitarios_u_Orinales119123[[#This Row],[Cantidad de sanitarios u orinales infantiles requeridos]]-Tabla_Sanitarios_u_Orinales119123[[#This Row],[Cantidad de sanitarios u orinales infantiles encontrados]])&lt;=0," ",Tabla_Sanitarios_u_Orinales119123[[#This Row],[Cantidad de sanitarios u orinales infantiles requeridos]]-Tabla_Sanitarios_u_Orinales119123[[#This Row],[Cantidad de sanitarios u orinales infantiles encontrados]])," ")</f>
        <v xml:space="preserve"> </v>
      </c>
      <c r="H43" s="95" t="str">
        <f>IF(OR(ISBLANK(Tabla_Sanitarios_u_Orinales119123[[#This Row],[Cantidad de sanitarios u orinales infantiles requeridos]]),ISBLANK(Tabla_Sanitarios_u_Orinales119123[[#This Row],[Cantidad de sanitarios u orinales infantiles encontrados]])),"No aplica",IF(Tabla_Sanitarios_u_Orinales119123[[#This Row],[Cantidad de sanitarios u orinales infantiles encontrados]]&gt;=Tabla_Sanitarios_u_Orinales119123[[#This Row],[Cantidad de sanitarios u orinales infantiles requeridos]],"Cumple","No cumple"))</f>
        <v>No aplica</v>
      </c>
      <c r="I43" s="192"/>
    </row>
    <row r="46" spans="1:9" ht="20.45" customHeight="1">
      <c r="E46" s="503" t="s">
        <v>2202</v>
      </c>
      <c r="F46" s="503"/>
      <c r="G46" s="503"/>
      <c r="H46" s="503"/>
      <c r="I46" s="503"/>
    </row>
    <row r="47" spans="1:9" ht="51.6" customHeight="1">
      <c r="C47" s="193"/>
      <c r="E47" s="190" t="s">
        <v>2203</v>
      </c>
      <c r="F47" s="190" t="s">
        <v>2204</v>
      </c>
      <c r="G47" s="190" t="s">
        <v>2205</v>
      </c>
      <c r="H47" s="189" t="s">
        <v>2195</v>
      </c>
      <c r="I47" s="189" t="s">
        <v>2196</v>
      </c>
    </row>
    <row r="48" spans="1:9" ht="40.5" customHeight="1">
      <c r="E48" s="191">
        <f>IFERROR(ROUNDUP($D$39/20,0)," ")</f>
        <v>0</v>
      </c>
      <c r="F48" s="109"/>
      <c r="G48" s="191" t="str">
        <f>IFERROR(IF((Tabla_Lavamanos120124[[#This Row],[Cantidad de lavamanos infantiles requeridos]]-Tabla_Lavamanos120124[[#This Row],[Cantidad de lavamanos infantiles encontrados]])&lt;=0," ",Tabla_Lavamanos120124[[#This Row],[Cantidad de lavamanos infantiles requeridos]]-Tabla_Lavamanos120124[[#This Row],[Cantidad de lavamanos infantiles encontrados]])," ")</f>
        <v xml:space="preserve"> </v>
      </c>
      <c r="H48" s="95" t="str">
        <f>IF(OR(ISBLANK(Tabla_Lavamanos120124[[#This Row],[Cantidad de lavamanos infantiles requeridos]]),ISBLANK(Tabla_Lavamanos120124[[#This Row],[Cantidad de lavamanos infantiles encontrados]])),"No aplica",IF(Tabla_Lavamanos120124[[#This Row],[Cantidad de lavamanos infantiles encontrados]]&gt;=Tabla_Lavamanos120124[[#This Row],[Cantidad de lavamanos infantiles requeridos]],"Cumple","No cumple"))</f>
        <v>No aplica</v>
      </c>
      <c r="I48" s="192"/>
    </row>
    <row r="51" spans="5:9" ht="14.1" customHeight="1">
      <c r="E51" s="503" t="s">
        <v>2206</v>
      </c>
      <c r="F51" s="503"/>
      <c r="G51" s="503"/>
      <c r="H51" s="503"/>
      <c r="I51" s="503"/>
    </row>
    <row r="52" spans="5:9" ht="45.95" customHeight="1">
      <c r="E52" s="190" t="s">
        <v>2207</v>
      </c>
      <c r="F52" s="190" t="s">
        <v>2208</v>
      </c>
      <c r="G52" s="190" t="s">
        <v>2209</v>
      </c>
      <c r="H52" s="189" t="s">
        <v>2195</v>
      </c>
      <c r="I52" s="189" t="s">
        <v>2196</v>
      </c>
    </row>
    <row r="53" spans="5:9" ht="37.5" customHeight="1">
      <c r="E53" s="191" t="str">
        <f>IFERROR(ROUNDUP($D$39/$D$39,0)," ")</f>
        <v xml:space="preserve"> </v>
      </c>
      <c r="F53" s="109"/>
      <c r="G53" s="191" t="str">
        <f>IFERROR(IF((Tabla_Lavamanos117121125[[#This Row],[Cantidad duchas tipo teléfono requeridas]]-Tabla_Lavamanos117121125[[#This Row],[Cantidad de duchas tipo teléfono encontradas]])&lt;=0," ",Tabla_Lavamanos117121125[[#This Row],[Cantidad duchas tipo teléfono requeridas]]-Tabla_Lavamanos117121125[[#This Row],[Cantidad de duchas tipo teléfono encontradas]])," ")</f>
        <v xml:space="preserve"> </v>
      </c>
      <c r="H53" s="95" t="str">
        <f>IF(OR(ISBLANK(Tabla_Lavamanos117121125[[#This Row],[Cantidad duchas tipo teléfono requeridas]]),ISBLANK(Tabla_Lavamanos117121125[[#This Row],[Cantidad de duchas tipo teléfono encontradas]])),"No aplica",IF(Tabla_Lavamanos117121125[[#This Row],[Cantidad de duchas tipo teléfono encontradas]]&gt;=Tabla_Lavamanos117121125[[#This Row],[Cantidad duchas tipo teléfono requeridas]],"Cumple","No cumple"))</f>
        <v>No aplica</v>
      </c>
      <c r="I53" s="192"/>
    </row>
  </sheetData>
  <sheetProtection algorithmName="SHA-512" hashValue="DJgL045kHRbe5rSa8RtqcFyPyKhnkarWjn6dy6MExbTDZK8sn97zG7xX1HBprDKdYhiBQGLTFWvMb2MGNn4IPA==" saltValue="IuBmdJywSyWDjp3Yo/5lGw==" spinCount="100000" sheet="1" formatRows="0"/>
  <mergeCells count="6">
    <mergeCell ref="E51:I51"/>
    <mergeCell ref="A1:I1"/>
    <mergeCell ref="A37:I37"/>
    <mergeCell ref="A39:C39"/>
    <mergeCell ref="E41:I41"/>
    <mergeCell ref="E46:I46"/>
  </mergeCells>
  <conditionalFormatting sqref="D39">
    <cfRule type="expression" dxfId="14" priority="5">
      <formula>$D$39=0</formula>
    </cfRule>
    <cfRule type="expression" dxfId="13" priority="6">
      <formula>$D$39&lt;&gt;0</formula>
    </cfRule>
  </conditionalFormatting>
  <conditionalFormatting sqref="F43">
    <cfRule type="expression" dxfId="12" priority="3">
      <formula>$F$43=0</formula>
    </cfRule>
    <cfRule type="colorScale" priority="4">
      <colorScale>
        <cfvo type="formula" val="$F$43=0"/>
        <cfvo type="formula" val="$F$43&lt;&gt;0"/>
        <color rgb="FFFFFF00"/>
        <color theme="6" tint="0.79998168889431442"/>
      </colorScale>
    </cfRule>
  </conditionalFormatting>
  <conditionalFormatting sqref="F48">
    <cfRule type="expression" dxfId="11" priority="2">
      <formula>$F$48=0</formula>
    </cfRule>
  </conditionalFormatting>
  <conditionalFormatting sqref="F53">
    <cfRule type="expression" dxfId="10" priority="1">
      <formula>$F$53=0</formula>
    </cfRule>
  </conditionalFormatting>
  <conditionalFormatting sqref="H4:H33">
    <cfRule type="cellIs" dxfId="9" priority="13" operator="equal">
      <formula>"No Cumple"</formula>
    </cfRule>
    <cfRule type="cellIs" dxfId="8" priority="14" operator="equal">
      <formula>"CUMPLE"</formula>
    </cfRule>
  </conditionalFormatting>
  <conditionalFormatting sqref="H43">
    <cfRule type="cellIs" dxfId="7" priority="11" operator="equal">
      <formula>"No Cumple"</formula>
    </cfRule>
    <cfRule type="cellIs" dxfId="6" priority="12" operator="equal">
      <formula>"CUMPLE"</formula>
    </cfRule>
  </conditionalFormatting>
  <conditionalFormatting sqref="H48">
    <cfRule type="cellIs" dxfId="5" priority="9" operator="equal">
      <formula>"No Cumple"</formula>
    </cfRule>
    <cfRule type="cellIs" dxfId="4" priority="10" operator="equal">
      <formula>"CUMPLE"</formula>
    </cfRule>
  </conditionalFormatting>
  <conditionalFormatting sqref="H53">
    <cfRule type="cellIs" dxfId="3" priority="7" operator="equal">
      <formula>"No Cumple"</formula>
    </cfRule>
    <cfRule type="cellIs" dxfId="2" priority="8" operator="equal">
      <formula>"CUMPLE"</formula>
    </cfRule>
  </conditionalFormatting>
  <conditionalFormatting sqref="J2">
    <cfRule type="cellIs" dxfId="1" priority="15" operator="equal">
      <formula>"No Cumple"</formula>
    </cfRule>
    <cfRule type="cellIs" dxfId="0" priority="16" operator="equal">
      <formula>"CUMPLE"</formula>
    </cfRule>
  </conditionalFormatting>
  <dataValidations disablePrompts="1" count="3">
    <dataValidation type="decimal" operator="greaterThan" allowBlank="1" showInputMessage="1" showErrorMessage="1" errorTitle="ERROR DE DIGITACIÓN !" error="Asegurese de digitar únicamente datos numéricos mayores a cero (0)._x000a__x000a_⚠️Verifique según su configuración de Ecxel el uso del . o , para la escritura de decimales. ⚠" sqref="D4:D33" xr:uid="{DE442963-504E-42F4-B171-027CDFB21F65}">
      <formula1>0</formula1>
    </dataValidation>
    <dataValidation type="whole" operator="greaterThanOrEqual" allowBlank="1" showInputMessage="1" showErrorMessage="1" errorTitle="ERROR DE DIGITACIÓN !" error="Asegurese de digitar únicamente números ENTEROS POSITIVOS._x000a__x000a_No se aceptan números decimales ni cadenas de texto." sqref="G4:G33" xr:uid="{1452D1AF-BCFD-453A-A61D-81037CBE0845}">
      <formula1>0</formula1>
    </dataValidation>
    <dataValidation type="whole" operator="greaterThanOrEqual" allowBlank="1" showInputMessage="1" showErrorMessage="1" errorTitle="ERROR DE DIGITACIÓN !" error="Asegurese de digitar únicamente números ENTEROS POSITIVOS." sqref="F43 F48 F53 D39" xr:uid="{0EB85DE0-5544-43BB-BBF6-936AD20A5DC1}">
      <formula1>0</formula1>
    </dataValidation>
  </dataValidations>
  <hyperlinks>
    <hyperlink ref="J1" location="PORTADA!A1" display="Portada" xr:uid="{4C62C542-8031-481E-B3EC-939F71C39681}"/>
    <hyperlink ref="J2" location="'2.Ambientes Edu. y Protectores'!A1" display="Click" xr:uid="{E9D36AB4-253C-4991-9174-9F4FD2992389}"/>
  </hyperlinks>
  <printOptions horizontalCentered="1"/>
  <pageMargins left="0.31496062992125984" right="0.31496062992125984" top="1.3385826771653544" bottom="0.74803149606299213" header="0.31496062992125984" footer="0.31496062992125984"/>
  <pageSetup scale="72" fitToHeight="0" orientation="landscape" r:id="rId1"/>
  <headerFooter>
    <oddHeader>&amp;L&amp;G&amp;C
PROCESO DE INSPECCIÓN, VIGILANCIA Y CONTROL
INSTRUMENTO IV 
EDUCACION INICIAL PROPIA E INTERCULTURAL  - EIPI
&amp;RIN85.IVC
Versión 2
24/06/2026
Clasificación de la Información
CLASIFICADA</oddHeader>
    <oddFooter>&amp;C&amp;G</oddFooter>
  </headerFooter>
  <rowBreaks count="1" manualBreakCount="1">
    <brk id="35" max="8" man="1"/>
  </rowBreaks>
  <legacyDrawingHF r:id="rId2"/>
  <tableParts count="4">
    <tablePart r:id="rId3"/>
    <tablePart r:id="rId4"/>
    <tablePart r:id="rId5"/>
    <tablePart r:id="rId6"/>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B2BF9-504B-4280-AF95-BE29F91564A4}">
  <sheetPr>
    <tabColor rgb="FFFFCCCC"/>
    <pageSetUpPr fitToPage="1"/>
  </sheetPr>
  <dimension ref="A1:AN12"/>
  <sheetViews>
    <sheetView zoomScaleNormal="100" workbookViewId="0">
      <selection activeCell="B8" sqref="B8"/>
    </sheetView>
  </sheetViews>
  <sheetFormatPr baseColWidth="10" defaultColWidth="11.42578125" defaultRowHeight="15"/>
  <cols>
    <col min="1" max="1" width="8.42578125" customWidth="1"/>
    <col min="2" max="2" width="5.85546875" customWidth="1"/>
    <col min="3" max="3" width="32.28515625" customWidth="1"/>
    <col min="4" max="4" width="14.7109375" customWidth="1"/>
    <col min="5" max="5" width="15.140625" customWidth="1"/>
    <col min="6" max="6" width="13.7109375" customWidth="1"/>
    <col min="7" max="9" width="18.140625" customWidth="1"/>
    <col min="10" max="10" width="18.28515625" customWidth="1"/>
    <col min="11" max="11" width="20.85546875" customWidth="1"/>
    <col min="12" max="12" width="14.42578125" customWidth="1"/>
    <col min="13" max="13" width="14.7109375" customWidth="1"/>
    <col min="14" max="14" width="28.140625" customWidth="1"/>
    <col min="16" max="16" width="14.28515625" customWidth="1"/>
    <col min="29" max="29" width="13.42578125" customWidth="1"/>
    <col min="33" max="33" width="13.42578125" customWidth="1"/>
    <col min="34" max="35" width="12" customWidth="1"/>
    <col min="36" max="36" width="13.85546875" customWidth="1"/>
    <col min="40" max="40" width="47.140625" customWidth="1"/>
  </cols>
  <sheetData>
    <row r="1" spans="1:40" ht="25.5" customHeight="1" thickBot="1">
      <c r="A1" s="199" t="s">
        <v>1727</v>
      </c>
      <c r="B1" s="508" t="s">
        <v>2210</v>
      </c>
      <c r="C1" s="508"/>
      <c r="D1" s="508"/>
      <c r="E1" s="508"/>
      <c r="F1" s="508"/>
      <c r="G1" s="508"/>
      <c r="H1" s="508"/>
      <c r="I1" s="508"/>
      <c r="J1" s="508"/>
      <c r="K1" s="508"/>
      <c r="L1" s="508"/>
      <c r="M1" s="508"/>
      <c r="N1" s="508"/>
      <c r="O1" s="227"/>
      <c r="P1" s="227"/>
      <c r="Q1" s="227"/>
      <c r="R1" s="227"/>
      <c r="S1" s="227"/>
      <c r="T1" s="227"/>
      <c r="U1" s="227"/>
      <c r="V1" s="227"/>
      <c r="W1" s="227"/>
      <c r="X1" s="227"/>
      <c r="Y1" s="227"/>
      <c r="Z1" s="227"/>
      <c r="AA1" s="227"/>
      <c r="AB1" s="227"/>
      <c r="AC1" s="227"/>
      <c r="AD1" s="227"/>
      <c r="AE1" s="227"/>
      <c r="AF1" s="227"/>
      <c r="AG1" s="227"/>
      <c r="AH1" s="227"/>
      <c r="AI1" s="227"/>
      <c r="AJ1" s="227"/>
      <c r="AK1" s="227"/>
      <c r="AL1" s="227"/>
      <c r="AM1" s="227"/>
      <c r="AN1" s="228"/>
    </row>
    <row r="2" spans="1:40" ht="45.75" thickBot="1">
      <c r="A2" s="229" t="s">
        <v>1468</v>
      </c>
      <c r="B2" s="230" t="s">
        <v>1469</v>
      </c>
      <c r="C2" s="231" t="s">
        <v>2211</v>
      </c>
      <c r="D2" s="231" t="s">
        <v>2212</v>
      </c>
      <c r="E2" s="231" t="s">
        <v>2213</v>
      </c>
      <c r="F2" s="231" t="s">
        <v>2214</v>
      </c>
      <c r="G2" s="231" t="s">
        <v>2215</v>
      </c>
      <c r="H2" s="231" t="s">
        <v>2216</v>
      </c>
      <c r="I2" s="231" t="s">
        <v>2217</v>
      </c>
      <c r="J2" s="231" t="s">
        <v>2218</v>
      </c>
      <c r="K2" s="231" t="s">
        <v>2219</v>
      </c>
      <c r="L2" s="231" t="s">
        <v>2220</v>
      </c>
      <c r="M2" s="231" t="s">
        <v>2221</v>
      </c>
      <c r="N2" s="232" t="s">
        <v>2222</v>
      </c>
    </row>
    <row r="3" spans="1:40" ht="24.75">
      <c r="A3" s="233" t="s">
        <v>2223</v>
      </c>
      <c r="B3" s="234"/>
      <c r="C3" s="235"/>
      <c r="D3" s="236"/>
      <c r="E3" s="236"/>
      <c r="F3" s="237"/>
      <c r="G3" s="235"/>
      <c r="H3" s="235"/>
      <c r="I3" s="235"/>
      <c r="J3" s="235"/>
      <c r="K3" s="238"/>
      <c r="L3" s="238"/>
      <c r="M3" s="239"/>
      <c r="N3" s="240"/>
    </row>
    <row r="4" spans="1:40" ht="24.75">
      <c r="A4" s="233" t="s">
        <v>2223</v>
      </c>
      <c r="B4" s="241"/>
      <c r="C4" s="242"/>
      <c r="D4" s="243"/>
      <c r="E4" s="243"/>
      <c r="F4" s="244"/>
      <c r="G4" s="242"/>
      <c r="H4" s="242"/>
      <c r="I4" s="242"/>
      <c r="J4" s="242"/>
      <c r="K4" s="238"/>
      <c r="L4" s="238"/>
      <c r="M4" s="245"/>
      <c r="N4" s="246"/>
    </row>
    <row r="5" spans="1:40" ht="24.75">
      <c r="A5" s="233" t="s">
        <v>2223</v>
      </c>
      <c r="B5" s="241"/>
      <c r="C5" s="242"/>
      <c r="D5" s="243"/>
      <c r="E5" s="243"/>
      <c r="F5" s="244"/>
      <c r="G5" s="242"/>
      <c r="H5" s="242"/>
      <c r="I5" s="242"/>
      <c r="J5" s="242"/>
      <c r="K5" s="238"/>
      <c r="L5" s="238"/>
      <c r="M5" s="245"/>
      <c r="N5" s="246"/>
    </row>
    <row r="6" spans="1:40" ht="24.75">
      <c r="A6" s="233" t="s">
        <v>2223</v>
      </c>
      <c r="B6" s="241"/>
      <c r="C6" s="242"/>
      <c r="D6" s="243"/>
      <c r="E6" s="243"/>
      <c r="F6" s="244"/>
      <c r="G6" s="242"/>
      <c r="H6" s="242"/>
      <c r="I6" s="242"/>
      <c r="J6" s="242"/>
      <c r="K6" s="238"/>
      <c r="L6" s="238"/>
      <c r="M6" s="245"/>
      <c r="N6" s="246"/>
    </row>
    <row r="7" spans="1:40" ht="24.75">
      <c r="A7" s="233" t="s">
        <v>2223</v>
      </c>
      <c r="B7" s="241"/>
      <c r="C7" s="242"/>
      <c r="D7" s="243"/>
      <c r="E7" s="243"/>
      <c r="F7" s="244"/>
      <c r="G7" s="242"/>
      <c r="H7" s="242"/>
      <c r="I7" s="242"/>
      <c r="J7" s="242"/>
      <c r="K7" s="238"/>
      <c r="L7" s="238"/>
      <c r="M7" s="245"/>
      <c r="N7" s="246"/>
    </row>
    <row r="8" spans="1:40" ht="24.75">
      <c r="A8" s="233" t="s">
        <v>2223</v>
      </c>
      <c r="B8" s="241"/>
      <c r="C8" s="242"/>
      <c r="D8" s="243"/>
      <c r="E8" s="243"/>
      <c r="F8" s="244"/>
      <c r="G8" s="242"/>
      <c r="H8" s="242"/>
      <c r="I8" s="242"/>
      <c r="J8" s="242"/>
      <c r="K8" s="238"/>
      <c r="L8" s="238"/>
      <c r="M8" s="245"/>
      <c r="N8" s="246"/>
    </row>
    <row r="9" spans="1:40" ht="24.75">
      <c r="A9" s="233" t="s">
        <v>2223</v>
      </c>
      <c r="B9" s="241"/>
      <c r="C9" s="242"/>
      <c r="D9" s="243"/>
      <c r="E9" s="243"/>
      <c r="F9" s="244"/>
      <c r="G9" s="242"/>
      <c r="H9" s="242"/>
      <c r="I9" s="242"/>
      <c r="J9" s="242"/>
      <c r="K9" s="238"/>
      <c r="L9" s="238"/>
      <c r="M9" s="245"/>
      <c r="N9" s="246"/>
    </row>
    <row r="10" spans="1:40" ht="24.75">
      <c r="A10" s="233" t="s">
        <v>2223</v>
      </c>
      <c r="B10" s="241"/>
      <c r="C10" s="242"/>
      <c r="D10" s="243"/>
      <c r="E10" s="243"/>
      <c r="F10" s="244"/>
      <c r="G10" s="242"/>
      <c r="H10" s="242"/>
      <c r="I10" s="242"/>
      <c r="J10" s="242"/>
      <c r="K10" s="238"/>
      <c r="L10" s="238"/>
      <c r="M10" s="245"/>
      <c r="N10" s="246"/>
    </row>
    <row r="11" spans="1:40" ht="24.75">
      <c r="A11" s="233" t="s">
        <v>2223</v>
      </c>
      <c r="B11" s="241"/>
      <c r="C11" s="242"/>
      <c r="D11" s="243"/>
      <c r="E11" s="243"/>
      <c r="F11" s="244"/>
      <c r="G11" s="242"/>
      <c r="H11" s="242"/>
      <c r="I11" s="242"/>
      <c r="J11" s="242"/>
      <c r="K11" s="238"/>
      <c r="L11" s="238"/>
      <c r="M11" s="245"/>
      <c r="N11" s="246"/>
    </row>
    <row r="12" spans="1:40" ht="25.5" thickBot="1">
      <c r="A12" s="233" t="s">
        <v>2223</v>
      </c>
      <c r="B12" s="247"/>
      <c r="C12" s="248"/>
      <c r="D12" s="249"/>
      <c r="E12" s="249"/>
      <c r="F12" s="250"/>
      <c r="G12" s="248"/>
      <c r="H12" s="248"/>
      <c r="I12" s="248"/>
      <c r="J12" s="248"/>
      <c r="K12" s="251"/>
      <c r="L12" s="251"/>
      <c r="M12" s="252"/>
      <c r="N12" s="253"/>
    </row>
  </sheetData>
  <sheetProtection algorithmName="SHA-512" hashValue="cqU/c4f+gLGK5mLSqAok5bKdxWbe8Ab/LUMxf6yODGvz7RqmSJyWi0U/xrn/TFfqRq/ggQvbAdFSRNuRxgogQg==" saltValue="TfdUa0KYSBlU6e4FilUlDQ==" spinCount="100000" sheet="1" formatRows="0"/>
  <mergeCells count="1">
    <mergeCell ref="B1:N1"/>
  </mergeCells>
  <dataValidations disablePrompts="1" count="1">
    <dataValidation type="list" allowBlank="1" showInputMessage="1" showErrorMessage="1" sqref="K3:L12" xr:uid="{5B0002BE-6158-4BBD-A72A-5C44DF019E2B}">
      <formula1>"SI, NO"</formula1>
    </dataValidation>
  </dataValidations>
  <hyperlinks>
    <hyperlink ref="A1" location="PORTADA!A1" display="Portada" xr:uid="{DB90F66F-25B4-4FBA-9B35-B4EF2556206D}"/>
  </hyperlinks>
  <printOptions horizontalCentered="1"/>
  <pageMargins left="0.31496062992125984" right="0.31496062992125984" top="1.3385826771653544" bottom="0.74803149606299213" header="0.31496062992125984" footer="0.31496062992125984"/>
  <pageSetup scale="56" fitToHeight="0" orientation="landscape" r:id="rId1"/>
  <headerFooter>
    <oddHeader>&amp;L&amp;G&amp;C
PROCESO DE INSPECCIÓN, VIGILANCIA Y CONTROL
INSTRUMENTO IV 
EDUCACION INICIAL PROPIA E INTERCULTURAL  - EIPI
&amp;RIN85.IVC
Versión 2
24/06/2026
Clasificación de la Información
CLASIFICADA</oddHeader>
    <oddFooter>&amp;C&amp;G</oddFoot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BD237E-82FF-4899-B18A-48CE1A414769}">
  <sheetPr>
    <tabColor theme="6" tint="0.59999389629810485"/>
    <pageSetUpPr fitToPage="1"/>
  </sheetPr>
  <dimension ref="A1:C45"/>
  <sheetViews>
    <sheetView zoomScale="90" zoomScaleNormal="90" workbookViewId="0">
      <selection activeCell="B8" sqref="B8"/>
    </sheetView>
  </sheetViews>
  <sheetFormatPr baseColWidth="10" defaultColWidth="11.42578125" defaultRowHeight="15"/>
  <cols>
    <col min="1" max="1" width="53.7109375" customWidth="1"/>
    <col min="2" max="2" width="39.42578125" customWidth="1"/>
  </cols>
  <sheetData>
    <row r="1" spans="1:3">
      <c r="A1" s="509" t="s">
        <v>2513</v>
      </c>
      <c r="B1" s="509"/>
      <c r="C1" s="199" t="s">
        <v>1727</v>
      </c>
    </row>
    <row r="2" spans="1:3">
      <c r="A2" s="513" t="s">
        <v>2306</v>
      </c>
      <c r="B2" s="515" t="s">
        <v>2307</v>
      </c>
    </row>
    <row r="3" spans="1:3">
      <c r="A3" s="514"/>
      <c r="B3" s="516"/>
    </row>
    <row r="4" spans="1:3">
      <c r="A4" s="517" t="s">
        <v>2308</v>
      </c>
      <c r="B4" s="518"/>
    </row>
    <row r="5" spans="1:3">
      <c r="A5" s="63" t="s">
        <v>2309</v>
      </c>
      <c r="B5" s="353">
        <f>$B$23/160</f>
        <v>1</v>
      </c>
    </row>
    <row r="6" spans="1:3">
      <c r="A6" s="63" t="s">
        <v>2310</v>
      </c>
      <c r="B6" s="353">
        <f t="shared" ref="B6:B9" si="0">$B$23/160</f>
        <v>1</v>
      </c>
    </row>
    <row r="7" spans="1:3">
      <c r="A7" s="63" t="s">
        <v>2311</v>
      </c>
      <c r="B7" s="353">
        <f t="shared" si="0"/>
        <v>1</v>
      </c>
    </row>
    <row r="8" spans="1:3">
      <c r="A8" s="63" t="s">
        <v>2312</v>
      </c>
      <c r="B8" s="353">
        <f t="shared" si="0"/>
        <v>1</v>
      </c>
    </row>
    <row r="9" spans="1:3">
      <c r="A9" s="361" t="s">
        <v>2313</v>
      </c>
      <c r="B9" s="353">
        <f t="shared" si="0"/>
        <v>1</v>
      </c>
    </row>
    <row r="10" spans="1:3">
      <c r="A10" s="519"/>
      <c r="B10" s="520"/>
    </row>
    <row r="11" spans="1:3">
      <c r="A11" s="521" t="s">
        <v>2520</v>
      </c>
      <c r="B11" s="522"/>
    </row>
    <row r="12" spans="1:3">
      <c r="A12" s="63" t="s">
        <v>2314</v>
      </c>
      <c r="B12" s="356" t="s">
        <v>2514</v>
      </c>
    </row>
    <row r="13" spans="1:3">
      <c r="A13" s="63" t="s">
        <v>2315</v>
      </c>
      <c r="B13" s="356" t="s">
        <v>2514</v>
      </c>
    </row>
    <row r="14" spans="1:3">
      <c r="A14" s="357"/>
      <c r="B14" s="358"/>
    </row>
    <row r="15" spans="1:3">
      <c r="A15" s="512" t="s">
        <v>2515</v>
      </c>
      <c r="B15" s="512"/>
    </row>
    <row r="16" spans="1:3">
      <c r="A16" s="63" t="s">
        <v>2316</v>
      </c>
      <c r="B16" s="356">
        <f>$B$23/320</f>
        <v>0.5</v>
      </c>
    </row>
    <row r="17" spans="1:2">
      <c r="A17" s="63" t="s">
        <v>2317</v>
      </c>
      <c r="B17" s="356">
        <f t="shared" ref="B17" si="1">$B$23/320</f>
        <v>0.5</v>
      </c>
    </row>
    <row r="18" spans="1:2">
      <c r="A18" s="63" t="s">
        <v>2318</v>
      </c>
      <c r="B18" s="356">
        <v>1</v>
      </c>
    </row>
    <row r="19" spans="1:2">
      <c r="A19" s="63" t="s">
        <v>2319</v>
      </c>
      <c r="B19" s="356">
        <v>1</v>
      </c>
    </row>
    <row r="20" spans="1:2">
      <c r="A20" s="63"/>
      <c r="B20" s="356"/>
    </row>
    <row r="21" spans="1:2" ht="42" customHeight="1">
      <c r="A21" s="510" t="s">
        <v>2320</v>
      </c>
      <c r="B21" s="510"/>
    </row>
    <row r="22" spans="1:2" ht="15.75" thickBot="1"/>
    <row r="23" spans="1:2" ht="24.75" thickBot="1">
      <c r="A23" s="354" t="s">
        <v>2517</v>
      </c>
      <c r="B23" s="355">
        <v>160</v>
      </c>
    </row>
    <row r="27" spans="1:2">
      <c r="A27" s="35"/>
      <c r="B27" s="398"/>
    </row>
    <row r="28" spans="1:2">
      <c r="A28" s="511" t="s">
        <v>2516</v>
      </c>
      <c r="B28" s="511"/>
    </row>
    <row r="29" spans="1:2">
      <c r="A29" s="513" t="s">
        <v>2306</v>
      </c>
      <c r="B29" s="515" t="s">
        <v>2307</v>
      </c>
    </row>
    <row r="30" spans="1:2">
      <c r="A30" s="514"/>
      <c r="B30" s="516"/>
    </row>
    <row r="31" spans="1:2">
      <c r="A31" s="517" t="s">
        <v>2321</v>
      </c>
      <c r="B31" s="518"/>
    </row>
    <row r="32" spans="1:2">
      <c r="A32" s="63" t="s">
        <v>2322</v>
      </c>
      <c r="B32" s="353">
        <f>$B$45/120</f>
        <v>1</v>
      </c>
    </row>
    <row r="33" spans="1:2">
      <c r="A33" s="63" t="s">
        <v>2323</v>
      </c>
      <c r="B33" s="353">
        <f>$B$45/120</f>
        <v>1</v>
      </c>
    </row>
    <row r="34" spans="1:2">
      <c r="A34" s="63" t="s">
        <v>2324</v>
      </c>
      <c r="B34" s="353">
        <f>$B$45/120</f>
        <v>1</v>
      </c>
    </row>
    <row r="35" spans="1:2">
      <c r="A35" s="63" t="s">
        <v>2325</v>
      </c>
      <c r="B35" s="353">
        <f>$B$45/120</f>
        <v>1</v>
      </c>
    </row>
    <row r="36" spans="1:2">
      <c r="A36" s="361" t="s">
        <v>2326</v>
      </c>
      <c r="B36" s="353">
        <f>$B$45/120</f>
        <v>1</v>
      </c>
    </row>
    <row r="37" spans="1:2">
      <c r="A37" s="519"/>
      <c r="B37" s="520"/>
    </row>
    <row r="38" spans="1:2">
      <c r="A38" s="521" t="s">
        <v>2327</v>
      </c>
      <c r="B38" s="522"/>
    </row>
    <row r="39" spans="1:2">
      <c r="A39" s="63" t="s">
        <v>2314</v>
      </c>
      <c r="B39" s="356" t="s">
        <v>2519</v>
      </c>
    </row>
    <row r="40" spans="1:2">
      <c r="A40" s="63" t="s">
        <v>2315</v>
      </c>
      <c r="B40" s="356" t="s">
        <v>2519</v>
      </c>
    </row>
    <row r="41" spans="1:2">
      <c r="A41" s="519"/>
      <c r="B41" s="520"/>
    </row>
    <row r="42" spans="1:2" ht="43.5" customHeight="1">
      <c r="A42" s="519" t="s">
        <v>2328</v>
      </c>
      <c r="B42" s="520"/>
    </row>
    <row r="44" spans="1:2" ht="15.75" thickBot="1"/>
    <row r="45" spans="1:2" ht="24.75" thickBot="1">
      <c r="A45" s="354" t="s">
        <v>2518</v>
      </c>
      <c r="B45" s="355">
        <v>120</v>
      </c>
    </row>
  </sheetData>
  <sheetProtection algorithmName="SHA-512" hashValue="i4CbIvbHqPrZT4paNOpjQnMmemJjm3sFmZGB1+Y0dFr4nGJWmsRlNAm4dj1vShZzgqm+r3jW4/XfGmAhUL/lMw==" saltValue="WkOSDaqJtRVvpGHy8jvQqQ==" spinCount="100000" sheet="1" objects="1" scenarios="1"/>
  <mergeCells count="16">
    <mergeCell ref="A31:B31"/>
    <mergeCell ref="A37:B37"/>
    <mergeCell ref="A38:B38"/>
    <mergeCell ref="A42:B42"/>
    <mergeCell ref="A41:B41"/>
    <mergeCell ref="A1:B1"/>
    <mergeCell ref="A21:B21"/>
    <mergeCell ref="A28:B28"/>
    <mergeCell ref="A15:B15"/>
    <mergeCell ref="A29:A30"/>
    <mergeCell ref="B29:B30"/>
    <mergeCell ref="A4:B4"/>
    <mergeCell ref="A10:B10"/>
    <mergeCell ref="A11:B11"/>
    <mergeCell ref="A2:A3"/>
    <mergeCell ref="B2:B3"/>
  </mergeCells>
  <hyperlinks>
    <hyperlink ref="C1" location="PORTADA!A1" display="Portada" xr:uid="{D9715972-394D-40D3-B116-FEAD923815AE}"/>
  </hyperlinks>
  <printOptions horizontalCentered="1"/>
  <pageMargins left="0.31496062992125984" right="0.31496062992125984" top="1.3385826771653544" bottom="0.74803149606299213" header="0.31496062992125984" footer="0.31496062992125984"/>
  <pageSetup fitToHeight="0" orientation="landscape" r:id="rId1"/>
  <headerFooter>
    <oddHeader>&amp;L&amp;G&amp;C
PROCESO DE INSPECCIÓN, VIGILANCIA Y CONTROL
INSTRUMENTO IV 
EDUCACION INICIAL PROPIA E INTERCULTURAL  - EIPI
&amp;RIN85.IVC
Versión 2
24/06/2026
Clasificación de la Información
CLASIFICADA</oddHeader>
    <oddFooter>&amp;C&amp;G</oddFooter>
  </headerFooter>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D276B2-0F02-4990-BEC4-890591F68506}">
  <sheetPr>
    <tabColor theme="6" tint="0.59999389629810485"/>
    <pageSetUpPr fitToPage="1"/>
  </sheetPr>
  <dimension ref="A1:AP83"/>
  <sheetViews>
    <sheetView zoomScale="70" zoomScaleNormal="70" workbookViewId="0">
      <selection activeCell="B8" sqref="B8"/>
    </sheetView>
  </sheetViews>
  <sheetFormatPr baseColWidth="10" defaultColWidth="10.85546875" defaultRowHeight="12.75"/>
  <cols>
    <col min="1" max="1" width="10.85546875" style="221"/>
    <col min="2" max="2" width="43.42578125" style="223" customWidth="1"/>
    <col min="3" max="4" width="17.42578125" style="224" customWidth="1"/>
    <col min="5" max="8" width="14.42578125" style="224" customWidth="1"/>
    <col min="9" max="9" width="13.28515625" style="224" customWidth="1"/>
    <col min="10" max="10" width="13.28515625" style="221" customWidth="1"/>
    <col min="11" max="40" width="7.7109375" style="221" customWidth="1"/>
    <col min="41" max="41" width="46" style="221" customWidth="1"/>
    <col min="42" max="16384" width="10.85546875" style="221"/>
  </cols>
  <sheetData>
    <row r="1" spans="1:42" s="213" customFormat="1" ht="28.5" customHeight="1">
      <c r="A1" s="529" t="s">
        <v>2279</v>
      </c>
      <c r="B1" s="529"/>
      <c r="C1" s="529"/>
      <c r="D1" s="529"/>
      <c r="E1" s="529"/>
      <c r="F1" s="529"/>
      <c r="G1" s="529"/>
      <c r="H1" s="529"/>
      <c r="I1" s="529"/>
      <c r="J1" s="529"/>
      <c r="K1" s="529"/>
      <c r="L1" s="529"/>
      <c r="M1" s="529"/>
      <c r="N1" s="529"/>
      <c r="O1" s="529"/>
      <c r="P1" s="529"/>
      <c r="Q1" s="529"/>
      <c r="R1" s="529"/>
      <c r="S1" s="529"/>
      <c r="T1" s="529"/>
      <c r="U1" s="529"/>
      <c r="V1" s="529"/>
      <c r="W1" s="529"/>
      <c r="X1" s="529"/>
      <c r="Y1" s="529"/>
      <c r="Z1" s="529"/>
      <c r="AA1" s="529"/>
      <c r="AB1" s="529"/>
      <c r="AC1" s="529"/>
      <c r="AD1" s="529"/>
      <c r="AE1" s="529"/>
      <c r="AF1" s="529"/>
      <c r="AG1" s="529"/>
      <c r="AH1" s="529"/>
      <c r="AI1" s="529"/>
      <c r="AJ1" s="529"/>
      <c r="AK1" s="529"/>
      <c r="AL1" s="529"/>
      <c r="AM1" s="529"/>
      <c r="AN1" s="529"/>
      <c r="AO1" s="529"/>
      <c r="AP1" s="199" t="s">
        <v>1727</v>
      </c>
    </row>
    <row r="2" spans="1:42" s="213" customFormat="1" ht="104.25" customHeight="1">
      <c r="A2" s="526" t="s">
        <v>2280</v>
      </c>
      <c r="B2" s="526" t="s">
        <v>2281</v>
      </c>
      <c r="C2" s="526" t="s">
        <v>2282</v>
      </c>
      <c r="D2" s="526" t="s">
        <v>2283</v>
      </c>
      <c r="E2" s="526" t="s">
        <v>2284</v>
      </c>
      <c r="F2" s="526" t="s">
        <v>2285</v>
      </c>
      <c r="G2" s="526" t="s">
        <v>1634</v>
      </c>
      <c r="H2" s="526" t="s">
        <v>2286</v>
      </c>
      <c r="I2" s="526" t="s">
        <v>2287</v>
      </c>
      <c r="J2" s="526" t="s">
        <v>2288</v>
      </c>
      <c r="K2" s="525" t="s">
        <v>2289</v>
      </c>
      <c r="L2" s="525"/>
      <c r="M2" s="525" t="s">
        <v>2290</v>
      </c>
      <c r="N2" s="525"/>
      <c r="O2" s="527" t="s">
        <v>2291</v>
      </c>
      <c r="P2" s="528"/>
      <c r="Q2" s="527" t="s">
        <v>2292</v>
      </c>
      <c r="R2" s="528"/>
      <c r="S2" s="527" t="s">
        <v>2293</v>
      </c>
      <c r="T2" s="528"/>
      <c r="U2" s="525" t="s">
        <v>2294</v>
      </c>
      <c r="V2" s="525"/>
      <c r="W2" s="525"/>
      <c r="X2" s="525" t="s">
        <v>2295</v>
      </c>
      <c r="Y2" s="525"/>
      <c r="Z2" s="525"/>
      <c r="AA2" s="525" t="s">
        <v>2296</v>
      </c>
      <c r="AB2" s="525"/>
      <c r="AC2" s="525" t="s">
        <v>2297</v>
      </c>
      <c r="AD2" s="525"/>
      <c r="AE2" s="525"/>
      <c r="AF2" s="525" t="s">
        <v>2298</v>
      </c>
      <c r="AG2" s="525"/>
      <c r="AH2" s="525"/>
      <c r="AI2" s="525" t="s">
        <v>2299</v>
      </c>
      <c r="AJ2" s="525"/>
      <c r="AK2" s="525" t="s">
        <v>2300</v>
      </c>
      <c r="AL2" s="525"/>
      <c r="AM2" s="525" t="s">
        <v>2301</v>
      </c>
      <c r="AN2" s="525"/>
      <c r="AO2" s="530" t="s">
        <v>2302</v>
      </c>
    </row>
    <row r="3" spans="1:42" s="213" customFormat="1" ht="39.75" customHeight="1">
      <c r="A3" s="526"/>
      <c r="B3" s="526"/>
      <c r="C3" s="526"/>
      <c r="D3" s="526"/>
      <c r="E3" s="526"/>
      <c r="F3" s="526"/>
      <c r="G3" s="526"/>
      <c r="H3" s="526"/>
      <c r="I3" s="526"/>
      <c r="J3" s="526"/>
      <c r="K3" s="214" t="s">
        <v>2303</v>
      </c>
      <c r="L3" s="214" t="s">
        <v>2304</v>
      </c>
      <c r="M3" s="214" t="s">
        <v>2303</v>
      </c>
      <c r="N3" s="214" t="s">
        <v>2304</v>
      </c>
      <c r="O3" s="214" t="s">
        <v>2303</v>
      </c>
      <c r="P3" s="214" t="s">
        <v>2304</v>
      </c>
      <c r="Q3" s="214" t="s">
        <v>2303</v>
      </c>
      <c r="R3" s="214" t="s">
        <v>2304</v>
      </c>
      <c r="S3" s="214" t="s">
        <v>2303</v>
      </c>
      <c r="T3" s="214" t="s">
        <v>2304</v>
      </c>
      <c r="U3" s="214" t="s">
        <v>2303</v>
      </c>
      <c r="V3" s="214" t="s">
        <v>2304</v>
      </c>
      <c r="W3" s="214" t="s">
        <v>79</v>
      </c>
      <c r="X3" s="214" t="s">
        <v>2303</v>
      </c>
      <c r="Y3" s="214" t="s">
        <v>2304</v>
      </c>
      <c r="Z3" s="214" t="s">
        <v>79</v>
      </c>
      <c r="AA3" s="214" t="s">
        <v>2303</v>
      </c>
      <c r="AB3" s="214" t="s">
        <v>2304</v>
      </c>
      <c r="AC3" s="214" t="s">
        <v>2303</v>
      </c>
      <c r="AD3" s="214" t="s">
        <v>2304</v>
      </c>
      <c r="AE3" s="214" t="s">
        <v>79</v>
      </c>
      <c r="AF3" s="214" t="s">
        <v>2303</v>
      </c>
      <c r="AG3" s="214" t="s">
        <v>2304</v>
      </c>
      <c r="AH3" s="214" t="s">
        <v>79</v>
      </c>
      <c r="AI3" s="214" t="s">
        <v>2303</v>
      </c>
      <c r="AJ3" s="214" t="s">
        <v>2304</v>
      </c>
      <c r="AK3" s="214" t="s">
        <v>2303</v>
      </c>
      <c r="AL3" s="214" t="s">
        <v>2304</v>
      </c>
      <c r="AM3" s="214" t="s">
        <v>2303</v>
      </c>
      <c r="AN3" s="214" t="s">
        <v>2304</v>
      </c>
      <c r="AO3" s="531"/>
    </row>
    <row r="4" spans="1:42" s="213" customFormat="1" ht="39.75" customHeight="1">
      <c r="A4" s="215">
        <v>1</v>
      </c>
      <c r="B4" s="216"/>
      <c r="C4" s="216"/>
      <c r="D4" s="216"/>
      <c r="E4" s="216"/>
      <c r="F4" s="217"/>
      <c r="G4" s="218"/>
      <c r="H4" s="216"/>
      <c r="I4" s="216"/>
      <c r="J4" s="216"/>
      <c r="K4" s="216"/>
      <c r="L4" s="216"/>
      <c r="M4" s="216"/>
      <c r="N4" s="216"/>
      <c r="O4" s="216"/>
      <c r="P4" s="216"/>
      <c r="Q4" s="216"/>
      <c r="R4" s="216"/>
      <c r="S4" s="216"/>
      <c r="T4" s="216"/>
      <c r="U4" s="216"/>
      <c r="V4" s="216"/>
      <c r="W4" s="216"/>
      <c r="X4" s="216"/>
      <c r="Y4" s="216"/>
      <c r="Z4" s="216"/>
      <c r="AA4" s="216"/>
      <c r="AB4" s="216"/>
      <c r="AC4" s="216"/>
      <c r="AD4" s="216"/>
      <c r="AE4" s="216"/>
      <c r="AF4" s="216"/>
      <c r="AG4" s="216"/>
      <c r="AH4" s="216"/>
      <c r="AI4" s="216"/>
      <c r="AJ4" s="216"/>
      <c r="AK4" s="216"/>
      <c r="AL4" s="216"/>
      <c r="AM4" s="216"/>
      <c r="AN4" s="216"/>
      <c r="AO4" s="219"/>
    </row>
    <row r="5" spans="1:42" s="213" customFormat="1" ht="39.75" customHeight="1">
      <c r="A5" s="215">
        <v>2</v>
      </c>
      <c r="B5" s="216"/>
      <c r="C5" s="216"/>
      <c r="D5" s="216"/>
      <c r="E5" s="216"/>
      <c r="F5" s="217"/>
      <c r="G5" s="218"/>
      <c r="H5" s="218"/>
      <c r="I5" s="216"/>
      <c r="J5" s="216"/>
      <c r="K5" s="216"/>
      <c r="L5" s="216"/>
      <c r="M5" s="216"/>
      <c r="N5" s="216"/>
      <c r="O5" s="216"/>
      <c r="P5" s="216"/>
      <c r="Q5" s="216"/>
      <c r="R5" s="216"/>
      <c r="S5" s="216"/>
      <c r="T5" s="216"/>
      <c r="U5" s="216"/>
      <c r="V5" s="216"/>
      <c r="W5" s="216"/>
      <c r="X5" s="216"/>
      <c r="Y5" s="216"/>
      <c r="Z5" s="216"/>
      <c r="AA5" s="216"/>
      <c r="AB5" s="216"/>
      <c r="AC5" s="216"/>
      <c r="AD5" s="216"/>
      <c r="AE5" s="216"/>
      <c r="AF5" s="216"/>
      <c r="AG5" s="216"/>
      <c r="AH5" s="216"/>
      <c r="AI5" s="216"/>
      <c r="AJ5" s="216"/>
      <c r="AK5" s="216"/>
      <c r="AL5" s="216"/>
      <c r="AM5" s="216"/>
      <c r="AN5" s="216"/>
      <c r="AO5" s="219"/>
    </row>
    <row r="6" spans="1:42" s="213" customFormat="1" ht="39.75" customHeight="1">
      <c r="A6" s="215">
        <v>3</v>
      </c>
      <c r="B6" s="216"/>
      <c r="C6" s="216"/>
      <c r="D6" s="216"/>
      <c r="E6" s="216"/>
      <c r="F6" s="217"/>
      <c r="G6" s="218"/>
      <c r="H6" s="218"/>
      <c r="I6" s="216"/>
      <c r="J6" s="216"/>
      <c r="K6" s="216"/>
      <c r="L6" s="216"/>
      <c r="M6" s="216"/>
      <c r="N6" s="216"/>
      <c r="O6" s="216"/>
      <c r="P6" s="216"/>
      <c r="Q6" s="216"/>
      <c r="R6" s="216"/>
      <c r="S6" s="216"/>
      <c r="T6" s="216"/>
      <c r="U6" s="216"/>
      <c r="V6" s="216"/>
      <c r="W6" s="216"/>
      <c r="X6" s="216"/>
      <c r="Y6" s="216"/>
      <c r="Z6" s="216"/>
      <c r="AA6" s="216"/>
      <c r="AB6" s="216"/>
      <c r="AC6" s="216"/>
      <c r="AD6" s="216"/>
      <c r="AE6" s="216"/>
      <c r="AF6" s="216"/>
      <c r="AG6" s="216"/>
      <c r="AH6" s="216"/>
      <c r="AI6" s="216"/>
      <c r="AJ6" s="216"/>
      <c r="AK6" s="216"/>
      <c r="AL6" s="216"/>
      <c r="AM6" s="216"/>
      <c r="AN6" s="216"/>
      <c r="AO6" s="219"/>
    </row>
    <row r="7" spans="1:42" s="213" customFormat="1" ht="39.75" customHeight="1">
      <c r="A7" s="215">
        <v>4</v>
      </c>
      <c r="B7" s="216"/>
      <c r="C7" s="216"/>
      <c r="D7" s="216"/>
      <c r="E7" s="216"/>
      <c r="F7" s="217"/>
      <c r="G7" s="218"/>
      <c r="H7" s="218"/>
      <c r="I7" s="216"/>
      <c r="J7" s="216"/>
      <c r="K7" s="216"/>
      <c r="L7" s="216"/>
      <c r="M7" s="216"/>
      <c r="N7" s="216"/>
      <c r="O7" s="216"/>
      <c r="P7" s="216"/>
      <c r="Q7" s="216"/>
      <c r="R7" s="216"/>
      <c r="S7" s="216"/>
      <c r="T7" s="216"/>
      <c r="U7" s="216"/>
      <c r="V7" s="216"/>
      <c r="W7" s="216"/>
      <c r="X7" s="216"/>
      <c r="Y7" s="216"/>
      <c r="Z7" s="216"/>
      <c r="AA7" s="216"/>
      <c r="AB7" s="216"/>
      <c r="AC7" s="216"/>
      <c r="AD7" s="216"/>
      <c r="AE7" s="216"/>
      <c r="AF7" s="216"/>
      <c r="AG7" s="216"/>
      <c r="AH7" s="216"/>
      <c r="AI7" s="216"/>
      <c r="AJ7" s="216"/>
      <c r="AK7" s="216"/>
      <c r="AL7" s="216"/>
      <c r="AM7" s="216"/>
      <c r="AN7" s="216"/>
      <c r="AO7" s="219"/>
    </row>
    <row r="8" spans="1:42" s="213" customFormat="1" ht="39.75" customHeight="1">
      <c r="A8" s="215">
        <v>5</v>
      </c>
      <c r="B8" s="216"/>
      <c r="C8" s="216"/>
      <c r="D8" s="216"/>
      <c r="E8" s="216"/>
      <c r="F8" s="217"/>
      <c r="G8" s="218"/>
      <c r="H8" s="218"/>
      <c r="I8" s="216"/>
      <c r="J8" s="216"/>
      <c r="K8" s="216"/>
      <c r="L8" s="216"/>
      <c r="M8" s="216"/>
      <c r="N8" s="216"/>
      <c r="O8" s="216"/>
      <c r="P8" s="216"/>
      <c r="Q8" s="216"/>
      <c r="R8" s="216"/>
      <c r="S8" s="216"/>
      <c r="T8" s="216"/>
      <c r="U8" s="216"/>
      <c r="V8" s="216"/>
      <c r="W8" s="216"/>
      <c r="X8" s="216"/>
      <c r="Y8" s="216"/>
      <c r="Z8" s="216"/>
      <c r="AA8" s="216"/>
      <c r="AB8" s="216"/>
      <c r="AC8" s="216"/>
      <c r="AD8" s="216"/>
      <c r="AE8" s="216"/>
      <c r="AF8" s="216"/>
      <c r="AG8" s="216"/>
      <c r="AH8" s="216"/>
      <c r="AI8" s="216"/>
      <c r="AJ8" s="216"/>
      <c r="AK8" s="216"/>
      <c r="AL8" s="216"/>
      <c r="AM8" s="216"/>
      <c r="AN8" s="216"/>
      <c r="AO8" s="219"/>
    </row>
    <row r="9" spans="1:42" s="213" customFormat="1" ht="39.75" customHeight="1">
      <c r="A9" s="215">
        <v>6</v>
      </c>
      <c r="B9" s="216"/>
      <c r="C9" s="216"/>
      <c r="D9" s="216"/>
      <c r="E9" s="216"/>
      <c r="F9" s="217"/>
      <c r="G9" s="218"/>
      <c r="H9" s="218"/>
      <c r="I9" s="216"/>
      <c r="J9" s="216"/>
      <c r="K9" s="216"/>
      <c r="L9" s="216"/>
      <c r="M9" s="216"/>
      <c r="N9" s="216"/>
      <c r="O9" s="216"/>
      <c r="P9" s="216"/>
      <c r="Q9" s="216"/>
      <c r="R9" s="216"/>
      <c r="S9" s="216"/>
      <c r="T9" s="216"/>
      <c r="U9" s="216"/>
      <c r="V9" s="216"/>
      <c r="W9" s="216"/>
      <c r="X9" s="216"/>
      <c r="Y9" s="216"/>
      <c r="Z9" s="216"/>
      <c r="AA9" s="216"/>
      <c r="AB9" s="216"/>
      <c r="AC9" s="216"/>
      <c r="AD9" s="216"/>
      <c r="AE9" s="216"/>
      <c r="AF9" s="216"/>
      <c r="AG9" s="216"/>
      <c r="AH9" s="216"/>
      <c r="AI9" s="216"/>
      <c r="AJ9" s="216"/>
      <c r="AK9" s="216"/>
      <c r="AL9" s="216"/>
      <c r="AM9" s="216"/>
      <c r="AN9" s="216"/>
      <c r="AO9" s="219"/>
    </row>
    <row r="10" spans="1:42" s="213" customFormat="1" ht="39.75" customHeight="1">
      <c r="A10" s="215">
        <v>7</v>
      </c>
      <c r="B10" s="216"/>
      <c r="C10" s="216"/>
      <c r="D10" s="216"/>
      <c r="E10" s="216"/>
      <c r="F10" s="217"/>
      <c r="G10" s="218"/>
      <c r="H10" s="218"/>
      <c r="I10" s="216"/>
      <c r="J10" s="216"/>
      <c r="K10" s="216"/>
      <c r="L10" s="216"/>
      <c r="M10" s="216"/>
      <c r="N10" s="216"/>
      <c r="O10" s="216"/>
      <c r="P10" s="216"/>
      <c r="Q10" s="216"/>
      <c r="R10" s="216"/>
      <c r="S10" s="216"/>
      <c r="T10" s="216"/>
      <c r="U10" s="216"/>
      <c r="V10" s="216"/>
      <c r="W10" s="216"/>
      <c r="X10" s="216"/>
      <c r="Y10" s="216"/>
      <c r="Z10" s="216"/>
      <c r="AA10" s="216"/>
      <c r="AB10" s="216"/>
      <c r="AC10" s="216"/>
      <c r="AD10" s="216"/>
      <c r="AE10" s="216"/>
      <c r="AF10" s="216"/>
      <c r="AG10" s="216"/>
      <c r="AH10" s="216"/>
      <c r="AI10" s="216"/>
      <c r="AJ10" s="216"/>
      <c r="AK10" s="216"/>
      <c r="AL10" s="216"/>
      <c r="AM10" s="216"/>
      <c r="AN10" s="216"/>
      <c r="AO10" s="219"/>
    </row>
    <row r="11" spans="1:42" s="213" customFormat="1" ht="39.75" customHeight="1">
      <c r="A11" s="215">
        <v>8</v>
      </c>
      <c r="B11" s="216"/>
      <c r="C11" s="216"/>
      <c r="D11" s="216"/>
      <c r="E11" s="216"/>
      <c r="F11" s="217"/>
      <c r="G11" s="218"/>
      <c r="H11" s="218"/>
      <c r="I11" s="216"/>
      <c r="J11" s="216"/>
      <c r="K11" s="216"/>
      <c r="L11" s="216"/>
      <c r="M11" s="216"/>
      <c r="N11" s="216"/>
      <c r="O11" s="216"/>
      <c r="P11" s="216"/>
      <c r="Q11" s="216"/>
      <c r="R11" s="216"/>
      <c r="S11" s="216"/>
      <c r="T11" s="216"/>
      <c r="U11" s="216"/>
      <c r="V11" s="216"/>
      <c r="W11" s="216"/>
      <c r="X11" s="216"/>
      <c r="Y11" s="216"/>
      <c r="Z11" s="216"/>
      <c r="AA11" s="216"/>
      <c r="AB11" s="216"/>
      <c r="AC11" s="216"/>
      <c r="AD11" s="216"/>
      <c r="AE11" s="216"/>
      <c r="AF11" s="216"/>
      <c r="AG11" s="216"/>
      <c r="AH11" s="216"/>
      <c r="AI11" s="216"/>
      <c r="AJ11" s="216"/>
      <c r="AK11" s="216"/>
      <c r="AL11" s="216"/>
      <c r="AM11" s="216"/>
      <c r="AN11" s="216"/>
      <c r="AO11" s="219"/>
    </row>
    <row r="12" spans="1:42" s="213" customFormat="1" ht="39.75" customHeight="1">
      <c r="A12" s="215">
        <v>9</v>
      </c>
      <c r="B12" s="216"/>
      <c r="C12" s="216"/>
      <c r="D12" s="216"/>
      <c r="E12" s="216"/>
      <c r="F12" s="217"/>
      <c r="G12" s="218"/>
      <c r="H12" s="218"/>
      <c r="I12" s="216"/>
      <c r="J12" s="216"/>
      <c r="K12" s="216"/>
      <c r="L12" s="216"/>
      <c r="M12" s="216"/>
      <c r="N12" s="216"/>
      <c r="O12" s="216"/>
      <c r="P12" s="216"/>
      <c r="Q12" s="216"/>
      <c r="R12" s="216"/>
      <c r="S12" s="216"/>
      <c r="T12" s="216"/>
      <c r="U12" s="216"/>
      <c r="V12" s="216"/>
      <c r="W12" s="216"/>
      <c r="X12" s="216"/>
      <c r="Y12" s="216"/>
      <c r="Z12" s="216"/>
      <c r="AA12" s="216"/>
      <c r="AB12" s="216"/>
      <c r="AC12" s="216"/>
      <c r="AD12" s="216"/>
      <c r="AE12" s="216"/>
      <c r="AF12" s="216"/>
      <c r="AG12" s="216"/>
      <c r="AH12" s="216"/>
      <c r="AI12" s="216"/>
      <c r="AJ12" s="216"/>
      <c r="AK12" s="216"/>
      <c r="AL12" s="216"/>
      <c r="AM12" s="216"/>
      <c r="AN12" s="216"/>
      <c r="AO12" s="219"/>
    </row>
    <row r="13" spans="1:42" s="213" customFormat="1" ht="39.75" customHeight="1">
      <c r="A13" s="215">
        <v>10</v>
      </c>
      <c r="B13" s="216"/>
      <c r="C13" s="216"/>
      <c r="D13" s="216"/>
      <c r="E13" s="216"/>
      <c r="F13" s="217"/>
      <c r="G13" s="218"/>
      <c r="H13" s="218"/>
      <c r="I13" s="216"/>
      <c r="J13" s="216"/>
      <c r="K13" s="216"/>
      <c r="L13" s="216"/>
      <c r="M13" s="216"/>
      <c r="N13" s="216"/>
      <c r="O13" s="216"/>
      <c r="P13" s="216"/>
      <c r="Q13" s="216"/>
      <c r="R13" s="216"/>
      <c r="S13" s="216"/>
      <c r="T13" s="216"/>
      <c r="U13" s="216"/>
      <c r="V13" s="216"/>
      <c r="W13" s="216"/>
      <c r="X13" s="216"/>
      <c r="Y13" s="216"/>
      <c r="Z13" s="216"/>
      <c r="AA13" s="216"/>
      <c r="AB13" s="216"/>
      <c r="AC13" s="216"/>
      <c r="AD13" s="216"/>
      <c r="AE13" s="216"/>
      <c r="AF13" s="216"/>
      <c r="AG13" s="216"/>
      <c r="AH13" s="216"/>
      <c r="AI13" s="216"/>
      <c r="AJ13" s="216"/>
      <c r="AK13" s="216"/>
      <c r="AL13" s="216"/>
      <c r="AM13" s="216"/>
      <c r="AN13" s="216"/>
      <c r="AO13" s="219"/>
    </row>
    <row r="14" spans="1:42" s="213" customFormat="1" ht="15">
      <c r="B14" s="220"/>
      <c r="C14" s="220"/>
      <c r="D14" s="220"/>
      <c r="E14" s="220"/>
      <c r="F14" s="220"/>
      <c r="G14" s="220"/>
      <c r="H14" s="220"/>
      <c r="I14" s="220"/>
      <c r="J14" s="220"/>
      <c r="K14" s="220"/>
      <c r="L14" s="220"/>
      <c r="M14" s="220"/>
      <c r="N14" s="220"/>
      <c r="O14" s="220"/>
      <c r="P14" s="220"/>
      <c r="Q14" s="220"/>
      <c r="R14" s="220"/>
      <c r="S14" s="220"/>
      <c r="T14" s="220"/>
      <c r="U14" s="220"/>
      <c r="V14" s="220"/>
      <c r="W14" s="220"/>
      <c r="X14" s="220"/>
      <c r="Y14" s="220"/>
      <c r="Z14" s="220"/>
      <c r="AA14" s="220"/>
      <c r="AB14" s="220"/>
      <c r="AC14" s="220"/>
      <c r="AD14" s="220"/>
      <c r="AE14" s="220"/>
      <c r="AF14" s="220"/>
      <c r="AG14" s="220"/>
      <c r="AH14" s="220"/>
      <c r="AI14" s="220"/>
      <c r="AJ14" s="220"/>
      <c r="AK14" s="220"/>
      <c r="AL14" s="220"/>
      <c r="AM14" s="220"/>
      <c r="AN14" s="220"/>
      <c r="AO14" s="220"/>
    </row>
    <row r="15" spans="1:42" s="213" customFormat="1" ht="15" customHeight="1">
      <c r="B15" s="523" t="s">
        <v>2305</v>
      </c>
      <c r="C15" s="524"/>
      <c r="D15" s="524"/>
      <c r="E15" s="524"/>
      <c r="F15" s="524"/>
      <c r="G15" s="524"/>
      <c r="H15" s="524"/>
      <c r="I15" s="524"/>
      <c r="J15" s="524"/>
      <c r="K15" s="524"/>
      <c r="L15" s="524"/>
      <c r="M15" s="524"/>
      <c r="N15" s="524"/>
      <c r="O15" s="524"/>
      <c r="P15" s="524"/>
      <c r="Q15" s="524"/>
      <c r="R15" s="524"/>
      <c r="S15" s="524"/>
      <c r="T15" s="524"/>
      <c r="U15" s="524"/>
      <c r="V15" s="524"/>
      <c r="W15" s="524"/>
      <c r="X15" s="524"/>
      <c r="Y15" s="524"/>
      <c r="Z15" s="524"/>
      <c r="AA15" s="524"/>
      <c r="AB15" s="524"/>
      <c r="AC15" s="524"/>
      <c r="AD15" s="524"/>
      <c r="AE15" s="524"/>
      <c r="AF15" s="524"/>
      <c r="AG15" s="524"/>
      <c r="AH15" s="524"/>
      <c r="AI15" s="524"/>
      <c r="AJ15" s="524"/>
      <c r="AK15" s="524"/>
      <c r="AL15" s="524"/>
      <c r="AM15" s="524"/>
      <c r="AN15" s="524"/>
      <c r="AO15" s="220"/>
    </row>
    <row r="16" spans="1:42" ht="17.25" customHeight="1">
      <c r="B16" s="222"/>
      <c r="C16" s="222"/>
      <c r="D16" s="222"/>
      <c r="E16" s="222"/>
      <c r="F16" s="222"/>
      <c r="G16" s="222"/>
      <c r="H16" s="222"/>
      <c r="I16" s="222"/>
      <c r="J16" s="222"/>
      <c r="K16" s="220"/>
      <c r="L16" s="220"/>
      <c r="M16" s="220"/>
      <c r="N16" s="220"/>
      <c r="O16" s="220"/>
      <c r="P16" s="220"/>
      <c r="Q16" s="220"/>
      <c r="R16" s="220"/>
      <c r="S16" s="220"/>
      <c r="T16" s="220"/>
      <c r="U16" s="220"/>
      <c r="V16" s="220"/>
      <c r="W16" s="220"/>
      <c r="X16" s="220"/>
      <c r="Y16" s="220"/>
      <c r="Z16" s="222"/>
      <c r="AA16" s="222"/>
      <c r="AB16" s="222"/>
      <c r="AC16" s="222"/>
      <c r="AD16" s="222"/>
      <c r="AE16" s="222"/>
      <c r="AF16" s="222"/>
      <c r="AG16" s="222"/>
      <c r="AH16" s="222"/>
      <c r="AI16" s="222"/>
      <c r="AJ16" s="222"/>
      <c r="AK16" s="222"/>
      <c r="AL16" s="222"/>
      <c r="AM16" s="222"/>
      <c r="AN16" s="222"/>
    </row>
    <row r="17" spans="2:25">
      <c r="B17" s="221"/>
      <c r="C17" s="221"/>
      <c r="D17" s="221"/>
      <c r="E17" s="221"/>
      <c r="F17" s="221"/>
      <c r="G17" s="221"/>
      <c r="H17" s="221"/>
      <c r="I17" s="221"/>
      <c r="K17" s="213"/>
      <c r="L17" s="213"/>
      <c r="M17" s="213"/>
      <c r="N17" s="213"/>
      <c r="O17" s="213"/>
      <c r="P17" s="213"/>
      <c r="Q17" s="213"/>
      <c r="R17" s="213"/>
      <c r="S17" s="213"/>
      <c r="T17" s="213"/>
      <c r="U17" s="213"/>
      <c r="V17" s="213"/>
      <c r="W17" s="213"/>
      <c r="X17" s="213"/>
      <c r="Y17" s="213"/>
    </row>
    <row r="18" spans="2:25">
      <c r="B18" s="221"/>
      <c r="C18" s="221"/>
      <c r="D18" s="221"/>
      <c r="E18" s="221"/>
      <c r="F18" s="221"/>
      <c r="G18" s="221"/>
      <c r="H18" s="221"/>
      <c r="I18" s="221"/>
      <c r="K18" s="213"/>
      <c r="L18" s="213"/>
      <c r="M18" s="213"/>
      <c r="N18" s="213"/>
      <c r="O18" s="213"/>
      <c r="P18" s="213"/>
      <c r="Q18" s="213"/>
      <c r="R18" s="213"/>
      <c r="S18" s="213"/>
      <c r="T18" s="213"/>
      <c r="U18" s="213"/>
      <c r="V18" s="213"/>
      <c r="W18" s="213"/>
      <c r="X18" s="213"/>
      <c r="Y18" s="213"/>
    </row>
    <row r="19" spans="2:25">
      <c r="B19" s="221"/>
      <c r="C19" s="221"/>
      <c r="D19" s="221"/>
      <c r="E19" s="221"/>
      <c r="F19" s="221"/>
      <c r="G19" s="221"/>
      <c r="H19" s="221"/>
      <c r="I19" s="221"/>
    </row>
    <row r="20" spans="2:25">
      <c r="B20" s="221"/>
      <c r="C20" s="221"/>
      <c r="D20" s="221"/>
      <c r="E20" s="221"/>
      <c r="F20" s="221"/>
      <c r="G20" s="221"/>
      <c r="H20" s="221"/>
      <c r="I20" s="221"/>
    </row>
    <row r="21" spans="2:25">
      <c r="B21" s="221"/>
      <c r="C21" s="221"/>
      <c r="D21" s="221"/>
      <c r="E21" s="221"/>
      <c r="F21" s="221"/>
      <c r="G21" s="221"/>
      <c r="H21" s="221"/>
      <c r="I21" s="221"/>
    </row>
    <row r="22" spans="2:25">
      <c r="B22" s="221"/>
      <c r="C22" s="221"/>
      <c r="D22" s="221"/>
      <c r="E22" s="221"/>
      <c r="F22" s="221"/>
      <c r="G22" s="221"/>
      <c r="H22" s="221"/>
      <c r="I22" s="221"/>
    </row>
    <row r="23" spans="2:25">
      <c r="B23" s="221"/>
      <c r="C23" s="221"/>
      <c r="D23" s="221"/>
      <c r="E23" s="221"/>
      <c r="F23" s="221"/>
      <c r="G23" s="221"/>
      <c r="H23" s="221"/>
      <c r="I23" s="221"/>
    </row>
    <row r="24" spans="2:25">
      <c r="B24" s="221"/>
      <c r="C24" s="221"/>
      <c r="D24" s="221"/>
      <c r="E24" s="221"/>
      <c r="F24" s="221"/>
      <c r="G24" s="221"/>
      <c r="H24" s="221"/>
      <c r="I24" s="221"/>
    </row>
    <row r="25" spans="2:25">
      <c r="B25" s="221"/>
      <c r="C25" s="221"/>
      <c r="D25" s="221"/>
      <c r="E25" s="221"/>
      <c r="F25" s="221"/>
      <c r="G25" s="221"/>
      <c r="H25" s="221"/>
      <c r="I25" s="221"/>
    </row>
    <row r="26" spans="2:25">
      <c r="B26" s="221"/>
      <c r="C26" s="221"/>
      <c r="D26" s="221"/>
      <c r="E26" s="221"/>
      <c r="F26" s="221"/>
      <c r="G26" s="221"/>
      <c r="H26" s="221"/>
      <c r="I26" s="221"/>
    </row>
    <row r="27" spans="2:25">
      <c r="B27" s="221"/>
      <c r="C27" s="221"/>
      <c r="D27" s="221"/>
      <c r="E27" s="221"/>
      <c r="F27" s="221"/>
      <c r="G27" s="221"/>
      <c r="H27" s="221"/>
      <c r="I27" s="221"/>
    </row>
    <row r="28" spans="2:25">
      <c r="B28" s="221"/>
      <c r="C28" s="221"/>
      <c r="D28" s="221"/>
      <c r="E28" s="221"/>
      <c r="F28" s="221"/>
      <c r="G28" s="221"/>
      <c r="H28" s="221"/>
      <c r="I28" s="221"/>
    </row>
    <row r="29" spans="2:25">
      <c r="B29" s="221"/>
      <c r="C29" s="221"/>
      <c r="D29" s="221"/>
      <c r="E29" s="221"/>
      <c r="F29" s="221"/>
      <c r="G29" s="221"/>
      <c r="H29" s="221"/>
      <c r="I29" s="221"/>
    </row>
    <row r="30" spans="2:25">
      <c r="B30" s="221"/>
      <c r="C30" s="221"/>
      <c r="D30" s="221"/>
      <c r="E30" s="221"/>
      <c r="F30" s="221"/>
      <c r="G30" s="221"/>
      <c r="H30" s="221"/>
      <c r="I30" s="221"/>
    </row>
    <row r="31" spans="2:25">
      <c r="B31" s="221"/>
      <c r="C31" s="221"/>
      <c r="D31" s="221"/>
      <c r="E31" s="221"/>
      <c r="F31" s="221"/>
      <c r="G31" s="221"/>
      <c r="H31" s="221"/>
      <c r="I31" s="221"/>
    </row>
    <row r="32" spans="2:25">
      <c r="B32" s="221"/>
      <c r="C32" s="221"/>
      <c r="D32" s="221"/>
      <c r="E32" s="221"/>
      <c r="F32" s="221"/>
      <c r="G32" s="221"/>
      <c r="H32" s="221"/>
      <c r="I32" s="221"/>
    </row>
    <row r="33" s="221" customFormat="1"/>
    <row r="34" s="221" customFormat="1"/>
    <row r="35" s="221" customFormat="1"/>
    <row r="36" s="221" customFormat="1"/>
    <row r="37" s="221" customFormat="1"/>
    <row r="38" s="221" customFormat="1"/>
    <row r="39" s="221" customFormat="1"/>
    <row r="40" s="221" customFormat="1"/>
    <row r="41" s="221" customFormat="1"/>
    <row r="42" s="221" customFormat="1"/>
    <row r="43" s="221" customFormat="1"/>
    <row r="44" s="221" customFormat="1"/>
    <row r="45" s="221" customFormat="1"/>
    <row r="46" s="221" customFormat="1"/>
    <row r="47" s="221" customFormat="1"/>
    <row r="48" s="221" customFormat="1"/>
    <row r="49" s="221" customFormat="1"/>
    <row r="50" s="221" customFormat="1"/>
    <row r="51" s="221" customFormat="1"/>
    <row r="52" s="221" customFormat="1"/>
    <row r="53" s="221" customFormat="1"/>
    <row r="54" s="221" customFormat="1"/>
    <row r="55" s="221" customFormat="1"/>
    <row r="56" s="221" customFormat="1"/>
    <row r="57" s="221" customFormat="1"/>
    <row r="58" s="221" customFormat="1"/>
    <row r="59" s="221" customFormat="1"/>
    <row r="60" s="221" customFormat="1"/>
    <row r="61" s="221" customFormat="1"/>
    <row r="62" s="221" customFormat="1"/>
    <row r="63" s="221" customFormat="1"/>
    <row r="64" s="221" customFormat="1"/>
    <row r="65" s="221" customFormat="1"/>
    <row r="66" s="221" customFormat="1"/>
    <row r="67" s="221" customFormat="1"/>
    <row r="68" s="221" customFormat="1"/>
    <row r="69" s="221" customFormat="1"/>
    <row r="70" s="221" customFormat="1"/>
    <row r="71" s="221" customFormat="1"/>
    <row r="72" s="221" customFormat="1"/>
    <row r="73" s="221" customFormat="1"/>
    <row r="74" s="221" customFormat="1"/>
    <row r="75" s="221" customFormat="1"/>
    <row r="76" s="221" customFormat="1"/>
    <row r="77" s="221" customFormat="1"/>
    <row r="78" s="221" customFormat="1"/>
    <row r="79" s="221" customFormat="1"/>
    <row r="80" s="221" customFormat="1"/>
    <row r="81" s="221" customFormat="1"/>
    <row r="82" s="221" customFormat="1"/>
    <row r="83" s="221" customFormat="1"/>
  </sheetData>
  <sheetProtection algorithmName="SHA-512" hashValue="LM1R4eabn0AuHlqKLPKApGEbugMegUHddyJ1Mtu/3TyqAVkq8Pu2snY5ySBR6tx79sjM9i1gnR3fUgmCg8dnlA==" saltValue="5P4kRoYKqWqVoeq8JeU/rQ==" spinCount="100000" sheet="1" scenarios="1" formatRows="0"/>
  <mergeCells count="26">
    <mergeCell ref="A1:AO1"/>
    <mergeCell ref="A2:A3"/>
    <mergeCell ref="B2:B3"/>
    <mergeCell ref="C2:C3"/>
    <mergeCell ref="D2:D3"/>
    <mergeCell ref="E2:E3"/>
    <mergeCell ref="F2:F3"/>
    <mergeCell ref="G2:G3"/>
    <mergeCell ref="H2:H3"/>
    <mergeCell ref="I2:I3"/>
    <mergeCell ref="AK2:AL2"/>
    <mergeCell ref="AM2:AN2"/>
    <mergeCell ref="AO2:AO3"/>
    <mergeCell ref="B15:AN15"/>
    <mergeCell ref="U2:W2"/>
    <mergeCell ref="X2:Z2"/>
    <mergeCell ref="AA2:AB2"/>
    <mergeCell ref="AC2:AE2"/>
    <mergeCell ref="AF2:AH2"/>
    <mergeCell ref="AI2:AJ2"/>
    <mergeCell ref="J2:J3"/>
    <mergeCell ref="K2:L2"/>
    <mergeCell ref="M2:N2"/>
    <mergeCell ref="O2:P2"/>
    <mergeCell ref="Q2:R2"/>
    <mergeCell ref="S2:T2"/>
  </mergeCells>
  <hyperlinks>
    <hyperlink ref="AP1" location="PORTADA!A1" display="Portada" xr:uid="{4C2B5F76-3820-41C4-A66C-622FD58EC203}"/>
  </hyperlinks>
  <printOptions horizontalCentered="1"/>
  <pageMargins left="0.31496062992125984" right="0.31496062992125984" top="1.3385826771653544" bottom="0.74803149606299213" header="0.31496062992125984" footer="0.31496062992125984"/>
  <pageSetup scale="29" fitToHeight="0" orientation="landscape" r:id="rId1"/>
  <headerFooter>
    <oddHeader>&amp;L&amp;G&amp;C
PROCESO DE INSPECCIÓN, VIGILANCIA Y CONTROL
INSTRUMENTO IV 
EDUCACION INICIAL PROPIA E INTERCULTURAL  - EIPI
&amp;RIN85.IVC
Versión 2
24/06/2026
Clasificación de la Información
CLASIFICADA</oddHeader>
    <oddFooter>&amp;C&amp;G</oddFooter>
  </headerFooter>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CBE79-DC17-48E1-9FF9-0019551C47F3}">
  <sheetPr>
    <tabColor theme="6" tint="0.39997558519241921"/>
    <pageSetUpPr fitToPage="1"/>
  </sheetPr>
  <dimension ref="A1:F36"/>
  <sheetViews>
    <sheetView zoomScale="90" zoomScaleNormal="90" workbookViewId="0">
      <selection activeCell="B8" sqref="B8"/>
    </sheetView>
  </sheetViews>
  <sheetFormatPr baseColWidth="10" defaultColWidth="11.42578125" defaultRowHeight="15"/>
  <cols>
    <col min="1" max="1" width="42.42578125" style="225" customWidth="1"/>
    <col min="2" max="2" width="22.42578125" style="226" customWidth="1"/>
    <col min="3" max="3" width="44.42578125" style="225" customWidth="1"/>
    <col min="4" max="4" width="75.42578125" style="225" customWidth="1"/>
    <col min="5" max="5" width="23.140625" style="35" customWidth="1"/>
    <col min="6" max="16384" width="11.42578125" style="35"/>
  </cols>
  <sheetData>
    <row r="1" spans="1:6" ht="24" customHeight="1">
      <c r="A1" s="508" t="s">
        <v>2454</v>
      </c>
      <c r="B1" s="508"/>
      <c r="C1" s="508"/>
      <c r="D1" s="508"/>
      <c r="E1" s="508"/>
      <c r="F1" s="199" t="s">
        <v>1727</v>
      </c>
    </row>
    <row r="2" spans="1:6" ht="72.75" customHeight="1">
      <c r="A2" s="360" t="s">
        <v>2224</v>
      </c>
      <c r="B2" s="360" t="s">
        <v>2225</v>
      </c>
      <c r="C2" s="360" t="s">
        <v>2226</v>
      </c>
      <c r="D2" s="360" t="s">
        <v>2227</v>
      </c>
      <c r="E2" s="85" t="s">
        <v>2228</v>
      </c>
    </row>
    <row r="3" spans="1:6" ht="195">
      <c r="A3" s="543" t="s">
        <v>2229</v>
      </c>
      <c r="B3" s="347" t="s">
        <v>2230</v>
      </c>
      <c r="C3" s="349" t="s">
        <v>2231</v>
      </c>
      <c r="D3" s="349" t="s">
        <v>2232</v>
      </c>
      <c r="E3" s="348"/>
    </row>
    <row r="4" spans="1:6" ht="201" customHeight="1">
      <c r="A4" s="543"/>
      <c r="B4" s="347" t="s">
        <v>2233</v>
      </c>
      <c r="C4" s="349" t="s">
        <v>2234</v>
      </c>
      <c r="D4" s="349" t="s">
        <v>2235</v>
      </c>
      <c r="E4" s="348"/>
    </row>
    <row r="5" spans="1:6" ht="48" customHeight="1">
      <c r="A5" s="532" t="s">
        <v>2236</v>
      </c>
      <c r="B5" s="346" t="s">
        <v>2230</v>
      </c>
      <c r="C5" s="260" t="s">
        <v>2237</v>
      </c>
      <c r="D5" s="351" t="s">
        <v>2238</v>
      </c>
      <c r="E5" s="352"/>
    </row>
    <row r="6" spans="1:6" ht="39" customHeight="1">
      <c r="A6" s="532"/>
      <c r="B6" s="346" t="s">
        <v>2233</v>
      </c>
      <c r="C6" s="260" t="s">
        <v>2239</v>
      </c>
      <c r="D6" s="351" t="s">
        <v>2238</v>
      </c>
      <c r="E6" s="352"/>
    </row>
    <row r="7" spans="1:6" ht="75" customHeight="1">
      <c r="A7" s="543" t="s">
        <v>2240</v>
      </c>
      <c r="B7" s="346" t="s">
        <v>2230</v>
      </c>
      <c r="C7" s="359" t="s">
        <v>2241</v>
      </c>
      <c r="D7" s="544" t="s">
        <v>2242</v>
      </c>
      <c r="E7" s="352"/>
    </row>
    <row r="8" spans="1:6" ht="54.95" customHeight="1">
      <c r="A8" s="543"/>
      <c r="B8" s="346" t="s">
        <v>2243</v>
      </c>
      <c r="C8" s="351" t="s">
        <v>2244</v>
      </c>
      <c r="D8" s="544"/>
      <c r="E8" s="352"/>
    </row>
    <row r="9" spans="1:6" ht="70.5" customHeight="1">
      <c r="A9" s="543"/>
      <c r="B9" s="346" t="s">
        <v>2245</v>
      </c>
      <c r="C9" s="351" t="s">
        <v>2246</v>
      </c>
      <c r="D9" s="544" t="s">
        <v>2247</v>
      </c>
      <c r="E9" s="352"/>
    </row>
    <row r="10" spans="1:6" ht="80.45" customHeight="1">
      <c r="A10" s="543"/>
      <c r="B10" s="346" t="s">
        <v>2248</v>
      </c>
      <c r="C10" s="351" t="s">
        <v>2249</v>
      </c>
      <c r="D10" s="544"/>
      <c r="E10" s="352"/>
    </row>
    <row r="11" spans="1:6" ht="179.25" customHeight="1">
      <c r="A11" s="347" t="s">
        <v>2250</v>
      </c>
      <c r="B11" s="81" t="s">
        <v>2230</v>
      </c>
      <c r="C11" s="260" t="s">
        <v>2251</v>
      </c>
      <c r="D11" s="351" t="s">
        <v>2252</v>
      </c>
      <c r="E11" s="352"/>
    </row>
    <row r="12" spans="1:6" ht="54" customHeight="1">
      <c r="A12" s="511" t="s">
        <v>2253</v>
      </c>
      <c r="B12" s="346" t="s">
        <v>2230</v>
      </c>
      <c r="C12" s="260" t="s">
        <v>2254</v>
      </c>
      <c r="D12" s="351" t="s">
        <v>2255</v>
      </c>
      <c r="E12" s="352"/>
    </row>
    <row r="13" spans="1:6" ht="37.5" customHeight="1">
      <c r="A13" s="511"/>
      <c r="B13" s="346" t="s">
        <v>2243</v>
      </c>
      <c r="C13" s="260" t="s">
        <v>2256</v>
      </c>
      <c r="D13" s="351" t="s">
        <v>2257</v>
      </c>
      <c r="E13" s="352"/>
    </row>
    <row r="14" spans="1:6" ht="123" customHeight="1">
      <c r="A14" s="511"/>
      <c r="B14" s="346" t="s">
        <v>2245</v>
      </c>
      <c r="C14" s="260" t="s">
        <v>2258</v>
      </c>
      <c r="D14" s="351" t="s">
        <v>2259</v>
      </c>
      <c r="E14" s="352"/>
    </row>
    <row r="15" spans="1:6" ht="30">
      <c r="A15" s="535" t="s">
        <v>2260</v>
      </c>
      <c r="B15" s="346" t="s">
        <v>2230</v>
      </c>
      <c r="C15" s="260" t="s">
        <v>2241</v>
      </c>
      <c r="D15" s="351" t="s">
        <v>2261</v>
      </c>
      <c r="E15" s="352"/>
    </row>
    <row r="16" spans="1:6" ht="45">
      <c r="A16" s="536"/>
      <c r="B16" s="346" t="s">
        <v>2243</v>
      </c>
      <c r="C16" s="260" t="s">
        <v>2262</v>
      </c>
      <c r="D16" s="351" t="s">
        <v>2263</v>
      </c>
      <c r="E16" s="352"/>
    </row>
    <row r="17" spans="1:5" ht="60">
      <c r="A17" s="537"/>
      <c r="B17" s="346" t="s">
        <v>2245</v>
      </c>
      <c r="C17" s="260" t="s">
        <v>2264</v>
      </c>
      <c r="D17" s="351" t="s">
        <v>2265</v>
      </c>
      <c r="E17" s="352"/>
    </row>
    <row r="18" spans="1:5" ht="292.5" customHeight="1">
      <c r="A18" s="350" t="s">
        <v>2266</v>
      </c>
      <c r="B18" s="346" t="s">
        <v>2225</v>
      </c>
      <c r="C18" s="260" t="s">
        <v>2267</v>
      </c>
      <c r="D18" s="351" t="s">
        <v>2268</v>
      </c>
      <c r="E18" s="352"/>
    </row>
    <row r="19" spans="1:5" ht="74.45" customHeight="1">
      <c r="A19" s="539" t="s">
        <v>2269</v>
      </c>
      <c r="B19" s="346" t="s">
        <v>2230</v>
      </c>
      <c r="C19" s="260" t="s">
        <v>2270</v>
      </c>
      <c r="D19" s="351" t="s">
        <v>2271</v>
      </c>
      <c r="E19" s="352"/>
    </row>
    <row r="20" spans="1:5" ht="120.75" customHeight="1">
      <c r="A20" s="540"/>
      <c r="B20" s="346" t="s">
        <v>2243</v>
      </c>
      <c r="C20" s="260" t="s">
        <v>2272</v>
      </c>
      <c r="D20" s="351" t="s">
        <v>2273</v>
      </c>
      <c r="E20" s="352"/>
    </row>
    <row r="21" spans="1:5" ht="59.25" customHeight="1">
      <c r="A21" s="540"/>
      <c r="B21" s="346" t="s">
        <v>2245</v>
      </c>
      <c r="C21" s="260" t="s">
        <v>2274</v>
      </c>
      <c r="D21" s="351" t="s">
        <v>2275</v>
      </c>
      <c r="E21" s="352"/>
    </row>
    <row r="22" spans="1:5" ht="57.75" customHeight="1">
      <c r="A22" s="540"/>
      <c r="B22" s="346" t="s">
        <v>2248</v>
      </c>
      <c r="C22" s="260" t="s">
        <v>2276</v>
      </c>
      <c r="D22" s="351" t="s">
        <v>2277</v>
      </c>
      <c r="E22" s="352"/>
    </row>
    <row r="23" spans="1:5" ht="409.5" customHeight="1">
      <c r="A23" s="541"/>
      <c r="B23" s="538" t="s">
        <v>2455</v>
      </c>
      <c r="C23" s="538"/>
      <c r="D23" s="538"/>
      <c r="E23" s="379"/>
    </row>
    <row r="24" spans="1:5">
      <c r="A24" s="545" t="s">
        <v>2278</v>
      </c>
      <c r="B24" s="546"/>
      <c r="C24" s="546"/>
      <c r="D24" s="546"/>
      <c r="E24" s="547"/>
    </row>
    <row r="25" spans="1:5">
      <c r="A25" s="548"/>
      <c r="B25" s="549"/>
      <c r="C25" s="549"/>
      <c r="D25" s="549"/>
      <c r="E25" s="550"/>
    </row>
    <row r="26" spans="1:5">
      <c r="A26" s="533"/>
      <c r="B26" s="533"/>
      <c r="C26" s="533"/>
      <c r="D26" s="533"/>
      <c r="E26"/>
    </row>
    <row r="27" spans="1:5" ht="14.45" customHeight="1">
      <c r="A27" s="534"/>
      <c r="B27" s="534"/>
      <c r="C27" s="534"/>
      <c r="D27" s="534"/>
    </row>
    <row r="28" spans="1:5">
      <c r="A28" s="534"/>
      <c r="B28" s="534"/>
      <c r="C28" s="534"/>
      <c r="D28" s="534"/>
    </row>
    <row r="29" spans="1:5">
      <c r="C29" s="35"/>
    </row>
    <row r="30" spans="1:5">
      <c r="A30" s="551"/>
      <c r="B30" s="551"/>
      <c r="C30" s="551"/>
      <c r="D30" s="551"/>
    </row>
    <row r="31" spans="1:5">
      <c r="A31" s="542"/>
      <c r="B31" s="542"/>
      <c r="C31" s="542"/>
      <c r="D31" s="542"/>
    </row>
    <row r="32" spans="1:5">
      <c r="A32" s="542"/>
      <c r="B32" s="542"/>
      <c r="C32" s="542"/>
      <c r="D32" s="542"/>
    </row>
    <row r="33" spans="1:4">
      <c r="A33" s="542"/>
      <c r="B33" s="542"/>
      <c r="C33" s="542"/>
      <c r="D33" s="542"/>
    </row>
    <row r="34" spans="1:4">
      <c r="A34" s="35"/>
    </row>
    <row r="36" spans="1:4">
      <c r="A36" s="35"/>
    </row>
  </sheetData>
  <sheetProtection algorithmName="SHA-512" hashValue="VmjHuX8/ss3g/g3dmKQJZ7BuKz7jGHuEro9xydW9l79a+T8rxKvfdHVT8Bgh80Js8rygDfY0fgtcpEU8x4UjWQ==" saltValue="6pFdCfuA4XEf4MqhdruM8g==" spinCount="100000" sheet="1" objects="1" scenarios="1"/>
  <mergeCells count="20">
    <mergeCell ref="A32:D32"/>
    <mergeCell ref="A33:D33"/>
    <mergeCell ref="A3:A4"/>
    <mergeCell ref="A7:A10"/>
    <mergeCell ref="D7:D8"/>
    <mergeCell ref="D9:D10"/>
    <mergeCell ref="A12:A14"/>
    <mergeCell ref="A24:E25"/>
    <mergeCell ref="A30:D30"/>
    <mergeCell ref="A31:D31"/>
    <mergeCell ref="A1:E1"/>
    <mergeCell ref="A5:A6"/>
    <mergeCell ref="A26:D26"/>
    <mergeCell ref="A27:A28"/>
    <mergeCell ref="B27:B28"/>
    <mergeCell ref="C27:C28"/>
    <mergeCell ref="D27:D28"/>
    <mergeCell ref="A15:A17"/>
    <mergeCell ref="B23:D23"/>
    <mergeCell ref="A19:A23"/>
  </mergeCells>
  <dataValidations count="1">
    <dataValidation type="list" allowBlank="1" showInputMessage="1" showErrorMessage="1" sqref="E2:E11" xr:uid="{EEE151BE-BC23-460D-9C92-395102C7516D}">
      <formula1>"Cumple, No cumple"</formula1>
    </dataValidation>
  </dataValidations>
  <hyperlinks>
    <hyperlink ref="F1" location="PORTADA!A1" display="Portada" xr:uid="{991C4FF8-55FE-4C97-A6BE-76907B3AE185}"/>
  </hyperlinks>
  <printOptions horizontalCentered="1"/>
  <pageMargins left="0.31496062992125984" right="0.31496062992125984" top="1.3385826771653544" bottom="0.74803149606299213" header="0.31496062992125984" footer="0.31496062992125984"/>
  <pageSetup scale="63" fitToHeight="0" orientation="landscape" r:id="rId1"/>
  <headerFooter>
    <oddHeader>&amp;L&amp;G&amp;C
PROCESO DE INSPECCIÓN, VIGILANCIA Y CONTROL
INSTRUMENTO IV 
EDUCACION INICIAL PROPIA E INTERCULTURAL  - EIPI
&amp;RIN85.IVC
Versión 2
24/06/2026
Clasificación de la Información
CLASIFICADA</oddHeader>
    <oddFooter>&amp;C&amp;G</oddFooter>
  </headerFooter>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25">
    <tabColor rgb="FFFF0000"/>
    <pageSetUpPr fitToPage="1"/>
  </sheetPr>
  <dimension ref="A1:H46"/>
  <sheetViews>
    <sheetView workbookViewId="0">
      <selection activeCell="B8" sqref="B8"/>
    </sheetView>
  </sheetViews>
  <sheetFormatPr baseColWidth="10" defaultColWidth="11.42578125" defaultRowHeight="15.75"/>
  <cols>
    <col min="1" max="1" width="11.140625" style="146" customWidth="1"/>
    <col min="2" max="2" width="53.42578125" hidden="1" customWidth="1"/>
    <col min="3" max="3" width="32.140625" hidden="1" customWidth="1"/>
    <col min="4" max="4" width="66.140625" customWidth="1"/>
    <col min="5" max="5" width="70.42578125" customWidth="1"/>
    <col min="6" max="6" width="51.85546875" customWidth="1"/>
    <col min="7" max="7" width="18.140625" customWidth="1"/>
    <col min="8" max="8" width="9.7109375" customWidth="1"/>
  </cols>
  <sheetData>
    <row r="1" spans="1:8" ht="21.75" customHeight="1">
      <c r="A1" s="497" t="s">
        <v>2329</v>
      </c>
      <c r="B1" s="498"/>
      <c r="C1" s="498"/>
      <c r="D1" s="498"/>
      <c r="E1" s="498"/>
      <c r="F1" s="498"/>
      <c r="G1" s="499"/>
      <c r="H1" s="199" t="s">
        <v>1727</v>
      </c>
    </row>
    <row r="2" spans="1:8" ht="45.75" thickBot="1">
      <c r="A2" s="143" t="s">
        <v>2330</v>
      </c>
      <c r="B2" s="77" t="s">
        <v>1470</v>
      </c>
      <c r="C2" s="77" t="s">
        <v>1471</v>
      </c>
      <c r="D2" s="77" t="s">
        <v>1472</v>
      </c>
      <c r="E2" s="77" t="s">
        <v>1473</v>
      </c>
      <c r="F2" s="77" t="s">
        <v>2331</v>
      </c>
      <c r="G2" s="78" t="s">
        <v>2332</v>
      </c>
    </row>
    <row r="3" spans="1:8" ht="27">
      <c r="A3" s="144" t="str" cm="1">
        <f t="array" ref="A3">_xlfn._xlws.FILTER(TEMP!C3:I60,TEMP!E3:E60="NO CUMPLE CONDICIÓN","")</f>
        <v/>
      </c>
      <c r="B3" s="133"/>
      <c r="C3" s="134"/>
      <c r="D3" s="137"/>
      <c r="E3" s="147"/>
      <c r="F3" s="138"/>
      <c r="G3" s="139"/>
    </row>
    <row r="4" spans="1:8" ht="27">
      <c r="A4" s="145"/>
      <c r="B4" s="135"/>
      <c r="C4" s="136"/>
      <c r="D4" s="140"/>
      <c r="E4" s="148"/>
      <c r="F4" s="141"/>
      <c r="G4" s="142"/>
    </row>
    <row r="5" spans="1:8" ht="44.1" customHeight="1">
      <c r="A5" s="145"/>
      <c r="B5" s="135"/>
      <c r="C5" s="136"/>
      <c r="D5" s="140"/>
      <c r="E5" s="148"/>
      <c r="F5" s="141"/>
      <c r="G5" s="142"/>
    </row>
    <row r="6" spans="1:8" ht="50.1" customHeight="1">
      <c r="A6" s="145"/>
      <c r="B6" s="135"/>
      <c r="C6" s="136"/>
      <c r="D6" s="140"/>
      <c r="E6" s="148"/>
      <c r="F6" s="141"/>
      <c r="G6" s="142"/>
    </row>
    <row r="7" spans="1:8" ht="50.1" customHeight="1">
      <c r="A7" s="145"/>
      <c r="B7" s="135"/>
      <c r="C7" s="136"/>
      <c r="D7" s="140"/>
      <c r="E7" s="148"/>
      <c r="F7" s="141"/>
      <c r="G7" s="142"/>
    </row>
    <row r="8" spans="1:8" ht="50.1" customHeight="1">
      <c r="A8" s="145"/>
      <c r="B8" s="135"/>
      <c r="C8" s="136"/>
      <c r="D8" s="140"/>
      <c r="E8" s="148"/>
      <c r="F8" s="141"/>
      <c r="G8" s="142"/>
    </row>
    <row r="9" spans="1:8" ht="50.1" customHeight="1">
      <c r="A9" s="145"/>
      <c r="B9" s="135"/>
      <c r="C9" s="136"/>
      <c r="D9" s="140"/>
      <c r="E9" s="148"/>
      <c r="F9" s="141"/>
      <c r="G9" s="142"/>
    </row>
    <row r="10" spans="1:8" ht="50.1" customHeight="1">
      <c r="A10" s="145"/>
      <c r="B10" s="135"/>
      <c r="C10" s="136"/>
      <c r="D10" s="140"/>
      <c r="E10" s="148"/>
      <c r="F10" s="141"/>
      <c r="G10" s="142"/>
    </row>
    <row r="11" spans="1:8" ht="50.1" customHeight="1">
      <c r="A11" s="145"/>
      <c r="B11" s="135"/>
      <c r="C11" s="136"/>
      <c r="D11" s="140"/>
      <c r="E11" s="148"/>
      <c r="F11" s="141"/>
      <c r="G11" s="142"/>
    </row>
    <row r="12" spans="1:8" ht="50.1" customHeight="1">
      <c r="A12" s="145"/>
      <c r="B12" s="135"/>
      <c r="C12" s="136"/>
      <c r="D12" s="140"/>
      <c r="E12" s="148"/>
      <c r="F12" s="141"/>
      <c r="G12" s="142"/>
    </row>
    <row r="13" spans="1:8" ht="50.1" customHeight="1">
      <c r="A13" s="145"/>
      <c r="B13" s="135"/>
      <c r="C13" s="136"/>
      <c r="D13" s="140"/>
      <c r="E13" s="148"/>
      <c r="F13" s="141"/>
      <c r="G13" s="142"/>
    </row>
    <row r="14" spans="1:8" ht="50.1" customHeight="1">
      <c r="A14" s="145"/>
      <c r="B14" s="135"/>
      <c r="C14" s="136"/>
      <c r="D14" s="140"/>
      <c r="E14" s="148"/>
      <c r="F14" s="141"/>
      <c r="G14" s="142"/>
    </row>
    <row r="15" spans="1:8" ht="50.1" customHeight="1">
      <c r="A15" s="145"/>
      <c r="B15" s="135"/>
      <c r="C15" s="136"/>
      <c r="D15" s="140"/>
      <c r="E15" s="148"/>
      <c r="F15" s="141"/>
      <c r="G15" s="142"/>
    </row>
    <row r="16" spans="1:8" ht="50.1" customHeight="1">
      <c r="A16" s="145"/>
      <c r="B16" s="135"/>
      <c r="C16" s="136"/>
      <c r="D16" s="140"/>
      <c r="E16" s="148"/>
      <c r="F16" s="141"/>
      <c r="G16" s="142"/>
    </row>
    <row r="17" spans="1:7" ht="50.1" customHeight="1">
      <c r="A17" s="145"/>
      <c r="B17" s="135"/>
      <c r="C17" s="136"/>
      <c r="D17" s="140"/>
      <c r="E17" s="148"/>
      <c r="F17" s="141"/>
      <c r="G17" s="142"/>
    </row>
    <row r="18" spans="1:7" ht="50.1" customHeight="1">
      <c r="A18" s="145"/>
      <c r="B18" s="135"/>
      <c r="C18" s="136"/>
      <c r="D18" s="140"/>
      <c r="E18" s="148"/>
      <c r="F18" s="141"/>
      <c r="G18" s="142"/>
    </row>
    <row r="19" spans="1:7" ht="50.1" customHeight="1">
      <c r="A19" s="145"/>
      <c r="B19" s="135"/>
      <c r="C19" s="136"/>
      <c r="D19" s="140"/>
      <c r="E19" s="148"/>
      <c r="F19" s="141"/>
      <c r="G19" s="142"/>
    </row>
    <row r="20" spans="1:7" ht="50.1" customHeight="1">
      <c r="A20" s="145"/>
      <c r="B20" s="135"/>
      <c r="C20" s="136"/>
      <c r="D20" s="140"/>
      <c r="E20" s="148"/>
      <c r="F20" s="141"/>
      <c r="G20" s="142"/>
    </row>
    <row r="21" spans="1:7" ht="50.1" customHeight="1">
      <c r="A21" s="145"/>
      <c r="B21" s="135"/>
      <c r="C21" s="136"/>
      <c r="D21" s="140"/>
      <c r="E21" s="148"/>
      <c r="F21" s="141"/>
      <c r="G21" s="142"/>
    </row>
    <row r="22" spans="1:7" ht="50.1" customHeight="1">
      <c r="A22" s="145"/>
      <c r="B22" s="135"/>
      <c r="C22" s="136"/>
      <c r="D22" s="140"/>
      <c r="E22" s="148"/>
      <c r="F22" s="141"/>
      <c r="G22" s="142"/>
    </row>
    <row r="23" spans="1:7" ht="50.1" customHeight="1">
      <c r="A23" s="145"/>
      <c r="B23" s="135"/>
      <c r="C23" s="136"/>
      <c r="D23" s="140"/>
      <c r="E23" s="148"/>
      <c r="F23" s="141"/>
      <c r="G23" s="142"/>
    </row>
    <row r="24" spans="1:7" ht="50.1" customHeight="1">
      <c r="A24" s="145"/>
      <c r="B24" s="135"/>
      <c r="C24" s="136"/>
      <c r="D24" s="140"/>
      <c r="E24" s="148"/>
      <c r="F24" s="141"/>
      <c r="G24" s="142"/>
    </row>
    <row r="25" spans="1:7" ht="50.1" customHeight="1">
      <c r="A25" s="145"/>
      <c r="B25" s="135"/>
      <c r="C25" s="136"/>
      <c r="D25" s="140"/>
      <c r="E25" s="148"/>
      <c r="F25" s="141"/>
      <c r="G25" s="142"/>
    </row>
    <row r="26" spans="1:7" ht="50.1" customHeight="1">
      <c r="A26" s="145"/>
      <c r="B26" s="135"/>
      <c r="C26" s="136"/>
      <c r="D26" s="140"/>
      <c r="E26" s="148"/>
      <c r="F26" s="141"/>
      <c r="G26" s="142"/>
    </row>
    <row r="27" spans="1:7" ht="50.1" customHeight="1">
      <c r="A27" s="145"/>
      <c r="B27" s="135"/>
      <c r="C27" s="136"/>
      <c r="D27" s="140"/>
      <c r="E27" s="148"/>
      <c r="F27" s="141"/>
      <c r="G27" s="142"/>
    </row>
    <row r="28" spans="1:7" ht="50.1" customHeight="1">
      <c r="A28" s="145"/>
      <c r="B28" s="135"/>
      <c r="C28" s="136"/>
      <c r="D28" s="140"/>
      <c r="E28" s="148"/>
      <c r="F28" s="141"/>
      <c r="G28" s="142"/>
    </row>
    <row r="29" spans="1:7" ht="50.1" customHeight="1">
      <c r="A29" s="145"/>
      <c r="B29" s="135"/>
      <c r="C29" s="136"/>
      <c r="D29" s="140"/>
      <c r="E29" s="148"/>
      <c r="F29" s="141"/>
      <c r="G29" s="142"/>
    </row>
    <row r="30" spans="1:7" ht="50.1" customHeight="1">
      <c r="A30" s="145"/>
      <c r="B30" s="135"/>
      <c r="C30" s="136"/>
      <c r="D30" s="140"/>
      <c r="E30" s="148"/>
      <c r="F30" s="141"/>
      <c r="G30" s="142"/>
    </row>
    <row r="31" spans="1:7" ht="50.1" customHeight="1">
      <c r="A31" s="145"/>
      <c r="B31" s="135"/>
      <c r="C31" s="136"/>
      <c r="D31" s="140"/>
      <c r="E31" s="148"/>
      <c r="F31" s="141"/>
      <c r="G31" s="142"/>
    </row>
    <row r="32" spans="1:7" ht="50.1" customHeight="1">
      <c r="A32" s="145"/>
      <c r="B32" s="135"/>
      <c r="C32" s="136"/>
      <c r="D32" s="140"/>
      <c r="E32" s="148"/>
      <c r="F32" s="141"/>
      <c r="G32" s="142"/>
    </row>
    <row r="33" spans="1:7" ht="50.1" customHeight="1">
      <c r="A33" s="145"/>
      <c r="B33" s="135"/>
      <c r="C33" s="136"/>
      <c r="D33" s="140"/>
      <c r="E33" s="148"/>
      <c r="F33" s="141"/>
      <c r="G33" s="142"/>
    </row>
    <row r="34" spans="1:7" ht="50.1" customHeight="1">
      <c r="A34" s="145"/>
      <c r="B34" s="135"/>
      <c r="C34" s="136"/>
      <c r="D34" s="140"/>
      <c r="E34" s="148"/>
      <c r="F34" s="141"/>
      <c r="G34" s="142"/>
    </row>
    <row r="35" spans="1:7" ht="50.1" customHeight="1">
      <c r="A35" s="145"/>
      <c r="B35" s="135"/>
      <c r="C35" s="136"/>
      <c r="D35" s="140"/>
      <c r="E35" s="148"/>
      <c r="F35" s="141"/>
      <c r="G35" s="142"/>
    </row>
    <row r="36" spans="1:7" ht="50.1" customHeight="1">
      <c r="A36" s="145"/>
      <c r="B36" s="135"/>
      <c r="C36" s="136"/>
      <c r="D36" s="140"/>
      <c r="E36" s="148"/>
      <c r="F36" s="141"/>
      <c r="G36" s="142"/>
    </row>
    <row r="37" spans="1:7" ht="50.1" customHeight="1">
      <c r="A37" s="145"/>
      <c r="B37" s="135"/>
      <c r="C37" s="136"/>
      <c r="D37" s="140"/>
      <c r="E37" s="148"/>
      <c r="F37" s="141"/>
      <c r="G37" s="142"/>
    </row>
    <row r="38" spans="1:7" ht="50.1" customHeight="1">
      <c r="A38" s="145"/>
      <c r="B38" s="135"/>
      <c r="C38" s="136"/>
      <c r="D38" s="140"/>
      <c r="E38" s="148"/>
      <c r="F38" s="141"/>
      <c r="G38" s="142"/>
    </row>
    <row r="39" spans="1:7" ht="50.1" customHeight="1">
      <c r="A39" s="145"/>
      <c r="B39" s="135"/>
      <c r="C39" s="136"/>
      <c r="D39" s="140"/>
      <c r="E39" s="148"/>
      <c r="F39" s="141"/>
      <c r="G39" s="142"/>
    </row>
    <row r="40" spans="1:7" ht="50.1" customHeight="1">
      <c r="A40" s="145"/>
      <c r="B40" s="135"/>
      <c r="C40" s="136"/>
      <c r="D40" s="140"/>
      <c r="E40" s="148"/>
      <c r="F40" s="141"/>
      <c r="G40" s="142"/>
    </row>
    <row r="41" spans="1:7" ht="50.1" customHeight="1">
      <c r="A41" s="145"/>
      <c r="B41" s="135"/>
      <c r="C41" s="136"/>
      <c r="D41" s="140"/>
      <c r="E41" s="148"/>
      <c r="F41" s="141"/>
      <c r="G41" s="142"/>
    </row>
    <row r="42" spans="1:7" ht="50.1" customHeight="1">
      <c r="A42" s="145"/>
      <c r="B42" s="135"/>
      <c r="C42" s="136"/>
      <c r="D42" s="140"/>
      <c r="E42" s="148"/>
      <c r="F42" s="141"/>
      <c r="G42" s="142"/>
    </row>
    <row r="43" spans="1:7" ht="50.1" customHeight="1">
      <c r="A43" s="145"/>
      <c r="B43" s="135"/>
      <c r="C43" s="136"/>
      <c r="D43" s="140"/>
      <c r="E43" s="148"/>
      <c r="F43" s="141"/>
      <c r="G43" s="142"/>
    </row>
    <row r="44" spans="1:7" ht="50.1" customHeight="1">
      <c r="A44" s="145"/>
      <c r="B44" s="135"/>
      <c r="C44" s="136"/>
      <c r="D44" s="140"/>
      <c r="E44" s="148"/>
      <c r="F44" s="141"/>
      <c r="G44" s="142"/>
    </row>
    <row r="45" spans="1:7" ht="50.1" customHeight="1">
      <c r="A45" s="145"/>
      <c r="B45" s="135"/>
      <c r="C45" s="136"/>
      <c r="D45" s="140"/>
      <c r="E45" s="148"/>
      <c r="F45" s="141"/>
      <c r="G45" s="142"/>
    </row>
    <row r="46" spans="1:7" ht="50.1" customHeight="1">
      <c r="A46" s="145"/>
      <c r="B46" s="135"/>
      <c r="C46" s="136"/>
      <c r="D46" s="140"/>
      <c r="E46" s="148"/>
      <c r="F46" s="141"/>
      <c r="G46" s="142"/>
    </row>
  </sheetData>
  <sheetProtection algorithmName="SHA-512" hashValue="oS0Qm+WCbz6wFnVibZF8ucPpoDlxs4bkGbDaGFftF/3S2U7gW4ZxknAD14ZVBuBfMqhn4T2+TvvymP4ED4KgeA==" saltValue="92ZVt3VbZEsMUYiHE0GkPQ==" spinCount="100000" sheet="1" formatRows="0"/>
  <mergeCells count="1">
    <mergeCell ref="A1:G1"/>
  </mergeCells>
  <hyperlinks>
    <hyperlink ref="H1" location="PORTADA!A1" display="Portada" xr:uid="{E2C19561-657A-42A7-AFDC-139991F29C89}"/>
  </hyperlinks>
  <printOptions horizontalCentered="1"/>
  <pageMargins left="0.31496062992125984" right="0.31496062992125984" top="1.3385826771653544" bottom="0.74803149606299213" header="0.31496062992125984" footer="0.31496062992125984"/>
  <pageSetup scale="60" fitToHeight="0" orientation="landscape" r:id="rId1"/>
  <headerFooter>
    <oddHeader>&amp;L&amp;G&amp;C
PROCESO DE INSPECCIÓN, VIGILANCIA Y CONTROL
INSTRUMENTO IV 
EDUCACION INICIAL PROPIA E INTERCULTURAL  - EIPI
&amp;RIN85.IVC
Versión 2
24/06/2026
Clasificación de la Información
CLASIFICADA</oddHeader>
    <oddFooter>&amp;C&amp;G</oddFooter>
  </headerFooter>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26">
    <tabColor rgb="FF00B0F0"/>
    <pageSetUpPr fitToPage="1"/>
  </sheetPr>
  <dimension ref="A1:I45"/>
  <sheetViews>
    <sheetView zoomScaleNormal="100" workbookViewId="0">
      <selection activeCell="B8" sqref="B8"/>
    </sheetView>
  </sheetViews>
  <sheetFormatPr baseColWidth="10" defaultColWidth="11.42578125" defaultRowHeight="15"/>
  <cols>
    <col min="1" max="1" width="10.85546875" customWidth="1"/>
    <col min="2" max="2" width="56.140625" customWidth="1"/>
    <col min="3" max="3" width="48.42578125" customWidth="1"/>
    <col min="4" max="4" width="35.85546875" customWidth="1"/>
    <col min="5" max="5" width="30.140625" customWidth="1"/>
    <col min="6" max="6" width="28.85546875" customWidth="1"/>
    <col min="7" max="7" width="9.140625" customWidth="1"/>
  </cols>
  <sheetData>
    <row r="1" spans="1:9" ht="21.75" thickBot="1">
      <c r="A1" s="584" t="s">
        <v>2333</v>
      </c>
      <c r="B1" s="585"/>
      <c r="C1" s="585"/>
      <c r="D1" s="585"/>
      <c r="E1" s="585"/>
      <c r="F1" s="586"/>
      <c r="G1" s="199" t="s">
        <v>1727</v>
      </c>
    </row>
    <row r="2" spans="1:9" ht="33" customHeight="1" thickBot="1">
      <c r="A2" s="597" t="s">
        <v>2334</v>
      </c>
      <c r="B2" s="598"/>
      <c r="C2" s="595" t="s">
        <v>2528</v>
      </c>
      <c r="D2" s="595"/>
      <c r="E2" s="595"/>
      <c r="F2" s="596"/>
    </row>
    <row r="3" spans="1:9" s="34" customFormat="1" ht="15.75" customHeight="1">
      <c r="A3" s="556" t="s">
        <v>2335</v>
      </c>
      <c r="B3" s="557"/>
      <c r="C3" s="587" t="s">
        <v>2336</v>
      </c>
      <c r="D3" s="587"/>
      <c r="E3" s="587"/>
      <c r="F3" s="588"/>
      <c r="G3" s="31"/>
      <c r="H3" s="31"/>
      <c r="I3" s="31"/>
    </row>
    <row r="4" spans="1:9" ht="14.25" customHeight="1">
      <c r="A4" s="556"/>
      <c r="B4" s="557"/>
      <c r="C4" s="112" t="s">
        <v>2337</v>
      </c>
      <c r="D4" s="112" t="s">
        <v>2338</v>
      </c>
      <c r="E4" s="112" t="s">
        <v>2127</v>
      </c>
      <c r="F4" s="113" t="s">
        <v>2339</v>
      </c>
      <c r="G4" s="31"/>
      <c r="H4" s="31"/>
      <c r="I4" s="31"/>
    </row>
    <row r="5" spans="1:9" s="14" customFormat="1" ht="15.75" customHeight="1">
      <c r="A5" s="558" t="s">
        <v>2521</v>
      </c>
      <c r="B5" s="559"/>
      <c r="C5" s="37">
        <f>+'2.Ambientes Edu. y Protectores'!D76</f>
        <v>0</v>
      </c>
      <c r="D5" s="37">
        <f>+'2.Ambientes Edu. y Protectores'!D77</f>
        <v>0</v>
      </c>
      <c r="E5" s="37">
        <f>+'2.Ambientes Edu. y Protectores'!D78</f>
        <v>15</v>
      </c>
      <c r="F5" s="114">
        <f>SUM(C5:E5)</f>
        <v>15</v>
      </c>
      <c r="G5" s="31"/>
      <c r="H5" s="31"/>
      <c r="I5" s="31"/>
    </row>
    <row r="6" spans="1:9">
      <c r="A6" s="558" t="s">
        <v>2522</v>
      </c>
      <c r="B6" s="559"/>
      <c r="C6" s="81">
        <f>+'3.Salud y Nutrición'!D79</f>
        <v>0</v>
      </c>
      <c r="D6" s="81">
        <f>+'3.Salud y Nutrición'!D80</f>
        <v>0</v>
      </c>
      <c r="E6" s="81">
        <f>+'3.Salud y Nutrición'!D81</f>
        <v>15</v>
      </c>
      <c r="F6" s="114">
        <f t="shared" ref="F6:F11" si="0">SUM(C6:E6)</f>
        <v>15</v>
      </c>
      <c r="G6" s="31"/>
      <c r="H6" s="31"/>
      <c r="I6" s="31"/>
    </row>
    <row r="7" spans="1:9">
      <c r="A7" s="558" t="s">
        <v>2523</v>
      </c>
      <c r="B7" s="559"/>
      <c r="C7" s="81">
        <f>+'4. Familia, Comunidades y Redes'!D39</f>
        <v>0</v>
      </c>
      <c r="D7" s="81">
        <f>+'4. Familia, Comunidades y Redes'!D40</f>
        <v>0</v>
      </c>
      <c r="E7" s="81">
        <f>+'4. Familia, Comunidades y Redes'!D41</f>
        <v>7</v>
      </c>
      <c r="F7" s="114">
        <f t="shared" si="0"/>
        <v>7</v>
      </c>
      <c r="G7" s="31"/>
      <c r="H7" s="31"/>
      <c r="I7" s="31"/>
    </row>
    <row r="8" spans="1:9">
      <c r="A8" s="558" t="s">
        <v>2524</v>
      </c>
      <c r="B8" s="559"/>
      <c r="C8" s="81">
        <f>+'5. Proceso Pedagógico'!D35</f>
        <v>0</v>
      </c>
      <c r="D8" s="81">
        <f>+'5. Proceso Pedagógico'!D36</f>
        <v>0</v>
      </c>
      <c r="E8" s="81">
        <f>+'5. Proceso Pedagógico'!D37</f>
        <v>6</v>
      </c>
      <c r="F8" s="114">
        <f t="shared" si="0"/>
        <v>6</v>
      </c>
      <c r="G8" s="31"/>
      <c r="H8" s="31"/>
      <c r="I8" s="31"/>
    </row>
    <row r="9" spans="1:9">
      <c r="A9" s="558" t="s">
        <v>2525</v>
      </c>
      <c r="B9" s="559"/>
      <c r="C9" s="81">
        <f>+'6. Administrativo y Gestión'!D22</f>
        <v>0</v>
      </c>
      <c r="D9" s="81">
        <f>+'6. Administrativo y Gestión'!D23</f>
        <v>0</v>
      </c>
      <c r="E9" s="81">
        <f>+'6. Administrativo y Gestión'!D24</f>
        <v>5</v>
      </c>
      <c r="F9" s="114">
        <f t="shared" si="0"/>
        <v>5</v>
      </c>
      <c r="G9" s="31"/>
      <c r="H9" s="31"/>
      <c r="I9" s="31"/>
    </row>
    <row r="10" spans="1:9" ht="15" customHeight="1">
      <c r="A10" s="558" t="s">
        <v>2340</v>
      </c>
      <c r="B10" s="559"/>
      <c r="C10" s="81">
        <f>+'7. Financiero '!D24</f>
        <v>0</v>
      </c>
      <c r="D10" s="81">
        <f>+'7. Financiero '!D25</f>
        <v>0</v>
      </c>
      <c r="E10" s="81">
        <f>+'7. Financiero '!D26</f>
        <v>3</v>
      </c>
      <c r="F10" s="114">
        <f t="shared" si="0"/>
        <v>3</v>
      </c>
    </row>
    <row r="11" spans="1:9" ht="15" customHeight="1">
      <c r="A11" s="558" t="s">
        <v>2341</v>
      </c>
      <c r="B11" s="559"/>
      <c r="C11" s="81">
        <f>+'8. Talento Humano '!D29</f>
        <v>0</v>
      </c>
      <c r="D11" s="81">
        <f>+'8. Talento Humano '!D30</f>
        <v>0</v>
      </c>
      <c r="E11" s="81">
        <f>+'8. Talento Humano '!D31</f>
        <v>6</v>
      </c>
      <c r="F11" s="114">
        <f t="shared" si="0"/>
        <v>6</v>
      </c>
    </row>
    <row r="12" spans="1:9">
      <c r="A12" s="560" t="s">
        <v>2342</v>
      </c>
      <c r="B12" s="561"/>
      <c r="C12" s="115">
        <f>SUM(C5:C10)</f>
        <v>0</v>
      </c>
      <c r="D12" s="115">
        <f>SUM(D5:D10)</f>
        <v>0</v>
      </c>
      <c r="E12" s="115">
        <f>SUM(E5:E10)</f>
        <v>51</v>
      </c>
      <c r="F12" s="116">
        <f>SUM(F5:F11)</f>
        <v>57</v>
      </c>
    </row>
    <row r="13" spans="1:9" ht="30.75" thickBot="1">
      <c r="A13" s="117"/>
      <c r="B13" s="118"/>
      <c r="C13" s="119" t="s">
        <v>2343</v>
      </c>
      <c r="D13" s="120" t="s">
        <v>2344</v>
      </c>
      <c r="E13" s="119" t="s">
        <v>2343</v>
      </c>
      <c r="F13" s="121"/>
    </row>
    <row r="14" spans="1:9">
      <c r="A14" s="553" t="s">
        <v>1696</v>
      </c>
      <c r="B14" s="554"/>
      <c r="C14" s="554"/>
      <c r="D14" s="554"/>
      <c r="E14" s="554"/>
      <c r="F14" s="555"/>
    </row>
    <row r="15" spans="1:9">
      <c r="A15" s="562"/>
      <c r="B15" s="563"/>
      <c r="C15" s="563"/>
      <c r="D15" s="563"/>
      <c r="E15" s="563"/>
      <c r="F15" s="564"/>
    </row>
    <row r="16" spans="1:9" ht="109.5" customHeight="1" thickBot="1">
      <c r="A16" s="565"/>
      <c r="B16" s="566"/>
      <c r="C16" s="566"/>
      <c r="D16" s="566"/>
      <c r="E16" s="566"/>
      <c r="F16" s="567"/>
    </row>
    <row r="17" spans="1:6" ht="25.5" customHeight="1">
      <c r="A17" s="553" t="s">
        <v>1698</v>
      </c>
      <c r="B17" s="554"/>
      <c r="C17" s="554"/>
      <c r="D17" s="554"/>
      <c r="E17" s="554"/>
      <c r="F17" s="555"/>
    </row>
    <row r="18" spans="1:6">
      <c r="A18" s="589"/>
      <c r="B18" s="590"/>
      <c r="C18" s="590"/>
      <c r="D18" s="590"/>
      <c r="E18" s="590"/>
      <c r="F18" s="591"/>
    </row>
    <row r="19" spans="1:6">
      <c r="A19" s="589"/>
      <c r="B19" s="590"/>
      <c r="C19" s="590"/>
      <c r="D19" s="590"/>
      <c r="E19" s="590"/>
      <c r="F19" s="591"/>
    </row>
    <row r="20" spans="1:6">
      <c r="A20" s="589"/>
      <c r="B20" s="590"/>
      <c r="C20" s="590"/>
      <c r="D20" s="590"/>
      <c r="E20" s="590"/>
      <c r="F20" s="591"/>
    </row>
    <row r="21" spans="1:6">
      <c r="A21" s="589"/>
      <c r="B21" s="590"/>
      <c r="C21" s="590"/>
      <c r="D21" s="590"/>
      <c r="E21" s="590"/>
      <c r="F21" s="591"/>
    </row>
    <row r="22" spans="1:6">
      <c r="A22" s="589"/>
      <c r="B22" s="590"/>
      <c r="C22" s="590"/>
      <c r="D22" s="590"/>
      <c r="E22" s="590"/>
      <c r="F22" s="591"/>
    </row>
    <row r="23" spans="1:6">
      <c r="A23" s="589"/>
      <c r="B23" s="590"/>
      <c r="C23" s="590"/>
      <c r="D23" s="590"/>
      <c r="E23" s="590"/>
      <c r="F23" s="591"/>
    </row>
    <row r="24" spans="1:6">
      <c r="A24" s="589"/>
      <c r="B24" s="590"/>
      <c r="C24" s="590"/>
      <c r="D24" s="590"/>
      <c r="E24" s="590"/>
      <c r="F24" s="591"/>
    </row>
    <row r="25" spans="1:6" ht="18" customHeight="1">
      <c r="A25" s="589"/>
      <c r="B25" s="590"/>
      <c r="C25" s="590"/>
      <c r="D25" s="590"/>
      <c r="E25" s="590"/>
      <c r="F25" s="591"/>
    </row>
    <row r="26" spans="1:6" ht="18" customHeight="1">
      <c r="A26" s="589"/>
      <c r="B26" s="590"/>
      <c r="C26" s="590"/>
      <c r="D26" s="590"/>
      <c r="E26" s="590"/>
      <c r="F26" s="591"/>
    </row>
    <row r="27" spans="1:6">
      <c r="A27" s="589"/>
      <c r="B27" s="590"/>
      <c r="C27" s="590"/>
      <c r="D27" s="590"/>
      <c r="E27" s="590"/>
      <c r="F27" s="591"/>
    </row>
    <row r="28" spans="1:6">
      <c r="A28" s="589"/>
      <c r="B28" s="590"/>
      <c r="C28" s="590"/>
      <c r="D28" s="590"/>
      <c r="E28" s="590"/>
      <c r="F28" s="591"/>
    </row>
    <row r="29" spans="1:6" ht="15" customHeight="1">
      <c r="A29" s="589"/>
      <c r="B29" s="590"/>
      <c r="C29" s="590"/>
      <c r="D29" s="590"/>
      <c r="E29" s="590"/>
      <c r="F29" s="591"/>
    </row>
    <row r="30" spans="1:6" ht="68.25" customHeight="1">
      <c r="A30" s="552" t="s">
        <v>2345</v>
      </c>
      <c r="B30" s="552"/>
      <c r="C30" s="599" t="s">
        <v>2346</v>
      </c>
      <c r="D30" s="599"/>
      <c r="E30" s="599"/>
      <c r="F30" s="599"/>
    </row>
    <row r="31" spans="1:6" ht="29.45" customHeight="1">
      <c r="A31" s="592" t="s">
        <v>2347</v>
      </c>
      <c r="B31" s="593"/>
      <c r="C31" s="593"/>
      <c r="D31" s="593"/>
      <c r="E31" s="593"/>
      <c r="F31" s="594"/>
    </row>
    <row r="32" spans="1:6" ht="19.350000000000001" customHeight="1">
      <c r="A32" s="579" t="s">
        <v>2348</v>
      </c>
      <c r="B32" s="580"/>
      <c r="C32" s="581" t="s">
        <v>2349</v>
      </c>
      <c r="D32" s="582"/>
      <c r="E32" s="580"/>
      <c r="F32" s="39" t="s">
        <v>2350</v>
      </c>
    </row>
    <row r="33" spans="1:9" ht="30" customHeight="1">
      <c r="A33" s="572"/>
      <c r="B33" s="573"/>
      <c r="C33" s="574"/>
      <c r="D33" s="575"/>
      <c r="E33" s="573"/>
      <c r="F33" s="122"/>
      <c r="G33" s="38"/>
      <c r="H33" s="38"/>
      <c r="I33" s="38"/>
    </row>
    <row r="34" spans="1:9" ht="30" customHeight="1">
      <c r="A34" s="572"/>
      <c r="B34" s="573"/>
      <c r="C34" s="574"/>
      <c r="D34" s="575"/>
      <c r="E34" s="573"/>
      <c r="F34" s="122"/>
    </row>
    <row r="35" spans="1:9" ht="30" customHeight="1">
      <c r="A35" s="572"/>
      <c r="B35" s="573"/>
      <c r="C35" s="574"/>
      <c r="D35" s="575"/>
      <c r="E35" s="573"/>
      <c r="F35" s="122"/>
    </row>
    <row r="36" spans="1:9" ht="30" customHeight="1">
      <c r="A36" s="572"/>
      <c r="B36" s="573"/>
      <c r="C36" s="574"/>
      <c r="D36" s="575"/>
      <c r="E36" s="573"/>
      <c r="F36" s="122"/>
    </row>
    <row r="37" spans="1:9" ht="30" customHeight="1" thickBot="1">
      <c r="A37" s="568"/>
      <c r="B37" s="569"/>
      <c r="C37" s="570"/>
      <c r="D37" s="571"/>
      <c r="E37" s="569"/>
      <c r="F37" s="123"/>
    </row>
    <row r="38" spans="1:9" ht="15.75" thickBot="1">
      <c r="A38" s="583"/>
      <c r="B38" s="583"/>
      <c r="C38" s="583"/>
      <c r="D38" s="583"/>
      <c r="E38" s="583"/>
      <c r="F38" s="40"/>
    </row>
    <row r="39" spans="1:9">
      <c r="A39" s="576" t="s">
        <v>2351</v>
      </c>
      <c r="B39" s="577"/>
      <c r="C39" s="577"/>
      <c r="D39" s="577"/>
      <c r="E39" s="577"/>
      <c r="F39" s="578"/>
    </row>
    <row r="40" spans="1:9">
      <c r="A40" s="579" t="s">
        <v>2348</v>
      </c>
      <c r="B40" s="580"/>
      <c r="C40" s="581" t="s">
        <v>2349</v>
      </c>
      <c r="D40" s="582"/>
      <c r="E40" s="580"/>
      <c r="F40" s="39" t="s">
        <v>2350</v>
      </c>
    </row>
    <row r="41" spans="1:9" ht="30" customHeight="1">
      <c r="A41" s="572"/>
      <c r="B41" s="573"/>
      <c r="C41" s="574"/>
      <c r="D41" s="575"/>
      <c r="E41" s="573"/>
      <c r="F41" s="122"/>
    </row>
    <row r="42" spans="1:9" ht="30" customHeight="1">
      <c r="A42" s="572"/>
      <c r="B42" s="573"/>
      <c r="C42" s="574"/>
      <c r="D42" s="575"/>
      <c r="E42" s="573"/>
      <c r="F42" s="122"/>
    </row>
    <row r="43" spans="1:9" ht="30" customHeight="1">
      <c r="A43" s="572"/>
      <c r="B43" s="573"/>
      <c r="C43" s="574"/>
      <c r="D43" s="575"/>
      <c r="E43" s="573"/>
      <c r="F43" s="122"/>
    </row>
    <row r="44" spans="1:9" ht="30" customHeight="1">
      <c r="A44" s="572"/>
      <c r="B44" s="573"/>
      <c r="C44" s="574"/>
      <c r="D44" s="575"/>
      <c r="E44" s="573"/>
      <c r="F44" s="122"/>
    </row>
    <row r="45" spans="1:9" ht="30" customHeight="1" thickBot="1">
      <c r="A45" s="568"/>
      <c r="B45" s="569"/>
      <c r="C45" s="570"/>
      <c r="D45" s="571"/>
      <c r="E45" s="569"/>
      <c r="F45" s="123"/>
    </row>
  </sheetData>
  <sheetProtection algorithmName="SHA-512" hashValue="eBSoM7aF7widRKp1euw1piJSnObqUvRtYbX6qtmqEZCPHhE/tomrO+0IicAAgrnbscPISYk9AKJ0+YSh/wO8zQ==" saltValue="vsl0p0Isg0lrbSiCnFqPGg==" spinCount="100000" sheet="1" objects="1" scenarios="1" formatRows="0"/>
  <mergeCells count="47">
    <mergeCell ref="C32:E32"/>
    <mergeCell ref="A33:B33"/>
    <mergeCell ref="C33:E33"/>
    <mergeCell ref="C34:E34"/>
    <mergeCell ref="A37:B37"/>
    <mergeCell ref="C37:E37"/>
    <mergeCell ref="A1:F1"/>
    <mergeCell ref="A10:B10"/>
    <mergeCell ref="A34:B34"/>
    <mergeCell ref="C3:F3"/>
    <mergeCell ref="A5:B5"/>
    <mergeCell ref="A6:B6"/>
    <mergeCell ref="A7:B7"/>
    <mergeCell ref="A8:B8"/>
    <mergeCell ref="A9:B9"/>
    <mergeCell ref="A18:F29"/>
    <mergeCell ref="A17:F17"/>
    <mergeCell ref="A31:F31"/>
    <mergeCell ref="A32:B32"/>
    <mergeCell ref="C2:F2"/>
    <mergeCell ref="A2:B2"/>
    <mergeCell ref="C30:F30"/>
    <mergeCell ref="A38:B38"/>
    <mergeCell ref="C38:E38"/>
    <mergeCell ref="A35:B35"/>
    <mergeCell ref="C35:E35"/>
    <mergeCell ref="A36:B36"/>
    <mergeCell ref="C36:E36"/>
    <mergeCell ref="A39:F39"/>
    <mergeCell ref="A40:B40"/>
    <mergeCell ref="C40:E40"/>
    <mergeCell ref="A41:B41"/>
    <mergeCell ref="C41:E41"/>
    <mergeCell ref="A45:B45"/>
    <mergeCell ref="C45:E45"/>
    <mergeCell ref="A42:B42"/>
    <mergeCell ref="C42:E42"/>
    <mergeCell ref="A43:B43"/>
    <mergeCell ref="C43:E43"/>
    <mergeCell ref="A44:B44"/>
    <mergeCell ref="C44:E44"/>
    <mergeCell ref="A30:B30"/>
    <mergeCell ref="A14:F14"/>
    <mergeCell ref="A3:B4"/>
    <mergeCell ref="A11:B11"/>
    <mergeCell ref="A12:B12"/>
    <mergeCell ref="A15:F16"/>
  </mergeCells>
  <hyperlinks>
    <hyperlink ref="G1" location="PORTADA!A1" display="Portada" xr:uid="{97371DFE-0DC4-4A4C-9AEA-BD3FBD07CB2E}"/>
  </hyperlinks>
  <printOptions horizontalCentered="1"/>
  <pageMargins left="0.31496062992125984" right="0.31496062992125984" top="1.3385826771653544" bottom="0.74803149606299213" header="0.31496062992125984" footer="0.31496062992125984"/>
  <pageSetup scale="62" fitToHeight="0" orientation="landscape" r:id="rId1"/>
  <headerFooter>
    <oddHeader>&amp;L&amp;G&amp;C
PROCESO DE INSPECCIÓN, VIGILANCIA Y CONTROL
INSTRUMENTO IV 
EDUCACION INICIAL PROPIA E INTERCULTURAL  - EIPI
&amp;RIN85.IVC
Versión 2
24/06/2026
Clasificación de la Información
CLASIFICADA</oddHeader>
    <oddFooter>&amp;C&amp;G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209FCB-D9F2-4B70-A4C8-E037D4223C62}">
  <sheetPr codeName="Hoja6">
    <pageSetUpPr fitToPage="1"/>
  </sheetPr>
  <dimension ref="A1:E38"/>
  <sheetViews>
    <sheetView showGridLines="0" tabSelected="1" zoomScale="90" zoomScaleNormal="90" workbookViewId="0">
      <selection activeCell="B8" sqref="B8"/>
    </sheetView>
  </sheetViews>
  <sheetFormatPr baseColWidth="10" defaultColWidth="11.42578125" defaultRowHeight="15"/>
  <cols>
    <col min="1" max="1" width="35.85546875" customWidth="1"/>
    <col min="2" max="2" width="38.85546875" customWidth="1"/>
    <col min="3" max="3" width="37.42578125" customWidth="1"/>
    <col min="4" max="4" width="74.140625" customWidth="1"/>
    <col min="5" max="5" width="26.42578125" customWidth="1"/>
  </cols>
  <sheetData>
    <row r="1" spans="1:5" ht="18" customHeight="1">
      <c r="A1" s="1"/>
      <c r="B1" s="1"/>
      <c r="C1" s="1"/>
      <c r="D1" s="1"/>
      <c r="E1" s="435" t="s">
        <v>2529</v>
      </c>
    </row>
    <row r="2" spans="1:5" ht="23.25" customHeight="1">
      <c r="A2" s="1"/>
      <c r="B2" s="437" t="s">
        <v>2526</v>
      </c>
      <c r="C2" s="437"/>
      <c r="D2" s="437"/>
      <c r="E2" s="436"/>
    </row>
    <row r="3" spans="1:5">
      <c r="B3" s="437"/>
      <c r="C3" s="437"/>
      <c r="D3" s="437"/>
      <c r="E3" s="436"/>
    </row>
    <row r="4" spans="1:5" ht="24" customHeight="1">
      <c r="A4" s="1"/>
      <c r="B4" s="437"/>
      <c r="C4" s="437"/>
      <c r="D4" s="437"/>
      <c r="E4" s="436"/>
    </row>
    <row r="5" spans="1:5" ht="30.6" customHeight="1">
      <c r="A5" s="1"/>
      <c r="B5" s="1"/>
      <c r="C5" s="1"/>
      <c r="D5" s="1"/>
      <c r="E5" s="436"/>
    </row>
    <row r="6" spans="1:5" ht="15.6" customHeight="1">
      <c r="A6" s="1"/>
      <c r="B6" s="1"/>
      <c r="C6" s="1"/>
      <c r="D6" s="1"/>
      <c r="E6" s="436"/>
    </row>
    <row r="7" spans="1:5">
      <c r="A7" s="1"/>
      <c r="B7" s="1"/>
      <c r="C7" s="1"/>
      <c r="D7" s="1"/>
      <c r="E7" s="1"/>
    </row>
    <row r="8" spans="1:5">
      <c r="A8" s="1"/>
      <c r="B8" s="1"/>
      <c r="C8" s="1"/>
      <c r="D8" s="1"/>
      <c r="E8" s="1"/>
    </row>
    <row r="9" spans="1:5">
      <c r="A9" s="1"/>
      <c r="B9" s="1"/>
      <c r="C9" s="1"/>
      <c r="D9" s="1"/>
      <c r="E9" s="1"/>
    </row>
    <row r="10" spans="1:5">
      <c r="A10" s="1"/>
      <c r="B10" s="1"/>
      <c r="C10" s="1"/>
      <c r="D10" s="1"/>
      <c r="E10" s="1"/>
    </row>
    <row r="11" spans="1:5">
      <c r="A11" s="1"/>
      <c r="B11" s="1"/>
      <c r="C11" s="1"/>
      <c r="D11" s="1"/>
      <c r="E11" s="1"/>
    </row>
    <row r="12" spans="1:5">
      <c r="A12" s="1"/>
      <c r="B12" s="1"/>
      <c r="C12" s="1"/>
      <c r="D12" s="1"/>
      <c r="E12" s="1"/>
    </row>
    <row r="13" spans="1:5">
      <c r="A13" s="1"/>
      <c r="B13" s="1"/>
      <c r="C13" s="1"/>
      <c r="D13" s="1"/>
      <c r="E13" s="1"/>
    </row>
    <row r="14" spans="1:5">
      <c r="A14" s="1"/>
      <c r="B14" s="1"/>
      <c r="C14" s="1"/>
      <c r="D14" s="1"/>
      <c r="E14" s="1"/>
    </row>
    <row r="15" spans="1:5">
      <c r="A15" s="1"/>
      <c r="B15" s="1"/>
      <c r="C15" s="1"/>
      <c r="D15" s="1"/>
      <c r="E15" s="1"/>
    </row>
    <row r="16" spans="1:5">
      <c r="A16" s="1"/>
      <c r="B16" s="1"/>
      <c r="C16" s="1"/>
      <c r="D16" s="1"/>
      <c r="E16" s="1"/>
    </row>
    <row r="17" spans="1:5">
      <c r="A17" s="1"/>
      <c r="B17" s="1"/>
      <c r="C17" s="1"/>
      <c r="D17" s="1"/>
      <c r="E17" s="1"/>
    </row>
    <row r="18" spans="1:5">
      <c r="A18" s="1"/>
      <c r="B18" s="1"/>
      <c r="C18" s="1"/>
      <c r="D18" s="1"/>
      <c r="E18" s="1"/>
    </row>
    <row r="19" spans="1:5">
      <c r="A19" s="1"/>
      <c r="B19" s="1"/>
      <c r="C19" s="1"/>
      <c r="D19" s="1"/>
      <c r="E19" s="1"/>
    </row>
    <row r="20" spans="1:5">
      <c r="A20" s="1"/>
      <c r="B20" s="1"/>
      <c r="C20" s="1"/>
      <c r="D20" s="1"/>
      <c r="E20" s="1"/>
    </row>
    <row r="21" spans="1:5">
      <c r="A21" s="1"/>
      <c r="B21" s="1"/>
      <c r="C21" s="1"/>
      <c r="D21" s="1"/>
      <c r="E21" s="1"/>
    </row>
    <row r="22" spans="1:5">
      <c r="A22" s="1"/>
      <c r="B22" s="1"/>
      <c r="C22" s="1"/>
      <c r="D22" s="1"/>
      <c r="E22" s="1"/>
    </row>
    <row r="23" spans="1:5">
      <c r="A23" s="1"/>
      <c r="B23" s="1"/>
      <c r="C23" s="1"/>
      <c r="D23" s="1"/>
      <c r="E23" s="1"/>
    </row>
    <row r="24" spans="1:5">
      <c r="A24" s="1"/>
      <c r="B24" s="1"/>
      <c r="C24" s="1"/>
      <c r="D24" s="1"/>
      <c r="E24" s="1"/>
    </row>
    <row r="25" spans="1:5">
      <c r="A25" s="1"/>
      <c r="B25" s="1"/>
      <c r="C25" s="1"/>
      <c r="D25" s="1"/>
      <c r="E25" s="1"/>
    </row>
    <row r="26" spans="1:5">
      <c r="A26" s="1"/>
      <c r="B26" s="1"/>
      <c r="C26" s="1"/>
      <c r="D26" s="1"/>
      <c r="E26" s="1"/>
    </row>
    <row r="27" spans="1:5">
      <c r="A27" s="1"/>
      <c r="B27" s="1"/>
      <c r="C27" s="1"/>
      <c r="D27" s="1"/>
      <c r="E27" s="1"/>
    </row>
    <row r="28" spans="1:5">
      <c r="A28" s="1"/>
      <c r="B28" s="1"/>
      <c r="C28" s="1"/>
      <c r="D28" s="1"/>
      <c r="E28" s="1"/>
    </row>
    <row r="29" spans="1:5">
      <c r="A29" s="1"/>
      <c r="B29" s="1"/>
      <c r="C29" s="1"/>
      <c r="D29" s="1"/>
      <c r="E29" s="1"/>
    </row>
    <row r="30" spans="1:5">
      <c r="A30" s="1"/>
      <c r="B30" s="1"/>
      <c r="C30" s="1"/>
      <c r="D30" s="1"/>
      <c r="E30" s="1"/>
    </row>
    <row r="31" spans="1:5">
      <c r="A31" s="1"/>
      <c r="B31" s="1"/>
      <c r="C31" s="1"/>
      <c r="D31" s="1"/>
      <c r="E31" s="1"/>
    </row>
    <row r="32" spans="1:5">
      <c r="A32" s="1"/>
      <c r="B32" s="1"/>
      <c r="C32" s="1"/>
      <c r="D32" s="1"/>
      <c r="E32" s="1"/>
    </row>
    <row r="33" spans="1:5">
      <c r="A33" s="1"/>
      <c r="B33" s="1"/>
      <c r="C33" s="1"/>
      <c r="D33" s="1"/>
      <c r="E33" s="1"/>
    </row>
    <row r="34" spans="1:5">
      <c r="A34" s="1"/>
      <c r="B34" s="1"/>
      <c r="C34" s="1"/>
      <c r="D34" s="1"/>
      <c r="E34" s="1"/>
    </row>
    <row r="35" spans="1:5" ht="20.25" customHeight="1">
      <c r="A35" s="438"/>
      <c r="B35" s="439"/>
      <c r="C35" s="439"/>
      <c r="D35" s="439"/>
      <c r="E35" s="439"/>
    </row>
    <row r="38" spans="1:5" ht="54" customHeight="1">
      <c r="A38" s="440" t="s">
        <v>2527</v>
      </c>
      <c r="B38" s="441"/>
      <c r="C38" s="441"/>
      <c r="D38" s="441"/>
      <c r="E38" s="441"/>
    </row>
  </sheetData>
  <sheetProtection algorithmName="SHA-512" hashValue="rhIwrD8XcYkam7HfpQhrL7K1mXopXnbQkhIGLGKS7VpZ3VQBT4WLN8Hr6lpsYBlWKPNl4aW7f2fBi5YlJOlZOg==" saltValue="Oqov+Yf4/g+3bwcNreXDiQ==" spinCount="100000" sheet="1" insertHyperlinks="0"/>
  <mergeCells count="4">
    <mergeCell ref="E1:E6"/>
    <mergeCell ref="B2:D4"/>
    <mergeCell ref="A35:E35"/>
    <mergeCell ref="A38:E38"/>
  </mergeCells>
  <printOptions horizontalCentered="1"/>
  <pageMargins left="0.11811023622047245" right="0.11811023622047245" top="0.74803149606299213" bottom="0.74803149606299213" header="0.31496062992125984" footer="0.31496062992125984"/>
  <pageSetup paperSize="9" scale="67" fitToHeight="0"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F4EA6-D5DC-465D-A09A-5EE6818E950A}">
  <dimension ref="A1:MA4"/>
  <sheetViews>
    <sheetView workbookViewId="0">
      <selection activeCell="E3" sqref="E3"/>
    </sheetView>
  </sheetViews>
  <sheetFormatPr baseColWidth="10" defaultColWidth="11.42578125" defaultRowHeight="15"/>
  <cols>
    <col min="1" max="1" width="20" bestFit="1" customWidth="1"/>
    <col min="3" max="3" width="20" bestFit="1" customWidth="1"/>
    <col min="8" max="9" width="20" bestFit="1" customWidth="1"/>
    <col min="14" max="14" width="20" bestFit="1" customWidth="1"/>
    <col min="17" max="18" width="20" bestFit="1" customWidth="1"/>
    <col min="21" max="21" width="20" bestFit="1" customWidth="1"/>
    <col min="38" max="38" width="20" bestFit="1" customWidth="1"/>
    <col min="68" max="68" width="12.42578125" customWidth="1"/>
    <col min="156" max="156" width="11.7109375" bestFit="1" customWidth="1"/>
  </cols>
  <sheetData>
    <row r="1" spans="1:339" ht="15.75" thickBot="1">
      <c r="A1" s="608" t="s">
        <v>2459</v>
      </c>
      <c r="B1" s="609"/>
      <c r="C1" s="609"/>
      <c r="D1" s="609"/>
      <c r="E1" s="609"/>
      <c r="F1" s="609"/>
      <c r="G1" s="609"/>
      <c r="H1" s="609"/>
      <c r="I1" s="609"/>
      <c r="J1" s="609"/>
      <c r="K1" s="609"/>
      <c r="L1" s="609"/>
      <c r="M1" s="610"/>
      <c r="N1" s="380"/>
      <c r="O1" s="380"/>
      <c r="P1" s="380"/>
      <c r="Q1" s="380"/>
      <c r="R1" s="380"/>
      <c r="S1" s="380"/>
      <c r="T1" s="380"/>
      <c r="U1" s="380"/>
      <c r="V1" s="380"/>
      <c r="W1" s="380"/>
      <c r="X1" s="380"/>
      <c r="Y1" s="380"/>
      <c r="Z1" s="380"/>
      <c r="AA1" s="380"/>
      <c r="AB1" s="380"/>
      <c r="AC1" s="380"/>
      <c r="AD1" s="380"/>
      <c r="AE1" s="380"/>
      <c r="AF1" s="380"/>
      <c r="AG1" s="380"/>
      <c r="AH1" s="380"/>
      <c r="AI1" s="380"/>
      <c r="AJ1" s="380"/>
      <c r="AK1" s="380"/>
      <c r="AL1" s="380"/>
      <c r="AM1" s="380"/>
      <c r="AN1" s="380"/>
      <c r="AO1" s="380"/>
      <c r="AP1" s="380"/>
      <c r="AQ1" s="380"/>
      <c r="AR1" s="380"/>
      <c r="AS1" s="380"/>
      <c r="AT1" s="380"/>
      <c r="AU1" s="380"/>
      <c r="AV1" s="380"/>
      <c r="AW1" s="380"/>
      <c r="AX1" s="380"/>
      <c r="AY1" s="380"/>
      <c r="AZ1" s="380"/>
      <c r="BA1" s="380"/>
      <c r="BB1" s="380"/>
      <c r="BC1" s="380"/>
      <c r="BD1" s="380"/>
      <c r="BE1" s="380"/>
      <c r="BF1" s="380"/>
      <c r="BG1" s="380"/>
      <c r="BH1" s="380"/>
      <c r="BI1" s="380"/>
      <c r="BJ1" s="380"/>
      <c r="BK1" s="380"/>
      <c r="BL1" s="380"/>
      <c r="BM1" s="380"/>
      <c r="BN1" s="380"/>
      <c r="BO1" s="616" t="s">
        <v>2504</v>
      </c>
      <c r="BP1" s="617"/>
      <c r="BQ1" s="617"/>
      <c r="BR1" s="617"/>
      <c r="BS1" s="617"/>
      <c r="BT1" s="617"/>
      <c r="BU1" s="617"/>
      <c r="BV1" s="617"/>
      <c r="BW1" s="617"/>
      <c r="BX1" s="617"/>
      <c r="BY1" s="617"/>
      <c r="BZ1" s="617"/>
      <c r="CA1" s="617"/>
      <c r="CB1" s="617"/>
      <c r="CC1" s="617"/>
      <c r="CD1" s="617"/>
      <c r="CE1" s="617"/>
      <c r="CF1" s="617"/>
      <c r="CG1" s="617"/>
      <c r="CH1" s="617"/>
      <c r="CI1" s="617"/>
      <c r="CJ1" s="617"/>
      <c r="CK1" s="617"/>
      <c r="CL1" s="617"/>
      <c r="CM1" s="617"/>
      <c r="CN1" s="617"/>
      <c r="CO1" s="617"/>
      <c r="CP1" s="617"/>
      <c r="CQ1" s="617"/>
      <c r="CR1" s="617"/>
      <c r="CS1" s="617"/>
      <c r="CT1" s="617"/>
      <c r="CU1" s="617"/>
      <c r="CV1" s="617"/>
      <c r="CW1" s="617"/>
      <c r="CX1" s="617"/>
      <c r="CY1" s="617"/>
      <c r="CZ1" s="617"/>
      <c r="DA1" s="617"/>
      <c r="DB1" s="617"/>
      <c r="DC1" s="617"/>
      <c r="DD1" s="617"/>
      <c r="DE1" s="617"/>
      <c r="DF1" s="617"/>
      <c r="DG1" s="617"/>
      <c r="DH1" s="617"/>
      <c r="DI1" s="617"/>
      <c r="DJ1" s="617"/>
      <c r="DK1" s="617"/>
      <c r="DL1" s="617"/>
      <c r="DM1" s="617"/>
      <c r="DN1" s="617"/>
      <c r="DO1" s="617"/>
      <c r="DP1" s="617"/>
      <c r="DQ1" s="617"/>
      <c r="DR1" s="617"/>
      <c r="DS1" s="617"/>
      <c r="DT1" s="617"/>
      <c r="DU1" s="617"/>
      <c r="DV1" s="617"/>
      <c r="DW1" s="617"/>
      <c r="DX1" s="617"/>
      <c r="DY1" s="617"/>
      <c r="DZ1" s="617"/>
      <c r="EA1" s="617"/>
      <c r="EB1" s="617"/>
      <c r="EC1" s="617"/>
      <c r="ED1" s="617"/>
      <c r="EE1" s="617"/>
      <c r="EF1" s="617"/>
      <c r="EG1" s="617"/>
      <c r="EH1" s="617"/>
      <c r="EI1" s="618" t="s">
        <v>2505</v>
      </c>
      <c r="EJ1" s="618"/>
      <c r="EK1" s="618"/>
      <c r="EL1" s="618"/>
      <c r="EM1" s="618"/>
      <c r="EN1" s="618"/>
      <c r="EO1" s="618"/>
      <c r="EP1" s="618"/>
      <c r="EQ1" s="618"/>
      <c r="ER1" s="618"/>
      <c r="ES1" s="618"/>
      <c r="ET1" s="618"/>
      <c r="EU1" s="618"/>
      <c r="EV1" s="618"/>
      <c r="EW1" s="618"/>
      <c r="EX1" s="618"/>
      <c r="EY1" s="618"/>
      <c r="EZ1" s="618"/>
      <c r="FA1" s="618"/>
      <c r="FB1" s="618"/>
      <c r="FC1" s="618"/>
      <c r="FD1" s="618"/>
      <c r="FE1" s="618"/>
      <c r="FF1" s="618"/>
      <c r="FG1" s="618"/>
      <c r="FH1" s="618"/>
      <c r="FI1" s="618"/>
      <c r="FJ1" s="618"/>
      <c r="FK1" s="618"/>
      <c r="FL1" s="618"/>
      <c r="FM1" s="618"/>
      <c r="FN1" s="618"/>
      <c r="FO1" s="618"/>
      <c r="FP1" s="618"/>
      <c r="FQ1" s="618"/>
      <c r="FR1" s="618"/>
      <c r="FS1" s="618"/>
      <c r="FT1" s="618"/>
      <c r="FU1" s="618"/>
      <c r="FV1" s="618"/>
      <c r="FW1" s="618"/>
      <c r="FX1" s="618"/>
      <c r="FY1" s="618"/>
      <c r="FZ1" s="618"/>
      <c r="GA1" s="618"/>
      <c r="GB1" s="618"/>
      <c r="GC1" s="618"/>
      <c r="GD1" s="618"/>
      <c r="GE1" s="618"/>
      <c r="GF1" s="618"/>
      <c r="GG1" s="618"/>
      <c r="GH1" s="618"/>
      <c r="GI1" s="618"/>
      <c r="GJ1" s="618"/>
      <c r="GK1" s="618"/>
      <c r="GL1" s="618"/>
      <c r="GM1" s="618"/>
      <c r="GN1" s="618"/>
      <c r="GO1" s="618"/>
      <c r="GP1" s="618"/>
      <c r="GQ1" s="618"/>
      <c r="GR1" s="618"/>
      <c r="GS1" s="618"/>
      <c r="GT1" s="618"/>
      <c r="GU1" s="618"/>
      <c r="GV1" s="618"/>
      <c r="GW1" s="618"/>
      <c r="GX1" s="618"/>
      <c r="GY1" s="618"/>
      <c r="GZ1" s="618"/>
      <c r="HA1" s="618"/>
      <c r="HB1" s="618"/>
      <c r="HC1" s="618"/>
      <c r="HD1" s="618"/>
      <c r="HE1" s="618"/>
      <c r="HF1" s="600" t="s">
        <v>2460</v>
      </c>
      <c r="HG1" s="601"/>
      <c r="HH1" s="601"/>
      <c r="HI1" s="601"/>
      <c r="HJ1" s="601"/>
      <c r="HK1" s="601"/>
      <c r="HL1" s="601"/>
      <c r="HM1" s="601"/>
      <c r="HN1" s="601"/>
      <c r="HO1" s="601"/>
      <c r="HP1" s="601"/>
      <c r="HQ1" s="601"/>
      <c r="HR1" s="601"/>
      <c r="HS1" s="601"/>
      <c r="HT1" s="601"/>
      <c r="HU1" s="601"/>
      <c r="HV1" s="601"/>
      <c r="HW1" s="601"/>
      <c r="HX1" s="601"/>
      <c r="HY1" s="601"/>
      <c r="HZ1" s="601"/>
      <c r="IA1" s="601"/>
      <c r="IB1" s="601"/>
      <c r="IC1" s="601"/>
      <c r="ID1" s="601"/>
      <c r="IE1" s="601"/>
      <c r="IF1" s="601"/>
      <c r="IG1" s="601"/>
      <c r="IH1" s="601"/>
      <c r="II1" s="601"/>
      <c r="IJ1" s="601"/>
      <c r="IK1" s="601"/>
      <c r="IL1" s="601"/>
      <c r="IM1" s="601"/>
      <c r="IN1" s="602"/>
      <c r="IO1" s="603" t="s">
        <v>2506</v>
      </c>
      <c r="IP1" s="604"/>
      <c r="IQ1" s="604"/>
      <c r="IR1" s="604"/>
      <c r="IS1" s="604"/>
      <c r="IT1" s="604"/>
      <c r="IU1" s="604"/>
      <c r="IV1" s="604"/>
      <c r="IW1" s="604"/>
      <c r="IX1" s="604"/>
      <c r="IY1" s="604"/>
      <c r="IZ1" s="604"/>
      <c r="JA1" s="604"/>
      <c r="JB1" s="604"/>
      <c r="JC1" s="604"/>
      <c r="JD1" s="604"/>
      <c r="JE1" s="604"/>
      <c r="JF1" s="604"/>
      <c r="JG1" s="604"/>
      <c r="JH1" s="604"/>
      <c r="JI1" s="604"/>
      <c r="JJ1" s="604"/>
      <c r="JK1" s="604"/>
      <c r="JL1" s="604"/>
      <c r="JM1" s="604"/>
      <c r="JN1" s="604"/>
      <c r="JO1" s="604"/>
      <c r="JP1" s="604"/>
      <c r="JQ1" s="604"/>
      <c r="JR1" s="604"/>
      <c r="JS1" s="605" t="s">
        <v>2507</v>
      </c>
      <c r="JT1" s="605"/>
      <c r="JU1" s="605"/>
      <c r="JV1" s="605"/>
      <c r="JW1" s="605"/>
      <c r="JX1" s="605"/>
      <c r="JY1" s="605"/>
      <c r="JZ1" s="605"/>
      <c r="KA1" s="605"/>
      <c r="KB1" s="605"/>
      <c r="KC1" s="605"/>
      <c r="KD1" s="605"/>
      <c r="KE1" s="605"/>
      <c r="KF1" s="605"/>
      <c r="KG1" s="605"/>
      <c r="KH1" s="605"/>
      <c r="KI1" s="605"/>
      <c r="KJ1" s="605"/>
      <c r="KK1" s="606" t="s">
        <v>2508</v>
      </c>
      <c r="KL1" s="606"/>
      <c r="KM1" s="606"/>
      <c r="KN1" s="606"/>
      <c r="KO1" s="606"/>
      <c r="KP1" s="606"/>
      <c r="KQ1" s="606"/>
      <c r="KR1" s="606"/>
      <c r="KS1" s="606"/>
      <c r="KT1" s="606"/>
      <c r="KU1" s="606"/>
      <c r="KV1" s="606"/>
      <c r="KW1" s="606"/>
      <c r="KX1" s="606"/>
      <c r="KY1" s="606"/>
      <c r="KZ1" s="606"/>
      <c r="LA1" s="606"/>
      <c r="LB1" s="606"/>
      <c r="LC1" s="606"/>
      <c r="LD1" s="607" t="s">
        <v>2509</v>
      </c>
      <c r="LE1" s="607"/>
      <c r="LF1" s="607"/>
      <c r="LG1" s="607"/>
      <c r="LH1" s="607"/>
      <c r="LI1" s="607"/>
      <c r="LJ1" s="607"/>
      <c r="LK1" s="607"/>
      <c r="LL1" s="607"/>
      <c r="LM1" s="607"/>
      <c r="LN1" s="607"/>
      <c r="LO1" s="607"/>
      <c r="LP1" s="607"/>
      <c r="LQ1" s="607"/>
      <c r="LR1" s="607"/>
      <c r="LS1" s="607"/>
      <c r="LT1" s="607"/>
      <c r="LU1" s="607"/>
      <c r="LV1" s="607"/>
      <c r="LW1" s="607"/>
      <c r="LX1" s="607"/>
      <c r="LY1" s="607"/>
      <c r="LZ1" s="607"/>
      <c r="MA1" s="607"/>
    </row>
    <row r="2" spans="1:339" ht="15.75" thickBot="1">
      <c r="A2" s="611" t="s">
        <v>2461</v>
      </c>
      <c r="B2" s="612"/>
      <c r="C2" s="612"/>
      <c r="D2" s="612"/>
      <c r="E2" s="612"/>
      <c r="F2" s="612"/>
      <c r="G2" s="612"/>
      <c r="H2" s="612"/>
      <c r="I2" s="612"/>
      <c r="J2" s="612"/>
      <c r="K2" s="612"/>
      <c r="L2" s="612"/>
      <c r="M2" s="613"/>
      <c r="N2" s="614" t="s">
        <v>2462</v>
      </c>
      <c r="O2" s="615"/>
      <c r="P2" s="615"/>
      <c r="Q2" s="615"/>
      <c r="R2" s="615"/>
      <c r="S2" s="615"/>
      <c r="T2" s="615"/>
      <c r="U2" s="615"/>
      <c r="V2" s="615"/>
      <c r="W2" s="615"/>
      <c r="X2" s="615"/>
      <c r="Y2" s="615"/>
      <c r="Z2" s="615"/>
      <c r="AA2" s="615"/>
      <c r="AB2" s="615"/>
      <c r="AC2" s="615"/>
      <c r="AD2" s="615"/>
      <c r="AE2" s="615"/>
      <c r="AF2" s="381" t="s">
        <v>1706</v>
      </c>
      <c r="AG2" s="382"/>
      <c r="AH2" s="382"/>
      <c r="AI2" s="382"/>
      <c r="AJ2" s="382"/>
      <c r="AK2" s="382"/>
      <c r="AL2" s="382"/>
      <c r="AM2" s="382"/>
      <c r="AN2" s="382"/>
      <c r="AO2" s="382"/>
      <c r="AP2" s="382"/>
      <c r="AQ2" s="382"/>
      <c r="AR2" s="382"/>
      <c r="AS2" s="382"/>
      <c r="AT2" s="383"/>
      <c r="AU2" s="384" t="s">
        <v>1724</v>
      </c>
      <c r="AV2" s="385"/>
      <c r="AW2" s="385"/>
      <c r="AX2" s="385"/>
      <c r="AY2" s="385"/>
      <c r="AZ2" s="385"/>
      <c r="BA2" s="385"/>
      <c r="BB2" s="385"/>
      <c r="BC2" s="385"/>
      <c r="BD2" s="385"/>
      <c r="BE2" s="385"/>
      <c r="BF2" s="385"/>
      <c r="BG2" s="385"/>
      <c r="BH2" s="385"/>
      <c r="BI2" s="385"/>
      <c r="BJ2" s="385"/>
      <c r="BK2" s="385"/>
      <c r="BL2" s="385"/>
      <c r="BM2" s="385"/>
      <c r="BN2" s="386"/>
      <c r="BO2" s="42" t="s">
        <v>1474</v>
      </c>
      <c r="BP2" s="43" t="s">
        <v>1476</v>
      </c>
      <c r="BQ2" s="45" t="s">
        <v>1477</v>
      </c>
      <c r="BR2" s="52" t="s">
        <v>1478</v>
      </c>
      <c r="BS2" s="45" t="s">
        <v>1479</v>
      </c>
      <c r="BT2" s="43" t="s">
        <v>1480</v>
      </c>
      <c r="BU2" s="43" t="s">
        <v>2352</v>
      </c>
      <c r="BV2" s="43" t="s">
        <v>2353</v>
      </c>
      <c r="BW2" s="45" t="s">
        <v>1481</v>
      </c>
      <c r="BX2" s="43" t="s">
        <v>1482</v>
      </c>
      <c r="BY2" s="43" t="s">
        <v>1745</v>
      </c>
      <c r="BZ2" s="43" t="s">
        <v>2466</v>
      </c>
      <c r="CA2" s="43" t="s">
        <v>2467</v>
      </c>
      <c r="CB2" s="43" t="s">
        <v>2468</v>
      </c>
      <c r="CC2" s="43" t="s">
        <v>2469</v>
      </c>
      <c r="CD2" s="45" t="s">
        <v>1483</v>
      </c>
      <c r="CE2" s="43" t="s">
        <v>1484</v>
      </c>
      <c r="CF2" s="45" t="s">
        <v>1485</v>
      </c>
      <c r="CG2" s="43" t="s">
        <v>1486</v>
      </c>
      <c r="CH2" s="43" t="s">
        <v>1487</v>
      </c>
      <c r="CI2" s="45" t="s">
        <v>1488</v>
      </c>
      <c r="CJ2" s="43" t="s">
        <v>1489</v>
      </c>
      <c r="CK2" s="43" t="s">
        <v>1490</v>
      </c>
      <c r="CL2" s="43" t="s">
        <v>1758</v>
      </c>
      <c r="CM2" s="45" t="s">
        <v>1491</v>
      </c>
      <c r="CN2" s="43" t="s">
        <v>1492</v>
      </c>
      <c r="CO2" s="43" t="s">
        <v>1493</v>
      </c>
      <c r="CP2" s="45" t="s">
        <v>1783</v>
      </c>
      <c r="CQ2" s="45" t="s">
        <v>1783</v>
      </c>
      <c r="CR2" s="45" t="s">
        <v>1783</v>
      </c>
      <c r="CS2" s="43" t="s">
        <v>1785</v>
      </c>
      <c r="CT2" s="43" t="s">
        <v>1787</v>
      </c>
      <c r="CU2" s="43" t="s">
        <v>1789</v>
      </c>
      <c r="CV2" s="43" t="s">
        <v>1791</v>
      </c>
      <c r="CW2" s="43" t="s">
        <v>2470</v>
      </c>
      <c r="CX2" s="43" t="s">
        <v>2471</v>
      </c>
      <c r="CY2" s="43" t="s">
        <v>2472</v>
      </c>
      <c r="CZ2" s="43" t="s">
        <v>2473</v>
      </c>
      <c r="DA2" s="43" t="s">
        <v>2474</v>
      </c>
      <c r="DB2" s="43" t="s">
        <v>2475</v>
      </c>
      <c r="DC2" s="43" t="s">
        <v>2476</v>
      </c>
      <c r="DD2" s="43" t="s">
        <v>2477</v>
      </c>
      <c r="DE2" s="43" t="s">
        <v>2478</v>
      </c>
      <c r="DF2" s="43" t="s">
        <v>2479</v>
      </c>
      <c r="DG2" s="43" t="s">
        <v>2480</v>
      </c>
      <c r="DH2" s="43" t="s">
        <v>2481</v>
      </c>
      <c r="DI2" s="43" t="s">
        <v>2482</v>
      </c>
      <c r="DJ2" s="43" t="s">
        <v>2483</v>
      </c>
      <c r="DK2" s="43" t="s">
        <v>2484</v>
      </c>
      <c r="DL2" s="43" t="s">
        <v>2485</v>
      </c>
      <c r="DM2" s="43" t="s">
        <v>2486</v>
      </c>
      <c r="DN2" s="43" t="s">
        <v>2487</v>
      </c>
      <c r="DO2" s="43" t="s">
        <v>2488</v>
      </c>
      <c r="DP2" s="45" t="s">
        <v>1793</v>
      </c>
      <c r="DQ2" s="43" t="s">
        <v>1795</v>
      </c>
      <c r="DR2" s="43" t="s">
        <v>1797</v>
      </c>
      <c r="DS2" s="43" t="s">
        <v>1799</v>
      </c>
      <c r="DT2" s="43" t="s">
        <v>1801</v>
      </c>
      <c r="DU2" s="43" t="s">
        <v>1803</v>
      </c>
      <c r="DV2" s="45" t="s">
        <v>1805</v>
      </c>
      <c r="DW2" s="43" t="s">
        <v>1807</v>
      </c>
      <c r="DX2" s="43" t="s">
        <v>2489</v>
      </c>
      <c r="DY2" s="43" t="s">
        <v>2490</v>
      </c>
      <c r="DZ2" s="43" t="s">
        <v>2491</v>
      </c>
      <c r="EA2" s="45" t="s">
        <v>2492</v>
      </c>
      <c r="EB2" s="52" t="s">
        <v>2493</v>
      </c>
      <c r="EC2" s="52" t="s">
        <v>2494</v>
      </c>
      <c r="ED2" s="52" t="s">
        <v>2495</v>
      </c>
      <c r="EE2" s="52" t="s">
        <v>2496</v>
      </c>
      <c r="EF2" s="52" t="s">
        <v>2497</v>
      </c>
      <c r="EG2" s="45" t="s">
        <v>2498</v>
      </c>
      <c r="EH2" s="47" t="s">
        <v>2499</v>
      </c>
      <c r="EI2" s="287" t="s">
        <v>1497</v>
      </c>
      <c r="EJ2" s="288" t="s">
        <v>1813</v>
      </c>
      <c r="EK2" s="288" t="s">
        <v>1815</v>
      </c>
      <c r="EL2" s="287" t="s">
        <v>1818</v>
      </c>
      <c r="EM2" s="288" t="s">
        <v>1499</v>
      </c>
      <c r="EN2" s="288" t="s">
        <v>1500</v>
      </c>
      <c r="EO2" s="288" t="s">
        <v>1501</v>
      </c>
      <c r="EP2" s="288" t="s">
        <v>1824</v>
      </c>
      <c r="EQ2" s="287" t="s">
        <v>1826</v>
      </c>
      <c r="ER2" s="288" t="s">
        <v>1502</v>
      </c>
      <c r="ES2" s="287" t="s">
        <v>1830</v>
      </c>
      <c r="ET2" s="288" t="s">
        <v>1503</v>
      </c>
      <c r="EU2" s="288" t="s">
        <v>1504</v>
      </c>
      <c r="EV2" s="288" t="s">
        <v>1505</v>
      </c>
      <c r="EW2" s="287" t="s">
        <v>1836</v>
      </c>
      <c r="EX2" s="288" t="s">
        <v>1506</v>
      </c>
      <c r="EY2" s="288" t="s">
        <v>1507</v>
      </c>
      <c r="EZ2" s="288" t="s">
        <v>1508</v>
      </c>
      <c r="FA2" s="288" t="s">
        <v>1509</v>
      </c>
      <c r="FB2" s="288" t="s">
        <v>1510</v>
      </c>
      <c r="FC2" s="288" t="s">
        <v>1840</v>
      </c>
      <c r="FD2" s="288" t="s">
        <v>1841</v>
      </c>
      <c r="FE2" s="288" t="s">
        <v>1842</v>
      </c>
      <c r="FF2" s="288" t="s">
        <v>1844</v>
      </c>
      <c r="FG2" s="288" t="s">
        <v>1846</v>
      </c>
      <c r="FH2" s="287" t="s">
        <v>1847</v>
      </c>
      <c r="FI2" s="288" t="s">
        <v>1511</v>
      </c>
      <c r="FJ2" s="288" t="s">
        <v>1512</v>
      </c>
      <c r="FK2" s="288" t="s">
        <v>1513</v>
      </c>
      <c r="FL2" s="45" t="s">
        <v>1851</v>
      </c>
      <c r="FM2" s="45" t="s">
        <v>1851</v>
      </c>
      <c r="FN2" s="43" t="s">
        <v>1514</v>
      </c>
      <c r="FO2" s="43" t="s">
        <v>1854</v>
      </c>
      <c r="FP2" s="43" t="s">
        <v>1856</v>
      </c>
      <c r="FQ2" s="43" t="s">
        <v>1858</v>
      </c>
      <c r="FR2" s="43" t="s">
        <v>1860</v>
      </c>
      <c r="FS2" s="43" t="s">
        <v>1862</v>
      </c>
      <c r="FT2" s="43" t="s">
        <v>1864</v>
      </c>
      <c r="FU2" s="43" t="s">
        <v>1867</v>
      </c>
      <c r="FV2" s="43" t="s">
        <v>1870</v>
      </c>
      <c r="FW2" s="43" t="s">
        <v>1873</v>
      </c>
      <c r="FX2" s="43" t="s">
        <v>1875</v>
      </c>
      <c r="FY2" s="43" t="s">
        <v>1877</v>
      </c>
      <c r="FZ2" s="43" t="s">
        <v>1879</v>
      </c>
      <c r="GA2" s="373" t="s">
        <v>1882</v>
      </c>
      <c r="GB2" s="43" t="s">
        <v>1515</v>
      </c>
      <c r="GC2" s="43" t="s">
        <v>1517</v>
      </c>
      <c r="GD2" s="43" t="s">
        <v>1518</v>
      </c>
      <c r="GE2" s="373" t="s">
        <v>1888</v>
      </c>
      <c r="GF2" s="43" t="s">
        <v>1521</v>
      </c>
      <c r="GG2" s="43" t="s">
        <v>1522</v>
      </c>
      <c r="GH2" s="43" t="s">
        <v>1523</v>
      </c>
      <c r="GI2" s="43" t="s">
        <v>1524</v>
      </c>
      <c r="GJ2" s="43" t="s">
        <v>1525</v>
      </c>
      <c r="GK2" s="373" t="s">
        <v>1895</v>
      </c>
      <c r="GL2" s="43" t="s">
        <v>1527</v>
      </c>
      <c r="GM2" s="373" t="s">
        <v>1899</v>
      </c>
      <c r="GN2" s="52" t="s">
        <v>1532</v>
      </c>
      <c r="GO2" s="52" t="s">
        <v>1534</v>
      </c>
      <c r="GP2" s="43" t="s">
        <v>1906</v>
      </c>
      <c r="GQ2" s="43" t="s">
        <v>1909</v>
      </c>
      <c r="GR2" s="43" t="s">
        <v>1912</v>
      </c>
      <c r="GS2" s="45" t="s">
        <v>1915</v>
      </c>
      <c r="GT2" s="43" t="s">
        <v>1537</v>
      </c>
      <c r="GU2" s="43" t="s">
        <v>1918</v>
      </c>
      <c r="GV2" s="43" t="s">
        <v>1921</v>
      </c>
      <c r="GW2" s="43" t="s">
        <v>1923</v>
      </c>
      <c r="GX2" s="43" t="s">
        <v>1926</v>
      </c>
      <c r="GY2" s="43" t="s">
        <v>1929</v>
      </c>
      <c r="GZ2" s="45" t="s">
        <v>1931</v>
      </c>
      <c r="HA2" s="43" t="s">
        <v>1538</v>
      </c>
      <c r="HB2" s="43" t="s">
        <v>1539</v>
      </c>
      <c r="HC2" s="45" t="s">
        <v>1935</v>
      </c>
      <c r="HD2" s="43" t="s">
        <v>1937</v>
      </c>
      <c r="HE2" s="47" t="s">
        <v>1940</v>
      </c>
      <c r="HF2" s="42" t="s">
        <v>1943</v>
      </c>
      <c r="HG2" s="43" t="s">
        <v>1946</v>
      </c>
      <c r="HH2" s="45" t="s">
        <v>1948</v>
      </c>
      <c r="HI2" s="43" t="s">
        <v>1951</v>
      </c>
      <c r="HJ2" s="43" t="s">
        <v>1953</v>
      </c>
      <c r="HK2" s="43" t="s">
        <v>1955</v>
      </c>
      <c r="HL2" s="270"/>
      <c r="HM2" s="43" t="s">
        <v>1958</v>
      </c>
      <c r="HN2" s="43" t="s">
        <v>1960</v>
      </c>
      <c r="HO2" s="45" t="s">
        <v>1962</v>
      </c>
      <c r="HP2" s="43" t="s">
        <v>1965</v>
      </c>
      <c r="HQ2" s="43" t="s">
        <v>1967</v>
      </c>
      <c r="HR2" s="43" t="s">
        <v>1969</v>
      </c>
      <c r="HS2" s="43" t="s">
        <v>1971</v>
      </c>
      <c r="HT2" s="43" t="s">
        <v>1973</v>
      </c>
      <c r="HU2" s="45" t="s">
        <v>1975</v>
      </c>
      <c r="HV2" s="43" t="s">
        <v>1977</v>
      </c>
      <c r="HW2" s="43" t="s">
        <v>1979</v>
      </c>
      <c r="HX2" s="43" t="s">
        <v>1981</v>
      </c>
      <c r="HY2" s="45" t="s">
        <v>1983</v>
      </c>
      <c r="HZ2" s="52" t="s">
        <v>1985</v>
      </c>
      <c r="IA2" s="52" t="s">
        <v>1987</v>
      </c>
      <c r="IB2" s="52" t="s">
        <v>1989</v>
      </c>
      <c r="IC2" s="45" t="s">
        <v>1991</v>
      </c>
      <c r="ID2" s="43" t="s">
        <v>1994</v>
      </c>
      <c r="IE2" s="43" t="s">
        <v>1996</v>
      </c>
      <c r="IF2" s="43" t="s">
        <v>1998</v>
      </c>
      <c r="IG2" s="43" t="s">
        <v>2000</v>
      </c>
      <c r="IH2" s="43" t="s">
        <v>2002</v>
      </c>
      <c r="II2" s="43" t="s">
        <v>2004</v>
      </c>
      <c r="IJ2" s="43" t="s">
        <v>2006</v>
      </c>
      <c r="IK2" s="45" t="s">
        <v>2008</v>
      </c>
      <c r="IL2" s="43" t="s">
        <v>2011</v>
      </c>
      <c r="IM2" s="43" t="s">
        <v>2013</v>
      </c>
      <c r="IN2" s="47" t="s">
        <v>2015</v>
      </c>
      <c r="IO2" s="42" t="s">
        <v>2018</v>
      </c>
      <c r="IP2" s="43" t="s">
        <v>2021</v>
      </c>
      <c r="IQ2" s="45" t="s">
        <v>2024</v>
      </c>
      <c r="IR2" s="43" t="s">
        <v>2027</v>
      </c>
      <c r="IS2" s="43" t="s">
        <v>2035</v>
      </c>
      <c r="IT2" s="43" t="s">
        <v>2406</v>
      </c>
      <c r="IU2" s="43" t="s">
        <v>2407</v>
      </c>
      <c r="IV2" s="43" t="s">
        <v>2408</v>
      </c>
      <c r="IW2" s="274"/>
      <c r="IX2" s="43" t="s">
        <v>2035</v>
      </c>
      <c r="IY2" s="45" t="s">
        <v>2037</v>
      </c>
      <c r="IZ2" s="270"/>
      <c r="JA2" s="43" t="s">
        <v>2041</v>
      </c>
      <c r="JB2" s="43" t="s">
        <v>2043</v>
      </c>
      <c r="JC2" s="43" t="s">
        <v>2046</v>
      </c>
      <c r="JD2" s="45" t="s">
        <v>2048</v>
      </c>
      <c r="JE2" s="270"/>
      <c r="JF2" s="43" t="s">
        <v>2052</v>
      </c>
      <c r="JG2" s="43" t="s">
        <v>2054</v>
      </c>
      <c r="JH2" s="43" t="s">
        <v>2354</v>
      </c>
      <c r="JI2" s="43" t="s">
        <v>2056</v>
      </c>
      <c r="JJ2" s="45" t="s">
        <v>2058</v>
      </c>
      <c r="JK2" s="43" t="s">
        <v>2061</v>
      </c>
      <c r="JL2" s="43" t="s">
        <v>2064</v>
      </c>
      <c r="JM2" s="43" t="s">
        <v>2066</v>
      </c>
      <c r="JN2" s="43" t="s">
        <v>2068</v>
      </c>
      <c r="JO2" s="45" t="s">
        <v>2367</v>
      </c>
      <c r="JP2" s="43" t="s">
        <v>2500</v>
      </c>
      <c r="JQ2" s="43" t="s">
        <v>2501</v>
      </c>
      <c r="JR2" s="47" t="s">
        <v>2502</v>
      </c>
      <c r="JS2" s="42" t="s">
        <v>2077</v>
      </c>
      <c r="JT2" s="52" t="s">
        <v>2080</v>
      </c>
      <c r="JU2" s="52" t="s">
        <v>2082</v>
      </c>
      <c r="JV2" s="45" t="s">
        <v>2084</v>
      </c>
      <c r="JW2" s="52" t="s">
        <v>2088</v>
      </c>
      <c r="JX2" s="52" t="s">
        <v>2091</v>
      </c>
      <c r="JY2" s="52" t="s">
        <v>2094</v>
      </c>
      <c r="JZ2" s="52" t="s">
        <v>2097</v>
      </c>
      <c r="KA2" s="52" t="s">
        <v>2100</v>
      </c>
      <c r="KB2" s="45" t="s">
        <v>2103</v>
      </c>
      <c r="KC2" s="43" t="s">
        <v>2106</v>
      </c>
      <c r="KD2" s="43" t="s">
        <v>2108</v>
      </c>
      <c r="KE2" s="45" t="s">
        <v>2110</v>
      </c>
      <c r="KF2" s="43" t="s">
        <v>2114</v>
      </c>
      <c r="KG2" s="45" t="s">
        <v>2116</v>
      </c>
      <c r="KH2" s="43" t="s">
        <v>2119</v>
      </c>
      <c r="KI2" s="52" t="s">
        <v>2121</v>
      </c>
      <c r="KJ2" s="212" t="s">
        <v>2123</v>
      </c>
      <c r="KK2" s="428" t="s">
        <v>2126</v>
      </c>
      <c r="KL2" s="201" t="s">
        <v>2129</v>
      </c>
      <c r="KM2" s="201" t="s">
        <v>2130</v>
      </c>
      <c r="KN2" s="201" t="s">
        <v>2131</v>
      </c>
      <c r="KO2" s="266" t="s">
        <v>2368</v>
      </c>
      <c r="KP2" s="201" t="s">
        <v>2417</v>
      </c>
      <c r="KQ2" s="201" t="s">
        <v>2419</v>
      </c>
      <c r="KR2" s="201" t="s">
        <v>2420</v>
      </c>
      <c r="KS2" s="201" t="s">
        <v>2422</v>
      </c>
      <c r="KT2" s="266" t="s">
        <v>2369</v>
      </c>
      <c r="KU2" s="201" t="s">
        <v>2434</v>
      </c>
      <c r="KV2" s="201" t="s">
        <v>2435</v>
      </c>
      <c r="KW2" s="201" t="s">
        <v>2436</v>
      </c>
      <c r="KX2" s="201" t="s">
        <v>2437</v>
      </c>
      <c r="KY2" s="201" t="s">
        <v>2438</v>
      </c>
      <c r="KZ2" s="201" t="s">
        <v>2439</v>
      </c>
      <c r="LA2" s="201" t="s">
        <v>2440</v>
      </c>
      <c r="LB2" s="201" t="s">
        <v>2441</v>
      </c>
      <c r="LC2" s="387" t="s">
        <v>2442</v>
      </c>
      <c r="LD2" s="42" t="s">
        <v>2136</v>
      </c>
      <c r="LE2" s="52" t="s">
        <v>2139</v>
      </c>
      <c r="LF2" s="52" t="s">
        <v>2141</v>
      </c>
      <c r="LG2" s="59" t="s">
        <v>2143</v>
      </c>
      <c r="LH2" s="43" t="s">
        <v>2146</v>
      </c>
      <c r="LI2" s="43" t="s">
        <v>2147</v>
      </c>
      <c r="LJ2" s="43" t="s">
        <v>2149</v>
      </c>
      <c r="LK2" s="43" t="s">
        <v>2151</v>
      </c>
      <c r="LL2" s="378" t="s">
        <v>2151</v>
      </c>
      <c r="LM2" s="45" t="s">
        <v>2154</v>
      </c>
      <c r="LN2" s="52" t="s">
        <v>2157</v>
      </c>
      <c r="LO2" s="45" t="s">
        <v>2159</v>
      </c>
      <c r="LP2" s="52" t="s">
        <v>2162</v>
      </c>
      <c r="LQ2" s="43" t="s">
        <v>2164</v>
      </c>
      <c r="LR2" s="45" t="s">
        <v>2166</v>
      </c>
      <c r="LS2" s="43" t="s">
        <v>2169</v>
      </c>
      <c r="LT2" s="43" t="s">
        <v>2503</v>
      </c>
      <c r="LU2" s="43" t="s">
        <v>2171</v>
      </c>
      <c r="LV2" s="43" t="s">
        <v>2173</v>
      </c>
      <c r="LW2" s="43" t="s">
        <v>2174</v>
      </c>
      <c r="LX2" s="43" t="s">
        <v>2176</v>
      </c>
      <c r="LY2" s="45" t="s">
        <v>2179</v>
      </c>
      <c r="LZ2" s="52" t="s">
        <v>2181</v>
      </c>
      <c r="MA2" s="212" t="s">
        <v>2184</v>
      </c>
    </row>
    <row r="3" spans="1:339" ht="136.5" customHeight="1" thickBot="1">
      <c r="A3" s="388" t="str">
        <f>'1. Información General'!A2</f>
        <v xml:space="preserve">Nombre de la Institución </v>
      </c>
      <c r="B3" s="389" t="str">
        <f>'1. Información General'!E2</f>
        <v>NIT</v>
      </c>
      <c r="C3" s="389" t="str">
        <f>'1. Información General'!A3</f>
        <v>Dirección de la Sede Administrativa</v>
      </c>
      <c r="D3" s="389" t="str">
        <f>'1. Información General'!E3</f>
        <v>Teléfono o Celular</v>
      </c>
      <c r="E3" s="389" t="str">
        <f>'1. Información General'!A4</f>
        <v>Departamento de la sede administrativa</v>
      </c>
      <c r="F3" s="389" t="str">
        <f>'1. Información General'!C4</f>
        <v>Municipio o Ciudad de la sede administrativa</v>
      </c>
      <c r="G3" s="389" t="str">
        <f>'1. Información General'!A5</f>
        <v>Número de Personería Jurídica</v>
      </c>
      <c r="H3" s="389" t="str">
        <f>'1. Información General'!C5</f>
        <v>Entidad que otorgó la Personería Jurídica</v>
      </c>
      <c r="I3" s="389" t="str">
        <f>'1. Información General'!A6</f>
        <v>Nombre y Apellidos del Representante Legal</v>
      </c>
      <c r="J3" s="389" t="str">
        <f>'1. Información General'!E6</f>
        <v>Celular</v>
      </c>
      <c r="K3" s="389" t="str">
        <f>'1. Información General'!A7</f>
        <v>Tipo de Documento</v>
      </c>
      <c r="L3" s="389" t="str">
        <f>'1. Información General'!C7</f>
        <v>Número</v>
      </c>
      <c r="M3" s="390" t="str">
        <f>'1. Información General'!E7</f>
        <v>Correo Electrónico de notificación</v>
      </c>
      <c r="N3" s="391" t="str">
        <f>'1. Información General'!A10</f>
        <v>Nombre de la Sede de la Unidad de Servicio</v>
      </c>
      <c r="O3" s="389" t="str">
        <f>'1. Información General'!E10</f>
        <v>zona urbana o rural</v>
      </c>
      <c r="P3" s="389" t="str">
        <f>'1. Información General'!A11</f>
        <v>Departamento de la sede de la Unidad de Servicio</v>
      </c>
      <c r="Q3" s="389" t="str">
        <f>'1. Información General'!C11</f>
        <v>Municipio o Ciudad de la sede de la Unidad de Servicio</v>
      </c>
      <c r="R3" s="389" t="str">
        <f>'1. Información General'!A12</f>
        <v>Dirección de la Sede / Unidad de Servicio</v>
      </c>
      <c r="S3" s="389" t="str">
        <f>'1. Información General'!E12</f>
        <v>Teléfono o Celular</v>
      </c>
      <c r="T3" s="389" t="str">
        <f>'1. Información General'!A13</f>
        <v>Seleccione el estado de tenencia del inmueble:</v>
      </c>
      <c r="U3" s="389" t="str">
        <f>'1. Información General'!C13</f>
        <v>Indique las entidades o personas (naturales o jurídicas) que participan en la tenencia del inmueble.</v>
      </c>
      <c r="V3" s="389" t="str">
        <f>'1. Información General'!A14</f>
        <v>Cupos asignados a la Sede</v>
      </c>
      <c r="W3" s="389" t="str">
        <f>'1. Información General'!C14</f>
        <v>Cupos Atendidos en la Visita</v>
      </c>
      <c r="X3" s="389" t="str">
        <f>'1. Información General'!A15</f>
        <v>Nombre del Responsable del servicio</v>
      </c>
      <c r="Y3" s="389" t="str">
        <f>'1. Información General'!E15</f>
        <v>Celular</v>
      </c>
      <c r="Z3" s="389" t="str">
        <f>'1. Información General'!A16</f>
        <v>Tipo de Documento</v>
      </c>
      <c r="AA3" s="389" t="str">
        <f>'1. Información General'!C16</f>
        <v>Número</v>
      </c>
      <c r="AB3" s="389" t="str">
        <f>'1. Información General'!E16</f>
        <v>Correo Electrónico</v>
      </c>
      <c r="AC3" s="389" t="str">
        <f>'1. Información General'!A17</f>
        <v>Coordenadas Georreferenciadas en Google Maps</v>
      </c>
      <c r="AD3" s="392" t="str">
        <f>'1. Información General'!C17</f>
        <v>Latitud N</v>
      </c>
      <c r="AE3" s="393" t="str">
        <f>'1. Información General'!E17</f>
        <v>Longitud W</v>
      </c>
      <c r="AF3" s="394" t="str">
        <f>'1. Información General'!A20</f>
        <v>Tipo de Visita</v>
      </c>
      <c r="AG3" s="394" t="str">
        <f>'1. Información General'!C20</f>
        <v>Fecha de Inicio Visita</v>
      </c>
      <c r="AH3" s="394" t="str">
        <f>'1. Información General'!E20</f>
        <v>Fecha de finalización Visita</v>
      </c>
      <c r="AI3" s="394" t="str">
        <f>'1. Información General'!A21</f>
        <v>Número de auto de la visita</v>
      </c>
      <c r="AJ3" s="395" t="str">
        <f>'1. Información General'!E21</f>
        <v>Número de bitácora</v>
      </c>
      <c r="AK3" s="394" t="str">
        <f>'1. Información General'!A22</f>
        <v>Proceso</v>
      </c>
      <c r="AL3" s="394" t="str">
        <f>'1. Información General'!C22</f>
        <v>Dirección / Subdirección</v>
      </c>
      <c r="AM3" s="394" t="str">
        <f>'1. Información General'!C25</f>
        <v>Gestantes</v>
      </c>
      <c r="AN3" s="394" t="str">
        <f>'1. Información General'!C26</f>
        <v>0 - 3 meses</v>
      </c>
      <c r="AO3" s="394" t="str">
        <f>'1. Información General'!C27</f>
        <v>3 - 6 meses</v>
      </c>
      <c r="AP3" s="394" t="str">
        <f>'1. Información General'!C28</f>
        <v>6 meses - 4 años, 11 meses y 29 días</v>
      </c>
      <c r="AQ3" s="394" t="str">
        <f>'1. Información General'!C29</f>
        <v>5 años - 5 años, 11 meses y 29 días</v>
      </c>
      <c r="AR3" s="394" t="str">
        <f>'1. Información General'!C30</f>
        <v>Otro</v>
      </c>
      <c r="AS3" s="394" t="str">
        <f>'1. Información General'!A31</f>
        <v>Modalidad</v>
      </c>
      <c r="AT3" s="394" t="str">
        <f>'1. Información General'!D31</f>
        <v>Servicio</v>
      </c>
      <c r="AU3" s="394" t="str">
        <f>'1. Información General'!A34</f>
        <v>Regional 1</v>
      </c>
      <c r="AV3" s="394" t="str">
        <f>'1. Información General'!C34</f>
        <v>Centro Zonal</v>
      </c>
      <c r="AW3" s="394" t="str">
        <f>'1. Información General'!A35</f>
        <v>Número del Contrato</v>
      </c>
      <c r="AX3" s="394" t="str">
        <f>'1. Información General'!C35</f>
        <v>Fecha de Inicio Contrato</v>
      </c>
      <c r="AY3" s="394" t="str">
        <f>'1. Información General'!E35</f>
        <v>Fecha Final Contrato</v>
      </c>
      <c r="AZ3" s="394" t="str">
        <f>'1. Información General'!A36</f>
        <v>Supervisor del Contrato</v>
      </c>
      <c r="BA3" s="394" t="str">
        <f>'1. Información General'!E36</f>
        <v>Correo Electrónico del supervisor</v>
      </c>
      <c r="BB3" s="394" t="str">
        <f>'1. Información General'!A37</f>
        <v>Cupos del Contrato</v>
      </c>
      <c r="BC3" s="394" t="str">
        <f>'1. Información General'!C37</f>
        <v>Cupos Activos</v>
      </c>
      <c r="BD3" s="394" t="str">
        <f>'1. Información General'!E37</f>
        <v>Cupos Atendidos en la Visita</v>
      </c>
      <c r="BE3" s="394" t="str">
        <f>'1. Información General'!A38</f>
        <v>Regional 2</v>
      </c>
      <c r="BF3" s="394" t="str">
        <f>'1. Información General'!C38</f>
        <v>Centro Zonal</v>
      </c>
      <c r="BG3" s="394" t="str">
        <f>'1. Información General'!A35</f>
        <v>Número del Contrato</v>
      </c>
      <c r="BH3" s="394" t="str">
        <f>'1. Información General'!C35</f>
        <v>Fecha de Inicio Contrato</v>
      </c>
      <c r="BI3" s="394" t="str">
        <f>'1. Información General'!E35</f>
        <v>Fecha Final Contrato</v>
      </c>
      <c r="BJ3" s="394" t="str">
        <f>'1. Información General'!A36</f>
        <v>Supervisor del Contrato</v>
      </c>
      <c r="BK3" s="394" t="str">
        <f>'1. Información General'!E36</f>
        <v>Correo Electrónico del supervisor</v>
      </c>
      <c r="BL3" s="394" t="str">
        <f>'1. Información General'!A37</f>
        <v>Cupos del Contrato</v>
      </c>
      <c r="BM3" s="394" t="str">
        <f>'1. Información General'!C37</f>
        <v>Cupos Activos</v>
      </c>
      <c r="BN3" s="394" t="str">
        <f>'1. Información General'!E37</f>
        <v>Cupos Atendidos en la Visita</v>
      </c>
      <c r="BO3" s="203" t="s">
        <v>2371</v>
      </c>
      <c r="BP3" s="325" t="s">
        <v>2464</v>
      </c>
      <c r="BQ3" s="79" t="s">
        <v>2373</v>
      </c>
      <c r="BR3" s="372" t="s">
        <v>2463</v>
      </c>
      <c r="BS3" s="79" t="s">
        <v>2372</v>
      </c>
      <c r="BT3" s="258" t="s">
        <v>2355</v>
      </c>
      <c r="BU3" s="258" t="s">
        <v>2356</v>
      </c>
      <c r="BV3" s="257" t="s">
        <v>2357</v>
      </c>
      <c r="BW3" s="171" t="s">
        <v>2381</v>
      </c>
      <c r="BX3" s="283" t="s">
        <v>2465</v>
      </c>
      <c r="BY3" s="258" t="s">
        <v>1731</v>
      </c>
      <c r="BZ3" s="280" t="s">
        <v>1733</v>
      </c>
      <c r="CA3" s="283" t="s">
        <v>1736</v>
      </c>
      <c r="CB3" s="257" t="s">
        <v>1738</v>
      </c>
      <c r="CC3" s="283" t="s">
        <v>1740</v>
      </c>
      <c r="CD3" s="171" t="s">
        <v>2377</v>
      </c>
      <c r="CE3" s="280" t="s">
        <v>1743</v>
      </c>
      <c r="CF3" s="79" t="s">
        <v>2358</v>
      </c>
      <c r="CG3" s="283" t="s">
        <v>1744</v>
      </c>
      <c r="CH3" s="283" t="s">
        <v>1746</v>
      </c>
      <c r="CI3" s="284" t="s">
        <v>2378</v>
      </c>
      <c r="CJ3" s="280" t="s">
        <v>1748</v>
      </c>
      <c r="CK3" s="46" t="s">
        <v>1750</v>
      </c>
      <c r="CL3" s="280" t="s">
        <v>1751</v>
      </c>
      <c r="CM3" s="284" t="s">
        <v>2458</v>
      </c>
      <c r="CN3" s="257" t="s">
        <v>1753</v>
      </c>
      <c r="CO3" s="44" t="s">
        <v>1754</v>
      </c>
      <c r="CP3" s="284" t="s">
        <v>2374</v>
      </c>
      <c r="CQ3" s="284" t="s">
        <v>2374</v>
      </c>
      <c r="CR3" s="284" t="s">
        <v>2374</v>
      </c>
      <c r="CS3" s="44" t="s">
        <v>1756</v>
      </c>
      <c r="CT3" s="44" t="s">
        <v>1757</v>
      </c>
      <c r="CU3" s="44" t="s">
        <v>1759</v>
      </c>
      <c r="CV3" s="257" t="s">
        <v>2382</v>
      </c>
      <c r="CW3" s="44" t="s">
        <v>1760</v>
      </c>
      <c r="CX3" s="257" t="s">
        <v>1761</v>
      </c>
      <c r="CY3" s="44" t="s">
        <v>1762</v>
      </c>
      <c r="CZ3" s="44" t="s">
        <v>1763</v>
      </c>
      <c r="DA3" s="44" t="s">
        <v>1764</v>
      </c>
      <c r="DB3" s="44" t="s">
        <v>1765</v>
      </c>
      <c r="DC3" s="44" t="s">
        <v>1766</v>
      </c>
      <c r="DD3" s="280" t="s">
        <v>1767</v>
      </c>
      <c r="DE3" s="257" t="s">
        <v>2383</v>
      </c>
      <c r="DF3" s="257" t="s">
        <v>2384</v>
      </c>
      <c r="DG3" s="280" t="s">
        <v>1768</v>
      </c>
      <c r="DH3" s="280" t="s">
        <v>1769</v>
      </c>
      <c r="DI3" s="44" t="s">
        <v>1770</v>
      </c>
      <c r="DJ3" s="280" t="s">
        <v>1771</v>
      </c>
      <c r="DK3" s="280" t="s">
        <v>1772</v>
      </c>
      <c r="DL3" s="280" t="s">
        <v>1773</v>
      </c>
      <c r="DM3" s="280" t="s">
        <v>1774</v>
      </c>
      <c r="DN3" s="280" t="s">
        <v>1775</v>
      </c>
      <c r="DO3" s="44" t="s">
        <v>1776</v>
      </c>
      <c r="DP3" s="284" t="s">
        <v>2375</v>
      </c>
      <c r="DQ3" s="257" t="s">
        <v>1778</v>
      </c>
      <c r="DR3" s="283" t="s">
        <v>1779</v>
      </c>
      <c r="DS3" s="283" t="s">
        <v>1780</v>
      </c>
      <c r="DT3" s="283" t="s">
        <v>1781</v>
      </c>
      <c r="DU3" s="283" t="s">
        <v>1782</v>
      </c>
      <c r="DV3" s="284" t="s">
        <v>2376</v>
      </c>
      <c r="DW3" s="44" t="s">
        <v>1786</v>
      </c>
      <c r="DX3" s="283" t="s">
        <v>1788</v>
      </c>
      <c r="DY3" s="282" t="s">
        <v>1790</v>
      </c>
      <c r="DZ3" s="286" t="s">
        <v>1792</v>
      </c>
      <c r="EA3" s="79" t="s">
        <v>2379</v>
      </c>
      <c r="EB3" s="44" t="s">
        <v>1796</v>
      </c>
      <c r="EC3" s="44" t="s">
        <v>1798</v>
      </c>
      <c r="ED3" s="255" t="s">
        <v>1800</v>
      </c>
      <c r="EE3" s="44" t="s">
        <v>1802</v>
      </c>
      <c r="EF3" s="44" t="s">
        <v>1804</v>
      </c>
      <c r="EG3" s="284" t="s">
        <v>2359</v>
      </c>
      <c r="EH3" s="278" t="s">
        <v>1808</v>
      </c>
      <c r="EI3" s="53" t="s">
        <v>1811</v>
      </c>
      <c r="EJ3" s="258" t="s">
        <v>2360</v>
      </c>
      <c r="EK3" s="178" t="s">
        <v>1816</v>
      </c>
      <c r="EL3" s="53" t="s">
        <v>1819</v>
      </c>
      <c r="EM3" s="257" t="s">
        <v>2385</v>
      </c>
      <c r="EN3" s="258" t="s">
        <v>2386</v>
      </c>
      <c r="EO3" s="55" t="s">
        <v>2387</v>
      </c>
      <c r="EP3" s="257" t="s">
        <v>2361</v>
      </c>
      <c r="EQ3" s="79" t="s">
        <v>1827</v>
      </c>
      <c r="ER3" s="55" t="s">
        <v>2388</v>
      </c>
      <c r="ES3" s="79" t="s">
        <v>2389</v>
      </c>
      <c r="ET3" s="362" t="s">
        <v>1832</v>
      </c>
      <c r="EU3" s="46" t="s">
        <v>1833</v>
      </c>
      <c r="EV3" s="46" t="s">
        <v>1834</v>
      </c>
      <c r="EW3" s="79" t="s">
        <v>1837</v>
      </c>
      <c r="EX3" s="257" t="s">
        <v>2392</v>
      </c>
      <c r="EY3" s="55" t="s">
        <v>2393</v>
      </c>
      <c r="EZ3" s="55" t="s">
        <v>2394</v>
      </c>
      <c r="FA3" s="55" t="s">
        <v>2401</v>
      </c>
      <c r="FB3" s="55" t="s">
        <v>2395</v>
      </c>
      <c r="FC3" s="46" t="s">
        <v>2396</v>
      </c>
      <c r="FD3" s="55" t="s">
        <v>2397</v>
      </c>
      <c r="FE3" s="55" t="s">
        <v>1843</v>
      </c>
      <c r="FF3" s="55" t="s">
        <v>1845</v>
      </c>
      <c r="FG3" s="55" t="s">
        <v>2398</v>
      </c>
      <c r="FH3" s="79" t="s">
        <v>1848</v>
      </c>
      <c r="FI3" s="44" t="s">
        <v>2362</v>
      </c>
      <c r="FJ3" s="55" t="s">
        <v>1850</v>
      </c>
      <c r="FK3" s="44" t="s">
        <v>2390</v>
      </c>
      <c r="FL3" s="79" t="s">
        <v>1852</v>
      </c>
      <c r="FM3" s="79" t="s">
        <v>1852</v>
      </c>
      <c r="FN3" s="258" t="s">
        <v>2391</v>
      </c>
      <c r="FO3" s="371" t="s">
        <v>1855</v>
      </c>
      <c r="FP3" s="371" t="s">
        <v>1857</v>
      </c>
      <c r="FQ3" s="55" t="s">
        <v>1859</v>
      </c>
      <c r="FR3" s="55" t="s">
        <v>1861</v>
      </c>
      <c r="FS3" s="254" t="s">
        <v>1863</v>
      </c>
      <c r="FT3" s="371" t="s">
        <v>1865</v>
      </c>
      <c r="FU3" s="254" t="s">
        <v>1868</v>
      </c>
      <c r="FV3" s="55" t="s">
        <v>1871</v>
      </c>
      <c r="FW3" s="55" t="s">
        <v>1874</v>
      </c>
      <c r="FX3" s="55" t="s">
        <v>1876</v>
      </c>
      <c r="FY3" s="55" t="s">
        <v>1878</v>
      </c>
      <c r="FZ3" s="370" t="s">
        <v>1880</v>
      </c>
      <c r="GA3" s="53" t="s">
        <v>1883</v>
      </c>
      <c r="GB3" s="178" t="s">
        <v>1885</v>
      </c>
      <c r="GC3" s="178" t="s">
        <v>1886</v>
      </c>
      <c r="GD3" s="178" t="s">
        <v>1887</v>
      </c>
      <c r="GE3" s="53" t="s">
        <v>1889</v>
      </c>
      <c r="GF3" s="254" t="s">
        <v>1516</v>
      </c>
      <c r="GG3" s="55" t="s">
        <v>1892</v>
      </c>
      <c r="GH3" s="55" t="s">
        <v>1519</v>
      </c>
      <c r="GI3" s="55" t="s">
        <v>1520</v>
      </c>
      <c r="GJ3" s="55" t="s">
        <v>1894</v>
      </c>
      <c r="GK3" s="53" t="s">
        <v>1896</v>
      </c>
      <c r="GL3" s="55" t="s">
        <v>1898</v>
      </c>
      <c r="GM3" s="53" t="s">
        <v>1900</v>
      </c>
      <c r="GN3" s="55" t="s">
        <v>1902</v>
      </c>
      <c r="GO3" s="55" t="s">
        <v>1904</v>
      </c>
      <c r="GP3" s="56" t="s">
        <v>1907</v>
      </c>
      <c r="GQ3" s="55" t="s">
        <v>1910</v>
      </c>
      <c r="GR3" s="55" t="s">
        <v>1913</v>
      </c>
      <c r="GS3" s="53" t="s">
        <v>1526</v>
      </c>
      <c r="GT3" s="55" t="s">
        <v>1528</v>
      </c>
      <c r="GU3" s="55" t="s">
        <v>1919</v>
      </c>
      <c r="GV3" s="55" t="s">
        <v>1529</v>
      </c>
      <c r="GW3" s="55" t="s">
        <v>1924</v>
      </c>
      <c r="GX3" s="55" t="s">
        <v>1927</v>
      </c>
      <c r="GY3" s="57" t="s">
        <v>1530</v>
      </c>
      <c r="GZ3" s="53" t="s">
        <v>1531</v>
      </c>
      <c r="HA3" s="55" t="s">
        <v>1533</v>
      </c>
      <c r="HB3" s="46" t="s">
        <v>1535</v>
      </c>
      <c r="HC3" s="53" t="s">
        <v>1536</v>
      </c>
      <c r="HD3" s="55" t="s">
        <v>1938</v>
      </c>
      <c r="HE3" s="58" t="s">
        <v>1941</v>
      </c>
      <c r="HF3" s="203" t="s">
        <v>2403</v>
      </c>
      <c r="HG3" s="257" t="s">
        <v>1947</v>
      </c>
      <c r="HH3" s="171" t="s">
        <v>1949</v>
      </c>
      <c r="HI3" s="44" t="s">
        <v>1952</v>
      </c>
      <c r="HJ3" s="44" t="s">
        <v>1954</v>
      </c>
      <c r="HK3" s="257" t="s">
        <v>1956</v>
      </c>
      <c r="HL3" s="268" t="s">
        <v>1957</v>
      </c>
      <c r="HM3" s="44" t="s">
        <v>1959</v>
      </c>
      <c r="HN3" s="44" t="s">
        <v>1961</v>
      </c>
      <c r="HO3" s="171" t="s">
        <v>1963</v>
      </c>
      <c r="HP3" s="257" t="s">
        <v>1966</v>
      </c>
      <c r="HQ3" s="55" t="s">
        <v>1968</v>
      </c>
      <c r="HR3" s="257" t="s">
        <v>1970</v>
      </c>
      <c r="HS3" s="257" t="s">
        <v>1972</v>
      </c>
      <c r="HT3" s="257" t="s">
        <v>1974</v>
      </c>
      <c r="HU3" s="171" t="s">
        <v>2404</v>
      </c>
      <c r="HV3" s="257" t="s">
        <v>1978</v>
      </c>
      <c r="HW3" s="257" t="s">
        <v>1980</v>
      </c>
      <c r="HX3" s="257" t="s">
        <v>1982</v>
      </c>
      <c r="HY3" s="171" t="s">
        <v>2405</v>
      </c>
      <c r="HZ3" s="257" t="s">
        <v>1986</v>
      </c>
      <c r="IA3" s="271" t="s">
        <v>1988</v>
      </c>
      <c r="IB3" s="257" t="s">
        <v>1990</v>
      </c>
      <c r="IC3" s="171" t="s">
        <v>1992</v>
      </c>
      <c r="ID3" s="44" t="s">
        <v>1995</v>
      </c>
      <c r="IE3" s="44" t="s">
        <v>1997</v>
      </c>
      <c r="IF3" s="44" t="s">
        <v>1999</v>
      </c>
      <c r="IG3" s="44" t="s">
        <v>2001</v>
      </c>
      <c r="IH3" s="44" t="s">
        <v>2003</v>
      </c>
      <c r="II3" s="44" t="s">
        <v>2005</v>
      </c>
      <c r="IJ3" s="44" t="s">
        <v>2007</v>
      </c>
      <c r="IK3" s="171" t="s">
        <v>2009</v>
      </c>
      <c r="IL3" s="44" t="s">
        <v>2012</v>
      </c>
      <c r="IM3" s="44" t="s">
        <v>2014</v>
      </c>
      <c r="IN3" s="194" t="s">
        <v>2016</v>
      </c>
      <c r="IO3" s="272" t="s">
        <v>2019</v>
      </c>
      <c r="IP3" s="211" t="s">
        <v>2022</v>
      </c>
      <c r="IQ3" s="53" t="s">
        <v>2025</v>
      </c>
      <c r="IR3" s="44" t="s">
        <v>2028</v>
      </c>
      <c r="IS3" s="327" t="s">
        <v>2029</v>
      </c>
      <c r="IT3" s="44" t="s">
        <v>2031</v>
      </c>
      <c r="IU3" s="44" t="s">
        <v>2032</v>
      </c>
      <c r="IV3" s="44" t="s">
        <v>2033</v>
      </c>
      <c r="IW3" s="268" t="s">
        <v>2034</v>
      </c>
      <c r="IX3" s="44" t="s">
        <v>2036</v>
      </c>
      <c r="IY3" s="53" t="s">
        <v>2038</v>
      </c>
      <c r="IZ3" s="268" t="s">
        <v>2040</v>
      </c>
      <c r="JA3" s="257" t="s">
        <v>2042</v>
      </c>
      <c r="JB3" s="257" t="s">
        <v>2044</v>
      </c>
      <c r="JC3" s="257" t="s">
        <v>2047</v>
      </c>
      <c r="JD3" s="79" t="s">
        <v>2049</v>
      </c>
      <c r="JE3" s="268" t="s">
        <v>2051</v>
      </c>
      <c r="JF3" s="46" t="s">
        <v>2053</v>
      </c>
      <c r="JG3" s="44" t="s">
        <v>2055</v>
      </c>
      <c r="JH3" s="44" t="s">
        <v>2363</v>
      </c>
      <c r="JI3" s="44" t="s">
        <v>2057</v>
      </c>
      <c r="JJ3" s="79" t="s">
        <v>2059</v>
      </c>
      <c r="JK3" s="44" t="s">
        <v>2062</v>
      </c>
      <c r="JL3" s="257" t="s">
        <v>2065</v>
      </c>
      <c r="JM3" s="44" t="s">
        <v>2067</v>
      </c>
      <c r="JN3" s="44" t="s">
        <v>2069</v>
      </c>
      <c r="JO3" s="79" t="s">
        <v>2070</v>
      </c>
      <c r="JP3" s="55" t="s">
        <v>2072</v>
      </c>
      <c r="JQ3" s="44" t="s">
        <v>2073</v>
      </c>
      <c r="JR3" s="194" t="s">
        <v>2074</v>
      </c>
      <c r="JS3" s="203" t="s">
        <v>2078</v>
      </c>
      <c r="JT3" s="254" t="s">
        <v>2081</v>
      </c>
      <c r="JU3" s="254" t="s">
        <v>2083</v>
      </c>
      <c r="JV3" s="171" t="s">
        <v>2085</v>
      </c>
      <c r="JW3" s="257" t="s">
        <v>2089</v>
      </c>
      <c r="JX3" s="326" t="s">
        <v>2092</v>
      </c>
      <c r="JY3" s="177" t="s">
        <v>2095</v>
      </c>
      <c r="JZ3" s="177" t="s">
        <v>2098</v>
      </c>
      <c r="KA3" s="177" t="s">
        <v>2101</v>
      </c>
      <c r="KB3" s="53" t="s">
        <v>2104</v>
      </c>
      <c r="KC3" s="44" t="s">
        <v>2107</v>
      </c>
      <c r="KD3" s="297" t="s">
        <v>2109</v>
      </c>
      <c r="KE3" s="275" t="s">
        <v>2111</v>
      </c>
      <c r="KF3" s="54" t="s">
        <v>2115</v>
      </c>
      <c r="KG3" s="53" t="s">
        <v>2117</v>
      </c>
      <c r="KH3" s="46" t="s">
        <v>2120</v>
      </c>
      <c r="KI3" s="294" t="s">
        <v>2122</v>
      </c>
      <c r="KJ3" s="427" t="s">
        <v>2124</v>
      </c>
      <c r="KK3" s="374" t="s">
        <v>2412</v>
      </c>
      <c r="KL3" s="44" t="s">
        <v>2413</v>
      </c>
      <c r="KM3" s="44" t="s">
        <v>2414</v>
      </c>
      <c r="KN3" s="44" t="s">
        <v>2415</v>
      </c>
      <c r="KO3" s="79" t="s">
        <v>2416</v>
      </c>
      <c r="KP3" s="44" t="s">
        <v>2418</v>
      </c>
      <c r="KQ3" s="44" t="s">
        <v>2133</v>
      </c>
      <c r="KR3" s="44" t="s">
        <v>2421</v>
      </c>
      <c r="KS3" s="44" t="s">
        <v>2423</v>
      </c>
      <c r="KT3" s="79" t="s">
        <v>2424</v>
      </c>
      <c r="KU3" s="44" t="s">
        <v>2425</v>
      </c>
      <c r="KV3" s="44" t="s">
        <v>2426</v>
      </c>
      <c r="KW3" s="44" t="s">
        <v>2427</v>
      </c>
      <c r="KX3" s="44" t="s">
        <v>2429</v>
      </c>
      <c r="KY3" s="44" t="s">
        <v>2428</v>
      </c>
      <c r="KZ3" s="44" t="s">
        <v>2431</v>
      </c>
      <c r="LA3" s="44" t="s">
        <v>2432</v>
      </c>
      <c r="LB3" s="44" t="s">
        <v>2430</v>
      </c>
      <c r="LC3" s="194" t="s">
        <v>2433</v>
      </c>
      <c r="LD3" s="203" t="s">
        <v>2451</v>
      </c>
      <c r="LE3" s="55" t="s">
        <v>2140</v>
      </c>
      <c r="LF3" s="55" t="s">
        <v>2142</v>
      </c>
      <c r="LG3" s="204" t="s">
        <v>2144</v>
      </c>
      <c r="LH3" s="205" t="s">
        <v>2453</v>
      </c>
      <c r="LI3" s="206" t="s">
        <v>2148</v>
      </c>
      <c r="LJ3" s="206" t="s">
        <v>2150</v>
      </c>
      <c r="LK3" s="206" t="s">
        <v>2152</v>
      </c>
      <c r="LL3" s="205" t="s">
        <v>2153</v>
      </c>
      <c r="LM3" s="204" t="s">
        <v>2155</v>
      </c>
      <c r="LN3" s="208" t="s">
        <v>2158</v>
      </c>
      <c r="LO3" s="204" t="s">
        <v>2160</v>
      </c>
      <c r="LP3" s="206" t="s">
        <v>2163</v>
      </c>
      <c r="LQ3" s="205" t="s">
        <v>2165</v>
      </c>
      <c r="LR3" s="204" t="s">
        <v>2167</v>
      </c>
      <c r="LS3" s="206" t="s">
        <v>2170</v>
      </c>
      <c r="LT3" s="205" t="s">
        <v>2172</v>
      </c>
      <c r="LU3" s="377" t="s">
        <v>2452</v>
      </c>
      <c r="LV3" s="209" t="s">
        <v>2175</v>
      </c>
      <c r="LW3" s="210" t="s">
        <v>2177</v>
      </c>
      <c r="LX3" s="211" t="s">
        <v>2178</v>
      </c>
      <c r="LY3" s="79" t="s">
        <v>2180</v>
      </c>
      <c r="LZ3" s="44" t="s">
        <v>2182</v>
      </c>
      <c r="MA3" s="194" t="s">
        <v>2185</v>
      </c>
    </row>
    <row r="4" spans="1:339">
      <c r="A4">
        <f>'1. Información General'!B2</f>
        <v>0</v>
      </c>
      <c r="B4">
        <f>'1. Información General'!F2</f>
        <v>0</v>
      </c>
      <c r="C4">
        <f>'1. Información General'!B3</f>
        <v>0</v>
      </c>
      <c r="D4" s="396">
        <f>'1. Información General'!F3</f>
        <v>0</v>
      </c>
      <c r="E4">
        <f>'1. Información General'!B4</f>
        <v>0</v>
      </c>
      <c r="F4">
        <f>'1. Información General'!D4</f>
        <v>0</v>
      </c>
      <c r="G4">
        <f>'1. Información General'!B5</f>
        <v>0</v>
      </c>
      <c r="H4">
        <f>'1. Información General'!D5</f>
        <v>0</v>
      </c>
      <c r="I4">
        <f>'1. Información General'!B6</f>
        <v>0</v>
      </c>
      <c r="J4" s="396">
        <f>'1. Información General'!F6</f>
        <v>0</v>
      </c>
      <c r="K4">
        <f>'1. Información General'!B7</f>
        <v>0</v>
      </c>
      <c r="L4">
        <f>'1. Información General'!D7</f>
        <v>0</v>
      </c>
      <c r="M4">
        <f>'1. Información General'!F7</f>
        <v>0</v>
      </c>
      <c r="N4">
        <f>'1. Información General'!B10</f>
        <v>0</v>
      </c>
      <c r="O4">
        <f>'1. Información General'!F10</f>
        <v>0</v>
      </c>
      <c r="P4">
        <f>'1. Información General'!B11</f>
        <v>0</v>
      </c>
      <c r="Q4">
        <f>'1. Información General'!D11</f>
        <v>0</v>
      </c>
      <c r="R4">
        <f>'1. Información General'!B12</f>
        <v>0</v>
      </c>
      <c r="S4" s="396">
        <f>'1. Información General'!F12</f>
        <v>0</v>
      </c>
      <c r="T4">
        <f>'1. Información General'!B13</f>
        <v>0</v>
      </c>
      <c r="U4">
        <f>'1. Información General'!D13</f>
        <v>0</v>
      </c>
      <c r="V4">
        <f>'1. Información General'!B14</f>
        <v>0</v>
      </c>
      <c r="W4">
        <f>'1. Información General'!D14</f>
        <v>0</v>
      </c>
      <c r="X4">
        <f>'1. Información General'!B15</f>
        <v>0</v>
      </c>
      <c r="Y4" s="396">
        <f>'1. Información General'!F15</f>
        <v>0</v>
      </c>
      <c r="Z4">
        <f>'1. Información General'!B16</f>
        <v>0</v>
      </c>
      <c r="AA4">
        <f>'1. Información General'!D16</f>
        <v>0</v>
      </c>
      <c r="AB4">
        <f>'1. Información General'!F16</f>
        <v>0</v>
      </c>
      <c r="AC4">
        <f>'1. Información General'!B17</f>
        <v>0</v>
      </c>
      <c r="AD4" t="str">
        <f>'1. Información General'!D17</f>
        <v xml:space="preserve"> </v>
      </c>
      <c r="AE4" t="str">
        <f>'1. Información General'!F17</f>
        <v xml:space="preserve"> </v>
      </c>
      <c r="AF4">
        <f>'1. Información General'!B20</f>
        <v>0</v>
      </c>
      <c r="AG4" s="397">
        <f>'1. Información General'!D20</f>
        <v>0</v>
      </c>
      <c r="AH4" s="397">
        <f>'1. Información General'!F20</f>
        <v>0</v>
      </c>
      <c r="AI4">
        <f>'1. Información General'!B21</f>
        <v>0</v>
      </c>
      <c r="AJ4">
        <f>'1. Información General'!F21</f>
        <v>0</v>
      </c>
      <c r="AK4" t="str">
        <f>'1. Información General'!B22</f>
        <v>PROMOCIÓN Y PREVENCIÓN</v>
      </c>
      <c r="AL4" t="str">
        <f>'1. Información General'!D22</f>
        <v>PRIMERA INFANCIA</v>
      </c>
      <c r="AM4" t="b">
        <f>'1. Información General'!B25</f>
        <v>0</v>
      </c>
      <c r="AN4" t="b">
        <f>'1. Información General'!B26</f>
        <v>0</v>
      </c>
      <c r="AO4" t="b">
        <f>'1. Información General'!B27</f>
        <v>0</v>
      </c>
      <c r="AP4" t="b">
        <f>'1. Información General'!B28</f>
        <v>0</v>
      </c>
      <c r="AQ4" t="b">
        <f>'1. Información General'!B29</f>
        <v>0</v>
      </c>
      <c r="AR4" t="b">
        <f>'1. Información General'!B30</f>
        <v>0</v>
      </c>
      <c r="AS4" t="str">
        <f>'1. Información General'!B31</f>
        <v>PROPIA E INTERCULTURAL</v>
      </c>
      <c r="AT4" t="str">
        <f>'1. Información General'!E31</f>
        <v>EDUCACION INICIAL PROPIA E INTERCULTURAL</v>
      </c>
      <c r="AU4">
        <f>'1. Información General'!B34</f>
        <v>0</v>
      </c>
      <c r="AV4">
        <f>'1. Información General'!D34</f>
        <v>0</v>
      </c>
      <c r="AW4">
        <f>'1. Información General'!B35</f>
        <v>0</v>
      </c>
      <c r="AX4" s="397">
        <f>'1. Información General'!D35</f>
        <v>0</v>
      </c>
      <c r="AY4" s="397">
        <f>'1. Información General'!F35</f>
        <v>0</v>
      </c>
      <c r="AZ4">
        <f>'1. Información General'!B36</f>
        <v>0</v>
      </c>
      <c r="BA4">
        <f>'1. Información General'!F36</f>
        <v>0</v>
      </c>
      <c r="BB4">
        <f>'1. Información General'!B37</f>
        <v>0</v>
      </c>
      <c r="BC4">
        <f>'1. Información General'!D37</f>
        <v>0</v>
      </c>
      <c r="BD4">
        <f>'1. Información General'!F37</f>
        <v>0</v>
      </c>
      <c r="BE4">
        <f>'1. Información General'!B38</f>
        <v>0</v>
      </c>
      <c r="BF4">
        <f>'1. Información General'!D38</f>
        <v>0</v>
      </c>
      <c r="BG4">
        <f>'1. Información General'!B35</f>
        <v>0</v>
      </c>
      <c r="BH4" s="397">
        <f>'1. Información General'!D35</f>
        <v>0</v>
      </c>
      <c r="BI4" s="397">
        <f>'1. Información General'!F35</f>
        <v>0</v>
      </c>
      <c r="BJ4">
        <f>'1. Información General'!B36</f>
        <v>0</v>
      </c>
      <c r="BK4">
        <f>'1. Información General'!F36</f>
        <v>0</v>
      </c>
      <c r="BL4">
        <f>'1. Información General'!B37</f>
        <v>0</v>
      </c>
      <c r="BM4">
        <f>'1. Información General'!D37</f>
        <v>0</v>
      </c>
      <c r="BN4">
        <f>'1. Información General'!F37</f>
        <v>0</v>
      </c>
      <c r="BO4" t="str">
        <f>+'2.Ambientes Edu. y Protectores'!$D3</f>
        <v>NO APLICA</v>
      </c>
      <c r="BP4">
        <f>+'2.Ambientes Edu. y Protectores'!$D4</f>
        <v>0</v>
      </c>
      <c r="BQ4" t="str">
        <f>+'2.Ambientes Edu. y Protectores'!$D5</f>
        <v>NO APLICA</v>
      </c>
      <c r="BR4">
        <f>+'2.Ambientes Edu. y Protectores'!$D6</f>
        <v>0</v>
      </c>
      <c r="BS4" t="str">
        <f>+'2.Ambientes Edu. y Protectores'!$D7</f>
        <v>NO APLICA</v>
      </c>
      <c r="BT4">
        <f>+'2.Ambientes Edu. y Protectores'!$D8</f>
        <v>0</v>
      </c>
      <c r="BU4">
        <f>+'2.Ambientes Edu. y Protectores'!$D9</f>
        <v>0</v>
      </c>
      <c r="BV4">
        <f>+'2.Ambientes Edu. y Protectores'!$D10</f>
        <v>0</v>
      </c>
      <c r="BW4" t="str">
        <f>+'2.Ambientes Edu. y Protectores'!$D11</f>
        <v>NO APLICA</v>
      </c>
      <c r="BX4">
        <f>+'2.Ambientes Edu. y Protectores'!$D12</f>
        <v>0</v>
      </c>
      <c r="BY4">
        <f>+'2.Ambientes Edu. y Protectores'!$D13</f>
        <v>0</v>
      </c>
      <c r="BZ4">
        <f>+'2.Ambientes Edu. y Protectores'!$D14</f>
        <v>0</v>
      </c>
      <c r="CA4">
        <f>+'2.Ambientes Edu. y Protectores'!$D15</f>
        <v>0</v>
      </c>
      <c r="CB4">
        <f>+'2.Ambientes Edu. y Protectores'!$D16</f>
        <v>0</v>
      </c>
      <c r="CC4">
        <f>+'2.Ambientes Edu. y Protectores'!$D17</f>
        <v>0</v>
      </c>
      <c r="CD4" t="str">
        <f>+'2.Ambientes Edu. y Protectores'!$D18</f>
        <v>NO APLICA</v>
      </c>
      <c r="CE4">
        <f>+'2.Ambientes Edu. y Protectores'!$D19</f>
        <v>0</v>
      </c>
      <c r="CF4" t="str">
        <f>+'2.Ambientes Edu. y Protectores'!$D20</f>
        <v>NO APLICA</v>
      </c>
      <c r="CG4">
        <f>+'2.Ambientes Edu. y Protectores'!$D21</f>
        <v>0</v>
      </c>
      <c r="CH4">
        <f>+'2.Ambientes Edu. y Protectores'!$D22</f>
        <v>0</v>
      </c>
      <c r="CI4" t="str">
        <f>+'2.Ambientes Edu. y Protectores'!$D23</f>
        <v>NO APLICA</v>
      </c>
      <c r="CJ4">
        <f>+'2.Ambientes Edu. y Protectores'!$D24</f>
        <v>0</v>
      </c>
      <c r="CK4">
        <f>+'2.Ambientes Edu. y Protectores'!$D25</f>
        <v>0</v>
      </c>
      <c r="CL4">
        <f>+'2.Ambientes Edu. y Protectores'!$D26</f>
        <v>0</v>
      </c>
      <c r="CM4" t="str">
        <f>+'2.Ambientes Edu. y Protectores'!$D27</f>
        <v>NO APLICA</v>
      </c>
      <c r="CN4">
        <f>+'2.Ambientes Edu. y Protectores'!$D28</f>
        <v>0</v>
      </c>
      <c r="CO4">
        <f>+'2.Ambientes Edu. y Protectores'!$D29</f>
        <v>0</v>
      </c>
      <c r="CP4" t="str">
        <f>+'2.Ambientes Edu. y Protectores'!$D30</f>
        <v>NO APLICA</v>
      </c>
      <c r="CQ4" t="str">
        <f>+'2.Ambientes Edu. y Protectores'!$D31</f>
        <v>NO APLICA</v>
      </c>
      <c r="CR4" t="str">
        <f>+'2.Ambientes Edu. y Protectores'!$D32</f>
        <v>NO APLICA</v>
      </c>
      <c r="CS4">
        <f>+'2.Ambientes Edu. y Protectores'!$D33</f>
        <v>0</v>
      </c>
      <c r="CT4">
        <f>+'2.Ambientes Edu. y Protectores'!$D34</f>
        <v>0</v>
      </c>
      <c r="CU4">
        <f>+'2.Ambientes Edu. y Protectores'!$D35</f>
        <v>0</v>
      </c>
      <c r="CV4">
        <f>+'2.Ambientes Edu. y Protectores'!$D36</f>
        <v>0</v>
      </c>
      <c r="CW4">
        <f>+'2.Ambientes Edu. y Protectores'!$D37</f>
        <v>0</v>
      </c>
      <c r="CX4">
        <f>+'2.Ambientes Edu. y Protectores'!$D38</f>
        <v>0</v>
      </c>
      <c r="CY4">
        <f>+'2.Ambientes Edu. y Protectores'!$D39</f>
        <v>0</v>
      </c>
      <c r="CZ4">
        <f>+'2.Ambientes Edu. y Protectores'!$D40</f>
        <v>0</v>
      </c>
      <c r="DA4">
        <f>+'2.Ambientes Edu. y Protectores'!$D41</f>
        <v>0</v>
      </c>
      <c r="DB4">
        <f>+'2.Ambientes Edu. y Protectores'!$D42</f>
        <v>0</v>
      </c>
      <c r="DC4">
        <f>+'2.Ambientes Edu. y Protectores'!$D43</f>
        <v>0</v>
      </c>
      <c r="DD4">
        <f>+'2.Ambientes Edu. y Protectores'!$D44</f>
        <v>0</v>
      </c>
      <c r="DE4">
        <f>+'2.Ambientes Edu. y Protectores'!$D45</f>
        <v>0</v>
      </c>
      <c r="DF4">
        <f>+'2.Ambientes Edu. y Protectores'!$D46</f>
        <v>0</v>
      </c>
      <c r="DG4">
        <f>+'2.Ambientes Edu. y Protectores'!$D47</f>
        <v>0</v>
      </c>
      <c r="DH4">
        <f>+'2.Ambientes Edu. y Protectores'!$D48</f>
        <v>0</v>
      </c>
      <c r="DI4">
        <f>+'2.Ambientes Edu. y Protectores'!$D49</f>
        <v>0</v>
      </c>
      <c r="DJ4">
        <f>+'2.Ambientes Edu. y Protectores'!$D50</f>
        <v>0</v>
      </c>
      <c r="DK4">
        <f>+'2.Ambientes Edu. y Protectores'!$D51</f>
        <v>0</v>
      </c>
      <c r="DL4">
        <f>+'2.Ambientes Edu. y Protectores'!$D52</f>
        <v>0</v>
      </c>
      <c r="DM4">
        <f>+'2.Ambientes Edu. y Protectores'!$D53</f>
        <v>0</v>
      </c>
      <c r="DN4">
        <f>+'2.Ambientes Edu. y Protectores'!$D54</f>
        <v>0</v>
      </c>
      <c r="DO4">
        <f>+'2.Ambientes Edu. y Protectores'!$D55</f>
        <v>0</v>
      </c>
      <c r="DP4" t="str">
        <f>+'2.Ambientes Edu. y Protectores'!$D56</f>
        <v>NO APLICA</v>
      </c>
      <c r="DQ4">
        <f>+'2.Ambientes Edu. y Protectores'!$D57</f>
        <v>0</v>
      </c>
      <c r="DR4">
        <f>+'2.Ambientes Edu. y Protectores'!$D58</f>
        <v>0</v>
      </c>
      <c r="DS4">
        <f>+'2.Ambientes Edu. y Protectores'!$D59</f>
        <v>0</v>
      </c>
      <c r="DT4">
        <f>+'2.Ambientes Edu. y Protectores'!$D60</f>
        <v>0</v>
      </c>
      <c r="DU4">
        <f>+'2.Ambientes Edu. y Protectores'!$D61</f>
        <v>0</v>
      </c>
      <c r="DV4" t="str">
        <f>+'2.Ambientes Edu. y Protectores'!$D62</f>
        <v>NO APLICA</v>
      </c>
      <c r="DW4">
        <f>+'2.Ambientes Edu. y Protectores'!$D63</f>
        <v>0</v>
      </c>
      <c r="DX4">
        <f>+'2.Ambientes Edu. y Protectores'!$D64</f>
        <v>0</v>
      </c>
      <c r="DY4">
        <f>+'2.Ambientes Edu. y Protectores'!$D65</f>
        <v>0</v>
      </c>
      <c r="DZ4">
        <f>+'2.Ambientes Edu. y Protectores'!$D66</f>
        <v>0</v>
      </c>
      <c r="EA4" t="str">
        <f>+'2.Ambientes Edu. y Protectores'!$D67</f>
        <v>NO APLICA</v>
      </c>
      <c r="EB4">
        <f>+'2.Ambientes Edu. y Protectores'!$D68</f>
        <v>0</v>
      </c>
      <c r="EC4">
        <f>+'2.Ambientes Edu. y Protectores'!$D69</f>
        <v>0</v>
      </c>
      <c r="ED4">
        <f>+'2.Ambientes Edu. y Protectores'!$D70</f>
        <v>0</v>
      </c>
      <c r="EE4">
        <f>+'2.Ambientes Edu. y Protectores'!$D71</f>
        <v>0</v>
      </c>
      <c r="EF4">
        <f>+'2.Ambientes Edu. y Protectores'!$D72</f>
        <v>0</v>
      </c>
      <c r="EG4" t="str">
        <f>+'2.Ambientes Edu. y Protectores'!$D73</f>
        <v>NO APLICA</v>
      </c>
      <c r="EH4">
        <f>+'2.Ambientes Edu. y Protectores'!$D74</f>
        <v>0</v>
      </c>
      <c r="EI4" t="str">
        <f>+'3.Salud y Nutrición'!$D3</f>
        <v>NO APLICA</v>
      </c>
      <c r="EJ4">
        <f>+'3.Salud y Nutrición'!$D4</f>
        <v>0</v>
      </c>
      <c r="EK4">
        <f>+'3.Salud y Nutrición'!$D5</f>
        <v>0</v>
      </c>
      <c r="EL4" t="str">
        <f>+'3.Salud y Nutrición'!$D6</f>
        <v>NO APLICA</v>
      </c>
      <c r="EM4">
        <f>+'3.Salud y Nutrición'!$D7</f>
        <v>0</v>
      </c>
      <c r="EN4">
        <f>+'3.Salud y Nutrición'!$D8</f>
        <v>0</v>
      </c>
      <c r="EO4">
        <f>+'3.Salud y Nutrición'!$D9</f>
        <v>0</v>
      </c>
      <c r="EP4">
        <f>+'3.Salud y Nutrición'!$D10</f>
        <v>0</v>
      </c>
      <c r="EQ4" t="str">
        <f>+'3.Salud y Nutrición'!$D11</f>
        <v>NO APLICA</v>
      </c>
      <c r="ER4">
        <f>+'3.Salud y Nutrición'!$D12</f>
        <v>0</v>
      </c>
      <c r="ES4" t="str">
        <f>+'3.Salud y Nutrición'!$D13</f>
        <v>NO APLICA</v>
      </c>
      <c r="ET4">
        <f>+'3.Salud y Nutrición'!$D14</f>
        <v>0</v>
      </c>
      <c r="EU4">
        <f>+'3.Salud y Nutrición'!$D15</f>
        <v>0</v>
      </c>
      <c r="EV4">
        <f>+'3.Salud y Nutrición'!$D16</f>
        <v>0</v>
      </c>
      <c r="EW4" t="str">
        <f>+'3.Salud y Nutrición'!$D17</f>
        <v>NO APLICA</v>
      </c>
      <c r="EX4">
        <f>+'3.Salud y Nutrición'!$D18</f>
        <v>0</v>
      </c>
      <c r="EY4">
        <f>+'3.Salud y Nutrición'!$D19</f>
        <v>0</v>
      </c>
      <c r="EZ4">
        <f>+'3.Salud y Nutrición'!$D20</f>
        <v>0</v>
      </c>
      <c r="FA4">
        <f>+'3.Salud y Nutrición'!$D21</f>
        <v>0</v>
      </c>
      <c r="FB4">
        <f>+'3.Salud y Nutrición'!$D22</f>
        <v>0</v>
      </c>
      <c r="FC4">
        <f>+'3.Salud y Nutrición'!$D23</f>
        <v>0</v>
      </c>
      <c r="FD4">
        <f>+'3.Salud y Nutrición'!$D24</f>
        <v>0</v>
      </c>
      <c r="FE4">
        <f>+'3.Salud y Nutrición'!$D25</f>
        <v>0</v>
      </c>
      <c r="FF4">
        <f>+'3.Salud y Nutrición'!$D26</f>
        <v>0</v>
      </c>
      <c r="FG4">
        <f>+'3.Salud y Nutrición'!$D27</f>
        <v>0</v>
      </c>
      <c r="FH4" t="str">
        <f>+'3.Salud y Nutrición'!$D28</f>
        <v>NO APLICA</v>
      </c>
      <c r="FI4">
        <f>+'3.Salud y Nutrición'!$D29</f>
        <v>0</v>
      </c>
      <c r="FJ4">
        <f>+'3.Salud y Nutrición'!$D30</f>
        <v>0</v>
      </c>
      <c r="FK4">
        <f>+'3.Salud y Nutrición'!$D31</f>
        <v>0</v>
      </c>
      <c r="FL4" t="str">
        <f>+'3.Salud y Nutrición'!$D32</f>
        <v>NO APLICA</v>
      </c>
      <c r="FM4" t="str">
        <f>+'3.Salud y Nutrición'!$D33</f>
        <v>NO APLICA</v>
      </c>
      <c r="FN4">
        <f>+'3.Salud y Nutrición'!$D34</f>
        <v>0</v>
      </c>
      <c r="FO4">
        <f>+'3.Salud y Nutrición'!$D35</f>
        <v>0</v>
      </c>
      <c r="FP4">
        <f>+'3.Salud y Nutrición'!$D36</f>
        <v>0</v>
      </c>
      <c r="FQ4">
        <f>+'3.Salud y Nutrición'!$D37</f>
        <v>0</v>
      </c>
      <c r="FR4">
        <f>+'3.Salud y Nutrición'!$D38</f>
        <v>0</v>
      </c>
      <c r="FS4">
        <f>+'3.Salud y Nutrición'!$D39</f>
        <v>0</v>
      </c>
      <c r="FT4">
        <f>+'3.Salud y Nutrición'!$D40</f>
        <v>0</v>
      </c>
      <c r="FU4">
        <f>+'3.Salud y Nutrición'!$D41</f>
        <v>0</v>
      </c>
      <c r="FV4">
        <f>+'3.Salud y Nutrición'!$D42</f>
        <v>0</v>
      </c>
      <c r="FW4">
        <f>+'3.Salud y Nutrición'!$D43</f>
        <v>0</v>
      </c>
      <c r="FX4">
        <f>+'3.Salud y Nutrición'!$D44</f>
        <v>0</v>
      </c>
      <c r="FY4">
        <f>+'3.Salud y Nutrición'!$D45</f>
        <v>0</v>
      </c>
      <c r="FZ4">
        <f>+'3.Salud y Nutrición'!$D46</f>
        <v>0</v>
      </c>
      <c r="GA4" t="str">
        <f>+'3.Salud y Nutrición'!$D47</f>
        <v>NO APLICA</v>
      </c>
      <c r="GB4">
        <f>+'3.Salud y Nutrición'!$D48</f>
        <v>0</v>
      </c>
      <c r="GC4">
        <f>+'3.Salud y Nutrición'!$D49</f>
        <v>0</v>
      </c>
      <c r="GD4">
        <f>+'3.Salud y Nutrición'!$D50</f>
        <v>0</v>
      </c>
      <c r="GE4" t="str">
        <f>+'3.Salud y Nutrición'!$D51</f>
        <v>NO APLICA</v>
      </c>
      <c r="GF4">
        <f>+'3.Salud y Nutrición'!$D52</f>
        <v>0</v>
      </c>
      <c r="GG4">
        <f>+'3.Salud y Nutrición'!$D53</f>
        <v>0</v>
      </c>
      <c r="GH4">
        <f>+'3.Salud y Nutrición'!$D54</f>
        <v>0</v>
      </c>
      <c r="GI4">
        <f>+'3.Salud y Nutrición'!$D55</f>
        <v>0</v>
      </c>
      <c r="GJ4">
        <f>+'3.Salud y Nutrición'!$D56</f>
        <v>0</v>
      </c>
      <c r="GK4" t="str">
        <f>+'3.Salud y Nutrición'!$D57</f>
        <v>NO APLICA</v>
      </c>
      <c r="GL4">
        <f>+'3.Salud y Nutrición'!$D58</f>
        <v>0</v>
      </c>
      <c r="GM4" t="str">
        <f>+'3.Salud y Nutrición'!$D59</f>
        <v>NO APLICA</v>
      </c>
      <c r="GN4">
        <f>+'3.Salud y Nutrición'!$D60</f>
        <v>0</v>
      </c>
      <c r="GO4">
        <f>+'3.Salud y Nutrición'!$D61</f>
        <v>0</v>
      </c>
      <c r="GP4">
        <f>+'3.Salud y Nutrición'!$D62</f>
        <v>0</v>
      </c>
      <c r="GQ4">
        <f>+'3.Salud y Nutrición'!$D63</f>
        <v>0</v>
      </c>
      <c r="GR4">
        <f>+'3.Salud y Nutrición'!$D64</f>
        <v>0</v>
      </c>
      <c r="GS4" t="str">
        <f>+'3.Salud y Nutrición'!$D65</f>
        <v>NO APLICA</v>
      </c>
      <c r="GT4">
        <f>+'3.Salud y Nutrición'!$D66</f>
        <v>0</v>
      </c>
      <c r="GU4">
        <f>+'3.Salud y Nutrición'!$D67</f>
        <v>0</v>
      </c>
      <c r="GV4">
        <f>+'3.Salud y Nutrición'!$D68</f>
        <v>0</v>
      </c>
      <c r="GW4">
        <f>+'3.Salud y Nutrición'!$D69</f>
        <v>0</v>
      </c>
      <c r="GX4">
        <f>+'3.Salud y Nutrición'!$D70</f>
        <v>0</v>
      </c>
      <c r="GY4">
        <f>+'3.Salud y Nutrición'!$D71</f>
        <v>0</v>
      </c>
      <c r="GZ4" t="str">
        <f>+'3.Salud y Nutrición'!$D72</f>
        <v>NO APLICA</v>
      </c>
      <c r="HA4">
        <f>+'3.Salud y Nutrición'!$D73</f>
        <v>0</v>
      </c>
      <c r="HB4">
        <f>+'3.Salud y Nutrición'!$D74</f>
        <v>0</v>
      </c>
      <c r="HC4" t="str">
        <f>+'3.Salud y Nutrición'!$D75</f>
        <v>NO APLICA</v>
      </c>
      <c r="HD4">
        <f>+'3.Salud y Nutrición'!$D76</f>
        <v>0</v>
      </c>
      <c r="HE4">
        <f>+'3.Salud y Nutrición'!$D77</f>
        <v>0</v>
      </c>
      <c r="HF4" t="str">
        <f>+'4. Familia, Comunidades y Redes'!$D3</f>
        <v>NO APLICA</v>
      </c>
      <c r="HG4">
        <f>+'4. Familia, Comunidades y Redes'!$D4</f>
        <v>0</v>
      </c>
      <c r="HH4" t="str">
        <f>+'4. Familia, Comunidades y Redes'!$D5</f>
        <v>NO APLICA</v>
      </c>
      <c r="HI4">
        <f>+'4. Familia, Comunidades y Redes'!$D6</f>
        <v>0</v>
      </c>
      <c r="HJ4">
        <f>+'4. Familia, Comunidades y Redes'!$D7</f>
        <v>0</v>
      </c>
      <c r="HK4">
        <f>+'4. Familia, Comunidades y Redes'!$D8</f>
        <v>0</v>
      </c>
      <c r="HL4">
        <f>+'4. Familia, Comunidades y Redes'!$D9</f>
        <v>0</v>
      </c>
      <c r="HM4">
        <f>+'4. Familia, Comunidades y Redes'!$D10</f>
        <v>0</v>
      </c>
      <c r="HN4">
        <f>+'4. Familia, Comunidades y Redes'!$D11</f>
        <v>0</v>
      </c>
      <c r="HO4" t="str">
        <f>+'4. Familia, Comunidades y Redes'!$D12</f>
        <v>NO APLICA</v>
      </c>
      <c r="HP4">
        <f>+'4. Familia, Comunidades y Redes'!$D13</f>
        <v>0</v>
      </c>
      <c r="HQ4">
        <f>+'4. Familia, Comunidades y Redes'!$D14</f>
        <v>0</v>
      </c>
      <c r="HR4">
        <f>+'4. Familia, Comunidades y Redes'!$D15</f>
        <v>0</v>
      </c>
      <c r="HS4">
        <f>+'4. Familia, Comunidades y Redes'!$D16</f>
        <v>0</v>
      </c>
      <c r="HT4">
        <f>+'4. Familia, Comunidades y Redes'!$D17</f>
        <v>0</v>
      </c>
      <c r="HU4" t="str">
        <f>+'4. Familia, Comunidades y Redes'!$D18</f>
        <v>NO APLICA</v>
      </c>
      <c r="HV4">
        <f>+'4. Familia, Comunidades y Redes'!$D19</f>
        <v>0</v>
      </c>
      <c r="HW4">
        <f>+'4. Familia, Comunidades y Redes'!$D20</f>
        <v>0</v>
      </c>
      <c r="HX4">
        <f>+'4. Familia, Comunidades y Redes'!$D21</f>
        <v>0</v>
      </c>
      <c r="HY4" t="str">
        <f>+'4. Familia, Comunidades y Redes'!$D22</f>
        <v>NO APLICA</v>
      </c>
      <c r="HZ4">
        <f>+'4. Familia, Comunidades y Redes'!$D23</f>
        <v>0</v>
      </c>
      <c r="IA4">
        <f>+'4. Familia, Comunidades y Redes'!$D24</f>
        <v>0</v>
      </c>
      <c r="IB4">
        <f>+'4. Familia, Comunidades y Redes'!$D25</f>
        <v>0</v>
      </c>
      <c r="IC4" t="str">
        <f>+'4. Familia, Comunidades y Redes'!$D26</f>
        <v>NO APLICA</v>
      </c>
      <c r="ID4">
        <f>+'4. Familia, Comunidades y Redes'!$D27</f>
        <v>0</v>
      </c>
      <c r="IE4">
        <f>+'4. Familia, Comunidades y Redes'!$D28</f>
        <v>0</v>
      </c>
      <c r="IF4">
        <f>+'4. Familia, Comunidades y Redes'!$D29</f>
        <v>0</v>
      </c>
      <c r="IG4">
        <f>+'4. Familia, Comunidades y Redes'!$D30</f>
        <v>0</v>
      </c>
      <c r="IH4">
        <f>+'4. Familia, Comunidades y Redes'!$D31</f>
        <v>0</v>
      </c>
      <c r="II4">
        <f>+'4. Familia, Comunidades y Redes'!$D32</f>
        <v>0</v>
      </c>
      <c r="IJ4">
        <f>+'4. Familia, Comunidades y Redes'!$D33</f>
        <v>0</v>
      </c>
      <c r="IK4" t="str">
        <f>+'4. Familia, Comunidades y Redes'!$D34</f>
        <v>NO APLICA</v>
      </c>
      <c r="IL4">
        <f>+'4. Familia, Comunidades y Redes'!$D35</f>
        <v>0</v>
      </c>
      <c r="IM4">
        <f>+'4. Familia, Comunidades y Redes'!$D36</f>
        <v>0</v>
      </c>
      <c r="IN4">
        <f>+'4. Familia, Comunidades y Redes'!$D37</f>
        <v>0</v>
      </c>
      <c r="IO4" t="str">
        <f>+'5. Proceso Pedagógico'!$D3</f>
        <v>NO APLICA</v>
      </c>
      <c r="IP4">
        <f>+'5. Proceso Pedagógico'!$D4</f>
        <v>0</v>
      </c>
      <c r="IQ4" t="str">
        <f>+'5. Proceso Pedagógico'!$D5</f>
        <v>NO APLICA</v>
      </c>
      <c r="IR4">
        <f>+'5. Proceso Pedagógico'!$D6</f>
        <v>0</v>
      </c>
      <c r="IS4">
        <f>+'5. Proceso Pedagógico'!$D7</f>
        <v>0</v>
      </c>
      <c r="IT4">
        <f>+'5. Proceso Pedagógico'!$D8</f>
        <v>0</v>
      </c>
      <c r="IU4">
        <f>+'5. Proceso Pedagógico'!$D9</f>
        <v>0</v>
      </c>
      <c r="IV4">
        <f>+'5. Proceso Pedagógico'!$D10</f>
        <v>0</v>
      </c>
      <c r="IW4">
        <f>+'5. Proceso Pedagógico'!$D11</f>
        <v>0</v>
      </c>
      <c r="IX4">
        <f>+'5. Proceso Pedagógico'!$D12</f>
        <v>0</v>
      </c>
      <c r="IY4" t="str">
        <f>+'5. Proceso Pedagógico'!$D13</f>
        <v>NO APLICA</v>
      </c>
      <c r="IZ4">
        <f>+'5. Proceso Pedagógico'!$D14</f>
        <v>0</v>
      </c>
      <c r="JA4">
        <f>+'5. Proceso Pedagógico'!$D15</f>
        <v>0</v>
      </c>
      <c r="JB4">
        <f>+'5. Proceso Pedagógico'!$D16</f>
        <v>0</v>
      </c>
      <c r="JC4">
        <f>+'5. Proceso Pedagógico'!$D17</f>
        <v>0</v>
      </c>
      <c r="JD4" t="str">
        <f>+'5. Proceso Pedagógico'!$D18</f>
        <v>NO APLICA</v>
      </c>
      <c r="JE4">
        <f>+'5. Proceso Pedagógico'!$D19</f>
        <v>0</v>
      </c>
      <c r="JF4">
        <f>+'5. Proceso Pedagógico'!$D20</f>
        <v>0</v>
      </c>
      <c r="JG4">
        <f>+'5. Proceso Pedagógico'!$D21</f>
        <v>0</v>
      </c>
      <c r="JH4">
        <f>+'5. Proceso Pedagógico'!$D22</f>
        <v>0</v>
      </c>
      <c r="JI4">
        <f>+'5. Proceso Pedagógico'!$D23</f>
        <v>0</v>
      </c>
      <c r="JJ4" t="str">
        <f>+'5. Proceso Pedagógico'!$D24</f>
        <v>NO APLICA</v>
      </c>
      <c r="JK4">
        <f>+'5. Proceso Pedagógico'!$D25</f>
        <v>0</v>
      </c>
      <c r="JL4">
        <f>+'5. Proceso Pedagógico'!$D26</f>
        <v>0</v>
      </c>
      <c r="JM4">
        <f>+'5. Proceso Pedagógico'!$D27</f>
        <v>0</v>
      </c>
      <c r="JN4">
        <f>+'5. Proceso Pedagógico'!$D28</f>
        <v>0</v>
      </c>
      <c r="JO4" t="str">
        <f>+'5. Proceso Pedagógico'!$D29</f>
        <v>NO APLICA</v>
      </c>
      <c r="JP4">
        <f>+'5. Proceso Pedagógico'!$D30</f>
        <v>0</v>
      </c>
      <c r="JQ4">
        <f>+'5. Proceso Pedagógico'!$D31</f>
        <v>0</v>
      </c>
      <c r="JR4">
        <f>+'5. Proceso Pedagógico'!$D32</f>
        <v>0</v>
      </c>
      <c r="JS4" t="str">
        <f>+'6. Administrativo y Gestión'!$D3</f>
        <v>NO APLICA</v>
      </c>
      <c r="JT4">
        <f>+'6. Administrativo y Gestión'!$D4</f>
        <v>0</v>
      </c>
      <c r="JU4">
        <f>+'6. Administrativo y Gestión'!$D5</f>
        <v>0</v>
      </c>
      <c r="JV4" t="str">
        <f>+'6. Administrativo y Gestión'!$D6</f>
        <v>NO APLICA</v>
      </c>
      <c r="JW4">
        <f>+'6. Administrativo y Gestión'!$D7</f>
        <v>0</v>
      </c>
      <c r="JX4">
        <f>+'6. Administrativo y Gestión'!$D8</f>
        <v>0</v>
      </c>
      <c r="JY4">
        <f>+'6. Administrativo y Gestión'!$D9</f>
        <v>0</v>
      </c>
      <c r="JZ4">
        <f>+'6. Administrativo y Gestión'!$D10</f>
        <v>0</v>
      </c>
      <c r="KA4">
        <f>+'6. Administrativo y Gestión'!$D11</f>
        <v>0</v>
      </c>
      <c r="KB4" t="str">
        <f>+'6. Administrativo y Gestión'!$D12</f>
        <v>NO APLICA</v>
      </c>
      <c r="KC4">
        <f>+'6. Administrativo y Gestión'!$D13</f>
        <v>0</v>
      </c>
      <c r="KD4">
        <f>+'6. Administrativo y Gestión'!$D14</f>
        <v>0</v>
      </c>
      <c r="KE4" t="str">
        <f>+'6. Administrativo y Gestión'!$D15</f>
        <v>NO APLICA</v>
      </c>
      <c r="KF4">
        <f>+'6. Administrativo y Gestión'!$D16</f>
        <v>0</v>
      </c>
      <c r="KG4" t="str">
        <f>+'6. Administrativo y Gestión'!$D17</f>
        <v>NO APLICA</v>
      </c>
      <c r="KH4">
        <f>+'6. Administrativo y Gestión'!$D18</f>
        <v>0</v>
      </c>
      <c r="KI4">
        <f>+'6. Administrativo y Gestión'!$D19</f>
        <v>0</v>
      </c>
      <c r="KJ4">
        <f>+'6. Administrativo y Gestión'!$D20</f>
        <v>0</v>
      </c>
      <c r="KK4" t="str">
        <f>+'7. Financiero '!$D3</f>
        <v>NO APLICA</v>
      </c>
      <c r="KL4">
        <f>+'7. Financiero '!$D4</f>
        <v>0</v>
      </c>
      <c r="KM4">
        <f>+'7. Financiero '!$D5</f>
        <v>0</v>
      </c>
      <c r="KN4">
        <f>+'7. Financiero '!$D6</f>
        <v>0</v>
      </c>
      <c r="KO4" t="str">
        <f>+'7. Financiero '!$D7</f>
        <v>NO APLICA</v>
      </c>
      <c r="KP4">
        <f>+'7. Financiero '!$D8</f>
        <v>0</v>
      </c>
      <c r="KQ4">
        <f>+'7. Financiero '!$D9</f>
        <v>0</v>
      </c>
      <c r="KR4">
        <f>+'7. Financiero '!$D10</f>
        <v>0</v>
      </c>
      <c r="KS4">
        <f>+'7. Financiero '!$D11</f>
        <v>0</v>
      </c>
      <c r="KT4" t="str">
        <f>+'7. Financiero '!$D12</f>
        <v>NO APLICA</v>
      </c>
      <c r="KU4">
        <f>+'7. Financiero '!$D13</f>
        <v>0</v>
      </c>
      <c r="KV4">
        <f>+'7. Financiero '!$D14</f>
        <v>0</v>
      </c>
      <c r="KW4">
        <f>+'7. Financiero '!$D15</f>
        <v>0</v>
      </c>
      <c r="KX4">
        <f>+'7. Financiero '!$D16</f>
        <v>0</v>
      </c>
      <c r="KY4">
        <f>+'7. Financiero '!$D17</f>
        <v>0</v>
      </c>
      <c r="KZ4">
        <f>+'7. Financiero '!$D18</f>
        <v>0</v>
      </c>
      <c r="LA4">
        <f>+'7. Financiero '!$D19</f>
        <v>0</v>
      </c>
      <c r="LB4">
        <f>+'7. Financiero '!$D20</f>
        <v>0</v>
      </c>
      <c r="LC4">
        <f>+'7. Financiero '!$D21</f>
        <v>0</v>
      </c>
      <c r="LD4" t="str">
        <f>+'8. Talento Humano '!$D3</f>
        <v>NO APLICA</v>
      </c>
      <c r="LE4">
        <f>+'8. Talento Humano '!$D4</f>
        <v>0</v>
      </c>
      <c r="LF4">
        <f>+'8. Talento Humano '!$D5</f>
        <v>0</v>
      </c>
      <c r="LG4" t="str">
        <f>+'8. Talento Humano '!$D6</f>
        <v>NO APLICA</v>
      </c>
      <c r="LH4">
        <f>+'8. Talento Humano '!$D7</f>
        <v>0</v>
      </c>
      <c r="LI4">
        <f>+'8. Talento Humano '!$D8</f>
        <v>0</v>
      </c>
      <c r="LJ4">
        <f>+'8. Talento Humano '!$D9</f>
        <v>0</v>
      </c>
      <c r="LK4">
        <f>+'8. Talento Humano '!$D10</f>
        <v>0</v>
      </c>
      <c r="LL4">
        <f>+'8. Talento Humano '!$D11</f>
        <v>0</v>
      </c>
      <c r="LM4" t="str">
        <f>+'8. Talento Humano '!$D12</f>
        <v>NO APLICA</v>
      </c>
      <c r="LN4">
        <f>+'8. Talento Humano '!$D13</f>
        <v>0</v>
      </c>
      <c r="LO4" t="str">
        <f>+'8. Talento Humano '!$D14</f>
        <v>NO APLICA</v>
      </c>
      <c r="LP4">
        <f>+'8. Talento Humano '!$D15</f>
        <v>0</v>
      </c>
      <c r="LQ4">
        <f>+'8. Talento Humano '!$D16</f>
        <v>0</v>
      </c>
      <c r="LR4" t="str">
        <f>+'8. Talento Humano '!$D17</f>
        <v>NO APLICA</v>
      </c>
      <c r="LS4">
        <f>+'8. Talento Humano '!$D18</f>
        <v>0</v>
      </c>
      <c r="LT4">
        <f>+'8. Talento Humano '!$D19</f>
        <v>0</v>
      </c>
      <c r="LU4">
        <f>+'8. Talento Humano '!$D20</f>
        <v>0</v>
      </c>
      <c r="LV4">
        <f>+'8. Talento Humano '!$D21</f>
        <v>0</v>
      </c>
      <c r="LW4">
        <f>+'8. Talento Humano '!$D22</f>
        <v>0</v>
      </c>
      <c r="LX4">
        <f>+'8. Talento Humano '!$D23</f>
        <v>0</v>
      </c>
      <c r="LY4" t="str">
        <f>+'8. Talento Humano '!$D24</f>
        <v>NO APLICA</v>
      </c>
      <c r="LZ4">
        <f>+'8. Talento Humano '!$D25</f>
        <v>0</v>
      </c>
      <c r="MA4">
        <f>+'8. Talento Humano '!$D26</f>
        <v>0</v>
      </c>
    </row>
  </sheetData>
  <sheetProtection algorithmName="SHA-512" hashValue="e2+sStOyyMVqijug5ahgB6+vwEGzlazT+LX74NW6cuJD8SYUxkclV6+PhaLWUrcWCgiT6zibf+YDXG9Rt6uqpQ==" saltValue="WIIUp5EyLSRTozUUA9xqcw==" spinCount="100000" sheet="1" objects="1" scenarios="1"/>
  <mergeCells count="10">
    <mergeCell ref="A1:M1"/>
    <mergeCell ref="A2:M2"/>
    <mergeCell ref="N2:AE2"/>
    <mergeCell ref="BO1:EH1"/>
    <mergeCell ref="EI1:HE1"/>
    <mergeCell ref="HF1:IN1"/>
    <mergeCell ref="IO1:JR1"/>
    <mergeCell ref="JS1:KJ1"/>
    <mergeCell ref="KK1:LC1"/>
    <mergeCell ref="LD1:MA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10D527-3122-4009-82AC-2A5695263BFA}">
  <sheetPr>
    <tabColor rgb="FF002060"/>
    <pageSetUpPr fitToPage="1"/>
  </sheetPr>
  <dimension ref="A1:E102"/>
  <sheetViews>
    <sheetView zoomScaleNormal="100" workbookViewId="0">
      <selection activeCell="B8" sqref="B8"/>
    </sheetView>
  </sheetViews>
  <sheetFormatPr baseColWidth="10" defaultColWidth="11.42578125" defaultRowHeight="15"/>
  <cols>
    <col min="1" max="1" width="86.85546875" style="82" customWidth="1"/>
    <col min="2" max="2" width="150.85546875" style="29" customWidth="1"/>
    <col min="3" max="3" width="10.28515625" customWidth="1"/>
  </cols>
  <sheetData>
    <row r="1" spans="1:5">
      <c r="C1" s="199" t="s">
        <v>1727</v>
      </c>
    </row>
    <row r="2" spans="1:5" ht="17.25" thickBot="1">
      <c r="A2" s="450" t="s">
        <v>1546</v>
      </c>
      <c r="B2" s="451"/>
    </row>
    <row r="3" spans="1:5" ht="17.25" customHeight="1">
      <c r="A3" s="158" t="s">
        <v>1547</v>
      </c>
      <c r="B3" s="158" t="s">
        <v>1548</v>
      </c>
      <c r="E3" t="str">
        <f>UPPER(D2)</f>
        <v/>
      </c>
    </row>
    <row r="4" spans="1:5" ht="17.25" thickBot="1">
      <c r="A4" s="450" t="s">
        <v>1549</v>
      </c>
      <c r="B4" s="451"/>
    </row>
    <row r="5" spans="1:5" ht="16.5">
      <c r="A5" s="452" t="s">
        <v>1550</v>
      </c>
      <c r="B5" s="452"/>
    </row>
    <row r="6" spans="1:5">
      <c r="A6" s="82" t="s">
        <v>1551</v>
      </c>
      <c r="B6" s="29" t="s">
        <v>1552</v>
      </c>
    </row>
    <row r="7" spans="1:5">
      <c r="A7" s="82" t="s">
        <v>1553</v>
      </c>
      <c r="B7" s="29" t="s">
        <v>1554</v>
      </c>
    </row>
    <row r="8" spans="1:5">
      <c r="A8" s="82" t="s">
        <v>1555</v>
      </c>
      <c r="B8" s="29" t="s">
        <v>1556</v>
      </c>
    </row>
    <row r="9" spans="1:5">
      <c r="A9" s="82" t="s">
        <v>1557</v>
      </c>
      <c r="B9" s="29" t="s">
        <v>1558</v>
      </c>
    </row>
    <row r="10" spans="1:5" ht="17.25" customHeight="1">
      <c r="A10" s="82" t="s">
        <v>1559</v>
      </c>
      <c r="B10" s="29" t="s">
        <v>1560</v>
      </c>
    </row>
    <row r="11" spans="1:5">
      <c r="A11" s="82" t="s">
        <v>1561</v>
      </c>
      <c r="B11" s="29" t="s">
        <v>1562</v>
      </c>
    </row>
    <row r="12" spans="1:5">
      <c r="A12" s="82" t="s">
        <v>1563</v>
      </c>
      <c r="B12" s="29" t="s">
        <v>1564</v>
      </c>
    </row>
    <row r="13" spans="1:5">
      <c r="A13" s="82" t="s">
        <v>1565</v>
      </c>
      <c r="B13" s="29" t="s">
        <v>1566</v>
      </c>
    </row>
    <row r="14" spans="1:5">
      <c r="A14" s="82" t="s">
        <v>1567</v>
      </c>
      <c r="B14" s="29" t="s">
        <v>1568</v>
      </c>
    </row>
    <row r="15" spans="1:5">
      <c r="A15" s="82" t="s">
        <v>1569</v>
      </c>
      <c r="B15" s="29" t="s">
        <v>1570</v>
      </c>
    </row>
    <row r="16" spans="1:5">
      <c r="A16" s="82" t="s">
        <v>1571</v>
      </c>
      <c r="B16" s="29" t="s">
        <v>1572</v>
      </c>
    </row>
    <row r="17" spans="1:2" ht="15.75" thickBot="1">
      <c r="A17" s="82" t="s">
        <v>1573</v>
      </c>
      <c r="B17" s="29" t="s">
        <v>1574</v>
      </c>
    </row>
    <row r="18" spans="1:2" ht="16.5">
      <c r="A18" s="452" t="s">
        <v>1575</v>
      </c>
      <c r="B18" s="452"/>
    </row>
    <row r="19" spans="1:2" ht="30">
      <c r="A19" s="159" t="s">
        <v>1576</v>
      </c>
      <c r="B19" s="29" t="s">
        <v>1577</v>
      </c>
    </row>
    <row r="20" spans="1:2">
      <c r="A20" s="82" t="s">
        <v>1578</v>
      </c>
      <c r="B20" s="29" t="s">
        <v>1579</v>
      </c>
    </row>
    <row r="21" spans="1:2">
      <c r="A21" s="82" t="s">
        <v>1580</v>
      </c>
      <c r="B21" s="29" t="s">
        <v>1581</v>
      </c>
    </row>
    <row r="22" spans="1:2">
      <c r="A22" s="82" t="s">
        <v>1582</v>
      </c>
      <c r="B22" s="29" t="s">
        <v>1583</v>
      </c>
    </row>
    <row r="23" spans="1:2">
      <c r="A23" s="82" t="s">
        <v>1584</v>
      </c>
      <c r="B23" s="29" t="s">
        <v>1585</v>
      </c>
    </row>
    <row r="24" spans="1:2">
      <c r="A24" s="82" t="s">
        <v>1586</v>
      </c>
      <c r="B24" s="29" t="s">
        <v>1587</v>
      </c>
    </row>
    <row r="25" spans="1:2">
      <c r="A25" s="82" t="s">
        <v>1557</v>
      </c>
      <c r="B25" s="29" t="s">
        <v>1588</v>
      </c>
    </row>
    <row r="26" spans="1:2">
      <c r="A26" s="82" t="s">
        <v>1589</v>
      </c>
      <c r="B26" s="29" t="s">
        <v>1590</v>
      </c>
    </row>
    <row r="27" spans="1:2" ht="30">
      <c r="A27" s="82" t="s">
        <v>1591</v>
      </c>
      <c r="B27" s="29" t="s">
        <v>1592</v>
      </c>
    </row>
    <row r="28" spans="1:2">
      <c r="A28" s="82" t="s">
        <v>1593</v>
      </c>
      <c r="B28" s="29" t="s">
        <v>1594</v>
      </c>
    </row>
    <row r="29" spans="1:2">
      <c r="A29" s="82" t="s">
        <v>1595</v>
      </c>
      <c r="B29" s="29" t="s">
        <v>1596</v>
      </c>
    </row>
    <row r="30" spans="1:2">
      <c r="A30" s="82" t="s">
        <v>1597</v>
      </c>
      <c r="B30" s="29" t="s">
        <v>1598</v>
      </c>
    </row>
    <row r="31" spans="1:2">
      <c r="A31" s="82" t="s">
        <v>1599</v>
      </c>
      <c r="B31" s="29" t="s">
        <v>1600</v>
      </c>
    </row>
    <row r="32" spans="1:2">
      <c r="A32" s="82" t="s">
        <v>1569</v>
      </c>
      <c r="B32" s="29" t="s">
        <v>1601</v>
      </c>
    </row>
    <row r="33" spans="1:3">
      <c r="A33" s="82" t="s">
        <v>1571</v>
      </c>
      <c r="B33" s="29" t="s">
        <v>1602</v>
      </c>
    </row>
    <row r="34" spans="1:3">
      <c r="A34" s="82" t="s">
        <v>1603</v>
      </c>
      <c r="B34" s="29" t="s">
        <v>1604</v>
      </c>
    </row>
    <row r="35" spans="1:3" ht="75">
      <c r="A35" s="82" t="s">
        <v>1605</v>
      </c>
      <c r="B35" s="29" t="s">
        <v>1606</v>
      </c>
    </row>
    <row r="36" spans="1:3">
      <c r="A36" s="82" t="s">
        <v>1607</v>
      </c>
      <c r="B36" s="29" t="s">
        <v>1608</v>
      </c>
    </row>
    <row r="37" spans="1:3" ht="15.75" thickBot="1">
      <c r="A37" s="82" t="s">
        <v>1609</v>
      </c>
      <c r="B37" s="29" t="s">
        <v>1608</v>
      </c>
    </row>
    <row r="38" spans="1:3" ht="16.5">
      <c r="A38" s="452" t="s">
        <v>1610</v>
      </c>
      <c r="B38" s="452"/>
    </row>
    <row r="39" spans="1:3">
      <c r="A39" s="82" t="s">
        <v>1611</v>
      </c>
      <c r="B39" s="29" t="s">
        <v>1612</v>
      </c>
    </row>
    <row r="40" spans="1:3">
      <c r="A40" s="82" t="s">
        <v>1613</v>
      </c>
      <c r="B40" s="29" t="s">
        <v>1614</v>
      </c>
    </row>
    <row r="41" spans="1:3">
      <c r="A41" s="82" t="s">
        <v>1615</v>
      </c>
      <c r="B41" s="29" t="s">
        <v>1616</v>
      </c>
    </row>
    <row r="42" spans="1:3">
      <c r="A42" s="82" t="s">
        <v>1617</v>
      </c>
      <c r="B42" s="29" t="s">
        <v>1618</v>
      </c>
    </row>
    <row r="43" spans="1:3">
      <c r="A43" s="82" t="s">
        <v>1619</v>
      </c>
      <c r="B43" s="29" t="s">
        <v>1620</v>
      </c>
    </row>
    <row r="44" spans="1:3" ht="110.25" customHeight="1">
      <c r="A44" s="82" t="s">
        <v>1621</v>
      </c>
      <c r="B44" s="29" t="s">
        <v>1622</v>
      </c>
      <c r="C44" s="62"/>
    </row>
    <row r="45" spans="1:3">
      <c r="A45" s="82" t="s">
        <v>1623</v>
      </c>
      <c r="B45" s="29" t="s">
        <v>1624</v>
      </c>
      <c r="C45" s="62"/>
    </row>
    <row r="46" spans="1:3" ht="15.75" thickBot="1">
      <c r="A46" s="82" t="s">
        <v>1625</v>
      </c>
      <c r="B46" s="29" t="s">
        <v>1626</v>
      </c>
      <c r="C46" s="62"/>
    </row>
    <row r="47" spans="1:3" ht="16.5">
      <c r="A47" s="452" t="s">
        <v>1627</v>
      </c>
      <c r="B47" s="452"/>
    </row>
    <row r="48" spans="1:3">
      <c r="A48" s="82" t="s">
        <v>1628</v>
      </c>
      <c r="B48" s="29" t="s">
        <v>1629</v>
      </c>
    </row>
    <row r="49" spans="1:2">
      <c r="A49" s="82" t="s">
        <v>1630</v>
      </c>
      <c r="B49" s="29" t="s">
        <v>1631</v>
      </c>
    </row>
    <row r="50" spans="1:2">
      <c r="A50" s="82" t="s">
        <v>1632</v>
      </c>
      <c r="B50" s="29" t="s">
        <v>1633</v>
      </c>
    </row>
    <row r="51" spans="1:2">
      <c r="A51" s="82" t="s">
        <v>1634</v>
      </c>
      <c r="B51" s="29" t="s">
        <v>1635</v>
      </c>
    </row>
    <row r="52" spans="1:2">
      <c r="A52" s="82" t="s">
        <v>1636</v>
      </c>
      <c r="B52" s="29" t="s">
        <v>1637</v>
      </c>
    </row>
    <row r="53" spans="1:2">
      <c r="A53" s="82" t="s">
        <v>1638</v>
      </c>
      <c r="B53" s="29" t="s">
        <v>1639</v>
      </c>
    </row>
    <row r="54" spans="1:2">
      <c r="A54" s="82" t="s">
        <v>1640</v>
      </c>
      <c r="B54" s="29" t="s">
        <v>1641</v>
      </c>
    </row>
    <row r="55" spans="1:2">
      <c r="A55" s="82" t="s">
        <v>1642</v>
      </c>
      <c r="B55" s="29" t="s">
        <v>1643</v>
      </c>
    </row>
    <row r="56" spans="1:2">
      <c r="A56" s="82" t="s">
        <v>1644</v>
      </c>
      <c r="B56" s="29" t="s">
        <v>1645</v>
      </c>
    </row>
    <row r="57" spans="1:2">
      <c r="A57" s="82" t="s">
        <v>1646</v>
      </c>
      <c r="B57" s="29" t="s">
        <v>1647</v>
      </c>
    </row>
    <row r="58" spans="1:2" ht="65.25" customHeight="1">
      <c r="A58" s="82" t="s">
        <v>1595</v>
      </c>
      <c r="B58" s="29" t="s">
        <v>1648</v>
      </c>
    </row>
    <row r="59" spans="1:2" ht="16.5">
      <c r="A59" s="453" t="s">
        <v>1540</v>
      </c>
      <c r="B59" s="454"/>
    </row>
    <row r="60" spans="1:2">
      <c r="A60" s="455" t="s">
        <v>1541</v>
      </c>
      <c r="B60" s="160" t="s">
        <v>1542</v>
      </c>
    </row>
    <row r="61" spans="1:2">
      <c r="A61" s="455"/>
      <c r="B61" s="161" t="s">
        <v>1543</v>
      </c>
    </row>
    <row r="62" spans="1:2">
      <c r="A62" s="455"/>
      <c r="B62" s="162" t="s">
        <v>1544</v>
      </c>
    </row>
    <row r="63" spans="1:2">
      <c r="A63" s="455"/>
      <c r="B63" s="163" t="s">
        <v>1649</v>
      </c>
    </row>
    <row r="64" spans="1:2">
      <c r="A64" s="455"/>
      <c r="B64" s="164" t="s">
        <v>1545</v>
      </c>
    </row>
    <row r="65" spans="1:2">
      <c r="A65" s="172" t="s">
        <v>1650</v>
      </c>
      <c r="B65" s="160" t="s">
        <v>1651</v>
      </c>
    </row>
    <row r="66" spans="1:2" ht="90">
      <c r="A66" s="172" t="s">
        <v>1652</v>
      </c>
      <c r="B66" s="160" t="s">
        <v>1653</v>
      </c>
    </row>
    <row r="67" spans="1:2" ht="45">
      <c r="A67" s="172" t="s">
        <v>1654</v>
      </c>
      <c r="B67" s="160" t="s">
        <v>1655</v>
      </c>
    </row>
    <row r="68" spans="1:2">
      <c r="A68" s="456" t="s">
        <v>1656</v>
      </c>
      <c r="B68" s="457"/>
    </row>
    <row r="69" spans="1:2" ht="75">
      <c r="A69" s="259" t="s">
        <v>1657</v>
      </c>
      <c r="B69" s="259" t="s">
        <v>1658</v>
      </c>
    </row>
    <row r="70" spans="1:2" ht="45">
      <c r="A70" s="260" t="s">
        <v>1659</v>
      </c>
      <c r="B70" s="160" t="s">
        <v>1660</v>
      </c>
    </row>
    <row r="71" spans="1:2" ht="120">
      <c r="A71" s="260" t="s">
        <v>1661</v>
      </c>
      <c r="B71" s="160" t="s">
        <v>1662</v>
      </c>
    </row>
    <row r="72" spans="1:2">
      <c r="A72" s="458" t="s">
        <v>1663</v>
      </c>
      <c r="B72" s="459"/>
    </row>
    <row r="73" spans="1:2" ht="60" customHeight="1">
      <c r="A73" s="175" t="s">
        <v>2399</v>
      </c>
      <c r="B73" s="176" t="s">
        <v>2400</v>
      </c>
    </row>
    <row r="74" spans="1:2" ht="128.25" customHeight="1">
      <c r="A74" s="175" t="s">
        <v>2402</v>
      </c>
      <c r="B74" s="176" t="s">
        <v>1664</v>
      </c>
    </row>
    <row r="75" spans="1:2" ht="23.25" customHeight="1">
      <c r="A75" s="449" t="s">
        <v>1665</v>
      </c>
      <c r="B75" s="449"/>
    </row>
    <row r="76" spans="1:2" ht="144.75" customHeight="1">
      <c r="A76" s="173" t="s">
        <v>1666</v>
      </c>
      <c r="B76" s="173" t="s">
        <v>1667</v>
      </c>
    </row>
    <row r="77" spans="1:2" ht="24.75" customHeight="1">
      <c r="A77" s="449" t="s">
        <v>1668</v>
      </c>
      <c r="B77" s="449"/>
    </row>
    <row r="78" spans="1:2" ht="42" customHeight="1">
      <c r="A78" s="279" t="s">
        <v>1669</v>
      </c>
      <c r="B78" s="173" t="s">
        <v>1670</v>
      </c>
    </row>
    <row r="79" spans="1:2" ht="42" customHeight="1">
      <c r="A79" s="173" t="s">
        <v>2411</v>
      </c>
      <c r="B79" s="173" t="s">
        <v>1671</v>
      </c>
    </row>
    <row r="80" spans="1:2" ht="42" customHeight="1">
      <c r="A80" s="173" t="s">
        <v>2409</v>
      </c>
      <c r="B80" s="173" t="s">
        <v>1672</v>
      </c>
    </row>
    <row r="81" spans="1:2" ht="42" customHeight="1">
      <c r="A81" s="173" t="s">
        <v>2410</v>
      </c>
      <c r="B81" s="173" t="s">
        <v>1673</v>
      </c>
    </row>
    <row r="82" spans="1:2" ht="28.5" customHeight="1">
      <c r="A82" s="442" t="s">
        <v>1674</v>
      </c>
      <c r="B82" s="443"/>
    </row>
    <row r="83" spans="1:2" ht="30.75" customHeight="1">
      <c r="A83" s="173" t="s">
        <v>1675</v>
      </c>
      <c r="B83" s="173" t="s">
        <v>1676</v>
      </c>
    </row>
    <row r="84" spans="1:2" ht="43.5" customHeight="1">
      <c r="A84" s="173" t="s">
        <v>1677</v>
      </c>
      <c r="B84" s="174" t="s">
        <v>1678</v>
      </c>
    </row>
    <row r="85" spans="1:2" ht="29.25" customHeight="1">
      <c r="A85" s="173" t="s">
        <v>1679</v>
      </c>
      <c r="B85" s="174" t="s">
        <v>1680</v>
      </c>
    </row>
    <row r="86" spans="1:2" ht="202.5" customHeight="1">
      <c r="A86" s="173" t="s">
        <v>1681</v>
      </c>
      <c r="B86" s="260" t="s">
        <v>1682</v>
      </c>
    </row>
    <row r="87" spans="1:2" ht="28.5" customHeight="1">
      <c r="A87" s="444" t="s">
        <v>2443</v>
      </c>
      <c r="B87" s="445"/>
    </row>
    <row r="88" spans="1:2" ht="41.25" customHeight="1">
      <c r="A88" s="173" t="s">
        <v>2444</v>
      </c>
      <c r="B88" s="375" t="s">
        <v>2445</v>
      </c>
    </row>
    <row r="89" spans="1:2" ht="46.5" customHeight="1">
      <c r="A89" s="173" t="s">
        <v>2446</v>
      </c>
      <c r="B89" s="376" t="s">
        <v>2447</v>
      </c>
    </row>
    <row r="90" spans="1:2" ht="27" customHeight="1">
      <c r="A90" s="173" t="s">
        <v>2456</v>
      </c>
      <c r="B90" s="376" t="s">
        <v>2448</v>
      </c>
    </row>
    <row r="91" spans="1:2" ht="24" customHeight="1">
      <c r="A91" s="173" t="s">
        <v>2457</v>
      </c>
      <c r="B91" s="376" t="s">
        <v>2448</v>
      </c>
    </row>
    <row r="92" spans="1:2">
      <c r="A92" s="444" t="s">
        <v>1683</v>
      </c>
      <c r="B92" s="445"/>
    </row>
    <row r="93" spans="1:2" ht="36" customHeight="1">
      <c r="A93" s="173" t="s">
        <v>1684</v>
      </c>
      <c r="B93" s="173" t="s">
        <v>2450</v>
      </c>
    </row>
    <row r="94" spans="1:2" ht="121.5" customHeight="1">
      <c r="A94" s="173" t="s">
        <v>1685</v>
      </c>
      <c r="B94" s="173" t="s">
        <v>1686</v>
      </c>
    </row>
    <row r="95" spans="1:2" ht="16.5">
      <c r="A95" s="446" t="s">
        <v>1687</v>
      </c>
      <c r="B95" s="446"/>
    </row>
    <row r="96" spans="1:2" ht="30">
      <c r="A96" s="175" t="s">
        <v>1688</v>
      </c>
      <c r="B96" s="176" t="s">
        <v>1689</v>
      </c>
    </row>
    <row r="97" spans="1:2" ht="16.5">
      <c r="A97" s="447" t="s">
        <v>1690</v>
      </c>
      <c r="B97" s="447"/>
    </row>
    <row r="98" spans="1:2">
      <c r="A98" s="174" t="s">
        <v>1691</v>
      </c>
      <c r="B98" s="174" t="s">
        <v>1692</v>
      </c>
    </row>
    <row r="99" spans="1:2" ht="16.5">
      <c r="A99" s="448" t="s">
        <v>1693</v>
      </c>
      <c r="B99" s="448"/>
    </row>
    <row r="100" spans="1:2" ht="30">
      <c r="A100" s="172" t="s">
        <v>1694</v>
      </c>
      <c r="B100" s="160" t="s">
        <v>1695</v>
      </c>
    </row>
    <row r="101" spans="1:2" ht="30">
      <c r="A101" s="172" t="s">
        <v>1696</v>
      </c>
      <c r="B101" s="160" t="s">
        <v>1697</v>
      </c>
    </row>
    <row r="102" spans="1:2">
      <c r="A102" s="172" t="s">
        <v>1698</v>
      </c>
      <c r="B102" s="160" t="s">
        <v>1699</v>
      </c>
    </row>
  </sheetData>
  <sheetProtection algorithmName="SHA-512" hashValue="iv3NYQUeTFL7qfW666iqgcrOGc8SyzEcf3cftSCpR3P8nPrWeft2sXemWXeRmjEYYBB9cCzlf1aWuSwQ7My5LQ==" saltValue="HavI0+oNKOgwsOQBhxpiLw==" spinCount="100000" sheet="1" formatRows="0"/>
  <mergeCells count="18">
    <mergeCell ref="A77:B77"/>
    <mergeCell ref="A2:B2"/>
    <mergeCell ref="A4:B4"/>
    <mergeCell ref="A5:B5"/>
    <mergeCell ref="A18:B18"/>
    <mergeCell ref="A38:B38"/>
    <mergeCell ref="A47:B47"/>
    <mergeCell ref="A59:B59"/>
    <mergeCell ref="A60:A64"/>
    <mergeCell ref="A68:B68"/>
    <mergeCell ref="A72:B72"/>
    <mergeCell ref="A75:B75"/>
    <mergeCell ref="A82:B82"/>
    <mergeCell ref="A92:B92"/>
    <mergeCell ref="A95:B95"/>
    <mergeCell ref="A97:B97"/>
    <mergeCell ref="A99:B99"/>
    <mergeCell ref="A87:B87"/>
  </mergeCells>
  <hyperlinks>
    <hyperlink ref="C1" location="PORTADA!A1" display="Portada" xr:uid="{5E42312F-CE9B-4D3F-93E9-6E4B99B4C793}"/>
  </hyperlinks>
  <printOptions horizontalCentered="1"/>
  <pageMargins left="0.31496062992125984" right="0.31496062992125984" top="1.3385826771653544" bottom="0.74803149606299213" header="0.31496062992125984" footer="0.31496062992125984"/>
  <pageSetup scale="55" fitToHeight="0" orientation="landscape" r:id="rId1"/>
  <headerFooter>
    <oddHeader>&amp;L&amp;G&amp;C
PROCESO DE INSPECCIÓN, VIGILANCIA Y CONTROL
INSTRUMENTO IV 
EDUCACION INICIAL PROPIA E INTERCULTURAL  - EIPI
&amp;RIN85.IVC
Versión 2
24/06/2026
Clasificación de la Información
CLASIFICADA</oddHeader>
    <oddFooter>&amp;C&amp;G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623799-7C25-4EE0-A2E8-662B53C4B09B}">
  <sheetPr>
    <tabColor rgb="FFF57C00"/>
    <pageSetUpPr fitToPage="1"/>
  </sheetPr>
  <dimension ref="A1:G41"/>
  <sheetViews>
    <sheetView zoomScale="110" zoomScaleNormal="110" workbookViewId="0">
      <selection activeCell="B8" sqref="B8"/>
    </sheetView>
  </sheetViews>
  <sheetFormatPr baseColWidth="10" defaultColWidth="11.42578125" defaultRowHeight="15"/>
  <cols>
    <col min="1" max="1" width="23.85546875" style="1" customWidth="1"/>
    <col min="2" max="2" width="37.42578125" style="1" customWidth="1"/>
    <col min="3" max="3" width="30.140625" style="1" customWidth="1"/>
    <col min="4" max="4" width="18.85546875" style="1" customWidth="1"/>
    <col min="5" max="5" width="21.140625" style="1" customWidth="1"/>
    <col min="6" max="6" width="49.42578125" style="1" customWidth="1"/>
    <col min="7" max="7" width="7.42578125" style="1" customWidth="1"/>
    <col min="8" max="16384" width="11.42578125" style="1"/>
  </cols>
  <sheetData>
    <row r="1" spans="1:7" ht="15.75" thickBot="1">
      <c r="A1" s="465" t="s">
        <v>1700</v>
      </c>
      <c r="B1" s="466"/>
      <c r="C1" s="466"/>
      <c r="D1" s="466"/>
      <c r="E1" s="466"/>
      <c r="F1" s="467"/>
      <c r="G1" s="199" t="s">
        <v>1727</v>
      </c>
    </row>
    <row r="2" spans="1:7" ht="29.25" customHeight="1" thickBot="1">
      <c r="A2" s="12" t="s">
        <v>1701</v>
      </c>
      <c r="B2" s="492"/>
      <c r="C2" s="492"/>
      <c r="D2" s="493"/>
      <c r="E2" s="12" t="s">
        <v>1553</v>
      </c>
      <c r="F2" s="96"/>
    </row>
    <row r="3" spans="1:7" ht="30.75" customHeight="1" thickBot="1">
      <c r="A3" s="12" t="s">
        <v>1555</v>
      </c>
      <c r="B3" s="460"/>
      <c r="C3" s="460"/>
      <c r="D3" s="460"/>
      <c r="E3" s="12" t="s">
        <v>1557</v>
      </c>
      <c r="F3" s="97"/>
    </row>
    <row r="4" spans="1:7" ht="33.6" customHeight="1" thickBot="1">
      <c r="A4" s="12" t="s">
        <v>1559</v>
      </c>
      <c r="B4" s="98"/>
      <c r="C4" s="12" t="s">
        <v>1561</v>
      </c>
      <c r="D4" s="468"/>
      <c r="E4" s="468"/>
      <c r="F4" s="469"/>
    </row>
    <row r="5" spans="1:7" ht="30.75" thickBot="1">
      <c r="A5" s="12" t="s">
        <v>1563</v>
      </c>
      <c r="B5" s="96"/>
      <c r="C5" s="12" t="s">
        <v>1565</v>
      </c>
      <c r="D5" s="460"/>
      <c r="E5" s="460"/>
      <c r="F5" s="488"/>
    </row>
    <row r="6" spans="1:7" ht="31.5" customHeight="1" thickBot="1">
      <c r="A6" s="12" t="s">
        <v>1567</v>
      </c>
      <c r="B6" s="460"/>
      <c r="C6" s="460"/>
      <c r="D6" s="488"/>
      <c r="E6" s="12" t="s">
        <v>1599</v>
      </c>
      <c r="F6" s="97"/>
    </row>
    <row r="7" spans="1:7" ht="30" customHeight="1" thickBot="1">
      <c r="A7" s="12" t="s">
        <v>1569</v>
      </c>
      <c r="B7" s="96"/>
      <c r="C7" s="12" t="s">
        <v>1571</v>
      </c>
      <c r="D7" s="96"/>
      <c r="E7" s="12" t="s">
        <v>1573</v>
      </c>
      <c r="F7" s="96"/>
    </row>
    <row r="8" spans="1:7" ht="9" customHeight="1" thickBot="1">
      <c r="A8" s="27"/>
      <c r="B8" s="27"/>
      <c r="C8" s="27"/>
      <c r="D8" s="27"/>
      <c r="E8" s="27"/>
      <c r="F8" s="27"/>
    </row>
    <row r="9" spans="1:7" ht="15.75" thickBot="1">
      <c r="A9" s="489" t="s">
        <v>1702</v>
      </c>
      <c r="B9" s="490"/>
      <c r="C9" s="490"/>
      <c r="D9" s="490"/>
      <c r="E9" s="490"/>
      <c r="F9" s="491"/>
    </row>
    <row r="10" spans="1:7" ht="45.75" thickBot="1">
      <c r="A10" s="12" t="s">
        <v>1578</v>
      </c>
      <c r="B10" s="492"/>
      <c r="C10" s="492"/>
      <c r="D10" s="493"/>
      <c r="E10" s="12" t="s">
        <v>1703</v>
      </c>
      <c r="F10" s="96"/>
    </row>
    <row r="11" spans="1:7" ht="53.25" customHeight="1" thickBot="1">
      <c r="A11" s="12" t="s">
        <v>1582</v>
      </c>
      <c r="B11" s="98"/>
      <c r="C11" s="12" t="s">
        <v>1584</v>
      </c>
      <c r="D11" s="468"/>
      <c r="E11" s="468"/>
      <c r="F11" s="469"/>
    </row>
    <row r="12" spans="1:7" ht="30.75" thickBot="1">
      <c r="A12" s="12" t="s">
        <v>1586</v>
      </c>
      <c r="B12" s="460"/>
      <c r="C12" s="460"/>
      <c r="D12" s="460"/>
      <c r="E12" s="12" t="s">
        <v>1557</v>
      </c>
      <c r="F12" s="97"/>
    </row>
    <row r="13" spans="1:7" ht="60.75" thickBot="1">
      <c r="A13" s="12" t="s">
        <v>1704</v>
      </c>
      <c r="B13" s="153"/>
      <c r="C13" s="12" t="s">
        <v>1591</v>
      </c>
      <c r="D13" s="460"/>
      <c r="E13" s="460"/>
      <c r="F13" s="488"/>
    </row>
    <row r="14" spans="1:7" ht="37.5" customHeight="1" thickBot="1">
      <c r="A14" s="12" t="s">
        <v>1705</v>
      </c>
      <c r="B14" s="96"/>
      <c r="C14" s="12" t="s">
        <v>1595</v>
      </c>
      <c r="D14" s="96"/>
      <c r="E14" s="461"/>
      <c r="F14" s="462"/>
    </row>
    <row r="15" spans="1:7" ht="45.75" thickBot="1">
      <c r="A15" s="12" t="s">
        <v>1597</v>
      </c>
      <c r="B15" s="460"/>
      <c r="C15" s="460"/>
      <c r="D15" s="488"/>
      <c r="E15" s="12" t="s">
        <v>1599</v>
      </c>
      <c r="F15" s="97"/>
    </row>
    <row r="16" spans="1:7" ht="22.35" customHeight="1" thickBot="1">
      <c r="A16" s="12" t="s">
        <v>1569</v>
      </c>
      <c r="B16" s="96"/>
      <c r="C16" s="12" t="s">
        <v>1571</v>
      </c>
      <c r="D16" s="96"/>
      <c r="E16" s="12" t="s">
        <v>1603</v>
      </c>
      <c r="F16" s="96"/>
    </row>
    <row r="17" spans="1:6" ht="48.6" customHeight="1" thickBot="1">
      <c r="A17" s="12" t="s">
        <v>1605</v>
      </c>
      <c r="B17" s="157"/>
      <c r="C17" s="155" t="s">
        <v>1607</v>
      </c>
      <c r="D17" s="154" t="str">
        <f>IFERROR(LEFT($B$17,FIND(",",$B$17)-1)," ")</f>
        <v xml:space="preserve"> </v>
      </c>
      <c r="E17" s="156" t="s">
        <v>1609</v>
      </c>
      <c r="F17" s="154" t="str">
        <f>IFERROR(RIGHT($B$17,FIND(",",$B$17))," ")</f>
        <v xml:space="preserve"> </v>
      </c>
    </row>
    <row r="18" spans="1:6" ht="15.75" thickBot="1">
      <c r="A18" s="27"/>
      <c r="B18" s="27"/>
      <c r="C18" s="27"/>
      <c r="D18" s="27"/>
      <c r="E18" s="27"/>
      <c r="F18" s="27"/>
    </row>
    <row r="19" spans="1:6" ht="15.75" thickBot="1">
      <c r="A19" s="465" t="s">
        <v>1706</v>
      </c>
      <c r="B19" s="466"/>
      <c r="C19" s="466"/>
      <c r="D19" s="466"/>
      <c r="E19" s="466"/>
      <c r="F19" s="467"/>
    </row>
    <row r="20" spans="1:6" ht="30.75" thickBot="1">
      <c r="A20" s="12" t="s">
        <v>1611</v>
      </c>
      <c r="B20" s="99"/>
      <c r="C20" s="12" t="s">
        <v>1613</v>
      </c>
      <c r="D20" s="100"/>
      <c r="E20" s="12" t="s">
        <v>1707</v>
      </c>
      <c r="F20" s="100"/>
    </row>
    <row r="21" spans="1:6" ht="30.75" thickBot="1">
      <c r="A21" s="12" t="s">
        <v>1708</v>
      </c>
      <c r="B21" s="470"/>
      <c r="C21" s="470"/>
      <c r="D21" s="470"/>
      <c r="E21" s="261" t="s">
        <v>1709</v>
      </c>
      <c r="F21" s="99"/>
    </row>
    <row r="22" spans="1:6" ht="35.25" customHeight="1" thickBot="1">
      <c r="A22" s="12" t="s">
        <v>1617</v>
      </c>
      <c r="B22" s="262" t="s">
        <v>1710</v>
      </c>
      <c r="C22" s="13" t="s">
        <v>1619</v>
      </c>
      <c r="D22" s="471" t="s">
        <v>1711</v>
      </c>
      <c r="E22" s="471"/>
      <c r="F22" s="472"/>
    </row>
    <row r="23" spans="1:6" ht="23.25" customHeight="1" thickBot="1">
      <c r="A23" s="473" t="s">
        <v>1712</v>
      </c>
      <c r="B23" s="476" t="s">
        <v>1713</v>
      </c>
      <c r="C23" s="477"/>
      <c r="D23" s="477"/>
      <c r="E23" s="477"/>
      <c r="F23" s="478"/>
    </row>
    <row r="24" spans="1:6" ht="20.25" customHeight="1" thickBot="1">
      <c r="A24" s="474"/>
      <c r="B24" s="84" t="s">
        <v>1714</v>
      </c>
      <c r="C24" s="84" t="s">
        <v>1715</v>
      </c>
      <c r="D24" s="479" t="s">
        <v>1716</v>
      </c>
      <c r="E24" s="480"/>
      <c r="F24" s="481"/>
    </row>
    <row r="25" spans="1:6" ht="19.5" customHeight="1">
      <c r="A25" s="474"/>
      <c r="B25" s="399" t="b">
        <v>0</v>
      </c>
      <c r="C25" s="177" t="s">
        <v>1717</v>
      </c>
      <c r="D25" s="482"/>
      <c r="E25" s="483"/>
      <c r="F25" s="484"/>
    </row>
    <row r="26" spans="1:6" ht="19.5" customHeight="1">
      <c r="A26" s="474"/>
      <c r="B26" s="399" t="b">
        <v>0</v>
      </c>
      <c r="C26" s="177" t="s">
        <v>1718</v>
      </c>
      <c r="D26" s="482"/>
      <c r="E26" s="483"/>
      <c r="F26" s="484"/>
    </row>
    <row r="27" spans="1:6" ht="18" customHeight="1">
      <c r="A27" s="474"/>
      <c r="B27" s="399" t="b">
        <v>0</v>
      </c>
      <c r="C27" s="177" t="s">
        <v>1719</v>
      </c>
      <c r="D27" s="482"/>
      <c r="E27" s="483"/>
      <c r="F27" s="484"/>
    </row>
    <row r="28" spans="1:6" ht="33.75" customHeight="1">
      <c r="A28" s="474"/>
      <c r="B28" s="399" t="b">
        <v>0</v>
      </c>
      <c r="C28" s="177" t="s">
        <v>1720</v>
      </c>
      <c r="D28" s="482"/>
      <c r="E28" s="483"/>
      <c r="F28" s="484"/>
    </row>
    <row r="29" spans="1:6" ht="31.5" customHeight="1">
      <c r="A29" s="474"/>
      <c r="B29" s="399" t="b">
        <v>0</v>
      </c>
      <c r="C29" s="177" t="s">
        <v>1721</v>
      </c>
      <c r="D29" s="482"/>
      <c r="E29" s="483"/>
      <c r="F29" s="484"/>
    </row>
    <row r="30" spans="1:6" ht="20.25" customHeight="1" thickBot="1">
      <c r="A30" s="475"/>
      <c r="B30" s="399" t="b">
        <v>0</v>
      </c>
      <c r="C30" s="177" t="s">
        <v>1722</v>
      </c>
      <c r="D30" s="485"/>
      <c r="E30" s="486"/>
      <c r="F30" s="487"/>
    </row>
    <row r="31" spans="1:6" ht="31.5" customHeight="1" thickBot="1">
      <c r="A31" s="12" t="s">
        <v>1623</v>
      </c>
      <c r="B31" s="463" t="s">
        <v>1723</v>
      </c>
      <c r="C31" s="464"/>
      <c r="D31" s="83" t="s">
        <v>1625</v>
      </c>
      <c r="E31" s="463" t="s">
        <v>2370</v>
      </c>
      <c r="F31" s="464"/>
    </row>
    <row r="32" spans="1:6" ht="8.25" customHeight="1" thickBot="1"/>
    <row r="33" spans="1:6" ht="15.75" thickBot="1">
      <c r="A33" s="465" t="s">
        <v>1724</v>
      </c>
      <c r="B33" s="466"/>
      <c r="C33" s="466"/>
      <c r="D33" s="466"/>
      <c r="E33" s="466"/>
      <c r="F33" s="467"/>
    </row>
    <row r="34" spans="1:6" ht="20.25" customHeight="1" thickBot="1">
      <c r="A34" s="12" t="s">
        <v>1725</v>
      </c>
      <c r="B34" s="98"/>
      <c r="C34" s="12" t="s">
        <v>1630</v>
      </c>
      <c r="D34" s="468"/>
      <c r="E34" s="468"/>
      <c r="F34" s="469"/>
    </row>
    <row r="35" spans="1:6" ht="30.75" thickBot="1">
      <c r="A35" s="12" t="s">
        <v>1632</v>
      </c>
      <c r="B35" s="165"/>
      <c r="C35" s="12" t="s">
        <v>1634</v>
      </c>
      <c r="D35" s="166"/>
      <c r="E35" s="12" t="s">
        <v>1636</v>
      </c>
      <c r="F35" s="166"/>
    </row>
    <row r="36" spans="1:6" ht="30.75" thickBot="1">
      <c r="A36" s="12" t="s">
        <v>1638</v>
      </c>
      <c r="B36" s="460"/>
      <c r="C36" s="460"/>
      <c r="D36" s="460"/>
      <c r="E36" s="12" t="s">
        <v>1642</v>
      </c>
      <c r="F36" s="96"/>
    </row>
    <row r="37" spans="1:6" ht="30.75" thickBot="1">
      <c r="A37" s="12" t="s">
        <v>1644</v>
      </c>
      <c r="B37" s="96"/>
      <c r="C37" s="12" t="s">
        <v>1646</v>
      </c>
      <c r="D37" s="96"/>
      <c r="E37" s="12" t="s">
        <v>1595</v>
      </c>
      <c r="F37" s="96"/>
    </row>
    <row r="38" spans="1:6" ht="20.25" customHeight="1" thickBot="1">
      <c r="A38" s="12" t="s">
        <v>1726</v>
      </c>
      <c r="B38" s="98"/>
      <c r="C38" s="12" t="s">
        <v>1630</v>
      </c>
      <c r="D38" s="468"/>
      <c r="E38" s="468"/>
      <c r="F38" s="469"/>
    </row>
    <row r="39" spans="1:6" ht="30.75" thickBot="1">
      <c r="A39" s="12" t="s">
        <v>1632</v>
      </c>
      <c r="B39" s="165"/>
      <c r="C39" s="12" t="s">
        <v>1634</v>
      </c>
      <c r="D39" s="166"/>
      <c r="E39" s="12" t="s">
        <v>1636</v>
      </c>
      <c r="F39" s="166"/>
    </row>
    <row r="40" spans="1:6" ht="30.75" thickBot="1">
      <c r="A40" s="12" t="s">
        <v>1638</v>
      </c>
      <c r="B40" s="460"/>
      <c r="C40" s="460"/>
      <c r="D40" s="460"/>
      <c r="E40" s="12" t="s">
        <v>1642</v>
      </c>
      <c r="F40" s="165"/>
    </row>
    <row r="41" spans="1:6" ht="30.75" thickBot="1">
      <c r="A41" s="12" t="s">
        <v>1644</v>
      </c>
      <c r="B41" s="165"/>
      <c r="C41" s="12" t="s">
        <v>1646</v>
      </c>
      <c r="D41" s="165"/>
      <c r="E41" s="12" t="s">
        <v>1595</v>
      </c>
      <c r="F41" s="165"/>
    </row>
  </sheetData>
  <sheetProtection algorithmName="SHA-512" hashValue="Vwj8J2RDgQTRv1v+h1i/W03i3VsvSg0sfW4yTqZlIkkMHNvL3KCHMH0RJnPcHGcTxG9U68uA0yX5fW19vV2xfA==" saltValue="5mc2s1U41M2u3VDp+Nv/4g==" spinCount="100000" sheet="1" objects="1" scenarios="1" formatRows="0"/>
  <mergeCells count="27">
    <mergeCell ref="B6:D6"/>
    <mergeCell ref="A1:F1"/>
    <mergeCell ref="B2:D2"/>
    <mergeCell ref="B3:D3"/>
    <mergeCell ref="D4:F4"/>
    <mergeCell ref="D5:F5"/>
    <mergeCell ref="A9:F9"/>
    <mergeCell ref="B10:D10"/>
    <mergeCell ref="D11:F11"/>
    <mergeCell ref="B12:D12"/>
    <mergeCell ref="D13:F13"/>
    <mergeCell ref="B40:D40"/>
    <mergeCell ref="E14:F14"/>
    <mergeCell ref="B31:C31"/>
    <mergeCell ref="E31:F31"/>
    <mergeCell ref="A33:F33"/>
    <mergeCell ref="D34:F34"/>
    <mergeCell ref="B36:D36"/>
    <mergeCell ref="D38:F38"/>
    <mergeCell ref="A19:F19"/>
    <mergeCell ref="B21:D21"/>
    <mergeCell ref="D22:F22"/>
    <mergeCell ref="A23:A30"/>
    <mergeCell ref="B23:F23"/>
    <mergeCell ref="D24:F24"/>
    <mergeCell ref="D25:F30"/>
    <mergeCell ref="B15:D15"/>
  </mergeCells>
  <dataValidations count="9">
    <dataValidation type="list" allowBlank="1" showInputMessage="1" showErrorMessage="1" sqref="D38:F38" xr:uid="{7037CFDA-ADAD-4E08-A04D-54E9D7F82661}">
      <formula1>INDIRECT($B$38)</formula1>
    </dataValidation>
    <dataValidation type="list" allowBlank="1" showInputMessage="1" showErrorMessage="1" sqref="B13" xr:uid="{FBD78F25-8252-43CB-90ED-86D8B45A0331}">
      <formula1>"Propiedad ICBF,En Comodato,En Convenio Interadministrativo,Propiedad del Operador,Arriendo,Propiedad Entidad Territorial,Otro"</formula1>
    </dataValidation>
    <dataValidation showInputMessage="1" showErrorMessage="1" promptTitle="RANGOS DE EDAD: ETAPA DE LA VIDA" sqref="B23 D24 B24:C30" xr:uid="{3116A163-BE9E-435F-88C9-DC307CB39340}"/>
    <dataValidation type="list" allowBlank="1" showInputMessage="1" showErrorMessage="1" sqref="D11:F11" xr:uid="{6A8A845F-38A5-443E-8478-3A2BDCAEF1E3}">
      <formula1>INDIRECT($B$11)</formula1>
    </dataValidation>
    <dataValidation type="list" allowBlank="1" showInputMessage="1" showErrorMessage="1" sqref="D4:F4" xr:uid="{5826801D-D78E-44A2-9648-4A91CC925A49}">
      <formula1>INDIRECT($B$4)</formula1>
    </dataValidation>
    <dataValidation type="list" allowBlank="1" showInputMessage="1" showErrorMessage="1" sqref="D34:F34" xr:uid="{2B01F443-7420-4021-8C55-5BED5BDD2CAC}">
      <formula1>INDIRECT($B$34)</formula1>
    </dataValidation>
    <dataValidation type="list" allowBlank="1" showInputMessage="1" showErrorMessage="1" sqref="F10" xr:uid="{7241FB56-0B4F-45C8-9EAB-4F5830468404}">
      <formula1>"Rural,Úrbano"</formula1>
    </dataValidation>
    <dataValidation type="list" allowBlank="1" showInputMessage="1" showErrorMessage="1" sqref="B7 B16" xr:uid="{0755A592-1916-4606-99BB-DD68A3B01ADE}">
      <formula1>"Cédula,Cédula de Extranjeria,Pasaporte,PPT"</formula1>
    </dataValidation>
    <dataValidation type="list" allowBlank="1" showInputMessage="1" showErrorMessage="1" sqref="B20" xr:uid="{8E823541-DF1C-45F1-BDCD-43F1991D24D2}">
      <formula1>"Visita de Inspección,Visita de Vigilancia"</formula1>
    </dataValidation>
  </dataValidations>
  <hyperlinks>
    <hyperlink ref="G1" location="PORTADA!A1" display="Portada" xr:uid="{94196B76-9F0B-402E-8B3B-6CD0AEBE1408}"/>
  </hyperlinks>
  <printOptions horizontalCentered="1"/>
  <pageMargins left="0.31496062992125984" right="0.31496062992125984" top="1.3385826771653544" bottom="0.74803149606299213" header="0.31496062992125984" footer="0.31496062992125984"/>
  <pageSetup scale="73" fitToHeight="0" orientation="landscape" r:id="rId1"/>
  <headerFooter>
    <oddHeader>&amp;L&amp;G&amp;C
PROCESO DE INSPECCIÓN, VIGILANCIA Y CONTROL
INSTRUMENTO IV 
EDUCACION INICIAL PROPIA E INTERCULTURAL  - EIPI
&amp;RIN85.IVC
Versión 2
24/06/2026
Clasificación de la Información
CLASIFICADA</oddHeader>
    <oddFooter>&amp;C&amp;G</oddFooter>
  </headerFooter>
  <legacyDrawingHF r:id="rId2"/>
  <extLst>
    <ext xmlns:x14="http://schemas.microsoft.com/office/spreadsheetml/2009/9/main" uri="{CCE6A557-97BC-4b89-ADB6-D9C93CAAB3DF}">
      <x14:dataValidations xmlns:xm="http://schemas.microsoft.com/office/excel/2006/main" count="2">
        <x14:dataValidation type="list" allowBlank="1" showInputMessage="1" showErrorMessage="1" xr:uid="{546AAFC0-E409-43FF-A2C5-46BD6B3B6DB9}">
          <x14:formula1>
            <xm:f>LISTAS!$D$204:$AJ$204</xm:f>
          </x14:formula1>
          <xm:sqref>B4 B11</xm:sqref>
        </x14:dataValidation>
        <x14:dataValidation type="list" allowBlank="1" showInputMessage="1" showErrorMessage="1" xr:uid="{BF08267C-ECA9-4A84-9005-1D6B89463347}">
          <x14:formula1>
            <xm:f>LISTAS!$D$171:$AJ$171</xm:f>
          </x14:formula1>
          <xm:sqref>B34 B38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56D930-D11B-4B57-954E-DB7009A20FD0}">
  <sheetPr>
    <tabColor rgb="FFFFFF00"/>
    <pageSetUpPr fitToPage="1"/>
  </sheetPr>
  <dimension ref="A1:G78"/>
  <sheetViews>
    <sheetView zoomScale="80" zoomScaleNormal="80" zoomScalePageLayoutView="60" workbookViewId="0">
      <selection activeCell="B8" sqref="B8"/>
    </sheetView>
  </sheetViews>
  <sheetFormatPr baseColWidth="10" defaultColWidth="11.42578125" defaultRowHeight="15"/>
  <cols>
    <col min="1" max="1" width="7.42578125" style="87" customWidth="1"/>
    <col min="2" max="2" width="7.85546875" style="14" customWidth="1"/>
    <col min="3" max="3" width="93.7109375" style="94" customWidth="1"/>
    <col min="4" max="4" width="21.140625" customWidth="1"/>
    <col min="5" max="5" width="90.7109375" customWidth="1"/>
    <col min="6" max="6" width="37.42578125" customWidth="1"/>
    <col min="7" max="7" width="11.42578125" hidden="1" customWidth="1"/>
  </cols>
  <sheetData>
    <row r="1" spans="1:7" s="34" customFormat="1" ht="21.75" customHeight="1" thickBot="1">
      <c r="A1" s="199" t="s">
        <v>1727</v>
      </c>
      <c r="B1" s="494" t="s">
        <v>2380</v>
      </c>
      <c r="C1" s="495"/>
      <c r="D1" s="495"/>
      <c r="E1" s="496"/>
      <c r="F1" s="30"/>
    </row>
    <row r="2" spans="1:7" s="32" customFormat="1" ht="59.25" customHeight="1" thickBot="1">
      <c r="A2" s="86" t="s">
        <v>1468</v>
      </c>
      <c r="B2" s="48" t="s">
        <v>1469</v>
      </c>
      <c r="C2" s="51" t="s">
        <v>1470</v>
      </c>
      <c r="D2" s="49" t="s">
        <v>1471</v>
      </c>
      <c r="E2" s="179" t="s">
        <v>1472</v>
      </c>
      <c r="F2" s="180" t="s">
        <v>1473</v>
      </c>
    </row>
    <row r="3" spans="1:7" ht="48.95" customHeight="1">
      <c r="B3" s="42" t="s">
        <v>1474</v>
      </c>
      <c r="C3" s="203" t="s">
        <v>2371</v>
      </c>
      <c r="D3" s="64" t="str">
        <f>IF(COUNTIF(D4:D4,"NO CUMPLE")&gt;0,"NO CUMPLE CONDICIÓN",IF(COUNTIF(D4:D4,"CUMPLE")=0,"NO APLICA","CUMPLE"))</f>
        <v>NO APLICA</v>
      </c>
      <c r="E3" s="200" t="str">
        <f>CONCATENATE(IF(D4="NO CUMPLE",CONCATENATE(E4," / "),""))</f>
        <v/>
      </c>
      <c r="F3" s="402" t="s">
        <v>1728</v>
      </c>
      <c r="G3" s="14">
        <f>IF(D3="CUMPLE",1,IF(D3="NO CUMPLE CONDICIÓN",2,3))</f>
        <v>3</v>
      </c>
    </row>
    <row r="4" spans="1:7" ht="237" customHeight="1">
      <c r="A4" s="88" t="s">
        <v>1475</v>
      </c>
      <c r="B4" s="43" t="s">
        <v>1476</v>
      </c>
      <c r="C4" s="325" t="s">
        <v>2464</v>
      </c>
      <c r="D4" s="400"/>
      <c r="E4" s="409"/>
      <c r="F4" s="403" t="s">
        <v>1728</v>
      </c>
      <c r="G4" s="14"/>
    </row>
    <row r="5" spans="1:7" ht="108.75" customHeight="1">
      <c r="A5" s="88"/>
      <c r="B5" s="45" t="s">
        <v>1477</v>
      </c>
      <c r="C5" s="79" t="s">
        <v>2373</v>
      </c>
      <c r="D5" s="65" t="str">
        <f>IF(COUNTIF(D6:D6,"NO CUMPLE")&gt;0,"NO CUMPLE CONDICIÓN",IF(COUNTIF(D6:D6,"CUMPLE")=0,"NO APLICA","CUMPLE"))</f>
        <v>NO APLICA</v>
      </c>
      <c r="E5" s="60" t="str">
        <f>CONCATENATE(IF(D6="NO CUMPLE",CONCATENATE(E6," / "),""))</f>
        <v/>
      </c>
      <c r="F5" s="404" t="s">
        <v>1728</v>
      </c>
      <c r="G5" s="14">
        <f>IF(D5="CUMPLE",1,IF(D5="NO CUMPLE CONDICIÓN",2,3))</f>
        <v>3</v>
      </c>
    </row>
    <row r="6" spans="1:7" ht="300.75">
      <c r="A6" s="88"/>
      <c r="B6" s="52" t="s">
        <v>1478</v>
      </c>
      <c r="C6" s="372" t="s">
        <v>2463</v>
      </c>
      <c r="D6" s="400"/>
      <c r="E6" s="410"/>
      <c r="F6" s="403" t="s">
        <v>1728</v>
      </c>
      <c r="G6" s="14"/>
    </row>
    <row r="7" spans="1:7" ht="172.5" customHeight="1">
      <c r="A7" s="88"/>
      <c r="B7" s="45" t="s">
        <v>1479</v>
      </c>
      <c r="C7" s="79" t="s">
        <v>2372</v>
      </c>
      <c r="D7" s="65" t="str">
        <f>IF(COUNTIF(D8:D10,"NO CUMPLE")&gt;0,"NO CUMPLE CONDICIÓN",IF(COUNTIF(D8:D10,"CUMPLE")=0,"NO APLICA","CUMPLE"))</f>
        <v>NO APLICA</v>
      </c>
      <c r="E7" s="60" t="str">
        <f>CONCATENATE(IF(D8="NO CUMPLE",CONCATENATE(E8," / "),""),IF(D9="NO CUMPLE",CONCATENATE(E9," / "),""),IF(D10="NO CUMPLE",CONCATENATE(E10," / "),""))</f>
        <v/>
      </c>
      <c r="F7" s="404" t="s">
        <v>1728</v>
      </c>
      <c r="G7" s="14">
        <f>IF(D7="CUMPLE",1,IF(D7="NO CUMPLE CONDICIÓN",2,3))</f>
        <v>3</v>
      </c>
    </row>
    <row r="8" spans="1:7" ht="150.75" customHeight="1">
      <c r="A8" s="88"/>
      <c r="B8" s="43" t="s">
        <v>1480</v>
      </c>
      <c r="C8" s="258" t="s">
        <v>2355</v>
      </c>
      <c r="D8" s="400"/>
      <c r="E8" s="410"/>
      <c r="F8" s="403" t="s">
        <v>1728</v>
      </c>
      <c r="G8" s="14"/>
    </row>
    <row r="9" spans="1:7" ht="249" customHeight="1">
      <c r="A9" s="88"/>
      <c r="B9" s="43" t="s">
        <v>2352</v>
      </c>
      <c r="C9" s="258" t="s">
        <v>2356</v>
      </c>
      <c r="D9" s="400"/>
      <c r="E9" s="410"/>
      <c r="F9" s="403" t="s">
        <v>1728</v>
      </c>
      <c r="G9" s="14"/>
    </row>
    <row r="10" spans="1:7" ht="315.75" customHeight="1">
      <c r="A10" s="88"/>
      <c r="B10" s="43" t="s">
        <v>2353</v>
      </c>
      <c r="C10" s="257" t="s">
        <v>2357</v>
      </c>
      <c r="D10" s="400"/>
      <c r="E10" s="410"/>
      <c r="F10" s="403" t="s">
        <v>1728</v>
      </c>
      <c r="G10" s="14"/>
    </row>
    <row r="11" spans="1:7" ht="53.25" customHeight="1">
      <c r="B11" s="45" t="s">
        <v>1481</v>
      </c>
      <c r="C11" s="171" t="s">
        <v>2381</v>
      </c>
      <c r="D11" s="65" t="str">
        <f>IF(COUNTIF(D12:D17,"NO CUMPLE")&gt;0,"NO CUMPLE CONDICIÓN",IF(COUNTIF(D12:D17,"CUMPLE")=0,"NO APLICA","CUMPLE"))</f>
        <v>NO APLICA</v>
      </c>
      <c r="E11" s="60" t="str">
        <f>CONCATENATE(IF(D12="NO CUMPLE",CONCATENATE(E12," / "),""),IF(D13="NO CUMPLE",CONCATENATE(E13," / "),""),IF(D14="NO CUMPLE",CONCATENATE(E14," / "),""),IF(D15="NO CUMPLE",CONCATENATE(E15," / "),""),IF(D16="NO CUMPLE",CONCATENATE(E16," / "),""),IF(D17="NO CUMPLE",CONCATENATE(E17," / "),""))</f>
        <v/>
      </c>
      <c r="F11" s="405" t="s">
        <v>1729</v>
      </c>
      <c r="G11" s="14">
        <f t="shared" ref="G11:G73" si="0">IF(D11="CUMPLE",1,IF(D11="NO CUMPLE CONDICIÓN",2,3))</f>
        <v>3</v>
      </c>
    </row>
    <row r="12" spans="1:7" ht="409.5" customHeight="1">
      <c r="A12" s="88" t="s">
        <v>1475</v>
      </c>
      <c r="B12" s="43" t="s">
        <v>1482</v>
      </c>
      <c r="C12" s="283" t="s">
        <v>2465</v>
      </c>
      <c r="D12" s="400"/>
      <c r="E12" s="101"/>
      <c r="F12" s="403" t="s">
        <v>1730</v>
      </c>
      <c r="G12" s="14"/>
    </row>
    <row r="13" spans="1:7" ht="175.5" customHeight="1">
      <c r="A13" s="88" t="s">
        <v>1475</v>
      </c>
      <c r="B13" s="43" t="s">
        <v>1745</v>
      </c>
      <c r="C13" s="258" t="s">
        <v>1731</v>
      </c>
      <c r="D13" s="400"/>
      <c r="E13" s="101"/>
      <c r="F13" s="403" t="s">
        <v>1732</v>
      </c>
      <c r="G13" s="14"/>
    </row>
    <row r="14" spans="1:7" ht="107.25">
      <c r="A14" s="88" t="s">
        <v>1475</v>
      </c>
      <c r="B14" s="43" t="s">
        <v>2466</v>
      </c>
      <c r="C14" s="280" t="s">
        <v>1733</v>
      </c>
      <c r="D14" s="400"/>
      <c r="E14" s="101"/>
      <c r="F14" s="403" t="s">
        <v>1734</v>
      </c>
      <c r="G14" s="14"/>
    </row>
    <row r="15" spans="1:7" ht="171.75">
      <c r="A15" s="281" t="s">
        <v>1735</v>
      </c>
      <c r="B15" s="43" t="s">
        <v>2467</v>
      </c>
      <c r="C15" s="283" t="s">
        <v>1736</v>
      </c>
      <c r="D15" s="400"/>
      <c r="E15" s="101"/>
      <c r="F15" s="403" t="s">
        <v>1737</v>
      </c>
      <c r="G15" s="14"/>
    </row>
    <row r="16" spans="1:7" ht="386.25">
      <c r="A16" s="281"/>
      <c r="B16" s="43" t="s">
        <v>2468</v>
      </c>
      <c r="C16" s="257" t="s">
        <v>1738</v>
      </c>
      <c r="D16" s="400"/>
      <c r="E16" s="101"/>
      <c r="F16" s="403" t="s">
        <v>1739</v>
      </c>
      <c r="G16" s="14"/>
    </row>
    <row r="17" spans="1:7" ht="63.6" customHeight="1">
      <c r="A17" s="88" t="s">
        <v>1475</v>
      </c>
      <c r="B17" s="43" t="s">
        <v>2469</v>
      </c>
      <c r="C17" s="283" t="s">
        <v>1740</v>
      </c>
      <c r="D17" s="400"/>
      <c r="E17" s="101"/>
      <c r="F17" s="403" t="s">
        <v>1741</v>
      </c>
      <c r="G17" s="14"/>
    </row>
    <row r="18" spans="1:7" ht="65.099999999999994" customHeight="1">
      <c r="B18" s="45" t="s">
        <v>1483</v>
      </c>
      <c r="C18" s="171" t="s">
        <v>2377</v>
      </c>
      <c r="D18" s="65" t="str">
        <f>IF(COUNTIF(D19:D19,"NO CUMPLE")&gt;0,"NO CUMPLE CONDICIÓN",IF(COUNTIF(D19:D19,"CUMPLE")=0,"NO APLICA","CUMPLE"))</f>
        <v>NO APLICA</v>
      </c>
      <c r="E18" s="60" t="str">
        <f>CONCATENATE(IF(D19="NO CUMPLE",CONCATENATE(E19," / "),""))</f>
        <v/>
      </c>
      <c r="F18" s="405" t="s">
        <v>1742</v>
      </c>
      <c r="G18" s="14">
        <f t="shared" si="0"/>
        <v>3</v>
      </c>
    </row>
    <row r="19" spans="1:7" ht="282" customHeight="1">
      <c r="A19" s="88" t="s">
        <v>1475</v>
      </c>
      <c r="B19" s="43" t="s">
        <v>1484</v>
      </c>
      <c r="C19" s="280" t="s">
        <v>1743</v>
      </c>
      <c r="D19" s="400"/>
      <c r="E19" s="101"/>
      <c r="F19" s="403" t="s">
        <v>1742</v>
      </c>
      <c r="G19" s="14"/>
    </row>
    <row r="20" spans="1:7" ht="43.5" customHeight="1">
      <c r="B20" s="45" t="s">
        <v>1485</v>
      </c>
      <c r="C20" s="79" t="s">
        <v>2358</v>
      </c>
      <c r="D20" s="65" t="str">
        <f>IF(COUNTIF(D21:D22,"NO CUMPLE")&gt;0,"NO CUMPLE CONDICIÓN",IF(COUNTIF(D21:D22,"CUMPLE")=0,"NO APLICA","CUMPLE"))</f>
        <v>NO APLICA</v>
      </c>
      <c r="E20" s="60" t="str">
        <f>CONCATENATE(IF(D21="NO CUMPLE",CONCATENATE(E21," / "),""),IF(D22="NO CUMPLE",CONCATENATE(E22," / "),""))</f>
        <v/>
      </c>
      <c r="F20" s="405" t="s">
        <v>1742</v>
      </c>
      <c r="G20" s="14">
        <f t="shared" si="0"/>
        <v>3</v>
      </c>
    </row>
    <row r="21" spans="1:7" ht="294" customHeight="1">
      <c r="A21" s="88" t="s">
        <v>1475</v>
      </c>
      <c r="B21" s="43" t="s">
        <v>1486</v>
      </c>
      <c r="C21" s="283" t="s">
        <v>1744</v>
      </c>
      <c r="D21" s="400"/>
      <c r="E21" s="104"/>
      <c r="F21" s="403" t="s">
        <v>1742</v>
      </c>
      <c r="G21" s="14"/>
    </row>
    <row r="22" spans="1:7" ht="116.25" customHeight="1">
      <c r="A22" s="88" t="s">
        <v>1475</v>
      </c>
      <c r="B22" s="43" t="s">
        <v>1487</v>
      </c>
      <c r="C22" s="283" t="s">
        <v>1746</v>
      </c>
      <c r="D22" s="400"/>
      <c r="E22" s="104"/>
      <c r="F22" s="403" t="s">
        <v>1742</v>
      </c>
      <c r="G22" s="14"/>
    </row>
    <row r="23" spans="1:7" ht="36.75" customHeight="1">
      <c r="B23" s="45" t="s">
        <v>1488</v>
      </c>
      <c r="C23" s="284" t="s">
        <v>2378</v>
      </c>
      <c r="D23" s="65" t="str">
        <f>IF(COUNTIF(D24:D26,"NO CUMPLE")&gt;0,"NO CUMPLE CONDICIÓN",IF(COUNTIF(D24:D26,"CUMPLE")=0,"NO APLICA","CUMPLE"))</f>
        <v>NO APLICA</v>
      </c>
      <c r="E23" s="60" t="str">
        <f>CONCATENATE(IF(D24="NO CUMPLE",CONCATENATE(E24," / "),""),IF(D25="NO CUMPLE",CONCATENATE(E25," / "),""),IF(D26="NO CUMPLE",CONCATENATE(E26," / "),""))</f>
        <v/>
      </c>
      <c r="F23" s="406" t="s">
        <v>1747</v>
      </c>
      <c r="G23" s="14">
        <f t="shared" si="0"/>
        <v>3</v>
      </c>
    </row>
    <row r="24" spans="1:7" ht="272.25" customHeight="1">
      <c r="A24" s="88" t="s">
        <v>1475</v>
      </c>
      <c r="B24" s="43" t="s">
        <v>1489</v>
      </c>
      <c r="C24" s="280" t="s">
        <v>1748</v>
      </c>
      <c r="D24" s="400"/>
      <c r="E24" s="104"/>
      <c r="F24" s="403" t="s">
        <v>1749</v>
      </c>
      <c r="G24" s="14"/>
    </row>
    <row r="25" spans="1:7" ht="204" customHeight="1">
      <c r="A25" s="88" t="s">
        <v>1475</v>
      </c>
      <c r="B25" s="43" t="s">
        <v>1490</v>
      </c>
      <c r="C25" s="46" t="s">
        <v>1750</v>
      </c>
      <c r="D25" s="400"/>
      <c r="E25" s="104"/>
      <c r="F25" s="403" t="s">
        <v>1749</v>
      </c>
      <c r="G25" s="14"/>
    </row>
    <row r="26" spans="1:7" ht="111" customHeight="1">
      <c r="A26" s="88" t="s">
        <v>1475</v>
      </c>
      <c r="B26" s="43" t="s">
        <v>1758</v>
      </c>
      <c r="C26" s="280" t="s">
        <v>1751</v>
      </c>
      <c r="D26" s="400"/>
      <c r="E26" s="104"/>
      <c r="F26" s="403" t="s">
        <v>1747</v>
      </c>
      <c r="G26" s="14"/>
    </row>
    <row r="27" spans="1:7" ht="103.5" customHeight="1">
      <c r="B27" s="45" t="s">
        <v>1491</v>
      </c>
      <c r="C27" s="284" t="s">
        <v>2458</v>
      </c>
      <c r="D27" s="65" t="str">
        <f>IF(COUNTIF(D28:D29,"NO CUMPLE")&gt;0,"NO CUMPLE CONDICIÓN",IF(COUNTIF(D28:D29,"CUMPLE")=0,"NO APLICA","CUMPLE"))</f>
        <v>NO APLICA</v>
      </c>
      <c r="E27" s="60" t="str">
        <f>CONCATENATE(IF(D28="NO CUMPLE",CONCATENATE(E28," / "),""),IF(D29="NO CUMPLE",CONCATENATE(E29," / "),""))</f>
        <v/>
      </c>
      <c r="F27" s="406" t="s">
        <v>1752</v>
      </c>
      <c r="G27" s="14">
        <f t="shared" ref="G27" si="1">IF(D27="CUMPLE",1,IF(D27="NO CUMPLE CONDICIÓN",2,3))</f>
        <v>3</v>
      </c>
    </row>
    <row r="28" spans="1:7" ht="162" customHeight="1">
      <c r="A28" s="88" t="s">
        <v>1475</v>
      </c>
      <c r="B28" s="43" t="s">
        <v>1492</v>
      </c>
      <c r="C28" s="257" t="s">
        <v>1753</v>
      </c>
      <c r="D28" s="400"/>
      <c r="E28" s="104"/>
      <c r="F28" s="403" t="s">
        <v>1752</v>
      </c>
      <c r="G28" s="14"/>
    </row>
    <row r="29" spans="1:7" ht="68.45" customHeight="1">
      <c r="A29" s="88" t="s">
        <v>1475</v>
      </c>
      <c r="B29" s="43" t="s">
        <v>1493</v>
      </c>
      <c r="C29" s="44" t="s">
        <v>1754</v>
      </c>
      <c r="D29" s="400"/>
      <c r="E29" s="101"/>
      <c r="F29" s="403" t="s">
        <v>1752</v>
      </c>
      <c r="G29" s="14"/>
    </row>
    <row r="30" spans="1:7" s="14" customFormat="1" ht="105.75" customHeight="1">
      <c r="A30" s="87"/>
      <c r="B30" s="45" t="s">
        <v>1783</v>
      </c>
      <c r="C30" s="284" t="s">
        <v>2374</v>
      </c>
      <c r="D30" s="65" t="str">
        <f>IF(COUNTIF(D33:D40,"NO CUMPLE")&gt;0,"NO CUMPLE CONDICIÓN",IF(COUNTIF(D33:D40,"CUMPLE")=0,"NO APLICA","CUMPLE"))</f>
        <v>NO APLICA</v>
      </c>
      <c r="E30" s="60" t="str">
        <f>CONCATENATE(IF(D33="NO CUMPLE",CONCATENATE(E33," / "),""),IF(D34="NO CUMPLE",CONCATENATE(E34," / "),""),IF(D35="NO CUMPLE",CONCATENATE(E35," / "),""),IF(D36="NO CUMPLE",CONCATENATE(E36," / "),""),IF(D37="NO CUMPLE",CONCATENATE(E37," / "),""),IF(D38="NO CUMPLE",CONCATENATE(E38," / "),""),IF(D39="NO CUMPLE",CONCATENATE(E39," / "),""),IF(D40="NO CUMPLE",CONCATENATE(E40," / "),""))</f>
        <v/>
      </c>
      <c r="F30" s="406" t="s">
        <v>1755</v>
      </c>
      <c r="G30" s="14">
        <f t="shared" ref="G30:G32" si="2">IF(D30="CUMPLE",1,IF(D30="NO CUMPLE CONDICIÓN",2,3))</f>
        <v>3</v>
      </c>
    </row>
    <row r="31" spans="1:7" s="14" customFormat="1" ht="105.75" customHeight="1">
      <c r="A31" s="87"/>
      <c r="B31" s="45" t="s">
        <v>1783</v>
      </c>
      <c r="C31" s="284" t="s">
        <v>2374</v>
      </c>
      <c r="D31" s="65" t="str">
        <f>IF(COUNTIF(D41:D48,"NO CUMPLE")&gt;0,"NO CUMPLE CONDICIÓN",IF(COUNTIF(D41:D48,"CUMPLE")=0,"NO APLICA","CUMPLE"))</f>
        <v>NO APLICA</v>
      </c>
      <c r="E31" s="60" t="str">
        <f>CONCATENATE(IF(D41="NO CUMPLE",CONCATENATE(E41," / "),""),IF(D42="NO CUMPLE",CONCATENATE(E42," / "),""),IF(D43="NO CUMPLE",CONCATENATE(E43," / "),""),IF(D44="NO CUMPLE",CONCATENATE(E44," / "),""),IF(D45="NO CUMPLE",CONCATENATE(E45," / "),""),IF(D46="NO CUMPLE",CONCATENATE(E46," / "),""),IF(D47="NO CUMPLE",CONCATENATE(E47," / "),""),IF(D48="NO CUMPLE",CONCATENATE(E48," / "),""))</f>
        <v/>
      </c>
      <c r="F31" s="406" t="s">
        <v>1755</v>
      </c>
      <c r="G31" s="14">
        <f t="shared" si="2"/>
        <v>3</v>
      </c>
    </row>
    <row r="32" spans="1:7" s="14" customFormat="1" ht="105.75" customHeight="1">
      <c r="A32" s="87"/>
      <c r="B32" s="45" t="s">
        <v>1783</v>
      </c>
      <c r="C32" s="284" t="s">
        <v>2374</v>
      </c>
      <c r="D32" s="65" t="str">
        <f>IF(COUNTIF(D49:D55,"NO CUMPLE")&gt;0,"NO CUMPLE CONDICIÓN",IF(COUNTIF(D49:D55,"CUMPLE")=0,"NO APLICA","CUMPLE"))</f>
        <v>NO APLICA</v>
      </c>
      <c r="E32" s="60" t="str">
        <f>CONCATENATE(IF(D49="NO CUMPLE",CONCATENATE(E49," / "),""),IF(D50="NO CUMPLE",CONCATENATE(E50," / "),""),IF(D51="NO CUMPLE",CONCATENATE(E51," / "),""),IF(D52="NO CUMPLE",CONCATENATE(E52," / "),""),IF(D53="NO CUMPLE",CONCATENATE(E53," / "),""),IF(D54="NO CUMPLE",CONCATENATE(E54," / "),""),IF(D55="NO CUMPLE",CONCATENATE(E55," / "),""))</f>
        <v/>
      </c>
      <c r="F32" s="406" t="s">
        <v>1755</v>
      </c>
      <c r="G32" s="14">
        <f t="shared" si="2"/>
        <v>3</v>
      </c>
    </row>
    <row r="33" spans="1:7" ht="45.75" customHeight="1">
      <c r="A33" s="88" t="s">
        <v>1475</v>
      </c>
      <c r="B33" s="43" t="s">
        <v>1785</v>
      </c>
      <c r="C33" s="44" t="s">
        <v>1756</v>
      </c>
      <c r="D33" s="400"/>
      <c r="E33" s="101"/>
      <c r="F33" s="403" t="s">
        <v>1755</v>
      </c>
      <c r="G33" s="14"/>
    </row>
    <row r="34" spans="1:7" ht="42" customHeight="1">
      <c r="A34" s="88" t="s">
        <v>1475</v>
      </c>
      <c r="B34" s="43" t="s">
        <v>1787</v>
      </c>
      <c r="C34" s="44" t="s">
        <v>1757</v>
      </c>
      <c r="D34" s="400"/>
      <c r="E34" s="101"/>
      <c r="F34" s="403" t="s">
        <v>1755</v>
      </c>
      <c r="G34" s="14"/>
    </row>
    <row r="35" spans="1:7" ht="74.45" customHeight="1">
      <c r="A35" s="88" t="s">
        <v>1475</v>
      </c>
      <c r="B35" s="43" t="s">
        <v>1789</v>
      </c>
      <c r="C35" s="44" t="s">
        <v>1759</v>
      </c>
      <c r="D35" s="400"/>
      <c r="E35" s="101"/>
      <c r="F35" s="403" t="s">
        <v>1755</v>
      </c>
      <c r="G35" s="14"/>
    </row>
    <row r="36" spans="1:7" ht="63.75" customHeight="1">
      <c r="A36" s="88" t="s">
        <v>1475</v>
      </c>
      <c r="B36" s="43" t="s">
        <v>1791</v>
      </c>
      <c r="C36" s="257" t="s">
        <v>2382</v>
      </c>
      <c r="D36" s="400"/>
      <c r="E36" s="101"/>
      <c r="F36" s="403" t="s">
        <v>1755</v>
      </c>
      <c r="G36" s="14"/>
    </row>
    <row r="37" spans="1:7" ht="60.95" customHeight="1">
      <c r="A37" s="88" t="s">
        <v>1475</v>
      </c>
      <c r="B37" s="43" t="s">
        <v>2470</v>
      </c>
      <c r="C37" s="44" t="s">
        <v>1760</v>
      </c>
      <c r="D37" s="400"/>
      <c r="E37" s="101"/>
      <c r="F37" s="403" t="s">
        <v>1755</v>
      </c>
      <c r="G37" s="14"/>
    </row>
    <row r="38" spans="1:7" ht="40.5" customHeight="1">
      <c r="A38" s="88" t="s">
        <v>1475</v>
      </c>
      <c r="B38" s="43" t="s">
        <v>2471</v>
      </c>
      <c r="C38" s="257" t="s">
        <v>1761</v>
      </c>
      <c r="D38" s="400"/>
      <c r="E38" s="101"/>
      <c r="F38" s="403" t="s">
        <v>1755</v>
      </c>
      <c r="G38" s="14"/>
    </row>
    <row r="39" spans="1:7" ht="33" customHeight="1">
      <c r="A39" s="88" t="s">
        <v>1475</v>
      </c>
      <c r="B39" s="43" t="s">
        <v>2472</v>
      </c>
      <c r="C39" s="44" t="s">
        <v>1762</v>
      </c>
      <c r="D39" s="400"/>
      <c r="E39" s="101"/>
      <c r="F39" s="403" t="s">
        <v>1755</v>
      </c>
      <c r="G39" s="14"/>
    </row>
    <row r="40" spans="1:7" ht="33" customHeight="1">
      <c r="A40" s="88"/>
      <c r="B40" s="43" t="s">
        <v>2473</v>
      </c>
      <c r="C40" s="44" t="s">
        <v>1763</v>
      </c>
      <c r="D40" s="400"/>
      <c r="E40" s="101"/>
      <c r="F40" s="403" t="s">
        <v>1755</v>
      </c>
      <c r="G40" s="14"/>
    </row>
    <row r="41" spans="1:7" ht="45" customHeight="1">
      <c r="A41" s="88" t="s">
        <v>1475</v>
      </c>
      <c r="B41" s="43" t="s">
        <v>2474</v>
      </c>
      <c r="C41" s="44" t="s">
        <v>1764</v>
      </c>
      <c r="D41" s="400"/>
      <c r="E41" s="101"/>
      <c r="F41" s="403" t="s">
        <v>1755</v>
      </c>
      <c r="G41" s="14"/>
    </row>
    <row r="42" spans="1:7" ht="33" customHeight="1">
      <c r="A42" s="88" t="s">
        <v>1475</v>
      </c>
      <c r="B42" s="43" t="s">
        <v>2475</v>
      </c>
      <c r="C42" s="44" t="s">
        <v>1765</v>
      </c>
      <c r="D42" s="400"/>
      <c r="E42" s="101"/>
      <c r="F42" s="403" t="s">
        <v>1755</v>
      </c>
      <c r="G42" s="14"/>
    </row>
    <row r="43" spans="1:7" ht="63" customHeight="1">
      <c r="A43" s="88" t="s">
        <v>1475</v>
      </c>
      <c r="B43" s="43" t="s">
        <v>2476</v>
      </c>
      <c r="C43" s="44" t="s">
        <v>1766</v>
      </c>
      <c r="D43" s="400"/>
      <c r="E43" s="101"/>
      <c r="F43" s="403" t="s">
        <v>1755</v>
      </c>
      <c r="G43" s="14"/>
    </row>
    <row r="44" spans="1:7" ht="68.45" customHeight="1">
      <c r="A44" s="88" t="s">
        <v>1475</v>
      </c>
      <c r="B44" s="43" t="s">
        <v>2477</v>
      </c>
      <c r="C44" s="280" t="s">
        <v>1767</v>
      </c>
      <c r="D44" s="400"/>
      <c r="E44" s="101"/>
      <c r="F44" s="403" t="s">
        <v>1755</v>
      </c>
      <c r="G44" s="14"/>
    </row>
    <row r="45" spans="1:7" ht="80.25" customHeight="1">
      <c r="A45" s="88" t="s">
        <v>1475</v>
      </c>
      <c r="B45" s="43" t="s">
        <v>2478</v>
      </c>
      <c r="C45" s="257" t="s">
        <v>2383</v>
      </c>
      <c r="D45" s="400"/>
      <c r="E45" s="104"/>
      <c r="F45" s="403" t="s">
        <v>1755</v>
      </c>
      <c r="G45" s="14"/>
    </row>
    <row r="46" spans="1:7" ht="231.75" customHeight="1">
      <c r="A46" s="88" t="s">
        <v>1475</v>
      </c>
      <c r="B46" s="43" t="s">
        <v>2479</v>
      </c>
      <c r="C46" s="257" t="s">
        <v>2384</v>
      </c>
      <c r="D46" s="400"/>
      <c r="E46" s="101"/>
      <c r="F46" s="403" t="s">
        <v>1755</v>
      </c>
      <c r="G46" s="14"/>
    </row>
    <row r="47" spans="1:7" ht="120" customHeight="1">
      <c r="A47" s="88" t="s">
        <v>1475</v>
      </c>
      <c r="B47" s="43" t="s">
        <v>2480</v>
      </c>
      <c r="C47" s="280" t="s">
        <v>1768</v>
      </c>
      <c r="D47" s="400"/>
      <c r="E47" s="101"/>
      <c r="F47" s="403" t="s">
        <v>1755</v>
      </c>
      <c r="G47" s="14"/>
    </row>
    <row r="48" spans="1:7" ht="91.5" customHeight="1">
      <c r="A48" s="88" t="s">
        <v>1475</v>
      </c>
      <c r="B48" s="43" t="s">
        <v>2481</v>
      </c>
      <c r="C48" s="280" t="s">
        <v>1769</v>
      </c>
      <c r="D48" s="400"/>
      <c r="E48" s="101"/>
      <c r="F48" s="403" t="s">
        <v>1755</v>
      </c>
      <c r="G48" s="14"/>
    </row>
    <row r="49" spans="1:7" ht="114.75" customHeight="1">
      <c r="A49" s="88" t="s">
        <v>1475</v>
      </c>
      <c r="B49" s="43" t="s">
        <v>2482</v>
      </c>
      <c r="C49" s="44" t="s">
        <v>1770</v>
      </c>
      <c r="D49" s="400"/>
      <c r="E49" s="101"/>
      <c r="F49" s="403" t="s">
        <v>1755</v>
      </c>
      <c r="G49" s="14"/>
    </row>
    <row r="50" spans="1:7" ht="65.45" customHeight="1">
      <c r="A50" s="88" t="s">
        <v>1475</v>
      </c>
      <c r="B50" s="43" t="s">
        <v>2483</v>
      </c>
      <c r="C50" s="280" t="s">
        <v>1771</v>
      </c>
      <c r="D50" s="400"/>
      <c r="E50" s="101"/>
      <c r="F50" s="403" t="s">
        <v>1755</v>
      </c>
      <c r="G50" s="14"/>
    </row>
    <row r="51" spans="1:7" ht="57" customHeight="1">
      <c r="A51" s="88" t="s">
        <v>1475</v>
      </c>
      <c r="B51" s="43" t="s">
        <v>2484</v>
      </c>
      <c r="C51" s="280" t="s">
        <v>1772</v>
      </c>
      <c r="D51" s="400"/>
      <c r="E51" s="104"/>
      <c r="F51" s="403" t="s">
        <v>1755</v>
      </c>
      <c r="G51" s="14"/>
    </row>
    <row r="52" spans="1:7" ht="45.6" customHeight="1">
      <c r="A52" s="88" t="s">
        <v>1475</v>
      </c>
      <c r="B52" s="43" t="s">
        <v>2485</v>
      </c>
      <c r="C52" s="280" t="s">
        <v>1773</v>
      </c>
      <c r="D52" s="400"/>
      <c r="E52" s="104"/>
      <c r="F52" s="403" t="s">
        <v>1755</v>
      </c>
      <c r="G52" s="14"/>
    </row>
    <row r="53" spans="1:7" ht="50.45" customHeight="1">
      <c r="A53" s="88" t="s">
        <v>1475</v>
      </c>
      <c r="B53" s="43" t="s">
        <v>2486</v>
      </c>
      <c r="C53" s="280" t="s">
        <v>1774</v>
      </c>
      <c r="D53" s="400"/>
      <c r="E53" s="104"/>
      <c r="F53" s="403" t="s">
        <v>1755</v>
      </c>
      <c r="G53" s="14"/>
    </row>
    <row r="54" spans="1:7" ht="47.45" customHeight="1">
      <c r="A54" s="88" t="s">
        <v>1475</v>
      </c>
      <c r="B54" s="43" t="s">
        <v>2487</v>
      </c>
      <c r="C54" s="280" t="s">
        <v>1775</v>
      </c>
      <c r="D54" s="400"/>
      <c r="E54" s="101"/>
      <c r="F54" s="403" t="s">
        <v>1755</v>
      </c>
      <c r="G54" s="14"/>
    </row>
    <row r="55" spans="1:7" ht="50.25" customHeight="1">
      <c r="A55" s="88" t="s">
        <v>1475</v>
      </c>
      <c r="B55" s="43" t="s">
        <v>2488</v>
      </c>
      <c r="C55" s="44" t="s">
        <v>1776</v>
      </c>
      <c r="D55" s="400"/>
      <c r="E55" s="101"/>
      <c r="F55" s="403" t="s">
        <v>1755</v>
      </c>
      <c r="G55" s="14"/>
    </row>
    <row r="56" spans="1:7" s="14" customFormat="1" ht="117" customHeight="1">
      <c r="A56" s="87"/>
      <c r="B56" s="45" t="s">
        <v>1793</v>
      </c>
      <c r="C56" s="284" t="s">
        <v>2375</v>
      </c>
      <c r="D56" s="65" t="str">
        <f>IF(COUNTIF(D57:D61,"NO CUMPLE")&gt;0,"NO CUMPLE CONDICIÓN",IF(COUNTIF(D57:D61,"CUMPLE")=0,"NO APLICA","CUMPLE"))</f>
        <v>NO APLICA</v>
      </c>
      <c r="E56" s="60" t="str">
        <f>CONCATENATE(IF(D57="NO CUMPLE",CONCATENATE(E57," / "),""),IF(D58="NO CUMPLE",CONCATENATE(E58," / "),""),IF(D59="NO CUMPLE",CONCATENATE(E59," / "),""),IF(D60="NO CUMPLE",CONCATENATE(E60," / "),""),IF(D61="NO CUMPLE",CONCATENATE(E61," / "),""))</f>
        <v/>
      </c>
      <c r="F56" s="406" t="s">
        <v>1777</v>
      </c>
      <c r="G56" s="14">
        <f t="shared" ref="G56" si="3">IF(D56="CUMPLE",1,IF(D56="NO CUMPLE CONDICIÓN",2,3))</f>
        <v>3</v>
      </c>
    </row>
    <row r="57" spans="1:7" ht="142.5">
      <c r="A57" s="88" t="s">
        <v>1475</v>
      </c>
      <c r="B57" s="43" t="s">
        <v>1795</v>
      </c>
      <c r="C57" s="257" t="s">
        <v>1778</v>
      </c>
      <c r="D57" s="400"/>
      <c r="E57" s="104"/>
      <c r="F57" s="403" t="s">
        <v>1777</v>
      </c>
      <c r="G57" s="14"/>
    </row>
    <row r="58" spans="1:7" ht="86.25">
      <c r="A58" s="88" t="s">
        <v>1475</v>
      </c>
      <c r="B58" s="43" t="s">
        <v>1797</v>
      </c>
      <c r="C58" s="283" t="s">
        <v>1779</v>
      </c>
      <c r="D58" s="400"/>
      <c r="E58" s="104"/>
      <c r="F58" s="403" t="s">
        <v>1777</v>
      </c>
      <c r="G58" s="14"/>
    </row>
    <row r="59" spans="1:7" ht="100.5">
      <c r="A59" s="88" t="s">
        <v>1475</v>
      </c>
      <c r="B59" s="43" t="s">
        <v>1799</v>
      </c>
      <c r="C59" s="283" t="s">
        <v>1780</v>
      </c>
      <c r="D59" s="400"/>
      <c r="E59" s="104"/>
      <c r="F59" s="403" t="s">
        <v>1777</v>
      </c>
      <c r="G59" s="14"/>
    </row>
    <row r="60" spans="1:7" ht="115.5">
      <c r="A60" s="88" t="s">
        <v>1475</v>
      </c>
      <c r="B60" s="43" t="s">
        <v>1801</v>
      </c>
      <c r="C60" s="283" t="s">
        <v>1781</v>
      </c>
      <c r="D60" s="400"/>
      <c r="E60" s="104"/>
      <c r="F60" s="403" t="s">
        <v>1777</v>
      </c>
      <c r="G60" s="14"/>
    </row>
    <row r="61" spans="1:7" ht="110.25" customHeight="1">
      <c r="A61" s="88" t="s">
        <v>1475</v>
      </c>
      <c r="B61" s="43" t="s">
        <v>1803</v>
      </c>
      <c r="C61" s="283" t="s">
        <v>1782</v>
      </c>
      <c r="D61" s="400"/>
      <c r="E61" s="104"/>
      <c r="F61" s="403" t="s">
        <v>1777</v>
      </c>
      <c r="G61" s="14"/>
    </row>
    <row r="62" spans="1:7" ht="135.75" customHeight="1">
      <c r="A62" s="285"/>
      <c r="B62" s="45" t="s">
        <v>1805</v>
      </c>
      <c r="C62" s="284" t="s">
        <v>2376</v>
      </c>
      <c r="D62" s="65" t="str">
        <f>IF(COUNTIF(D63:D66,"NO CUMPLE")&gt;0,"NO CUMPLE CONDICIÓN",IF(COUNTIF(D63:D66,"CUMPLE")=0,"NO APLICA","CUMPLE"))</f>
        <v>NO APLICA</v>
      </c>
      <c r="E62" s="60" t="str">
        <f>CONCATENATE(IF(D63="NO CUMPLE",CONCATENATE(E63," / "),""),IF(D64="NO CUMPLE",CONCATENATE(E64," / "),""),IF(D65="NO CUMPLE",CONCATENATE(E65," / "),""),IF(D66="NO CUMPLE",CONCATENATE(E66," / "),""))</f>
        <v/>
      </c>
      <c r="F62" s="406" t="s">
        <v>1784</v>
      </c>
      <c r="G62" s="14">
        <f t="shared" ref="G62" si="4">IF(D62="CUMPLE",1,IF(D62="NO CUMPLE CONDICIÓN",2,3))</f>
        <v>3</v>
      </c>
    </row>
    <row r="63" spans="1:7" ht="124.5" customHeight="1">
      <c r="A63" s="88" t="s">
        <v>1475</v>
      </c>
      <c r="B63" s="43" t="s">
        <v>1807</v>
      </c>
      <c r="C63" s="44" t="s">
        <v>1786</v>
      </c>
      <c r="D63" s="400"/>
      <c r="E63" s="101"/>
      <c r="F63" s="403" t="s">
        <v>1784</v>
      </c>
      <c r="G63" s="14"/>
    </row>
    <row r="64" spans="1:7" ht="44.45" customHeight="1">
      <c r="A64" s="88" t="s">
        <v>1475</v>
      </c>
      <c r="B64" s="43" t="s">
        <v>2489</v>
      </c>
      <c r="C64" s="283" t="s">
        <v>1788</v>
      </c>
      <c r="D64" s="400"/>
      <c r="E64" s="101"/>
      <c r="F64" s="403" t="s">
        <v>1784</v>
      </c>
      <c r="G64" s="14"/>
    </row>
    <row r="65" spans="1:7" ht="116.1" customHeight="1">
      <c r="A65" s="88" t="s">
        <v>1475</v>
      </c>
      <c r="B65" s="43" t="s">
        <v>2490</v>
      </c>
      <c r="C65" s="282" t="s">
        <v>1790</v>
      </c>
      <c r="D65" s="400"/>
      <c r="E65" s="101"/>
      <c r="F65" s="403" t="s">
        <v>1784</v>
      </c>
      <c r="G65" s="14"/>
    </row>
    <row r="66" spans="1:7" ht="55.5" customHeight="1">
      <c r="A66" s="88" t="s">
        <v>1475</v>
      </c>
      <c r="B66" s="43" t="s">
        <v>2491</v>
      </c>
      <c r="C66" s="286" t="s">
        <v>1792</v>
      </c>
      <c r="D66" s="400"/>
      <c r="E66" s="101"/>
      <c r="F66" s="403" t="s">
        <v>1784</v>
      </c>
      <c r="G66" s="14"/>
    </row>
    <row r="67" spans="1:7" ht="146.25" customHeight="1">
      <c r="B67" s="45" t="s">
        <v>2492</v>
      </c>
      <c r="C67" s="79" t="s">
        <v>2379</v>
      </c>
      <c r="D67" s="65" t="str">
        <f>IF(COUNTIF(D68:D72,"NO CUMPLE")&gt;0,"NO CUMPLE CONDICIÓN",IF(COUNTIF(D68:D72,"CUMPLE")=0,"NO APLICA","CUMPLE"))</f>
        <v>NO APLICA</v>
      </c>
      <c r="E67" s="60" t="str">
        <f>CONCATENATE(IF(D68="NO CUMPLE",CONCATENATE(E68," / "),""),IF(D69="NO CUMPLE",CONCATENATE(E69," / "),""),IF(D70="NO CUMPLE",CONCATENATE(E70," / "),""),IF(D71="NO CUMPLE",CONCATENATE(E71," / "),""),IF(D72="NO CUMPLE",CONCATENATE(E72," / "),""))</f>
        <v/>
      </c>
      <c r="F67" s="405" t="s">
        <v>1794</v>
      </c>
      <c r="G67" s="14">
        <f t="shared" si="0"/>
        <v>3</v>
      </c>
    </row>
    <row r="68" spans="1:7" s="35" customFormat="1" ht="132" customHeight="1">
      <c r="A68" s="88" t="s">
        <v>1475</v>
      </c>
      <c r="B68" s="52" t="s">
        <v>2493</v>
      </c>
      <c r="C68" s="44" t="s">
        <v>1796</v>
      </c>
      <c r="D68" s="400"/>
      <c r="E68" s="102"/>
      <c r="F68" s="407" t="s">
        <v>1794</v>
      </c>
      <c r="G68" s="226"/>
    </row>
    <row r="69" spans="1:7" s="35" customFormat="1" ht="132" customHeight="1">
      <c r="A69" s="88" t="s">
        <v>1475</v>
      </c>
      <c r="B69" s="52" t="s">
        <v>2494</v>
      </c>
      <c r="C69" s="44" t="s">
        <v>1798</v>
      </c>
      <c r="D69" s="400"/>
      <c r="E69" s="102"/>
      <c r="F69" s="407" t="s">
        <v>1794</v>
      </c>
      <c r="G69" s="226"/>
    </row>
    <row r="70" spans="1:7" s="35" customFormat="1" ht="132" customHeight="1">
      <c r="A70" s="88" t="s">
        <v>1475</v>
      </c>
      <c r="B70" s="52" t="s">
        <v>2495</v>
      </c>
      <c r="C70" s="255" t="s">
        <v>1800</v>
      </c>
      <c r="D70" s="400"/>
      <c r="E70" s="102"/>
      <c r="F70" s="407" t="s">
        <v>1794</v>
      </c>
      <c r="G70" s="226"/>
    </row>
    <row r="71" spans="1:7" s="35" customFormat="1" ht="132" customHeight="1">
      <c r="A71" s="88" t="s">
        <v>1475</v>
      </c>
      <c r="B71" s="52" t="s">
        <v>2496</v>
      </c>
      <c r="C71" s="44" t="s">
        <v>1802</v>
      </c>
      <c r="D71" s="400"/>
      <c r="E71" s="102"/>
      <c r="F71" s="407" t="s">
        <v>1794</v>
      </c>
      <c r="G71" s="226"/>
    </row>
    <row r="72" spans="1:7" s="35" customFormat="1" ht="57" customHeight="1">
      <c r="A72" s="88" t="s">
        <v>1475</v>
      </c>
      <c r="B72" s="52" t="s">
        <v>2497</v>
      </c>
      <c r="C72" s="44" t="s">
        <v>1804</v>
      </c>
      <c r="D72" s="400"/>
      <c r="E72" s="102"/>
      <c r="F72" s="407" t="s">
        <v>1794</v>
      </c>
      <c r="G72" s="226"/>
    </row>
    <row r="73" spans="1:7" s="14" customFormat="1" ht="41.45" customHeight="1">
      <c r="A73" s="87"/>
      <c r="B73" s="45" t="s">
        <v>2498</v>
      </c>
      <c r="C73" s="284" t="s">
        <v>2359</v>
      </c>
      <c r="D73" s="65" t="str">
        <f>IF(COUNTIF(D74:D74,"NO CUMPLE")&gt;0,"NO CUMPLE CONDICIÓN",IF(COUNTIF(D74:D74,"CUMPLE")=0,"NO APLICA","CUMPLE"))</f>
        <v>NO APLICA</v>
      </c>
      <c r="E73" s="60" t="str">
        <f>CONCATENATE(IF(D74="NO CUMPLE",CONCATENATE(E74," / "),""))</f>
        <v/>
      </c>
      <c r="F73" s="406" t="s">
        <v>1806</v>
      </c>
      <c r="G73" s="14">
        <f t="shared" si="0"/>
        <v>3</v>
      </c>
    </row>
    <row r="74" spans="1:7" ht="45.95" customHeight="1" thickBot="1">
      <c r="A74" s="88" t="s">
        <v>1475</v>
      </c>
      <c r="B74" s="47" t="s">
        <v>2499</v>
      </c>
      <c r="C74" s="278" t="s">
        <v>1808</v>
      </c>
      <c r="D74" s="401"/>
      <c r="E74" s="106"/>
      <c r="F74" s="408" t="s">
        <v>1809</v>
      </c>
      <c r="G74" s="14"/>
    </row>
    <row r="76" spans="1:7" hidden="1">
      <c r="C76" s="80" t="s">
        <v>1494</v>
      </c>
      <c r="D76" s="14">
        <f>COUNTIF(G3:G74,1)</f>
        <v>0</v>
      </c>
    </row>
    <row r="77" spans="1:7" hidden="1">
      <c r="C77" s="80" t="s">
        <v>1495</v>
      </c>
      <c r="D77" s="14">
        <f>COUNTIF(G3:G74,2)</f>
        <v>0</v>
      </c>
    </row>
    <row r="78" spans="1:7" hidden="1">
      <c r="C78" s="80" t="s">
        <v>1496</v>
      </c>
      <c r="D78" s="14">
        <f>COUNTIF(G3:G74,3)</f>
        <v>15</v>
      </c>
    </row>
  </sheetData>
  <sheetProtection algorithmName="SHA-512" hashValue="aMnLTsrKjypYyAkG5hQAPVfmbNq8gJHQEOb+X4D6dEn7FoXp/LSoOfZ08XU7IR6Aa4u+RYZVMvL5mTKu3+bOgg==" saltValue="K5MsrZacJwYta6806ERdiw==" spinCount="100000" sheet="1" formatRows="0" autoFilter="0"/>
  <mergeCells count="1">
    <mergeCell ref="B1:E1"/>
  </mergeCells>
  <phoneticPr fontId="30" type="noConversion"/>
  <conditionalFormatting sqref="D3">
    <cfRule type="cellIs" dxfId="96" priority="17" operator="equal">
      <formula>"NO CUMPLE CONDICIÓN"</formula>
    </cfRule>
    <cfRule type="cellIs" dxfId="95" priority="18" operator="equal">
      <formula>"No Cumple"</formula>
    </cfRule>
  </conditionalFormatting>
  <conditionalFormatting sqref="D5">
    <cfRule type="cellIs" dxfId="94" priority="15" operator="equal">
      <formula>"NO CUMPLE CONDICIÓN"</formula>
    </cfRule>
    <cfRule type="cellIs" dxfId="93" priority="16" operator="equal">
      <formula>"No Cumple"</formula>
    </cfRule>
  </conditionalFormatting>
  <conditionalFormatting sqref="D7">
    <cfRule type="cellIs" dxfId="92" priority="13" operator="equal">
      <formula>"NO CUMPLE CONDICIÓN"</formula>
    </cfRule>
    <cfRule type="cellIs" dxfId="91" priority="14" operator="equal">
      <formula>"No Cumple"</formula>
    </cfRule>
  </conditionalFormatting>
  <conditionalFormatting sqref="D11">
    <cfRule type="cellIs" dxfId="90" priority="37" operator="equal">
      <formula>"NO CUMPLE CONDICIÓN"</formula>
    </cfRule>
    <cfRule type="cellIs" dxfId="89" priority="38" operator="equal">
      <formula>"No Cumple"</formula>
    </cfRule>
  </conditionalFormatting>
  <conditionalFormatting sqref="D18">
    <cfRule type="cellIs" dxfId="88" priority="11" operator="equal">
      <formula>"NO CUMPLE CONDICIÓN"</formula>
    </cfRule>
    <cfRule type="cellIs" dxfId="87" priority="12" operator="equal">
      <formula>"No Cumple"</formula>
    </cfRule>
  </conditionalFormatting>
  <conditionalFormatting sqref="D20">
    <cfRule type="cellIs" dxfId="86" priority="9" operator="equal">
      <formula>"NO CUMPLE CONDICIÓN"</formula>
    </cfRule>
    <cfRule type="cellIs" dxfId="85" priority="10" operator="equal">
      <formula>"No Cumple"</formula>
    </cfRule>
  </conditionalFormatting>
  <conditionalFormatting sqref="D23">
    <cfRule type="cellIs" dxfId="84" priority="7" operator="equal">
      <formula>"NO CUMPLE CONDICIÓN"</formula>
    </cfRule>
    <cfRule type="cellIs" dxfId="83" priority="8" operator="equal">
      <formula>"No Cumple"</formula>
    </cfRule>
  </conditionalFormatting>
  <conditionalFormatting sqref="D27">
    <cfRule type="cellIs" dxfId="82" priority="25" operator="equal">
      <formula>"NO CUMPLE CONDICIÓN"</formula>
    </cfRule>
    <cfRule type="cellIs" dxfId="81" priority="26" operator="equal">
      <formula>"No Cumple"</formula>
    </cfRule>
  </conditionalFormatting>
  <conditionalFormatting sqref="D30:D32">
    <cfRule type="cellIs" dxfId="80" priority="23" operator="equal">
      <formula>"NO CUMPLE CONDICIÓN"</formula>
    </cfRule>
    <cfRule type="cellIs" dxfId="79" priority="24" operator="equal">
      <formula>"No Cumple"</formula>
    </cfRule>
  </conditionalFormatting>
  <conditionalFormatting sqref="D56">
    <cfRule type="cellIs" dxfId="78" priority="5" operator="equal">
      <formula>"NO CUMPLE CONDICIÓN"</formula>
    </cfRule>
    <cfRule type="cellIs" dxfId="77" priority="6" operator="equal">
      <formula>"No Cumple"</formula>
    </cfRule>
  </conditionalFormatting>
  <conditionalFormatting sqref="D62">
    <cfRule type="cellIs" dxfId="76" priority="19" operator="equal">
      <formula>"NO CUMPLE CONDICIÓN"</formula>
    </cfRule>
    <cfRule type="cellIs" dxfId="75" priority="20" operator="equal">
      <formula>"No Cumple"</formula>
    </cfRule>
  </conditionalFormatting>
  <conditionalFormatting sqref="D67">
    <cfRule type="cellIs" dxfId="74" priority="3" operator="equal">
      <formula>"NO CUMPLE CONDICIÓN"</formula>
    </cfRule>
    <cfRule type="cellIs" dxfId="73" priority="4" operator="equal">
      <formula>"No Cumple"</formula>
    </cfRule>
  </conditionalFormatting>
  <conditionalFormatting sqref="D73">
    <cfRule type="cellIs" dxfId="72" priority="1" operator="equal">
      <formula>"NO CUMPLE CONDICIÓN"</formula>
    </cfRule>
    <cfRule type="cellIs" dxfId="71" priority="2" operator="equal">
      <formula>"No Cumple"</formula>
    </cfRule>
  </conditionalFormatting>
  <dataValidations count="2">
    <dataValidation type="list" allowBlank="1" showInputMessage="1" showErrorMessage="1" sqref="D19 D21:D22 D12 D24:D26 D28 D74 D51:D53 D63:D65 D43 D45:D47 D57:D61 D4 D68:D72" xr:uid="{BB218E8B-62DC-4FC4-A144-66FA9F50214A}">
      <formula1>"CUMPLE,NO CUMPLE"</formula1>
    </dataValidation>
    <dataValidation type="list" allowBlank="1" showInputMessage="1" showErrorMessage="1" sqref="D54:D55 D13:D17 D33:D42 D44 D48:D50 D8:D10 D29 D6 D66" xr:uid="{7786FEBB-C17C-4F53-AAD3-75AA69B0F2CD}">
      <formula1>"CUMPLE,NO CUMPLE,NO APLICA"</formula1>
    </dataValidation>
  </dataValidations>
  <hyperlinks>
    <hyperlink ref="A1" location="PORTADA!A1" display="Portada" xr:uid="{965360D9-11D8-4909-81B4-E133F39BB194}"/>
  </hyperlinks>
  <printOptions horizontalCentered="1"/>
  <pageMargins left="0.31496062992125984" right="0.31496062992125984" top="1.3385826771653544" bottom="0.74803149606299213" header="0.31496062992125984" footer="0.31496062992125984"/>
  <pageSetup scale="61" fitToHeight="0" orientation="landscape" r:id="rId1"/>
  <headerFooter>
    <oddHeader>&amp;L&amp;G&amp;C
PROCESO DE INSPECCIÓN, VIGILANCIA Y CONTROL
INSTRUMENTO IV 
EDUCACION INICIAL PROPIA E INTERCULTURAL  - EIPI
&amp;RIN85.IVC
Versión 2
24/06/2026
Clasificación de la Información
CLASIFICADA</oddHeader>
    <oddFooter>&amp;C&amp;G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20FEA9-7FC2-4ABD-8FB9-C290C861B1C0}">
  <sheetPr>
    <tabColor rgb="FFF2CEEF"/>
    <pageSetUpPr fitToPage="1"/>
  </sheetPr>
  <dimension ref="A1:G81"/>
  <sheetViews>
    <sheetView zoomScale="80" zoomScaleNormal="80" workbookViewId="0">
      <selection activeCell="B8" sqref="B8"/>
    </sheetView>
  </sheetViews>
  <sheetFormatPr baseColWidth="10" defaultColWidth="11.42578125" defaultRowHeight="15"/>
  <cols>
    <col min="1" max="1" width="9.42578125" style="89" customWidth="1"/>
    <col min="2" max="2" width="7.140625" style="14" customWidth="1"/>
    <col min="3" max="3" width="77.85546875" customWidth="1"/>
    <col min="4" max="4" width="19.85546875" customWidth="1"/>
    <col min="5" max="5" width="107.28515625" customWidth="1"/>
    <col min="6" max="6" width="46.42578125" style="369" customWidth="1"/>
    <col min="7" max="7" width="11.42578125" style="14" hidden="1" customWidth="1"/>
  </cols>
  <sheetData>
    <row r="1" spans="1:7" s="34" customFormat="1" ht="20.25" customHeight="1" thickBot="1">
      <c r="A1" s="199" t="s">
        <v>1727</v>
      </c>
      <c r="B1" s="497" t="s">
        <v>1810</v>
      </c>
      <c r="C1" s="498"/>
      <c r="D1" s="498"/>
      <c r="E1" s="499"/>
      <c r="F1" s="363"/>
      <c r="G1" s="61"/>
    </row>
    <row r="2" spans="1:7" s="32" customFormat="1" ht="74.25" customHeight="1">
      <c r="A2" s="413" t="s">
        <v>1468</v>
      </c>
      <c r="B2" s="167" t="s">
        <v>1469</v>
      </c>
      <c r="C2" s="168" t="s">
        <v>1470</v>
      </c>
      <c r="D2" s="169" t="s">
        <v>1471</v>
      </c>
      <c r="E2" s="416" t="s">
        <v>1472</v>
      </c>
      <c r="F2" s="364" t="s">
        <v>1473</v>
      </c>
      <c r="G2" s="41"/>
    </row>
    <row r="3" spans="1:7" ht="71.45" customHeight="1">
      <c r="A3" s="267"/>
      <c r="B3" s="287" t="s">
        <v>1497</v>
      </c>
      <c r="C3" s="53" t="s">
        <v>1811</v>
      </c>
      <c r="D3" s="65" t="str">
        <f>IF(COUNTIF(D4:D5,"NO CUMPLE")&gt;0,"NO CUMPLE CONDICIÓN",IF(COUNTIF(D4:D5,"CUMPLE")=0,"NO APLICA","CUMPLE"))</f>
        <v>NO APLICA</v>
      </c>
      <c r="E3" s="60" t="str">
        <f>CONCATENATE(IF(D4="NO CUMPLE",CONCATENATE(E4," / "),""),IF(D5="NO CUMPLE",CONCATENATE(E5," / "),""))</f>
        <v/>
      </c>
      <c r="F3" s="365" t="s">
        <v>1812</v>
      </c>
      <c r="G3" s="14">
        <f>IF(D3="CUMPLE",1,IF(D3="NO CUMPLE CONDICIÓN",2,3))</f>
        <v>3</v>
      </c>
    </row>
    <row r="4" spans="1:7" s="35" customFormat="1" ht="214.5">
      <c r="A4" s="263" t="s">
        <v>1498</v>
      </c>
      <c r="B4" s="288" t="s">
        <v>1813</v>
      </c>
      <c r="C4" s="258" t="s">
        <v>2360</v>
      </c>
      <c r="D4" s="411"/>
      <c r="E4" s="105"/>
      <c r="F4" s="366" t="s">
        <v>1814</v>
      </c>
      <c r="G4" s="226"/>
    </row>
    <row r="5" spans="1:7" s="35" customFormat="1" ht="56.1" customHeight="1">
      <c r="A5" s="263" t="s">
        <v>1498</v>
      </c>
      <c r="B5" s="288" t="s">
        <v>1815</v>
      </c>
      <c r="C5" s="178" t="s">
        <v>1816</v>
      </c>
      <c r="D5" s="411"/>
      <c r="E5" s="105"/>
      <c r="F5" s="366" t="s">
        <v>1817</v>
      </c>
      <c r="G5" s="226"/>
    </row>
    <row r="6" spans="1:7" s="35" customFormat="1" ht="71.45" customHeight="1">
      <c r="A6" s="264"/>
      <c r="B6" s="287" t="s">
        <v>1818</v>
      </c>
      <c r="C6" s="53" t="s">
        <v>1819</v>
      </c>
      <c r="D6" s="65" t="str">
        <f>IF(COUNTIF(D7:D10,"NO CUMPLE")&gt;0,"NO CUMPLE CONDICIÓN",IF(COUNTIF(D7:D10,"CUMPLE")=0,"NO APLICA","CUMPLE"))</f>
        <v>NO APLICA</v>
      </c>
      <c r="E6" s="60" t="str">
        <f>CONCATENATE(IF(D7="NO CUMPLE",CONCATENATE(E7," / "),""),IF(D8="NO CUMPLE",CONCATENATE(E8," / "),""),IF(D9="NO CUMPLE",CONCATENATE(E9," / "),""),IF(D10="NO CUMPLE",CONCATENATE(E10," / "),""))</f>
        <v/>
      </c>
      <c r="F6" s="414" t="s">
        <v>1820</v>
      </c>
      <c r="G6" s="14">
        <f>IF(D6="CUMPLE",1,IF(D6="NO CUMPLE CONDICIÓN",2,3))</f>
        <v>3</v>
      </c>
    </row>
    <row r="7" spans="1:7" s="35" customFormat="1" ht="279" customHeight="1">
      <c r="A7" s="263" t="s">
        <v>1498</v>
      </c>
      <c r="B7" s="288" t="s">
        <v>1499</v>
      </c>
      <c r="C7" s="257" t="s">
        <v>2385</v>
      </c>
      <c r="D7" s="411"/>
      <c r="E7" s="105"/>
      <c r="F7" s="414" t="s">
        <v>1821</v>
      </c>
      <c r="G7" s="226"/>
    </row>
    <row r="8" spans="1:7" s="35" customFormat="1" ht="243" customHeight="1">
      <c r="A8" s="263" t="s">
        <v>1498</v>
      </c>
      <c r="B8" s="288" t="s">
        <v>1500</v>
      </c>
      <c r="C8" s="258" t="s">
        <v>2386</v>
      </c>
      <c r="D8" s="411"/>
      <c r="E8" s="105"/>
      <c r="F8" s="414" t="s">
        <v>1822</v>
      </c>
      <c r="G8" s="226"/>
    </row>
    <row r="9" spans="1:7" s="291" customFormat="1" ht="66" customHeight="1">
      <c r="A9" s="289" t="s">
        <v>1498</v>
      </c>
      <c r="B9" s="288" t="s">
        <v>1501</v>
      </c>
      <c r="C9" s="55" t="s">
        <v>2387</v>
      </c>
      <c r="D9" s="411"/>
      <c r="E9" s="412"/>
      <c r="F9" s="414" t="s">
        <v>1823</v>
      </c>
      <c r="G9" s="290"/>
    </row>
    <row r="10" spans="1:7" s="291" customFormat="1" ht="93" customHeight="1">
      <c r="A10" s="289"/>
      <c r="B10" s="288" t="s">
        <v>1824</v>
      </c>
      <c r="C10" s="257" t="s">
        <v>2361</v>
      </c>
      <c r="D10" s="411"/>
      <c r="E10" s="412"/>
      <c r="F10" s="414" t="s">
        <v>1825</v>
      </c>
      <c r="G10" s="290"/>
    </row>
    <row r="11" spans="1:7" s="35" customFormat="1" ht="81" customHeight="1">
      <c r="A11" s="264"/>
      <c r="B11" s="287" t="s">
        <v>1826</v>
      </c>
      <c r="C11" s="79" t="s">
        <v>1827</v>
      </c>
      <c r="D11" s="65" t="str">
        <f>IF(COUNTIF(D12:D12,"NO CUMPLE")&gt;0,"NO CUMPLE CONDICIÓN",IF(COUNTIF(D12:D12,"CUMPLE")=0,"NO APLICA","CUMPLE"))</f>
        <v>NO APLICA</v>
      </c>
      <c r="E11" s="60" t="str">
        <f>CONCATENATE(IF(D12="NO CUMPLE",CONCATENATE(E12," / "),""))</f>
        <v/>
      </c>
      <c r="F11" s="414" t="s">
        <v>1828</v>
      </c>
      <c r="G11" s="14">
        <f>IF(D11="CUMPLE",1,IF(D11="NO CUMPLE CONDICIÓN",2,3))</f>
        <v>3</v>
      </c>
    </row>
    <row r="12" spans="1:7" s="35" customFormat="1" ht="408.75" customHeight="1">
      <c r="A12" s="263" t="s">
        <v>1498</v>
      </c>
      <c r="B12" s="288" t="s">
        <v>1502</v>
      </c>
      <c r="C12" s="55" t="s">
        <v>2388</v>
      </c>
      <c r="D12" s="411"/>
      <c r="E12" s="293"/>
      <c r="F12" s="414" t="s">
        <v>1829</v>
      </c>
      <c r="G12" s="292"/>
    </row>
    <row r="13" spans="1:7" s="35" customFormat="1" ht="87" customHeight="1">
      <c r="A13" s="265"/>
      <c r="B13" s="287" t="s">
        <v>1830</v>
      </c>
      <c r="C13" s="79" t="s">
        <v>2389</v>
      </c>
      <c r="D13" s="65" t="str">
        <f>IF(COUNTIF(D14:D16,"NO CUMPLE")&gt;0,"NO CUMPLE CONDICIÓN",IF(COUNTIF(D14:D16,"CUMPLE")=0,"NO APLICA","CUMPLE"))</f>
        <v>NO APLICA</v>
      </c>
      <c r="E13" s="60" t="str">
        <f>CONCATENATE(IF(D14="NO CUMPLE",CONCATENATE(E14," / "),""),IF(D15="NO CUMPLE",CONCATENATE(E15," / "),""),IF(D16="NO CUMPLE",CONCATENATE(E16," / "),""))</f>
        <v/>
      </c>
      <c r="F13" s="366" t="s">
        <v>1831</v>
      </c>
      <c r="G13" s="14">
        <f>IF(D13="CUMPLE",1,IF(D13="NO CUMPLE CONDICIÓN",2,3))</f>
        <v>3</v>
      </c>
    </row>
    <row r="14" spans="1:7" s="35" customFormat="1" ht="144.75" customHeight="1">
      <c r="A14" s="263" t="s">
        <v>1498</v>
      </c>
      <c r="B14" s="288" t="s">
        <v>1503</v>
      </c>
      <c r="C14" s="362" t="s">
        <v>1832</v>
      </c>
      <c r="D14" s="411"/>
      <c r="E14" s="293"/>
      <c r="F14" s="366" t="s">
        <v>1831</v>
      </c>
      <c r="G14" s="292"/>
    </row>
    <row r="15" spans="1:7" s="35" customFormat="1" ht="69.75" customHeight="1">
      <c r="A15" s="263" t="s">
        <v>1498</v>
      </c>
      <c r="B15" s="288" t="s">
        <v>1504</v>
      </c>
      <c r="C15" s="46" t="s">
        <v>1833</v>
      </c>
      <c r="D15" s="411"/>
      <c r="E15" s="293"/>
      <c r="F15" s="366" t="s">
        <v>1831</v>
      </c>
      <c r="G15" s="292"/>
    </row>
    <row r="16" spans="1:7" s="35" customFormat="1" ht="94.5" customHeight="1">
      <c r="A16" s="263" t="s">
        <v>1498</v>
      </c>
      <c r="B16" s="288" t="s">
        <v>1505</v>
      </c>
      <c r="C16" s="46" t="s">
        <v>1834</v>
      </c>
      <c r="D16" s="411"/>
      <c r="E16" s="293"/>
      <c r="F16" s="366" t="s">
        <v>1835</v>
      </c>
      <c r="G16" s="292"/>
    </row>
    <row r="17" spans="1:7" s="35" customFormat="1" ht="60.6" customHeight="1">
      <c r="A17" s="264"/>
      <c r="B17" s="287" t="s">
        <v>1836</v>
      </c>
      <c r="C17" s="79" t="s">
        <v>1837</v>
      </c>
      <c r="D17" s="65" t="str">
        <f>IF(COUNTIF(D18:D27,"NO CUMPLE")&gt;0,"NO CUMPLE CONDICIÓN",IF(COUNTIF(D18:D27,"CUMPLE")=0,"NO APLICA","CUMPLE"))</f>
        <v>NO APLICA</v>
      </c>
      <c r="E17" s="60" t="str">
        <f>CONCATENATE(IF(D18="NO CUMPLE",CONCATENATE(E18," / "),""),IF(D19="NO CUMPLE",CONCATENATE(E19," / "),""),IF(D20="NO CUMPLE",CONCATENATE(E20," / "),""),IF(D21="NO CUMPLE",CONCATENATE(E21," / "),""),IF(D22="NO CUMPLE",CONCATENATE(E22," / "),""),IF(D23="NO CUMPLE",CONCATENATE(E23," / "),""),IF(D24="NO CUMPLE",CONCATENATE(E24," / "),""),IF(D25="NO CUMPLE",CONCATENATE(E25," / "),""),IF(D26="NO CUMPLE",CONCATENATE(E26," / "),""),IF(D27="NO CUMPLE",CONCATENATE(E27," / "),""))</f>
        <v/>
      </c>
      <c r="F17" s="414" t="s">
        <v>1838</v>
      </c>
      <c r="G17" s="14">
        <f>IF(D17="CUMPLE",1,IF(D17="NO CUMPLE CONDICIÓN",2,3))</f>
        <v>3</v>
      </c>
    </row>
    <row r="18" spans="1:7" s="35" customFormat="1" ht="123.75" customHeight="1">
      <c r="A18" s="263" t="s">
        <v>1498</v>
      </c>
      <c r="B18" s="288" t="s">
        <v>1506</v>
      </c>
      <c r="C18" s="257" t="s">
        <v>2392</v>
      </c>
      <c r="D18" s="411"/>
      <c r="E18" s="105"/>
      <c r="F18" s="414" t="s">
        <v>1838</v>
      </c>
      <c r="G18" s="226"/>
    </row>
    <row r="19" spans="1:7" s="35" customFormat="1" ht="193.5" customHeight="1">
      <c r="A19" s="263" t="s">
        <v>1498</v>
      </c>
      <c r="B19" s="288" t="s">
        <v>1507</v>
      </c>
      <c r="C19" s="55" t="s">
        <v>2393</v>
      </c>
      <c r="D19" s="411"/>
      <c r="E19" s="105"/>
      <c r="F19" s="414" t="s">
        <v>1838</v>
      </c>
      <c r="G19" s="226"/>
    </row>
    <row r="20" spans="1:7" s="35" customFormat="1" ht="339.75" customHeight="1">
      <c r="A20" s="263" t="s">
        <v>1498</v>
      </c>
      <c r="B20" s="288" t="s">
        <v>1508</v>
      </c>
      <c r="C20" s="55" t="s">
        <v>2394</v>
      </c>
      <c r="D20" s="411"/>
      <c r="E20" s="105"/>
      <c r="F20" s="414" t="s">
        <v>1839</v>
      </c>
      <c r="G20" s="226"/>
    </row>
    <row r="21" spans="1:7" s="35" customFormat="1" ht="138.75" customHeight="1">
      <c r="A21" s="263" t="s">
        <v>1498</v>
      </c>
      <c r="B21" s="288" t="s">
        <v>1509</v>
      </c>
      <c r="C21" s="55" t="s">
        <v>2401</v>
      </c>
      <c r="D21" s="411"/>
      <c r="E21" s="105"/>
      <c r="F21" s="414" t="s">
        <v>1838</v>
      </c>
      <c r="G21" s="226"/>
    </row>
    <row r="22" spans="1:7" s="35" customFormat="1" ht="105.75" customHeight="1">
      <c r="A22" s="263" t="s">
        <v>1498</v>
      </c>
      <c r="B22" s="288" t="s">
        <v>1510</v>
      </c>
      <c r="C22" s="55" t="s">
        <v>2395</v>
      </c>
      <c r="D22" s="411"/>
      <c r="E22" s="105"/>
      <c r="F22" s="414" t="s">
        <v>1839</v>
      </c>
      <c r="G22" s="226"/>
    </row>
    <row r="23" spans="1:7" ht="246.75" customHeight="1">
      <c r="A23" s="263" t="s">
        <v>1498</v>
      </c>
      <c r="B23" s="288" t="s">
        <v>1840</v>
      </c>
      <c r="C23" s="46" t="s">
        <v>2396</v>
      </c>
      <c r="D23" s="411"/>
      <c r="E23" s="104"/>
      <c r="F23" s="414" t="s">
        <v>1838</v>
      </c>
    </row>
    <row r="24" spans="1:7" ht="374.25" customHeight="1">
      <c r="A24" s="263" t="s">
        <v>1498</v>
      </c>
      <c r="B24" s="288" t="s">
        <v>1841</v>
      </c>
      <c r="C24" s="55" t="s">
        <v>2397</v>
      </c>
      <c r="D24" s="411"/>
      <c r="E24" s="104"/>
      <c r="F24" s="414" t="s">
        <v>1838</v>
      </c>
    </row>
    <row r="25" spans="1:7" ht="60.95" customHeight="1">
      <c r="A25" s="263" t="s">
        <v>1498</v>
      </c>
      <c r="B25" s="288" t="s">
        <v>1842</v>
      </c>
      <c r="C25" s="55" t="s">
        <v>1843</v>
      </c>
      <c r="D25" s="411"/>
      <c r="E25" s="104"/>
      <c r="F25" s="414" t="s">
        <v>1838</v>
      </c>
    </row>
    <row r="26" spans="1:7" ht="66.95" customHeight="1">
      <c r="A26" s="263" t="s">
        <v>1498</v>
      </c>
      <c r="B26" s="288" t="s">
        <v>1844</v>
      </c>
      <c r="C26" s="55" t="s">
        <v>1845</v>
      </c>
      <c r="D26" s="411"/>
      <c r="E26" s="104"/>
      <c r="F26" s="414" t="s">
        <v>1838</v>
      </c>
    </row>
    <row r="27" spans="1:7" ht="130.5" customHeight="1">
      <c r="A27" s="263" t="s">
        <v>1498</v>
      </c>
      <c r="B27" s="288" t="s">
        <v>1846</v>
      </c>
      <c r="C27" s="55" t="s">
        <v>2398</v>
      </c>
      <c r="D27" s="411"/>
      <c r="E27" s="104"/>
      <c r="F27" s="414" t="s">
        <v>1838</v>
      </c>
    </row>
    <row r="28" spans="1:7" ht="56.45" customHeight="1">
      <c r="A28" s="264"/>
      <c r="B28" s="287" t="s">
        <v>1847</v>
      </c>
      <c r="C28" s="79" t="s">
        <v>1848</v>
      </c>
      <c r="D28" s="65" t="str">
        <f>IF(COUNTIF(D29:D31,"NO CUMPLE")&gt;0,"NO CUMPLE CONDICIÓN",IF(COUNTIF(D29:D31,"CUMPLE")=0,"NO APLICA","CUMPLE"))</f>
        <v>NO APLICA</v>
      </c>
      <c r="E28" s="60" t="str">
        <f>CONCATENATE(IF(D29="NO CUMPLE",CONCATENATE(E29," / "),""),IF(D30="NO CUMPLE",CONCATENATE(E30," / "),""),IF(D31="NO CUMPLE",CONCATENATE(E31," / "),""))</f>
        <v/>
      </c>
      <c r="F28" s="415" t="s">
        <v>1849</v>
      </c>
      <c r="G28" s="14">
        <f>IF(D28="CUMPLE",1,IF(D28="NO CUMPLE CONDICIÓN",2,3))</f>
        <v>3</v>
      </c>
    </row>
    <row r="29" spans="1:7" ht="180" customHeight="1">
      <c r="A29" s="263" t="s">
        <v>1498</v>
      </c>
      <c r="B29" s="288" t="s">
        <v>1511</v>
      </c>
      <c r="C29" s="44" t="s">
        <v>2362</v>
      </c>
      <c r="D29" s="411"/>
      <c r="E29" s="104"/>
      <c r="F29" s="415" t="s">
        <v>1849</v>
      </c>
    </row>
    <row r="30" spans="1:7" ht="110.25" customHeight="1">
      <c r="A30" s="263" t="s">
        <v>1498</v>
      </c>
      <c r="B30" s="288" t="s">
        <v>1512</v>
      </c>
      <c r="C30" s="55" t="s">
        <v>1850</v>
      </c>
      <c r="D30" s="411"/>
      <c r="E30" s="104"/>
      <c r="F30" s="415" t="s">
        <v>1849</v>
      </c>
    </row>
    <row r="31" spans="1:7" ht="131.25" customHeight="1">
      <c r="A31" s="263" t="s">
        <v>1498</v>
      </c>
      <c r="B31" s="288" t="s">
        <v>1513</v>
      </c>
      <c r="C31" s="44" t="s">
        <v>2390</v>
      </c>
      <c r="D31" s="411"/>
      <c r="E31" s="104"/>
      <c r="F31" s="415" t="s">
        <v>1849</v>
      </c>
    </row>
    <row r="32" spans="1:7" ht="110.1" customHeight="1">
      <c r="A32" s="267"/>
      <c r="B32" s="45" t="s">
        <v>1851</v>
      </c>
      <c r="C32" s="79" t="s">
        <v>1852</v>
      </c>
      <c r="D32" s="65" t="str">
        <f>IF(COUNTIF(D34:D39,"NO CUMPLE")&gt;0,"NO CUMPLE CONDICIÓN",IF(COUNTIF(D34:D39,"CUMPLE")=0,"NO APLICA","CUMPLE"))</f>
        <v>NO APLICA</v>
      </c>
      <c r="E32" s="60" t="str">
        <f>CONCATENATE(IF(D34="NO CUMPLE",CONCATENATE(E34," / "),""),IF(D35="NO CUMPLE",CONCATENATE(E35," / "),""),IF(D36="NO CUMPLE",CONCATENATE(E36," / "),""),IF(D37="NO CUMPLE",CONCATENATE(E37," / "),""),IF(D38="NO CUMPLE",CONCATENATE(E38," / "),""),IF(D39="NO CUMPLE",CONCATENATE(E39," / "),""))</f>
        <v/>
      </c>
      <c r="F32" s="366" t="s">
        <v>1853</v>
      </c>
      <c r="G32" s="14">
        <f t="shared" ref="G32:G33" si="0">IF(D32="CUMPLE",1,IF(D32="NO CUMPLE CONDICIÓN",2,3))</f>
        <v>3</v>
      </c>
    </row>
    <row r="33" spans="1:7" ht="110.1" customHeight="1">
      <c r="A33" s="267"/>
      <c r="B33" s="45" t="s">
        <v>1851</v>
      </c>
      <c r="C33" s="79" t="s">
        <v>1852</v>
      </c>
      <c r="D33" s="65" t="str">
        <f>IF(COUNTIF(D40:D46,"NO CUMPLE")&gt;0,"NO CUMPLE CONDICIÓN",IF(COUNTIF(D40:D46,"CUMPLE")=0,"NO APLICA","CUMPLE"))</f>
        <v>NO APLICA</v>
      </c>
      <c r="E33" s="60" t="str">
        <f>CONCATENATE(IF(D40="NO CUMPLE",CONCATENATE(E40," / "),""),IF(D41="NO CUMPLE",CONCATENATE(E41," / "),""),IF(D42="NO CUMPLE",CONCATENATE(E42," / "),""),IF(D43="NO CUMPLE",CONCATENATE(E43," / "),""),IF(D44="NO CUMPLE",CONCATENATE(E44," / "),""),IF(D45="NO CUMPLE",CONCATENATE(E45," / "),""),IF(D46="NO CUMPLE",CONCATENATE(E46," / "),""))</f>
        <v/>
      </c>
      <c r="F33" s="366" t="s">
        <v>1853</v>
      </c>
      <c r="G33" s="14">
        <f t="shared" si="0"/>
        <v>3</v>
      </c>
    </row>
    <row r="34" spans="1:7" ht="302.25" customHeight="1">
      <c r="A34" s="263"/>
      <c r="B34" s="43" t="s">
        <v>1514</v>
      </c>
      <c r="C34" s="258" t="s">
        <v>2391</v>
      </c>
      <c r="D34" s="411"/>
      <c r="E34" s="105"/>
      <c r="F34" s="366" t="s">
        <v>1853</v>
      </c>
    </row>
    <row r="35" spans="1:7" ht="148.5" customHeight="1">
      <c r="A35" s="263"/>
      <c r="B35" s="43" t="s">
        <v>1854</v>
      </c>
      <c r="C35" s="371" t="s">
        <v>1855</v>
      </c>
      <c r="D35" s="411"/>
      <c r="E35" s="105"/>
      <c r="F35" s="366" t="s">
        <v>1853</v>
      </c>
    </row>
    <row r="36" spans="1:7" ht="87" customHeight="1">
      <c r="A36" s="263" t="s">
        <v>1498</v>
      </c>
      <c r="B36" s="43" t="s">
        <v>1856</v>
      </c>
      <c r="C36" s="371" t="s">
        <v>1857</v>
      </c>
      <c r="D36" s="411"/>
      <c r="E36" s="104"/>
      <c r="F36" s="366" t="s">
        <v>1853</v>
      </c>
    </row>
    <row r="37" spans="1:7" ht="65.25" customHeight="1">
      <c r="A37" s="263" t="s">
        <v>1498</v>
      </c>
      <c r="B37" s="43" t="s">
        <v>1858</v>
      </c>
      <c r="C37" s="55" t="s">
        <v>1859</v>
      </c>
      <c r="D37" s="411"/>
      <c r="E37" s="104"/>
      <c r="F37" s="366" t="s">
        <v>1853</v>
      </c>
    </row>
    <row r="38" spans="1:7" ht="116.1" customHeight="1">
      <c r="A38" s="263" t="s">
        <v>1498</v>
      </c>
      <c r="B38" s="43" t="s">
        <v>1860</v>
      </c>
      <c r="C38" s="55" t="s">
        <v>1861</v>
      </c>
      <c r="D38" s="411"/>
      <c r="E38" s="293"/>
      <c r="F38" s="366" t="s">
        <v>1853</v>
      </c>
    </row>
    <row r="39" spans="1:7" ht="116.25" customHeight="1">
      <c r="A39" s="263" t="s">
        <v>1498</v>
      </c>
      <c r="B39" s="43" t="s">
        <v>1862</v>
      </c>
      <c r="C39" s="254" t="s">
        <v>1863</v>
      </c>
      <c r="D39" s="411"/>
      <c r="E39" s="293"/>
      <c r="F39" s="366" t="s">
        <v>1853</v>
      </c>
      <c r="G39" s="14" t="e">
        <f>IF(#REF!="CUMPLE",1,IF(#REF!="NO CUMPLE CONDICIÓN",2,3))</f>
        <v>#REF!</v>
      </c>
    </row>
    <row r="40" spans="1:7" ht="124.5" customHeight="1">
      <c r="A40" s="263" t="s">
        <v>1498</v>
      </c>
      <c r="B40" s="43" t="s">
        <v>1864</v>
      </c>
      <c r="C40" s="371" t="s">
        <v>1865</v>
      </c>
      <c r="D40" s="411"/>
      <c r="E40" s="293"/>
      <c r="F40" s="366" t="s">
        <v>1866</v>
      </c>
    </row>
    <row r="41" spans="1:7" ht="186.75" customHeight="1">
      <c r="A41" s="263" t="s">
        <v>1498</v>
      </c>
      <c r="B41" s="43" t="s">
        <v>1867</v>
      </c>
      <c r="C41" s="254" t="s">
        <v>1868</v>
      </c>
      <c r="D41" s="411"/>
      <c r="E41" s="293"/>
      <c r="F41" s="366" t="s">
        <v>1869</v>
      </c>
    </row>
    <row r="42" spans="1:7" s="35" customFormat="1" ht="41.1" customHeight="1">
      <c r="A42" s="263" t="s">
        <v>1498</v>
      </c>
      <c r="B42" s="43" t="s">
        <v>1870</v>
      </c>
      <c r="C42" s="55" t="s">
        <v>1871</v>
      </c>
      <c r="D42" s="411"/>
      <c r="E42" s="105"/>
      <c r="F42" s="366" t="s">
        <v>1872</v>
      </c>
      <c r="G42" s="14"/>
    </row>
    <row r="43" spans="1:7" s="35" customFormat="1" ht="63.75" customHeight="1">
      <c r="A43" s="263"/>
      <c r="B43" s="43" t="s">
        <v>1873</v>
      </c>
      <c r="C43" s="55" t="s">
        <v>1874</v>
      </c>
      <c r="D43" s="411"/>
      <c r="E43" s="105"/>
      <c r="F43" s="366" t="s">
        <v>1853</v>
      </c>
      <c r="G43" s="14"/>
    </row>
    <row r="44" spans="1:7" s="35" customFormat="1" ht="41.1" customHeight="1">
      <c r="A44" s="263"/>
      <c r="B44" s="43" t="s">
        <v>1875</v>
      </c>
      <c r="C44" s="55" t="s">
        <v>1876</v>
      </c>
      <c r="D44" s="411"/>
      <c r="E44" s="105"/>
      <c r="F44" s="366" t="s">
        <v>1853</v>
      </c>
      <c r="G44" s="14"/>
    </row>
    <row r="45" spans="1:7" s="35" customFormat="1" ht="66" customHeight="1">
      <c r="A45" s="263" t="s">
        <v>1498</v>
      </c>
      <c r="B45" s="43" t="s">
        <v>1877</v>
      </c>
      <c r="C45" s="55" t="s">
        <v>1878</v>
      </c>
      <c r="D45" s="411"/>
      <c r="E45" s="418"/>
      <c r="F45" s="366" t="s">
        <v>1872</v>
      </c>
      <c r="G45" s="14"/>
    </row>
    <row r="46" spans="1:7" s="35" customFormat="1" ht="238.5" customHeight="1">
      <c r="A46" s="263"/>
      <c r="B46" s="43" t="s">
        <v>1879</v>
      </c>
      <c r="C46" s="370" t="s">
        <v>1880</v>
      </c>
      <c r="D46" s="411"/>
      <c r="E46" s="105"/>
      <c r="F46" s="366" t="s">
        <v>1881</v>
      </c>
      <c r="G46" s="14"/>
    </row>
    <row r="47" spans="1:7" s="35" customFormat="1" ht="88.5" customHeight="1">
      <c r="A47" s="264"/>
      <c r="B47" s="373" t="s">
        <v>1882</v>
      </c>
      <c r="C47" s="53" t="s">
        <v>1883</v>
      </c>
      <c r="D47" s="65" t="str">
        <f>IF(COUNTIF(D48:D50,"NO CUMPLE")&gt;0,"NO CUMPLE CONDICIÓN",IF(COUNTIF(D48:D50,"CUMPLE")=0,"NO APLICA","CUMPLE"))</f>
        <v>NO APLICA</v>
      </c>
      <c r="E47" s="60" t="str">
        <f>CONCATENATE(IF(D48="NO CUMPLE",CONCATENATE(E48," / "),""),IF(D49="NO CUMPLE",CONCATENATE(E49," / "),""),IF(D50="NO CUMPLE",CONCATENATE(E50," / "),""))</f>
        <v/>
      </c>
      <c r="F47" s="414" t="s">
        <v>1884</v>
      </c>
      <c r="G47" s="14">
        <f>IF(D47="CUMPLE",1,IF(D47="NO CUMPLE CONDICIÓN",2,3))</f>
        <v>3</v>
      </c>
    </row>
    <row r="48" spans="1:7" s="35" customFormat="1" ht="91.5" customHeight="1">
      <c r="A48" s="263" t="s">
        <v>1498</v>
      </c>
      <c r="B48" s="43" t="s">
        <v>1515</v>
      </c>
      <c r="C48" s="178" t="s">
        <v>1885</v>
      </c>
      <c r="D48" s="411"/>
      <c r="E48" s="105"/>
      <c r="F48" s="414" t="s">
        <v>1884</v>
      </c>
      <c r="G48" s="226"/>
    </row>
    <row r="49" spans="1:7" s="35" customFormat="1" ht="60" customHeight="1">
      <c r="A49" s="263" t="s">
        <v>1498</v>
      </c>
      <c r="B49" s="43" t="s">
        <v>1517</v>
      </c>
      <c r="C49" s="178" t="s">
        <v>1886</v>
      </c>
      <c r="D49" s="411"/>
      <c r="E49" s="105"/>
      <c r="F49" s="414" t="s">
        <v>1884</v>
      </c>
      <c r="G49" s="226"/>
    </row>
    <row r="50" spans="1:7" s="35" customFormat="1" ht="76.5" customHeight="1">
      <c r="A50" s="263" t="s">
        <v>1498</v>
      </c>
      <c r="B50" s="43" t="s">
        <v>1518</v>
      </c>
      <c r="C50" s="178" t="s">
        <v>1887</v>
      </c>
      <c r="D50" s="411"/>
      <c r="E50" s="105"/>
      <c r="F50" s="414" t="s">
        <v>1884</v>
      </c>
      <c r="G50" s="226"/>
    </row>
    <row r="51" spans="1:7" ht="38.1" customHeight="1">
      <c r="A51" s="267"/>
      <c r="B51" s="373" t="s">
        <v>1888</v>
      </c>
      <c r="C51" s="53" t="s">
        <v>1889</v>
      </c>
      <c r="D51" s="65" t="str">
        <f>IF(COUNTIF(D52:D56,"NO CUMPLE")&gt;0,"NO CUMPLE CONDICIÓN",IF(COUNTIF(D52:D56,"CUMPLE")=0,"NO APLICA","CUMPLE"))</f>
        <v>NO APLICA</v>
      </c>
      <c r="E51" s="60" t="str">
        <f>CONCATENATE(IF(D52="NO CUMPLE",CONCATENATE(E52," / "),""),IF(D53="NO CUMPLE",CONCATENATE(E53," / "),""),IF(D54="NO CUMPLE",CONCATENATE(E54," / "),""),IF(D55="NO CUMPLE",CONCATENATE(E55," / "),""),IF(D56="NO CUMPLE",CONCATENATE(E56," / "),""))</f>
        <v/>
      </c>
      <c r="F51" s="365" t="s">
        <v>1890</v>
      </c>
      <c r="G51" s="14">
        <f>IF(D51="CUMPLE",1,IF(D51="NO CUMPLE CONDICIÓN",2,3))</f>
        <v>3</v>
      </c>
    </row>
    <row r="52" spans="1:7" ht="117.75" customHeight="1">
      <c r="A52" s="263" t="s">
        <v>1498</v>
      </c>
      <c r="B52" s="43" t="s">
        <v>1521</v>
      </c>
      <c r="C52" s="254" t="s">
        <v>1516</v>
      </c>
      <c r="D52" s="411"/>
      <c r="E52" s="104"/>
      <c r="F52" s="365" t="s">
        <v>1891</v>
      </c>
    </row>
    <row r="53" spans="1:7" ht="91.5" customHeight="1">
      <c r="A53" s="263" t="s">
        <v>1498</v>
      </c>
      <c r="B53" s="43" t="s">
        <v>1522</v>
      </c>
      <c r="C53" s="55" t="s">
        <v>1892</v>
      </c>
      <c r="D53" s="411"/>
      <c r="E53" s="104"/>
      <c r="F53" s="365" t="s">
        <v>1891</v>
      </c>
    </row>
    <row r="54" spans="1:7" ht="69" customHeight="1">
      <c r="A54" s="263" t="s">
        <v>1498</v>
      </c>
      <c r="B54" s="43" t="s">
        <v>1523</v>
      </c>
      <c r="C54" s="55" t="s">
        <v>1519</v>
      </c>
      <c r="D54" s="411"/>
      <c r="E54" s="104"/>
      <c r="F54" s="365" t="s">
        <v>1891</v>
      </c>
    </row>
    <row r="55" spans="1:7" ht="67.5" customHeight="1">
      <c r="A55" s="263" t="s">
        <v>1498</v>
      </c>
      <c r="B55" s="43" t="s">
        <v>1524</v>
      </c>
      <c r="C55" s="55" t="s">
        <v>1520</v>
      </c>
      <c r="D55" s="411"/>
      <c r="E55" s="104"/>
      <c r="F55" s="365" t="s">
        <v>1893</v>
      </c>
    </row>
    <row r="56" spans="1:7" ht="66" customHeight="1">
      <c r="A56" s="263" t="s">
        <v>1498</v>
      </c>
      <c r="B56" s="43" t="s">
        <v>1525</v>
      </c>
      <c r="C56" s="55" t="s">
        <v>1894</v>
      </c>
      <c r="D56" s="411"/>
      <c r="E56" s="104"/>
      <c r="F56" s="365" t="s">
        <v>1891</v>
      </c>
    </row>
    <row r="57" spans="1:7" s="35" customFormat="1" ht="66" customHeight="1">
      <c r="A57" s="264"/>
      <c r="B57" s="373" t="s">
        <v>1895</v>
      </c>
      <c r="C57" s="53" t="s">
        <v>1896</v>
      </c>
      <c r="D57" s="65" t="str">
        <f>IF(COUNTIF(D58:D58,"NO CUMPLE")&gt;0,"NO CUMPLE CONDICIÓN",IF(COUNTIF(D58:D58,"CUMPLE")=0,"NO APLICA","CUMPLE"))</f>
        <v>NO APLICA</v>
      </c>
      <c r="E57" s="60" t="str">
        <f>CONCATENATE(IF(D58="NO CUMPLE",CONCATENATE(E58," / "),""))</f>
        <v/>
      </c>
      <c r="F57" s="366" t="s">
        <v>1897</v>
      </c>
      <c r="G57" s="14">
        <f>IF(D57="CUMPLE",1,IF(D57="NO CUMPLE CONDICIÓN",2,3))</f>
        <v>3</v>
      </c>
    </row>
    <row r="58" spans="1:7" s="35" customFormat="1" ht="155.25" customHeight="1">
      <c r="A58" s="263" t="s">
        <v>1498</v>
      </c>
      <c r="B58" s="43" t="s">
        <v>1527</v>
      </c>
      <c r="C58" s="55" t="s">
        <v>1898</v>
      </c>
      <c r="D58" s="411"/>
      <c r="E58" s="105"/>
      <c r="F58" s="366" t="s">
        <v>1897</v>
      </c>
      <c r="G58" s="14"/>
    </row>
    <row r="59" spans="1:7" s="35" customFormat="1" ht="94.5" customHeight="1">
      <c r="A59" s="265"/>
      <c r="B59" s="373" t="s">
        <v>1899</v>
      </c>
      <c r="C59" s="53" t="s">
        <v>1900</v>
      </c>
      <c r="D59" s="65" t="str">
        <f>IF(COUNTIF(D60:D64,"NO CUMPLE")&gt;0,"NO CUMPLE CONDICIÓN",IF(COUNTIF(D60:D64,"CUMPLE")=0,"NO APLICA","CUMPLE"))</f>
        <v>NO APLICA</v>
      </c>
      <c r="E59" s="60" t="str">
        <f>CONCATENATE(IF(D60="NO CUMPLE",CONCATENATE(E60," / "),""),IF(D61="NO CUMPLE",CONCATENATE(E61," / "),""),IF(D62="NO CUMPLE",CONCATENATE(E62," / "),""),IF(D63="NO CUMPLE",CONCATENATE(E63," / "),""),IF(D64="NO CUMPLE",CONCATENATE(E64," / "),""))</f>
        <v/>
      </c>
      <c r="F59" s="366" t="s">
        <v>1901</v>
      </c>
      <c r="G59" s="14">
        <f>IF(D59="CUMPLE",1,IF(D59="NO CUMPLE CONDICIÓN",2,3))</f>
        <v>3</v>
      </c>
    </row>
    <row r="60" spans="1:7" ht="231" customHeight="1">
      <c r="A60" s="263" t="s">
        <v>1498</v>
      </c>
      <c r="B60" s="52" t="s">
        <v>1532</v>
      </c>
      <c r="C60" s="55" t="s">
        <v>1902</v>
      </c>
      <c r="D60" s="411"/>
      <c r="E60" s="104"/>
      <c r="F60" s="365" t="s">
        <v>1903</v>
      </c>
    </row>
    <row r="61" spans="1:7" ht="212.25" customHeight="1">
      <c r="A61" s="263" t="s">
        <v>1498</v>
      </c>
      <c r="B61" s="52" t="s">
        <v>1534</v>
      </c>
      <c r="C61" s="55" t="s">
        <v>1904</v>
      </c>
      <c r="D61" s="411"/>
      <c r="E61" s="105"/>
      <c r="F61" s="366" t="s">
        <v>1905</v>
      </c>
    </row>
    <row r="62" spans="1:7" ht="186" customHeight="1">
      <c r="A62" s="263" t="s">
        <v>1498</v>
      </c>
      <c r="B62" s="43" t="s">
        <v>1906</v>
      </c>
      <c r="C62" s="56" t="s">
        <v>1907</v>
      </c>
      <c r="D62" s="411"/>
      <c r="E62" s="105"/>
      <c r="F62" s="366" t="s">
        <v>1908</v>
      </c>
    </row>
    <row r="63" spans="1:7" ht="102.75" customHeight="1">
      <c r="A63" s="263" t="s">
        <v>1498</v>
      </c>
      <c r="B63" s="43" t="s">
        <v>1909</v>
      </c>
      <c r="C63" s="55" t="s">
        <v>1910</v>
      </c>
      <c r="D63" s="411"/>
      <c r="E63" s="104"/>
      <c r="F63" s="365" t="s">
        <v>1911</v>
      </c>
    </row>
    <row r="64" spans="1:7" ht="78.95" customHeight="1">
      <c r="A64" s="263" t="s">
        <v>1498</v>
      </c>
      <c r="B64" s="43" t="s">
        <v>1912</v>
      </c>
      <c r="C64" s="55" t="s">
        <v>1913</v>
      </c>
      <c r="D64" s="411"/>
      <c r="E64" s="104"/>
      <c r="F64" s="365" t="s">
        <v>1914</v>
      </c>
    </row>
    <row r="65" spans="1:7" ht="99.6" customHeight="1">
      <c r="A65" s="267"/>
      <c r="B65" s="45" t="s">
        <v>1915</v>
      </c>
      <c r="C65" s="53" t="s">
        <v>1526</v>
      </c>
      <c r="D65" s="65" t="str">
        <f>IF(COUNTIF(D66:D71,"NO CUMPLE")&gt;0,"NO CUMPLE CONDICIÓN",IF(COUNTIF(D66:D71,"CUMPLE")=0,"NO APLICA","CUMPLE"))</f>
        <v>NO APLICA</v>
      </c>
      <c r="E65" s="60" t="str">
        <f>CONCATENATE(IF(D66="NO CUMPLE",CONCATENATE(E66," / "),""),IF(D67="NO CUMPLE",CONCATENATE(E67," / "),""),IF(D68="NO CUMPLE",CONCATENATE(E68," / "),""),IF(D69="NO CUMPLE",CONCATENATE(E69," / "),""),IF(D70="NO CUMPLE",CONCATENATE(E70," / "),""),IF(D71="NO CUMPLE",CONCATENATE(E71," / "),""))</f>
        <v/>
      </c>
      <c r="F65" s="366" t="s">
        <v>1916</v>
      </c>
      <c r="G65" s="14">
        <f>IF(D65="CUMPLE",1,IF(D65="NO CUMPLE CONDICIÓN",2,3))</f>
        <v>3</v>
      </c>
    </row>
    <row r="66" spans="1:7" ht="82.5" customHeight="1">
      <c r="A66" s="263" t="s">
        <v>1498</v>
      </c>
      <c r="B66" s="43" t="s">
        <v>1537</v>
      </c>
      <c r="C66" s="55" t="s">
        <v>1528</v>
      </c>
      <c r="D66" s="411"/>
      <c r="E66" s="104"/>
      <c r="F66" s="365" t="s">
        <v>1917</v>
      </c>
    </row>
    <row r="67" spans="1:7" ht="82.5" customHeight="1">
      <c r="A67" s="263" t="s">
        <v>1498</v>
      </c>
      <c r="B67" s="43" t="s">
        <v>1918</v>
      </c>
      <c r="C67" s="55" t="s">
        <v>1919</v>
      </c>
      <c r="D67" s="411"/>
      <c r="E67" s="101"/>
      <c r="F67" s="366" t="s">
        <v>1920</v>
      </c>
    </row>
    <row r="68" spans="1:7" ht="82.5" customHeight="1">
      <c r="A68" s="263" t="s">
        <v>1498</v>
      </c>
      <c r="B68" s="43" t="s">
        <v>1921</v>
      </c>
      <c r="C68" s="55" t="s">
        <v>1529</v>
      </c>
      <c r="D68" s="411"/>
      <c r="E68" s="104"/>
      <c r="F68" s="366" t="s">
        <v>1922</v>
      </c>
    </row>
    <row r="69" spans="1:7" ht="82.5" customHeight="1">
      <c r="A69" s="263" t="s">
        <v>1498</v>
      </c>
      <c r="B69" s="43" t="s">
        <v>1923</v>
      </c>
      <c r="C69" s="55" t="s">
        <v>1924</v>
      </c>
      <c r="D69" s="411"/>
      <c r="E69" s="101"/>
      <c r="F69" s="366" t="s">
        <v>1925</v>
      </c>
    </row>
    <row r="70" spans="1:7" ht="71.45" customHeight="1">
      <c r="A70" s="263" t="s">
        <v>1498</v>
      </c>
      <c r="B70" s="43" t="s">
        <v>1926</v>
      </c>
      <c r="C70" s="55" t="s">
        <v>1927</v>
      </c>
      <c r="D70" s="411"/>
      <c r="E70" s="101"/>
      <c r="F70" s="366" t="s">
        <v>1928</v>
      </c>
    </row>
    <row r="71" spans="1:7" ht="72.599999999999994" customHeight="1">
      <c r="A71" s="263" t="s">
        <v>1498</v>
      </c>
      <c r="B71" s="43" t="s">
        <v>1929</v>
      </c>
      <c r="C71" s="57" t="s">
        <v>1530</v>
      </c>
      <c r="D71" s="411"/>
      <c r="E71" s="104"/>
      <c r="F71" s="366" t="s">
        <v>1930</v>
      </c>
    </row>
    <row r="72" spans="1:7" ht="79.5" customHeight="1">
      <c r="A72" s="267"/>
      <c r="B72" s="45" t="s">
        <v>1931</v>
      </c>
      <c r="C72" s="53" t="s">
        <v>1531</v>
      </c>
      <c r="D72" s="65" t="str">
        <f>IF(COUNTIF(D73:D74,"NO CUMPLE")&gt;0,"NO CUMPLE CONDICIÓN",IF(COUNTIF(D73:D74,"CUMPLE")=0,"NO APLICA","CUMPLE"))</f>
        <v>NO APLICA</v>
      </c>
      <c r="E72" s="60" t="str">
        <f>CONCATENATE(IF(D73="NO CUMPLE",CONCATENATE(E73," / "),""),IF(D74="NO CUMPLE",CONCATENATE(E74," / "),""))</f>
        <v/>
      </c>
      <c r="F72" s="367" t="s">
        <v>1932</v>
      </c>
      <c r="G72" s="14">
        <f>IF(D72="CUMPLE",1,IF(D72="NO CUMPLE CONDICIÓN",2,3))</f>
        <v>3</v>
      </c>
    </row>
    <row r="73" spans="1:7" ht="202.5">
      <c r="A73" s="263" t="s">
        <v>1498</v>
      </c>
      <c r="B73" s="43" t="s">
        <v>1538</v>
      </c>
      <c r="C73" s="55" t="s">
        <v>1533</v>
      </c>
      <c r="D73" s="411"/>
      <c r="E73" s="104"/>
      <c r="F73" s="367" t="s">
        <v>1933</v>
      </c>
    </row>
    <row r="74" spans="1:7" ht="84.95" customHeight="1">
      <c r="A74" s="263" t="s">
        <v>1498</v>
      </c>
      <c r="B74" s="43" t="s">
        <v>1539</v>
      </c>
      <c r="C74" s="46" t="s">
        <v>1535</v>
      </c>
      <c r="D74" s="411"/>
      <c r="E74" s="104"/>
      <c r="F74" s="367" t="s">
        <v>1934</v>
      </c>
    </row>
    <row r="75" spans="1:7" ht="80.099999999999994" customHeight="1">
      <c r="A75" s="267"/>
      <c r="B75" s="45" t="s">
        <v>1935</v>
      </c>
      <c r="C75" s="53" t="s">
        <v>1536</v>
      </c>
      <c r="D75" s="65" t="str">
        <f>IF(COUNTIF(D76:D77,"NO CUMPLE")&gt;0,"NO CUMPLE CONDICIÓN",IF(COUNTIF(D76:D77,"CUMPLE")=0,"NO APLICA","CUMPLE"))</f>
        <v>NO APLICA</v>
      </c>
      <c r="E75" s="60" t="str">
        <f>CONCATENATE(IF(D76="NO CUMPLE",CONCATENATE(E76," / "),""),IF(D77="NO CUMPLE",CONCATENATE(E77," / "),""))</f>
        <v/>
      </c>
      <c r="F75" s="365" t="s">
        <v>1936</v>
      </c>
      <c r="G75" s="14">
        <f t="shared" ref="G75" si="1">IF(D75="CUMPLE",1,IF(D75="NO CUMPLE CONDICIÓN",2,3))</f>
        <v>3</v>
      </c>
    </row>
    <row r="76" spans="1:7" ht="148.5">
      <c r="A76" s="263" t="s">
        <v>1498</v>
      </c>
      <c r="B76" s="43" t="s">
        <v>1937</v>
      </c>
      <c r="C76" s="55" t="s">
        <v>1938</v>
      </c>
      <c r="D76" s="411"/>
      <c r="E76" s="104"/>
      <c r="F76" s="365" t="s">
        <v>1939</v>
      </c>
    </row>
    <row r="77" spans="1:7" ht="68.25" customHeight="1" thickBot="1">
      <c r="A77" s="269" t="s">
        <v>1498</v>
      </c>
      <c r="B77" s="47" t="s">
        <v>1940</v>
      </c>
      <c r="C77" s="58" t="s">
        <v>1941</v>
      </c>
      <c r="D77" s="417"/>
      <c r="E77" s="106"/>
      <c r="F77" s="368" t="s">
        <v>1939</v>
      </c>
    </row>
    <row r="79" spans="1:7" hidden="1">
      <c r="C79" s="80" t="s">
        <v>1494</v>
      </c>
      <c r="D79" s="14">
        <f>COUNTIF(G3:G77,1)</f>
        <v>0</v>
      </c>
    </row>
    <row r="80" spans="1:7" hidden="1">
      <c r="C80" s="80" t="s">
        <v>1495</v>
      </c>
      <c r="D80" s="14">
        <f>COUNTIF(G3:G77,2)</f>
        <v>0</v>
      </c>
    </row>
    <row r="81" spans="3:4" hidden="1">
      <c r="C81" s="80" t="s">
        <v>1496</v>
      </c>
      <c r="D81" s="14">
        <f>COUNTIF(G3:G77,3)</f>
        <v>15</v>
      </c>
    </row>
  </sheetData>
  <sheetProtection algorithmName="SHA-512" hashValue="VbgqBIwH0S5NH/PxyIVbmS26qY3iGjNMf8U4v2oN07u0y2ilCChSZ5l2rmQqXOqzi0eg/kHblzgPf7N01vopcA==" saltValue="VF9dqiR12ZeSgfOfZmi6mQ==" spinCount="100000" sheet="1" formatRows="0" autoFilter="0"/>
  <mergeCells count="1">
    <mergeCell ref="B1:E1"/>
  </mergeCells>
  <phoneticPr fontId="30" type="noConversion"/>
  <conditionalFormatting sqref="D3 D6 D11 D13 D17 D28 D32:D33 D47 D51 D57 D59 D65 D72 D75">
    <cfRule type="cellIs" dxfId="70" priority="1" operator="equal">
      <formula>"NO CUMPLE CONDICIÓN"</formula>
    </cfRule>
    <cfRule type="cellIs" dxfId="69" priority="2" operator="equal">
      <formula>"No Cumple"</formula>
    </cfRule>
  </conditionalFormatting>
  <dataValidations count="2">
    <dataValidation type="list" allowBlank="1" showInputMessage="1" showErrorMessage="1" sqref="D38 D40 D60:D64" xr:uid="{361B8155-AD43-407A-90E2-45B60E8E0DB1}">
      <formula1>"CUMPLE,NO CUMPLE,NO APLICA"</formula1>
    </dataValidation>
    <dataValidation type="list" allowBlank="1" showInputMessage="1" showErrorMessage="1" sqref="D48:D50 D66:D71 D73:D74 D18:D27 D29:D31 D34:D37 D52:D56 D58 D39 D41:D46 D14:D16 D4:D5 D7:D10 D12 D76:D77" xr:uid="{B01A4905-B3B1-480F-811C-DE86CAD84E7C}">
      <formula1>"CUMPLE,NO CUMPLE"</formula1>
    </dataValidation>
  </dataValidations>
  <hyperlinks>
    <hyperlink ref="A1" location="PORTADA!A1" display="Portada" xr:uid="{B919B14D-5BC7-414C-A527-CB3E3CD7B55A}"/>
  </hyperlinks>
  <printOptions horizontalCentered="1"/>
  <pageMargins left="0.31496062992125984" right="0.31496062992125984" top="1.3385826771653544" bottom="0.74803149606299213" header="0.31496062992125984" footer="0.31496062992125984"/>
  <pageSetup scale="62" fitToHeight="0" orientation="landscape" r:id="rId1"/>
  <headerFooter>
    <oddHeader>&amp;L&amp;G&amp;C
PROCESO DE INSPECCIÓN, VIGILANCIA Y CONTROL
INSTRUMENTO IV 
EDUCACION INICIAL PROPIA E INTERCULTURAL  - EIPI
&amp;RIN85.IVC
Versión 2
24/06/2026
Clasificación de la Información
CLASIFICADA</oddHeader>
    <oddFooter>&amp;C&amp;G</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73A1FE-1ABC-42E3-9872-6430844486B0}">
  <sheetPr>
    <tabColor rgb="FFFFCCCC"/>
    <pageSetUpPr fitToPage="1"/>
  </sheetPr>
  <dimension ref="A1:H41"/>
  <sheetViews>
    <sheetView topLeftCell="A32" zoomScale="90" zoomScaleNormal="90" workbookViewId="0">
      <selection activeCell="B8" sqref="B8"/>
    </sheetView>
  </sheetViews>
  <sheetFormatPr baseColWidth="10" defaultColWidth="11.42578125" defaultRowHeight="15"/>
  <cols>
    <col min="1" max="1" width="6.85546875" style="298" customWidth="1"/>
    <col min="2" max="2" width="9.85546875" style="36" customWidth="1"/>
    <col min="3" max="3" width="92.42578125" style="32" customWidth="1"/>
    <col min="4" max="4" width="19.85546875" style="34" customWidth="1"/>
    <col min="5" max="5" width="79" style="34" customWidth="1"/>
    <col min="6" max="6" width="45" style="92" customWidth="1"/>
    <col min="7" max="7" width="16.140625" style="30" hidden="1" customWidth="1"/>
    <col min="8" max="16384" width="11.42578125" style="34"/>
  </cols>
  <sheetData>
    <row r="1" spans="1:8" ht="21" customHeight="1" thickBot="1">
      <c r="A1" s="199" t="s">
        <v>1727</v>
      </c>
      <c r="B1" s="500" t="s">
        <v>1942</v>
      </c>
      <c r="C1" s="501"/>
      <c r="D1" s="501"/>
      <c r="E1" s="502"/>
      <c r="F1" s="91"/>
    </row>
    <row r="2" spans="1:8" ht="74.25" customHeight="1" thickBot="1">
      <c r="A2" s="90" t="s">
        <v>1468</v>
      </c>
      <c r="B2" s="48" t="s">
        <v>1469</v>
      </c>
      <c r="C2" s="51" t="s">
        <v>1470</v>
      </c>
      <c r="D2" s="49" t="s">
        <v>1471</v>
      </c>
      <c r="E2" s="50" t="s">
        <v>1472</v>
      </c>
      <c r="F2" s="311" t="s">
        <v>1473</v>
      </c>
    </row>
    <row r="3" spans="1:8" ht="77.25" customHeight="1">
      <c r="A3" s="302"/>
      <c r="B3" s="42" t="s">
        <v>1943</v>
      </c>
      <c r="C3" s="203" t="s">
        <v>2403</v>
      </c>
      <c r="D3" s="64" t="str">
        <f>IF(COUNTIF(D4:D4,"NO CUMPLE")&gt;0,"NO CUMPLE CONDICIÓN",IF(COUNTIF(D4:D4,"CUMPLE")=0,"NO APLICA","CUMPLE"))</f>
        <v>NO APLICA</v>
      </c>
      <c r="E3" s="200" t="str">
        <f>CONCATENATE(IF(D4="NO CUMPLE",CONCATENATE(E4," / "),""))</f>
        <v/>
      </c>
      <c r="F3" s="301" t="s">
        <v>1944</v>
      </c>
      <c r="G3" s="61">
        <f>IF(D3="CUMPLE",1,IF(D3="NO CUMPLE CONDICIÓN",2,3))</f>
        <v>3</v>
      </c>
    </row>
    <row r="4" spans="1:8" ht="278.25" customHeight="1">
      <c r="A4" s="300" t="s">
        <v>1945</v>
      </c>
      <c r="B4" s="43" t="s">
        <v>1946</v>
      </c>
      <c r="C4" s="257" t="s">
        <v>1947</v>
      </c>
      <c r="D4" s="400"/>
      <c r="E4" s="101"/>
      <c r="F4" s="299" t="s">
        <v>1944</v>
      </c>
      <c r="G4" s="61"/>
    </row>
    <row r="5" spans="1:8" ht="57" customHeight="1">
      <c r="A5" s="302"/>
      <c r="B5" s="45" t="s">
        <v>1948</v>
      </c>
      <c r="C5" s="171" t="s">
        <v>1949</v>
      </c>
      <c r="D5" s="65" t="str">
        <f>IF(COUNTIF(D6:D11,"NO CUMPLE")&gt;0,"NO CUMPLE CONDICIÓN",IF(COUNTIF(D6:D11,"CUMPLE")=0,"NO APLICA","CUMPLE"))</f>
        <v>NO APLICA</v>
      </c>
      <c r="E5" s="60" t="str">
        <f>CONCATENATE(IF(D6="NO CUMPLE",CONCATENATE(E6," / "),""),IF(D7="NO CUMPLE",CONCATENATE(E7," / "),""),IF(D8="NO CUMPLE",CONCATENATE(E8," / "),""),IF(D10="NO CUMPLE",CONCATENATE(E10," / "),""),IF(D11="NO CUMPLE",CONCATENATE(E11," / "),""))</f>
        <v/>
      </c>
      <c r="F5" s="301" t="s">
        <v>1950</v>
      </c>
      <c r="G5" s="61">
        <f>IF(D5="CUMPLE",1,IF(D5="NO CUMPLE CONDICIÓN",2,3))</f>
        <v>3</v>
      </c>
    </row>
    <row r="6" spans="1:8" ht="125.25" customHeight="1">
      <c r="A6" s="300" t="s">
        <v>1945</v>
      </c>
      <c r="B6" s="43" t="s">
        <v>1951</v>
      </c>
      <c r="C6" s="44" t="s">
        <v>1952</v>
      </c>
      <c r="D6" s="400"/>
      <c r="E6" s="102"/>
      <c r="F6" s="299" t="s">
        <v>1950</v>
      </c>
      <c r="G6" s="61"/>
    </row>
    <row r="7" spans="1:8" ht="92.25" customHeight="1">
      <c r="A7" s="300" t="s">
        <v>1945</v>
      </c>
      <c r="B7" s="43" t="s">
        <v>1953</v>
      </c>
      <c r="C7" s="44" t="s">
        <v>1954</v>
      </c>
      <c r="D7" s="400"/>
      <c r="E7" s="101"/>
      <c r="F7" s="299" t="s">
        <v>1950</v>
      </c>
      <c r="G7" s="61"/>
    </row>
    <row r="8" spans="1:8" ht="78.75" customHeight="1">
      <c r="A8" s="300" t="s">
        <v>1945</v>
      </c>
      <c r="B8" s="43" t="s">
        <v>1955</v>
      </c>
      <c r="C8" s="257" t="s">
        <v>1956</v>
      </c>
      <c r="D8" s="400"/>
      <c r="E8" s="101"/>
      <c r="F8" s="299" t="s">
        <v>1950</v>
      </c>
      <c r="G8" s="61"/>
    </row>
    <row r="9" spans="1:8" ht="37.5" customHeight="1">
      <c r="A9" s="310"/>
      <c r="B9" s="270"/>
      <c r="C9" s="268" t="s">
        <v>1957</v>
      </c>
      <c r="D9" s="309"/>
      <c r="E9" s="308"/>
      <c r="F9" s="307"/>
      <c r="G9" s="61"/>
    </row>
    <row r="10" spans="1:8" ht="74.25" customHeight="1">
      <c r="A10" s="300" t="s">
        <v>1945</v>
      </c>
      <c r="B10" s="43" t="s">
        <v>1958</v>
      </c>
      <c r="C10" s="44" t="s">
        <v>1959</v>
      </c>
      <c r="D10" s="400"/>
      <c r="E10" s="101"/>
      <c r="F10" s="299" t="s">
        <v>1950</v>
      </c>
      <c r="G10" s="61"/>
    </row>
    <row r="11" spans="1:8" ht="66.75" customHeight="1">
      <c r="A11" s="300" t="s">
        <v>1945</v>
      </c>
      <c r="B11" s="43" t="s">
        <v>1960</v>
      </c>
      <c r="C11" s="44" t="s">
        <v>1961</v>
      </c>
      <c r="D11" s="400"/>
      <c r="E11" s="101"/>
      <c r="F11" s="299" t="s">
        <v>1950</v>
      </c>
      <c r="G11" s="61"/>
    </row>
    <row r="12" spans="1:8" ht="104.25" customHeight="1">
      <c r="A12" s="302"/>
      <c r="B12" s="45" t="s">
        <v>1962</v>
      </c>
      <c r="C12" s="171" t="s">
        <v>1963</v>
      </c>
      <c r="D12" s="65" t="str">
        <f>IF(COUNTIF(D13:D17,"NO CUMPLE")&gt;0,"NO CUMPLE CONDICIÓN",IF(COUNTIF(D13:D17,"CUMPLE")=0,"NO APLICA","CUMPLE"))</f>
        <v>NO APLICA</v>
      </c>
      <c r="E12" s="60" t="str">
        <f>CONCATENATE(IF(D13="NO CUMPLE",CONCATENATE(E13," / "),""),IF(D14="NO CUMPLE",CONCATENATE(E14," / "),""),IF(D15="NO CUMPLE",CONCATENATE(E15," / "),""),IF(D16="NO CUMPLE",CONCATENATE(E16," / "),""),IF(D17="NO CUMPLE",CONCATENATE(E17," / "),""))</f>
        <v/>
      </c>
      <c r="F12" s="301" t="s">
        <v>1964</v>
      </c>
      <c r="G12" s="61">
        <f>IF(D12="CUMPLE",1,IF(D12="NO CUMPLE CONDICIÓN",2,3))</f>
        <v>3</v>
      </c>
    </row>
    <row r="13" spans="1:8" ht="89.25" customHeight="1">
      <c r="A13" s="300" t="s">
        <v>1945</v>
      </c>
      <c r="B13" s="43" t="s">
        <v>1965</v>
      </c>
      <c r="C13" s="257" t="s">
        <v>1966</v>
      </c>
      <c r="D13" s="400"/>
      <c r="E13" s="102"/>
      <c r="F13" s="299" t="s">
        <v>1964</v>
      </c>
      <c r="G13" s="61"/>
    </row>
    <row r="14" spans="1:8" ht="205.5" customHeight="1">
      <c r="A14" s="300" t="s">
        <v>1945</v>
      </c>
      <c r="B14" s="43" t="s">
        <v>1967</v>
      </c>
      <c r="C14" s="55" t="s">
        <v>1968</v>
      </c>
      <c r="D14" s="400"/>
      <c r="E14" s="101"/>
      <c r="F14" s="299" t="s">
        <v>1964</v>
      </c>
      <c r="G14" s="61"/>
      <c r="H14" s="93"/>
    </row>
    <row r="15" spans="1:8" ht="65.25" customHeight="1">
      <c r="A15" s="300" t="s">
        <v>1945</v>
      </c>
      <c r="B15" s="43" t="s">
        <v>1969</v>
      </c>
      <c r="C15" s="257" t="s">
        <v>1970</v>
      </c>
      <c r="D15" s="400"/>
      <c r="E15" s="101"/>
      <c r="F15" s="299" t="s">
        <v>1964</v>
      </c>
      <c r="G15" s="61"/>
    </row>
    <row r="16" spans="1:8" ht="88.5" customHeight="1">
      <c r="A16" s="300" t="s">
        <v>1945</v>
      </c>
      <c r="B16" s="43" t="s">
        <v>1971</v>
      </c>
      <c r="C16" s="257" t="s">
        <v>1972</v>
      </c>
      <c r="D16" s="400"/>
      <c r="E16" s="101"/>
      <c r="F16" s="299" t="s">
        <v>1964</v>
      </c>
      <c r="G16" s="61"/>
    </row>
    <row r="17" spans="1:8" ht="60.75" customHeight="1">
      <c r="A17" s="300" t="s">
        <v>1945</v>
      </c>
      <c r="B17" s="43" t="s">
        <v>1973</v>
      </c>
      <c r="C17" s="257" t="s">
        <v>1974</v>
      </c>
      <c r="D17" s="400"/>
      <c r="E17" s="102"/>
      <c r="F17" s="299" t="s">
        <v>1964</v>
      </c>
      <c r="G17" s="61"/>
    </row>
    <row r="18" spans="1:8" ht="55.5" customHeight="1">
      <c r="A18" s="302"/>
      <c r="B18" s="45" t="s">
        <v>1975</v>
      </c>
      <c r="C18" s="171" t="s">
        <v>2404</v>
      </c>
      <c r="D18" s="65" t="str">
        <f>IF(COUNTIF(D19:D21,"NO CUMPLE")&gt;0,"NO CUMPLE CONDICIÓN",IF(COUNTIF(D19:D21,"CUMPLE")=0,"NO APLICA","CUMPLE"))</f>
        <v>NO APLICA</v>
      </c>
      <c r="E18" s="60" t="str">
        <f>CONCATENATE(IF(D19="NO CUMPLE",CONCATENATE(E19," / "),""),IF(D20="NO CUMPLE",CONCATENATE(E20," / "),""),IF(D21="NO CUMPLE",CONCATENATE(E21," / "),""))</f>
        <v/>
      </c>
      <c r="F18" s="301" t="s">
        <v>1976</v>
      </c>
      <c r="G18" s="61">
        <f>IF(D18="CUMPLE",1,IF(D18="NO CUMPLE CONDICIÓN",2,3))</f>
        <v>3</v>
      </c>
      <c r="H18" s="93"/>
    </row>
    <row r="19" spans="1:8" ht="280.5" customHeight="1">
      <c r="A19" s="300" t="s">
        <v>1945</v>
      </c>
      <c r="B19" s="43" t="s">
        <v>1977</v>
      </c>
      <c r="C19" s="257" t="s">
        <v>1978</v>
      </c>
      <c r="D19" s="400"/>
      <c r="E19" s="102"/>
      <c r="F19" s="299" t="s">
        <v>1976</v>
      </c>
      <c r="G19" s="61"/>
    </row>
    <row r="20" spans="1:8" ht="75" customHeight="1">
      <c r="A20" s="300" t="s">
        <v>1945</v>
      </c>
      <c r="B20" s="43" t="s">
        <v>1979</v>
      </c>
      <c r="C20" s="257" t="s">
        <v>1980</v>
      </c>
      <c r="D20" s="400"/>
      <c r="E20" s="101"/>
      <c r="F20" s="299" t="s">
        <v>1976</v>
      </c>
      <c r="G20" s="61"/>
    </row>
    <row r="21" spans="1:8" s="296" customFormat="1" ht="58.5" customHeight="1">
      <c r="A21" s="300" t="s">
        <v>1945</v>
      </c>
      <c r="B21" s="43" t="s">
        <v>1981</v>
      </c>
      <c r="C21" s="257" t="s">
        <v>1982</v>
      </c>
      <c r="D21" s="305"/>
      <c r="E21" s="304"/>
      <c r="F21" s="299" t="s">
        <v>1976</v>
      </c>
      <c r="G21" s="295"/>
      <c r="H21" s="306"/>
    </row>
    <row r="22" spans="1:8" ht="52.5" customHeight="1">
      <c r="A22" s="302"/>
      <c r="B22" s="45" t="s">
        <v>1983</v>
      </c>
      <c r="C22" s="171" t="s">
        <v>2405</v>
      </c>
      <c r="D22" s="65" t="str">
        <f>IF(COUNTIF(D23:D25,"NO CUMPLE")&gt;0,"NO CUMPLE CONDICIÓN",IF(COUNTIF(D23:D25,"CUMPLE")=0,"NO APLICA","CUMPLE"))</f>
        <v>NO APLICA</v>
      </c>
      <c r="E22" s="60" t="str">
        <f>CONCATENATE(IF(D23="NO CUMPLE",CONCATENATE(E23," / "),""),IF(D24="NO CUMPLE",CONCATENATE(E24," / "),""),IF(D25="NO CUMPLE",CONCATENATE(E25," / "),""))</f>
        <v/>
      </c>
      <c r="F22" s="301" t="s">
        <v>1984</v>
      </c>
      <c r="G22" s="61">
        <f>IF(D22="CUMPLE",1,IF(D22="NO CUMPLE CONDICIÓN",2,3))</f>
        <v>3</v>
      </c>
    </row>
    <row r="23" spans="1:8" ht="373.5" customHeight="1">
      <c r="A23" s="300" t="s">
        <v>1945</v>
      </c>
      <c r="B23" s="52" t="s">
        <v>1985</v>
      </c>
      <c r="C23" s="257" t="s">
        <v>1986</v>
      </c>
      <c r="D23" s="305"/>
      <c r="E23" s="102"/>
      <c r="F23" s="299" t="s">
        <v>1984</v>
      </c>
      <c r="G23" s="61"/>
    </row>
    <row r="24" spans="1:8" ht="90.75" customHeight="1">
      <c r="A24" s="300" t="s">
        <v>1945</v>
      </c>
      <c r="B24" s="52" t="s">
        <v>1987</v>
      </c>
      <c r="C24" s="271" t="s">
        <v>1988</v>
      </c>
      <c r="D24" s="400"/>
      <c r="E24" s="101"/>
      <c r="F24" s="299" t="s">
        <v>1984</v>
      </c>
      <c r="G24" s="61"/>
    </row>
    <row r="25" spans="1:8" ht="70.5" customHeight="1">
      <c r="A25" s="300" t="s">
        <v>1945</v>
      </c>
      <c r="B25" s="52" t="s">
        <v>1989</v>
      </c>
      <c r="C25" s="257" t="s">
        <v>1990</v>
      </c>
      <c r="D25" s="400"/>
      <c r="E25" s="101"/>
      <c r="F25" s="299" t="s">
        <v>1984</v>
      </c>
      <c r="G25" s="61"/>
    </row>
    <row r="26" spans="1:8" ht="69.75" customHeight="1">
      <c r="B26" s="45" t="s">
        <v>1991</v>
      </c>
      <c r="C26" s="171" t="s">
        <v>1992</v>
      </c>
      <c r="D26" s="65" t="str">
        <f>IF(COUNTIF(D27:D33,"NO CUMPLE")&gt;0,"NO CUMPLE CONDICIÓN",IF(COUNTIF(D27:D33,"CUMPLE")=0,"NO APLICA","CUMPLE"))</f>
        <v>NO APLICA</v>
      </c>
      <c r="E26" s="60" t="str">
        <f>CONCATENATE(IF(D27="NO CUMPLE",CONCATENATE(E27," / "),""),IF(D28="NO CUMPLE",CONCATENATE(E28," / "),""),IF(D29="NO CUMPLE",CONCATENATE(E29," / "),""),IF(D30="NO CUMPLE",CONCATENATE(E30," / "),""),IF(D31="NO CUMPLE",CONCATENATE(E31," / "),""),IF(D32="NO CUMPLE",CONCATENATE(E32," / "),""),IF(D33="NO CUMPLE",CONCATENATE(E33," / "),""))</f>
        <v/>
      </c>
      <c r="F26" s="301" t="s">
        <v>1993</v>
      </c>
      <c r="G26" s="61">
        <f>IF(D26="CUMPLE",1,IF(D26="NO CUMPLE CONDICIÓN",2,3))</f>
        <v>3</v>
      </c>
    </row>
    <row r="27" spans="1:8" ht="222" customHeight="1">
      <c r="A27" s="300" t="s">
        <v>1945</v>
      </c>
      <c r="B27" s="43" t="s">
        <v>1994</v>
      </c>
      <c r="C27" s="44" t="s">
        <v>1995</v>
      </c>
      <c r="D27" s="400"/>
      <c r="E27" s="101"/>
      <c r="F27" s="299" t="s">
        <v>1993</v>
      </c>
    </row>
    <row r="28" spans="1:8" ht="176.25" customHeight="1">
      <c r="A28" s="300" t="s">
        <v>1945</v>
      </c>
      <c r="B28" s="43" t="s">
        <v>1996</v>
      </c>
      <c r="C28" s="44" t="s">
        <v>1997</v>
      </c>
      <c r="D28" s="400"/>
      <c r="E28" s="101"/>
      <c r="F28" s="299" t="s">
        <v>1993</v>
      </c>
    </row>
    <row r="29" spans="1:8" ht="93.75" customHeight="1">
      <c r="A29" s="300" t="s">
        <v>1945</v>
      </c>
      <c r="B29" s="43" t="s">
        <v>1998</v>
      </c>
      <c r="C29" s="44" t="s">
        <v>1999</v>
      </c>
      <c r="D29" s="400"/>
      <c r="E29" s="101"/>
      <c r="F29" s="299" t="s">
        <v>1993</v>
      </c>
    </row>
    <row r="30" spans="1:8" s="30" customFormat="1" ht="72.75" customHeight="1">
      <c r="A30" s="300" t="s">
        <v>1945</v>
      </c>
      <c r="B30" s="43" t="s">
        <v>2000</v>
      </c>
      <c r="C30" s="44" t="s">
        <v>2001</v>
      </c>
      <c r="D30" s="400"/>
      <c r="E30" s="101"/>
      <c r="F30" s="299" t="s">
        <v>1993</v>
      </c>
      <c r="H30" s="34"/>
    </row>
    <row r="31" spans="1:8" s="30" customFormat="1" ht="131.25" customHeight="1">
      <c r="A31" s="300" t="s">
        <v>1945</v>
      </c>
      <c r="B31" s="43" t="s">
        <v>2002</v>
      </c>
      <c r="C31" s="44" t="s">
        <v>2003</v>
      </c>
      <c r="D31" s="400"/>
      <c r="E31" s="101"/>
      <c r="F31" s="299" t="s">
        <v>1993</v>
      </c>
      <c r="H31" s="34"/>
    </row>
    <row r="32" spans="1:8" s="30" customFormat="1" ht="140.25" customHeight="1">
      <c r="A32" s="300" t="s">
        <v>1945</v>
      </c>
      <c r="B32" s="43" t="s">
        <v>2004</v>
      </c>
      <c r="C32" s="44" t="s">
        <v>2005</v>
      </c>
      <c r="D32" s="400"/>
      <c r="E32" s="101"/>
      <c r="F32" s="299" t="s">
        <v>1993</v>
      </c>
      <c r="H32" s="34"/>
    </row>
    <row r="33" spans="1:8" s="303" customFormat="1" ht="99.75" customHeight="1">
      <c r="A33" s="300" t="s">
        <v>1945</v>
      </c>
      <c r="B33" s="43" t="s">
        <v>2006</v>
      </c>
      <c r="C33" s="44" t="s">
        <v>2007</v>
      </c>
      <c r="D33" s="305"/>
      <c r="E33" s="304"/>
      <c r="F33" s="299" t="s">
        <v>1993</v>
      </c>
      <c r="H33" s="296"/>
    </row>
    <row r="34" spans="1:8" s="30" customFormat="1" ht="34.5" customHeight="1">
      <c r="A34" s="302"/>
      <c r="B34" s="45" t="s">
        <v>2008</v>
      </c>
      <c r="C34" s="171" t="s">
        <v>2009</v>
      </c>
      <c r="D34" s="65" t="str">
        <f>IF(COUNTIF(D35:D37,"NO CUMPLE")&gt;0,"NO CUMPLE CONDICIÓN",IF(COUNTIF(D35:D37,"CUMPLE")=0,"NO APLICA","CUMPLE"))</f>
        <v>NO APLICA</v>
      </c>
      <c r="E34" s="60" t="str">
        <f>CONCATENATE(IF(D35="NO CUMPLE",CONCATENATE(E35," / "),""),IF(D36="NO CUMPLE",CONCATENATE(E36," / "),""),IF(D37="NO CUMPLE",CONCATENATE(E37," / "),""))</f>
        <v/>
      </c>
      <c r="F34" s="301" t="s">
        <v>2010</v>
      </c>
      <c r="G34" s="61">
        <f>IF(D34="CUMPLE",1,IF(D34="NO CUMPLE CONDICIÓN",2,3))</f>
        <v>3</v>
      </c>
      <c r="H34" s="34"/>
    </row>
    <row r="35" spans="1:8" s="30" customFormat="1" ht="78.75" customHeight="1">
      <c r="A35" s="300" t="s">
        <v>1945</v>
      </c>
      <c r="B35" s="43" t="s">
        <v>2011</v>
      </c>
      <c r="C35" s="44" t="s">
        <v>2012</v>
      </c>
      <c r="D35" s="400"/>
      <c r="E35" s="101"/>
      <c r="F35" s="299" t="s">
        <v>2010</v>
      </c>
      <c r="H35" s="34"/>
    </row>
    <row r="36" spans="1:8" s="30" customFormat="1" ht="138.75" customHeight="1">
      <c r="A36" s="300" t="s">
        <v>1945</v>
      </c>
      <c r="B36" s="43" t="s">
        <v>2013</v>
      </c>
      <c r="C36" s="44" t="s">
        <v>2014</v>
      </c>
      <c r="D36" s="400"/>
      <c r="E36" s="101"/>
      <c r="F36" s="299" t="s">
        <v>2010</v>
      </c>
      <c r="H36" s="34"/>
    </row>
    <row r="37" spans="1:8" s="30" customFormat="1" ht="111.75" customHeight="1" thickBot="1">
      <c r="A37" s="300" t="s">
        <v>1945</v>
      </c>
      <c r="B37" s="47" t="s">
        <v>2015</v>
      </c>
      <c r="C37" s="194" t="s">
        <v>2016</v>
      </c>
      <c r="D37" s="401"/>
      <c r="E37" s="103"/>
      <c r="F37" s="299" t="s">
        <v>2010</v>
      </c>
      <c r="H37" s="34"/>
    </row>
    <row r="39" spans="1:8" hidden="1">
      <c r="C39" s="80" t="s">
        <v>1494</v>
      </c>
      <c r="D39" s="14">
        <f>COUNTIF(G3:G37,1)</f>
        <v>0</v>
      </c>
    </row>
    <row r="40" spans="1:8" hidden="1">
      <c r="C40" s="80" t="s">
        <v>1495</v>
      </c>
      <c r="D40" s="14">
        <f>COUNTIF(G3:G37,2)</f>
        <v>0</v>
      </c>
    </row>
    <row r="41" spans="1:8" hidden="1">
      <c r="C41" s="80" t="s">
        <v>1496</v>
      </c>
      <c r="D41" s="14">
        <f>COUNTIF(G3:G37,3)</f>
        <v>7</v>
      </c>
    </row>
  </sheetData>
  <sheetProtection algorithmName="SHA-512" hashValue="9tTKYvIl8w237zJ9hjwAFsCNZEanzUsS/xMxxufvNmfIwUj3EHWqjovBnnisiWpA/jcA/jNQ+Y6lEuvQfiwnFQ==" saltValue="kqaVeSA2O0RGJgkT99kydw==" spinCount="100000" sheet="1" formatRows="0" autoFilter="0"/>
  <mergeCells count="1">
    <mergeCell ref="B1:E1"/>
  </mergeCells>
  <conditionalFormatting sqref="D3">
    <cfRule type="cellIs" dxfId="68" priority="13" operator="equal">
      <formula>"NO CUMPLE CONDICIÓN"</formula>
    </cfRule>
    <cfRule type="cellIs" dxfId="67" priority="14" operator="equal">
      <formula>"No Cumple"</formula>
    </cfRule>
  </conditionalFormatting>
  <conditionalFormatting sqref="D5">
    <cfRule type="cellIs" dxfId="66" priority="11" operator="equal">
      <formula>"NO CUMPLE CONDICIÓN"</formula>
    </cfRule>
    <cfRule type="cellIs" dxfId="65" priority="12" operator="equal">
      <formula>"No Cumple"</formula>
    </cfRule>
  </conditionalFormatting>
  <conditionalFormatting sqref="D12">
    <cfRule type="cellIs" dxfId="64" priority="9" operator="equal">
      <formula>"NO CUMPLE CONDICIÓN"</formula>
    </cfRule>
    <cfRule type="cellIs" dxfId="63" priority="10" operator="equal">
      <formula>"No Cumple"</formula>
    </cfRule>
  </conditionalFormatting>
  <conditionalFormatting sqref="D18">
    <cfRule type="cellIs" dxfId="62" priority="7" operator="equal">
      <formula>"NO CUMPLE CONDICIÓN"</formula>
    </cfRule>
    <cfRule type="cellIs" dxfId="61" priority="8" operator="equal">
      <formula>"No Cumple"</formula>
    </cfRule>
  </conditionalFormatting>
  <conditionalFormatting sqref="D22">
    <cfRule type="cellIs" dxfId="60" priority="5" operator="equal">
      <formula>"NO CUMPLE CONDICIÓN"</formula>
    </cfRule>
    <cfRule type="cellIs" dxfId="59" priority="6" operator="equal">
      <formula>"No Cumple"</formula>
    </cfRule>
  </conditionalFormatting>
  <conditionalFormatting sqref="D26">
    <cfRule type="cellIs" dxfId="58" priority="3" operator="equal">
      <formula>"NO CUMPLE CONDICIÓN"</formula>
    </cfRule>
    <cfRule type="cellIs" dxfId="57" priority="4" operator="equal">
      <formula>"No Cumple"</formula>
    </cfRule>
  </conditionalFormatting>
  <conditionalFormatting sqref="D34">
    <cfRule type="cellIs" dxfId="56" priority="1" operator="equal">
      <formula>"NO CUMPLE CONDICIÓN"</formula>
    </cfRule>
    <cfRule type="cellIs" dxfId="55" priority="2" operator="equal">
      <formula>"No Cumple"</formula>
    </cfRule>
  </conditionalFormatting>
  <dataValidations count="2">
    <dataValidation type="list" allowBlank="1" showInputMessage="1" showErrorMessage="1" sqref="D7:D8 D10:D11 D14:D16 D20 D27:D32 D35:D37" xr:uid="{0A1A69EE-4425-4EF5-8FC0-A5052F500415}">
      <formula1>"CUMPLE, NO CUMPLE,NO APLICA"</formula1>
    </dataValidation>
    <dataValidation type="list" allowBlank="1" showInputMessage="1" showErrorMessage="1" sqref="D21 D4 D13 D17 D6 D33 D19 D23:D25" xr:uid="{F21092FF-7BF0-4B88-8712-E912C767DCAC}">
      <formula1>"CUMPLE,NO CUMPLE"</formula1>
    </dataValidation>
  </dataValidations>
  <hyperlinks>
    <hyperlink ref="A1" location="PORTADA!A1" display="Portada" xr:uid="{84AD31F4-B6B1-4602-AF21-F481018E9173}"/>
  </hyperlinks>
  <printOptions horizontalCentered="1"/>
  <pageMargins left="0.31496062992125984" right="0.31496062992125984" top="1.3385826771653544" bottom="0.74803149606299213" header="0.31496062992125984" footer="0.31496062992125984"/>
  <pageSetup scale="65" fitToHeight="0" orientation="landscape" r:id="rId1"/>
  <headerFooter>
    <oddHeader>&amp;L&amp;G&amp;C
PROCESO DE INSPECCIÓN, VIGILANCIA Y CONTROL
INSTRUMENTO IV 
EDUCACION INICIAL PROPIA E INTERCULTURAL  - EIPI
&amp;RIN85.IVC
Versión 2
24/06/2026
Clasificación de la Información
CLASIFICADA</oddHeader>
    <oddFooter>&amp;C&amp;G</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E62C32-C975-41C6-B664-84E0CCAD2677}">
  <sheetPr>
    <tabColor rgb="FFFFCCCC"/>
    <pageSetUpPr fitToPage="1"/>
  </sheetPr>
  <dimension ref="A1:H37"/>
  <sheetViews>
    <sheetView zoomScale="90" zoomScaleNormal="90" workbookViewId="0">
      <selection activeCell="B8" sqref="B8"/>
    </sheetView>
  </sheetViews>
  <sheetFormatPr baseColWidth="10" defaultColWidth="11.42578125" defaultRowHeight="15"/>
  <cols>
    <col min="1" max="1" width="9.42578125" style="31" customWidth="1"/>
    <col min="2" max="2" width="8.28515625" style="36" customWidth="1"/>
    <col min="3" max="3" width="75.140625" style="32" customWidth="1"/>
    <col min="4" max="4" width="19.85546875" style="34" customWidth="1"/>
    <col min="5" max="5" width="75" style="34" customWidth="1"/>
    <col min="6" max="6" width="45" style="92" customWidth="1"/>
    <col min="7" max="7" width="16.140625" style="30" hidden="1" customWidth="1"/>
    <col min="8" max="16384" width="11.42578125" style="34"/>
  </cols>
  <sheetData>
    <row r="1" spans="1:8" ht="21" customHeight="1" thickBot="1">
      <c r="A1" s="199" t="s">
        <v>1727</v>
      </c>
      <c r="B1" s="500" t="s">
        <v>2017</v>
      </c>
      <c r="C1" s="501"/>
      <c r="D1" s="501"/>
      <c r="E1" s="502"/>
      <c r="F1" s="91"/>
    </row>
    <row r="2" spans="1:8" ht="74.25" customHeight="1" thickBot="1">
      <c r="A2" s="90" t="s">
        <v>1468</v>
      </c>
      <c r="B2" s="48" t="s">
        <v>1469</v>
      </c>
      <c r="C2" s="51" t="s">
        <v>1470</v>
      </c>
      <c r="D2" s="49" t="s">
        <v>1471</v>
      </c>
      <c r="E2" s="50" t="s">
        <v>1472</v>
      </c>
      <c r="F2" s="170" t="s">
        <v>1473</v>
      </c>
    </row>
    <row r="3" spans="1:8" ht="77.25" customHeight="1">
      <c r="A3" s="197"/>
      <c r="B3" s="42" t="s">
        <v>2018</v>
      </c>
      <c r="C3" s="272" t="s">
        <v>2019</v>
      </c>
      <c r="D3" s="64" t="str">
        <f>IF(COUNTIF(D4:D4,"NO CUMPLE")&gt;0,"NO CUMPLE CONDICIÓN",IF(COUNTIF(D4:D4,"CUMPLE")=0,"NO APLICA","CUMPLE"))</f>
        <v>NO APLICA</v>
      </c>
      <c r="E3" s="200" t="str">
        <f>CONCATENATE(IF(D4="NO CUMPLE",CONCATENATE(E4," / "),""))</f>
        <v/>
      </c>
      <c r="F3" s="312" t="s">
        <v>2020</v>
      </c>
      <c r="G3" s="61">
        <f>IF(D3="CUMPLE",1,IF(D3="NO CUMPLE CONDICIÓN",2,3))</f>
        <v>3</v>
      </c>
    </row>
    <row r="4" spans="1:8" ht="367.5" customHeight="1">
      <c r="A4" s="300" t="s">
        <v>1945</v>
      </c>
      <c r="B4" s="43" t="s">
        <v>2021</v>
      </c>
      <c r="C4" s="211" t="s">
        <v>2022</v>
      </c>
      <c r="D4" s="273"/>
      <c r="E4" s="101"/>
      <c r="F4" s="313" t="s">
        <v>2023</v>
      </c>
      <c r="G4" s="61"/>
    </row>
    <row r="5" spans="1:8" ht="102" customHeight="1">
      <c r="A5" s="302"/>
      <c r="B5" s="45" t="s">
        <v>2024</v>
      </c>
      <c r="C5" s="53" t="s">
        <v>2025</v>
      </c>
      <c r="D5" s="65" t="str">
        <f>IF(COUNTIF(D6:D12,"NO CUMPLE")&gt;0,"NO CUMPLE CONDICIÓN",IF(COUNTIF(D6:D12,"CUMPLE")=0,"NO APLICA","CUMPLE"))</f>
        <v>NO APLICA</v>
      </c>
      <c r="E5" s="60" t="str">
        <f>CONCATENATE(IF(D6="NO CUMPLE",CONCATENATE(E6," / "),""),IF(D7="NO CUMPLE",CONCATENATE(E7," / "),""),IF(D8="NO CUMPLE",CONCATENATE(E8," / "),""),IF(D9="NO CUMPLE",CONCATENATE(E9," / "),""),IF(D10="NO CUMPLE",CONCATENATE(E10," / "),""),IF(D12="NO CUMPLE",CONCATENATE(E12," / "),""))</f>
        <v/>
      </c>
      <c r="F5" s="312" t="s">
        <v>2026</v>
      </c>
      <c r="G5" s="61">
        <f>IF(D5="CUMPLE",1,IF(D5="NO CUMPLE CONDICIÓN",2,3))</f>
        <v>3</v>
      </c>
    </row>
    <row r="6" spans="1:8" ht="203.25" customHeight="1">
      <c r="A6" s="300" t="s">
        <v>1945</v>
      </c>
      <c r="B6" s="43" t="s">
        <v>2027</v>
      </c>
      <c r="C6" s="44" t="s">
        <v>2028</v>
      </c>
      <c r="D6" s="196"/>
      <c r="E6" s="101"/>
      <c r="F6" s="313" t="s">
        <v>2026</v>
      </c>
      <c r="G6" s="61"/>
    </row>
    <row r="7" spans="1:8" ht="130.5" customHeight="1">
      <c r="A7" s="300" t="s">
        <v>1945</v>
      </c>
      <c r="B7" s="43" t="s">
        <v>2035</v>
      </c>
      <c r="C7" s="327" t="s">
        <v>2029</v>
      </c>
      <c r="D7" s="196"/>
      <c r="E7" s="101"/>
      <c r="F7" s="313" t="s">
        <v>2030</v>
      </c>
      <c r="G7" s="61"/>
    </row>
    <row r="8" spans="1:8" ht="186.75" customHeight="1">
      <c r="A8" s="300" t="s">
        <v>1945</v>
      </c>
      <c r="B8" s="43" t="s">
        <v>2406</v>
      </c>
      <c r="C8" s="44" t="s">
        <v>2031</v>
      </c>
      <c r="D8" s="196"/>
      <c r="E8" s="101"/>
      <c r="F8" s="313" t="s">
        <v>2030</v>
      </c>
      <c r="G8" s="61"/>
    </row>
    <row r="9" spans="1:8" ht="262.5" customHeight="1">
      <c r="A9" s="300" t="s">
        <v>1945</v>
      </c>
      <c r="B9" s="43" t="s">
        <v>2407</v>
      </c>
      <c r="C9" s="44" t="s">
        <v>2032</v>
      </c>
      <c r="D9" s="196"/>
      <c r="E9" s="101"/>
      <c r="F9" s="313" t="s">
        <v>2030</v>
      </c>
      <c r="G9" s="61"/>
    </row>
    <row r="10" spans="1:8" ht="183.75" customHeight="1">
      <c r="A10" s="300" t="s">
        <v>1945</v>
      </c>
      <c r="B10" s="43" t="s">
        <v>2408</v>
      </c>
      <c r="C10" s="44" t="s">
        <v>2033</v>
      </c>
      <c r="D10" s="196"/>
      <c r="E10" s="101"/>
      <c r="F10" s="313" t="s">
        <v>2030</v>
      </c>
      <c r="G10" s="61"/>
    </row>
    <row r="11" spans="1:8" ht="65.25" customHeight="1">
      <c r="A11" s="302"/>
      <c r="B11" s="274"/>
      <c r="C11" s="268" t="s">
        <v>2034</v>
      </c>
      <c r="D11" s="256"/>
      <c r="E11" s="419"/>
      <c r="F11" s="314"/>
      <c r="G11" s="61"/>
    </row>
    <row r="12" spans="1:8" ht="264.75" customHeight="1">
      <c r="A12" s="300" t="s">
        <v>1945</v>
      </c>
      <c r="B12" s="43" t="s">
        <v>2035</v>
      </c>
      <c r="C12" s="44" t="s">
        <v>2036</v>
      </c>
      <c r="D12" s="196"/>
      <c r="E12" s="101"/>
      <c r="F12" s="313" t="s">
        <v>2026</v>
      </c>
      <c r="G12" s="61"/>
    </row>
    <row r="13" spans="1:8" ht="45" customHeight="1">
      <c r="A13" s="302"/>
      <c r="B13" s="45" t="s">
        <v>2037</v>
      </c>
      <c r="C13" s="53" t="s">
        <v>2038</v>
      </c>
      <c r="D13" s="65" t="str">
        <f>IF(COUNTIF(D15:D17,"NO CUMPLE")&gt;0,"NO CUMPLE CONDICIÓN",IF(COUNTIF(D15:D17,"CUMPLE")=0,"NO APLICA","CUMPLE"))</f>
        <v>NO APLICA</v>
      </c>
      <c r="E13" s="60" t="str">
        <f>CONCATENATE(IF(D15="NO CUMPLE",CONCATENATE(E15," / "),""),IF(D16="NO CUMPLE",CONCATENATE(E16," / "),""),IF(D17="NO CUMPLE",CONCATENATE(E17," / "),""))</f>
        <v/>
      </c>
      <c r="F13" s="312" t="s">
        <v>2039</v>
      </c>
      <c r="G13" s="61">
        <f>IF(D13="CUMPLE",1,IF(D13="NO CUMPLE CONDICIÓN",2,3))</f>
        <v>3</v>
      </c>
      <c r="H13" s="93"/>
    </row>
    <row r="14" spans="1:8" ht="26.25" customHeight="1">
      <c r="A14" s="302"/>
      <c r="B14" s="270"/>
      <c r="C14" s="268" t="s">
        <v>2040</v>
      </c>
      <c r="D14" s="315"/>
      <c r="E14" s="419"/>
      <c r="F14" s="314"/>
      <c r="G14" s="61"/>
    </row>
    <row r="15" spans="1:8" ht="309.75" customHeight="1">
      <c r="A15" s="300" t="s">
        <v>1945</v>
      </c>
      <c r="B15" s="43" t="s">
        <v>2041</v>
      </c>
      <c r="C15" s="257" t="s">
        <v>2042</v>
      </c>
      <c r="D15" s="196"/>
      <c r="E15" s="101"/>
      <c r="F15" s="313" t="s">
        <v>2039</v>
      </c>
      <c r="G15" s="61"/>
    </row>
    <row r="16" spans="1:8" ht="51.75" customHeight="1">
      <c r="A16" s="300" t="s">
        <v>1945</v>
      </c>
      <c r="B16" s="43" t="s">
        <v>2043</v>
      </c>
      <c r="C16" s="257" t="s">
        <v>2044</v>
      </c>
      <c r="D16" s="273"/>
      <c r="E16" s="101"/>
      <c r="F16" s="313" t="s">
        <v>2039</v>
      </c>
      <c r="G16" s="61"/>
    </row>
    <row r="17" spans="1:7" ht="93.75" customHeight="1">
      <c r="A17" s="152" t="s">
        <v>2045</v>
      </c>
      <c r="B17" s="43" t="s">
        <v>2046</v>
      </c>
      <c r="C17" s="257" t="s">
        <v>2047</v>
      </c>
      <c r="D17" s="196"/>
      <c r="E17" s="101"/>
      <c r="F17" s="313" t="s">
        <v>2039</v>
      </c>
      <c r="G17" s="61"/>
    </row>
    <row r="18" spans="1:7" ht="40.5" customHeight="1">
      <c r="A18" s="302"/>
      <c r="B18" s="45" t="s">
        <v>2048</v>
      </c>
      <c r="C18" s="79" t="s">
        <v>2049</v>
      </c>
      <c r="D18" s="65" t="str">
        <f>IF(COUNTIF(D20:D23,"NO CUMPLE")&gt;0,"NO CUMPLE CONDICIÓN",IF(COUNTIF(D20:D23,"CUMPLE")=0,"NO APLICA","CUMPLE"))</f>
        <v>NO APLICA</v>
      </c>
      <c r="E18" s="60" t="str">
        <f>CONCATENATE(IF(D20="NO CUMPLE",CONCATENATE(E20," / "),""),IF(D21="NO CUMPLE",CONCATENATE(E21," / "),""),IF(D22="NO CUMPLE",CONCATENATE(E22," / "),""),IF(D23="NO CUMPLE",CONCATENATE(E23," / "),""))</f>
        <v/>
      </c>
      <c r="F18" s="420" t="s">
        <v>2050</v>
      </c>
      <c r="G18" s="61">
        <f>IF(D18="CUMPLE",1,IF(D18="NO CUMPLE CONDICIÓN",2,3))</f>
        <v>3</v>
      </c>
    </row>
    <row r="19" spans="1:7" ht="36.75" customHeight="1">
      <c r="A19" s="302"/>
      <c r="B19" s="270"/>
      <c r="C19" s="268" t="s">
        <v>2051</v>
      </c>
      <c r="D19" s="256"/>
      <c r="E19" s="419"/>
      <c r="F19" s="314"/>
      <c r="G19" s="61"/>
    </row>
    <row r="20" spans="1:7" ht="46.5" customHeight="1">
      <c r="A20" s="300" t="s">
        <v>1945</v>
      </c>
      <c r="B20" s="43" t="s">
        <v>2052</v>
      </c>
      <c r="C20" s="46" t="s">
        <v>2053</v>
      </c>
      <c r="D20" s="196"/>
      <c r="E20" s="101"/>
      <c r="F20" s="421" t="s">
        <v>2050</v>
      </c>
      <c r="G20" s="61"/>
    </row>
    <row r="21" spans="1:7" ht="368.25" customHeight="1">
      <c r="A21" s="300" t="s">
        <v>1945</v>
      </c>
      <c r="B21" s="43" t="s">
        <v>2054</v>
      </c>
      <c r="C21" s="44" t="s">
        <v>2055</v>
      </c>
      <c r="D21" s="196"/>
      <c r="E21" s="101"/>
      <c r="F21" s="421" t="s">
        <v>2050</v>
      </c>
      <c r="G21" s="61"/>
    </row>
    <row r="22" spans="1:7" ht="53.25" customHeight="1">
      <c r="A22" s="300" t="s">
        <v>1945</v>
      </c>
      <c r="B22" s="43" t="s">
        <v>2354</v>
      </c>
      <c r="C22" s="44" t="s">
        <v>2363</v>
      </c>
      <c r="D22" s="107"/>
      <c r="E22" s="101"/>
      <c r="F22" s="421" t="s">
        <v>2050</v>
      </c>
      <c r="G22" s="61"/>
    </row>
    <row r="23" spans="1:7" ht="347.25" customHeight="1">
      <c r="A23" s="300"/>
      <c r="B23" s="43" t="s">
        <v>2056</v>
      </c>
      <c r="C23" s="44" t="s">
        <v>2057</v>
      </c>
      <c r="D23" s="196"/>
      <c r="E23" s="101"/>
      <c r="F23" s="421" t="s">
        <v>2050</v>
      </c>
      <c r="G23" s="61"/>
    </row>
    <row r="24" spans="1:7" ht="36" customHeight="1">
      <c r="A24" s="302"/>
      <c r="B24" s="45" t="s">
        <v>2058</v>
      </c>
      <c r="C24" s="79" t="s">
        <v>2059</v>
      </c>
      <c r="D24" s="65" t="str">
        <f>IF(COUNTIF(D25:D28,"NO CUMPLE")&gt;0,"NO CUMPLE CONDICIÓN",IF(COUNTIF(D25:D28,"CUMPLE")=0,"NO APLICA","CUMPLE"))</f>
        <v>NO APLICA</v>
      </c>
      <c r="E24" s="60" t="str">
        <f>CONCATENATE(IF(D25="NO CUMPLE",CONCATENATE(E25," / "),""),IF(D26="NO CUMPLE",CONCATENATE(E26," / "),""),IF(D27="NO CUMPLE",CONCATENATE(E27," / "),""),IF(D28="NO CUMPLE",CONCATENATE(E28," / "),""))</f>
        <v/>
      </c>
      <c r="F24" s="312" t="s">
        <v>2060</v>
      </c>
      <c r="G24" s="61">
        <f>IF(D24="CUMPLE",1,IF(D24="NO CUMPLE CONDICIÓN",2,3))</f>
        <v>3</v>
      </c>
    </row>
    <row r="25" spans="1:7" ht="324.75" customHeight="1">
      <c r="A25" s="300" t="s">
        <v>1945</v>
      </c>
      <c r="B25" s="43" t="s">
        <v>2061</v>
      </c>
      <c r="C25" s="44" t="s">
        <v>2062</v>
      </c>
      <c r="D25" s="196"/>
      <c r="E25" s="101"/>
      <c r="F25" s="313" t="s">
        <v>2063</v>
      </c>
      <c r="G25" s="61"/>
    </row>
    <row r="26" spans="1:7" ht="200.25" customHeight="1">
      <c r="A26" s="300"/>
      <c r="B26" s="43" t="s">
        <v>2064</v>
      </c>
      <c r="C26" s="257" t="s">
        <v>2065</v>
      </c>
      <c r="D26" s="196"/>
      <c r="E26" s="101"/>
      <c r="F26" s="313" t="s">
        <v>2063</v>
      </c>
    </row>
    <row r="27" spans="1:7" ht="252" customHeight="1">
      <c r="A27" s="300" t="s">
        <v>1945</v>
      </c>
      <c r="B27" s="43" t="s">
        <v>2066</v>
      </c>
      <c r="C27" s="44" t="s">
        <v>2067</v>
      </c>
      <c r="D27" s="196"/>
      <c r="E27" s="101"/>
      <c r="F27" s="313" t="s">
        <v>2063</v>
      </c>
    </row>
    <row r="28" spans="1:7" ht="311.25" customHeight="1">
      <c r="A28" s="300" t="s">
        <v>1945</v>
      </c>
      <c r="B28" s="43" t="s">
        <v>2068</v>
      </c>
      <c r="C28" s="44" t="s">
        <v>2069</v>
      </c>
      <c r="D28" s="196"/>
      <c r="E28" s="101"/>
      <c r="F28" s="313" t="s">
        <v>2063</v>
      </c>
    </row>
    <row r="29" spans="1:7" ht="39" customHeight="1">
      <c r="A29" s="302"/>
      <c r="B29" s="45" t="s">
        <v>2367</v>
      </c>
      <c r="C29" s="79" t="s">
        <v>2070</v>
      </c>
      <c r="D29" s="65" t="str">
        <f>IF(COUNTIF(D30:D32,"NO CUMPLE")&gt;0,"NO CUMPLE CONDICIÓN",IF(COUNTIF(D30:D32,"CUMPLE")=0,"NO APLICA","CUMPLE"))</f>
        <v>NO APLICA</v>
      </c>
      <c r="E29" s="60" t="str">
        <f>CONCATENATE(IF(D30="NO CUMPLE",CONCATENATE(E30," / "),""),IF(D31="NO CUMPLE",CONCATENATE(E31," / "),""),IF(D32="NO CUMPLE",CONCATENATE(E32," / "),""))</f>
        <v/>
      </c>
      <c r="F29" s="316" t="s">
        <v>2071</v>
      </c>
      <c r="G29" s="61">
        <f>IF(D29="CUMPLE",1,IF(D29="NO CUMPLE CONDICIÓN",2,3))</f>
        <v>3</v>
      </c>
    </row>
    <row r="30" spans="1:7" ht="185.25" customHeight="1">
      <c r="A30" s="300" t="s">
        <v>1945</v>
      </c>
      <c r="B30" s="43" t="s">
        <v>2500</v>
      </c>
      <c r="C30" s="55" t="s">
        <v>2072</v>
      </c>
      <c r="D30" s="196"/>
      <c r="E30" s="101"/>
      <c r="F30" s="317" t="s">
        <v>2071</v>
      </c>
    </row>
    <row r="31" spans="1:7" ht="125.25" customHeight="1">
      <c r="A31" s="300" t="s">
        <v>1945</v>
      </c>
      <c r="B31" s="43" t="s">
        <v>2501</v>
      </c>
      <c r="C31" s="44" t="s">
        <v>2073</v>
      </c>
      <c r="D31" s="107"/>
      <c r="E31" s="101"/>
      <c r="F31" s="317" t="s">
        <v>2071</v>
      </c>
    </row>
    <row r="32" spans="1:7" ht="184.5" customHeight="1" thickBot="1">
      <c r="A32" s="300" t="s">
        <v>1945</v>
      </c>
      <c r="B32" s="47" t="s">
        <v>2502</v>
      </c>
      <c r="C32" s="194" t="s">
        <v>2074</v>
      </c>
      <c r="D32" s="108"/>
      <c r="E32" s="103"/>
      <c r="F32" s="313" t="s">
        <v>2071</v>
      </c>
    </row>
    <row r="35" spans="3:4" hidden="1">
      <c r="C35" s="80" t="s">
        <v>1494</v>
      </c>
      <c r="D35" s="14">
        <f>COUNTIF(G3:G32,1)</f>
        <v>0</v>
      </c>
    </row>
    <row r="36" spans="3:4" hidden="1">
      <c r="C36" s="80" t="s">
        <v>1495</v>
      </c>
      <c r="D36" s="14">
        <f>COUNTIF(G3:G32,2)</f>
        <v>0</v>
      </c>
    </row>
    <row r="37" spans="3:4" hidden="1">
      <c r="C37" s="80" t="s">
        <v>1496</v>
      </c>
      <c r="D37" s="14">
        <f>COUNTIF(G3:G32,3)</f>
        <v>6</v>
      </c>
    </row>
  </sheetData>
  <sheetProtection algorithmName="SHA-512" hashValue="XpGQ3MKp4/jvrA0uiZizYBupvRb0hE47jrhXQAMpEJsZm6XKwonIGc7kqUaj/0eug6/tIDFSh6aoycdxPlb9XA==" saltValue="rgbm7VtTN+5ZODwfD0iMJQ==" spinCount="100000" sheet="1" formatRows="0" autoFilter="0"/>
  <mergeCells count="1">
    <mergeCell ref="B1:E1"/>
  </mergeCells>
  <phoneticPr fontId="30" type="noConversion"/>
  <conditionalFormatting sqref="D3">
    <cfRule type="cellIs" dxfId="54" priority="11" operator="equal">
      <formula>"NO CUMPLE CONDICIÓN"</formula>
    </cfRule>
    <cfRule type="cellIs" dxfId="53" priority="12" operator="equal">
      <formula>"No Cumple"</formula>
    </cfRule>
  </conditionalFormatting>
  <conditionalFormatting sqref="D5">
    <cfRule type="cellIs" dxfId="52" priority="9" operator="equal">
      <formula>"NO CUMPLE CONDICIÓN"</formula>
    </cfRule>
    <cfRule type="cellIs" dxfId="51" priority="10" operator="equal">
      <formula>"No Cumple"</formula>
    </cfRule>
  </conditionalFormatting>
  <conditionalFormatting sqref="D13">
    <cfRule type="cellIs" dxfId="50" priority="7" operator="equal">
      <formula>"NO CUMPLE CONDICIÓN"</formula>
    </cfRule>
    <cfRule type="cellIs" dxfId="49" priority="8" operator="equal">
      <formula>"No Cumple"</formula>
    </cfRule>
  </conditionalFormatting>
  <conditionalFormatting sqref="D18">
    <cfRule type="cellIs" dxfId="48" priority="5" operator="equal">
      <formula>"NO CUMPLE CONDICIÓN"</formula>
    </cfRule>
    <cfRule type="cellIs" dxfId="47" priority="6" operator="equal">
      <formula>"No Cumple"</formula>
    </cfRule>
  </conditionalFormatting>
  <conditionalFormatting sqref="D24">
    <cfRule type="cellIs" dxfId="46" priority="3" operator="equal">
      <formula>"NO CUMPLE CONDICIÓN"</formula>
    </cfRule>
    <cfRule type="cellIs" dxfId="45" priority="4" operator="equal">
      <formula>"No Cumple"</formula>
    </cfRule>
  </conditionalFormatting>
  <conditionalFormatting sqref="D29">
    <cfRule type="cellIs" dxfId="44" priority="1" operator="equal">
      <formula>"NO CUMPLE CONDICIÓN"</formula>
    </cfRule>
    <cfRule type="cellIs" dxfId="43" priority="2" operator="equal">
      <formula>"No Cumple"</formula>
    </cfRule>
  </conditionalFormatting>
  <dataValidations count="2">
    <dataValidation type="list" allowBlank="1" showInputMessage="1" showErrorMessage="1" sqref="D16 D4 D22 D31:D32" xr:uid="{B69A210E-5E8F-4818-8EEB-3929CED55787}">
      <formula1>"CUMPLE, NO CUMPLE,NO APLICA"</formula1>
    </dataValidation>
    <dataValidation type="list" allowBlank="1" showInputMessage="1" showErrorMessage="1" sqref="D30 D23 D15 D17 D12 D25:D28 D6:D10 D20:D21" xr:uid="{B6C4E063-9650-486F-BBCA-BA485843407E}">
      <formula1>"CUMPLE,NO CUMPLE"</formula1>
    </dataValidation>
  </dataValidations>
  <hyperlinks>
    <hyperlink ref="A1" location="PORTADA!A1" display="Portada" xr:uid="{FB169471-8C99-42E2-AFD6-413ECC60FFBB}"/>
  </hyperlinks>
  <printOptions horizontalCentered="1"/>
  <pageMargins left="0.31496062992125984" right="0.31496062992125984" top="1.3385826771653544" bottom="0.74803149606299213" header="0.31496062992125984" footer="0.31496062992125984"/>
  <pageSetup scale="74" fitToHeight="0" orientation="landscape" r:id="rId1"/>
  <headerFooter>
    <oddHeader>&amp;L&amp;G&amp;C
PROCESO DE INSPECCIÓN, VIGILANCIA Y CONTROL
INSTRUMENTO IV 
EDUCACION INICIAL PROPIA E INTERCULTURAL  - EIPI
&amp;RIN85.IVC
Versión 2
24/06/2026
Clasificación de la Información
CLASIFICADA</oddHeader>
    <oddFooter>&amp;C&amp;G</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18C7C3-DE6F-4B5D-BE8E-466A501B58D1}">
  <sheetPr>
    <tabColor rgb="FFFFCCCC"/>
    <pageSetUpPr fitToPage="1"/>
  </sheetPr>
  <dimension ref="A1:H24"/>
  <sheetViews>
    <sheetView zoomScaleNormal="100" workbookViewId="0">
      <selection activeCell="B8" sqref="B8"/>
    </sheetView>
  </sheetViews>
  <sheetFormatPr baseColWidth="10" defaultColWidth="11.42578125" defaultRowHeight="15"/>
  <cols>
    <col min="1" max="1" width="9.28515625" style="31" customWidth="1"/>
    <col min="2" max="2" width="9.85546875" style="36" customWidth="1"/>
    <col min="3" max="3" width="59" style="32" customWidth="1"/>
    <col min="4" max="4" width="19.28515625" style="34" customWidth="1"/>
    <col min="5" max="5" width="80.28515625" style="34" customWidth="1"/>
    <col min="6" max="6" width="44.28515625" style="92" customWidth="1"/>
    <col min="7" max="7" width="16.140625" style="30" hidden="1" customWidth="1"/>
    <col min="8" max="16384" width="11.42578125" style="34"/>
  </cols>
  <sheetData>
    <row r="1" spans="1:8" ht="21" customHeight="1" thickBot="1">
      <c r="A1" s="318" t="s">
        <v>2075</v>
      </c>
      <c r="B1" s="500" t="s">
        <v>2076</v>
      </c>
      <c r="C1" s="501"/>
      <c r="D1" s="501"/>
      <c r="E1" s="502"/>
      <c r="F1" s="91"/>
    </row>
    <row r="2" spans="1:8" ht="74.25" customHeight="1" thickBot="1">
      <c r="A2" s="319" t="s">
        <v>1468</v>
      </c>
      <c r="B2" s="48" t="s">
        <v>1469</v>
      </c>
      <c r="C2" s="51" t="s">
        <v>1470</v>
      </c>
      <c r="D2" s="67" t="s">
        <v>1471</v>
      </c>
      <c r="E2" s="50" t="s">
        <v>1472</v>
      </c>
      <c r="F2" s="170" t="s">
        <v>1473</v>
      </c>
    </row>
    <row r="3" spans="1:8" customFormat="1" ht="48" customHeight="1">
      <c r="A3" s="195"/>
      <c r="B3" s="42" t="s">
        <v>2077</v>
      </c>
      <c r="C3" s="203" t="s">
        <v>2078</v>
      </c>
      <c r="D3" s="64" t="str">
        <f>IF(COUNTIF(D4:D5,"NO CUMPLE")&gt;0,"NO CUMPLE CONDICIÓN",IF(COUNTIF(D4:D5,"CUMPLE")=0,"NO APLICA","CUMPLE"))</f>
        <v>NO APLICA</v>
      </c>
      <c r="E3" s="200" t="str">
        <f>CONCATENATE(IF(D4="NO CUMPLE",CONCATENATE(E4," / "),""),(IF(D5="NO CUMPLE",CONCATENATE(E5," / "),"")))</f>
        <v/>
      </c>
      <c r="F3" s="423" t="s">
        <v>2079</v>
      </c>
      <c r="G3" s="14">
        <f>IF(D3="CUMPLE",1,IF(D3="NO CUMPLE CONDICIÓN",2,3))</f>
        <v>3</v>
      </c>
    </row>
    <row r="4" spans="1:8" customFormat="1" ht="40.5">
      <c r="A4" s="320" t="s">
        <v>2045</v>
      </c>
      <c r="B4" s="52" t="s">
        <v>2080</v>
      </c>
      <c r="C4" s="254" t="s">
        <v>2081</v>
      </c>
      <c r="D4" s="196"/>
      <c r="E4" s="202"/>
      <c r="F4" s="424" t="s">
        <v>2079</v>
      </c>
    </row>
    <row r="5" spans="1:8" customFormat="1" ht="52.5" customHeight="1">
      <c r="A5" s="320" t="s">
        <v>2045</v>
      </c>
      <c r="B5" s="52" t="s">
        <v>2082</v>
      </c>
      <c r="C5" s="254" t="s">
        <v>2083</v>
      </c>
      <c r="D5" s="196"/>
      <c r="E5" s="202"/>
      <c r="F5" s="424" t="s">
        <v>2079</v>
      </c>
    </row>
    <row r="6" spans="1:8" customFormat="1" ht="81.75" customHeight="1">
      <c r="A6" s="195"/>
      <c r="B6" s="45" t="s">
        <v>2084</v>
      </c>
      <c r="C6" s="171" t="s">
        <v>2085</v>
      </c>
      <c r="D6" s="65" t="str">
        <f>IF(COUNTIF(D7:D11,"NO CUMPLE")&gt;0,"NO CUMPLE CONDICIÓN",IF(COUNTIF(D7:D11,"CUMPLE")=0,"NO APLICA","CUMPLE"))</f>
        <v>NO APLICA</v>
      </c>
      <c r="E6" s="60" t="str">
        <f>CONCATENATE(IF(D7="NO CUMPLE",CONCATENATE(E7," / "),""),IF(D8="NO CUMPLE",CONCATENATE(E8," / "),""),IF(D9="NO CUMPLE",CONCATENATE(E9," / "),""),IF(D10="NO CUMPLE",CONCATENATE(E10," / "),""),IF(D11="NO CUMPLE",CONCATENATE(E11," / "),""))</f>
        <v/>
      </c>
      <c r="F6" s="425" t="s">
        <v>2086</v>
      </c>
      <c r="G6" s="14">
        <f>IF(D6="CUMPLE",1,IF(D6="NO CUMPLE CONDICIÓN",2,3))</f>
        <v>3</v>
      </c>
    </row>
    <row r="7" spans="1:8" s="35" customFormat="1" ht="174" customHeight="1">
      <c r="A7" s="321" t="s">
        <v>2087</v>
      </c>
      <c r="B7" s="52" t="s">
        <v>2088</v>
      </c>
      <c r="C7" s="257" t="s">
        <v>2089</v>
      </c>
      <c r="D7" s="196"/>
      <c r="E7" s="207"/>
      <c r="F7" s="322" t="s">
        <v>2090</v>
      </c>
    </row>
    <row r="8" spans="1:8" ht="62.25" customHeight="1">
      <c r="A8" s="321" t="s">
        <v>2087</v>
      </c>
      <c r="B8" s="52" t="s">
        <v>2091</v>
      </c>
      <c r="C8" s="326" t="s">
        <v>2092</v>
      </c>
      <c r="D8" s="107"/>
      <c r="E8" s="202"/>
      <c r="F8" s="322" t="s">
        <v>2093</v>
      </c>
      <c r="G8" s="61"/>
    </row>
    <row r="9" spans="1:8" ht="96.75" customHeight="1">
      <c r="A9" s="321" t="s">
        <v>2087</v>
      </c>
      <c r="B9" s="52" t="s">
        <v>2094</v>
      </c>
      <c r="C9" s="177" t="s">
        <v>2095</v>
      </c>
      <c r="D9" s="107"/>
      <c r="E9" s="202"/>
      <c r="F9" s="322" t="s">
        <v>2096</v>
      </c>
      <c r="G9" s="61"/>
      <c r="H9" s="93"/>
    </row>
    <row r="10" spans="1:8" ht="88.5" customHeight="1">
      <c r="A10" s="321" t="s">
        <v>2087</v>
      </c>
      <c r="B10" s="52" t="s">
        <v>2097</v>
      </c>
      <c r="C10" s="177" t="s">
        <v>2098</v>
      </c>
      <c r="D10" s="196"/>
      <c r="E10" s="202"/>
      <c r="F10" s="322" t="s">
        <v>2099</v>
      </c>
      <c r="G10" s="61"/>
    </row>
    <row r="11" spans="1:8" customFormat="1" ht="72.75" customHeight="1">
      <c r="A11" s="320" t="s">
        <v>2045</v>
      </c>
      <c r="B11" s="52" t="s">
        <v>2100</v>
      </c>
      <c r="C11" s="177" t="s">
        <v>2101</v>
      </c>
      <c r="D11" s="196"/>
      <c r="E11" s="202"/>
      <c r="F11" s="322" t="s">
        <v>2102</v>
      </c>
    </row>
    <row r="12" spans="1:8" ht="62.25" customHeight="1">
      <c r="A12" s="195"/>
      <c r="B12" s="45" t="s">
        <v>2103</v>
      </c>
      <c r="C12" s="53" t="s">
        <v>2104</v>
      </c>
      <c r="D12" s="65" t="str">
        <f>IF(COUNTIF(D13:D14,"NO CUMPLE")&gt;0,"NO CUMPLE CONDICIÓN",IF(COUNTIF(D13:D14,"CUMPLE")=0,"NO APLICA","CUMPLE"))</f>
        <v>NO APLICA</v>
      </c>
      <c r="E12" s="60" t="str">
        <f>CONCATENATE(IF(D13="NO CUMPLE",CONCATENATE(E13," / "),""),(IF(D14="NO CUMPLE",CONCATENATE(E14," / "),"")))</f>
        <v/>
      </c>
      <c r="F12" s="323" t="s">
        <v>2105</v>
      </c>
      <c r="G12" s="14">
        <f>IF(D12="CUMPLE",1,IF(D12="NO CUMPLE CONDICIÓN",2,3))</f>
        <v>3</v>
      </c>
    </row>
    <row r="13" spans="1:8" ht="207" customHeight="1">
      <c r="A13" s="321" t="s">
        <v>2087</v>
      </c>
      <c r="B13" s="43" t="s">
        <v>2106</v>
      </c>
      <c r="C13" s="44" t="s">
        <v>2107</v>
      </c>
      <c r="D13" s="196"/>
      <c r="E13" s="202"/>
      <c r="F13" s="323" t="s">
        <v>2105</v>
      </c>
      <c r="G13" s="61"/>
    </row>
    <row r="14" spans="1:8" ht="204" customHeight="1">
      <c r="A14" s="321" t="s">
        <v>2087</v>
      </c>
      <c r="B14" s="43" t="s">
        <v>2108</v>
      </c>
      <c r="C14" s="297" t="s">
        <v>2109</v>
      </c>
      <c r="D14" s="196"/>
      <c r="E14" s="422"/>
      <c r="F14" s="323" t="s">
        <v>2105</v>
      </c>
      <c r="G14" s="61"/>
    </row>
    <row r="15" spans="1:8" ht="56.25" customHeight="1">
      <c r="A15" s="324"/>
      <c r="B15" s="45" t="s">
        <v>2110</v>
      </c>
      <c r="C15" s="275" t="s">
        <v>2111</v>
      </c>
      <c r="D15" s="65" t="str">
        <f>IF(COUNTIF(D16:D16,"NO CUMPLE")&gt;0,"NO CUMPLE CONDICIÓN",IF(COUNTIF(D16:D16,"CUMPLE")=0,"NO APLICA","CUMPLE"))</f>
        <v>NO APLICA</v>
      </c>
      <c r="E15" s="60" t="str">
        <f>CONCATENATE(IF(D16="NO CUMPLE",CONCATENATE(E16," / "),""))</f>
        <v/>
      </c>
      <c r="F15" s="323" t="s">
        <v>2112</v>
      </c>
      <c r="G15" s="14">
        <f>IF(D15="CUMPLE",1,IF(D15="NO CUMPLE CONDICIÓN",2,3))</f>
        <v>3</v>
      </c>
      <c r="H15" s="93"/>
    </row>
    <row r="16" spans="1:8" ht="306" customHeight="1">
      <c r="A16" s="198" t="s">
        <v>2113</v>
      </c>
      <c r="B16" s="43" t="s">
        <v>2114</v>
      </c>
      <c r="C16" s="54" t="s">
        <v>2115</v>
      </c>
      <c r="D16" s="196"/>
      <c r="E16" s="202"/>
      <c r="F16" s="323" t="s">
        <v>2112</v>
      </c>
      <c r="G16" s="61"/>
      <c r="H16" s="93"/>
    </row>
    <row r="17" spans="1:7" ht="38.25" customHeight="1">
      <c r="A17" s="324"/>
      <c r="B17" s="45" t="s">
        <v>2116</v>
      </c>
      <c r="C17" s="53" t="s">
        <v>2117</v>
      </c>
      <c r="D17" s="65" t="str">
        <f>IF(COUNTIF(D18:D20,"NO CUMPLE")&gt;0,"NO CUMPLE CONDICIÓN",IF(COUNTIF(D18:D20,"CUMPLE")=0,"NO APLICA","CUMPLE"))</f>
        <v>NO APLICA</v>
      </c>
      <c r="E17" s="60" t="str">
        <f>CONCATENATE(IF(D18="NO CUMPLE",CONCATENATE(E18," / "),""),IF(D19="NO CUMPLE",CONCATENATE(E19," / "),""),IF(D20="NO CUMPLE",CONCATENATE(E20," / "),""))</f>
        <v/>
      </c>
      <c r="F17" s="323" t="s">
        <v>2118</v>
      </c>
      <c r="G17" s="14">
        <f>IF(D17="CUMPLE",1,IF(D17="NO CUMPLE CONDICIÓN",2,3))</f>
        <v>3</v>
      </c>
    </row>
    <row r="18" spans="1:7" ht="106.5" customHeight="1">
      <c r="A18" s="198" t="s">
        <v>2113</v>
      </c>
      <c r="B18" s="43" t="s">
        <v>2119</v>
      </c>
      <c r="C18" s="46" t="s">
        <v>2120</v>
      </c>
      <c r="D18" s="196"/>
      <c r="E18" s="202"/>
      <c r="F18" s="323" t="s">
        <v>2118</v>
      </c>
      <c r="G18" s="61"/>
    </row>
    <row r="19" spans="1:7" s="296" customFormat="1" ht="99.75" customHeight="1">
      <c r="A19" s="198" t="s">
        <v>2113</v>
      </c>
      <c r="B19" s="52" t="s">
        <v>2121</v>
      </c>
      <c r="C19" s="294" t="s">
        <v>2122</v>
      </c>
      <c r="D19" s="107"/>
      <c r="E19" s="207"/>
      <c r="F19" s="426" t="s">
        <v>2118</v>
      </c>
      <c r="G19" s="295"/>
    </row>
    <row r="20" spans="1:7" ht="75.75" customHeight="1" thickBot="1">
      <c r="A20" s="198" t="s">
        <v>2113</v>
      </c>
      <c r="B20" s="212" t="s">
        <v>2123</v>
      </c>
      <c r="C20" s="427" t="s">
        <v>2124</v>
      </c>
      <c r="D20" s="108"/>
      <c r="E20" s="434"/>
      <c r="F20" s="426" t="s">
        <v>2118</v>
      </c>
    </row>
    <row r="22" spans="1:7" hidden="1">
      <c r="C22" s="80" t="s">
        <v>1494</v>
      </c>
      <c r="D22" s="14">
        <f>COUNTIF(G3:G20,1)</f>
        <v>0</v>
      </c>
    </row>
    <row r="23" spans="1:7" hidden="1">
      <c r="C23" s="80" t="s">
        <v>1495</v>
      </c>
      <c r="D23" s="14">
        <f>COUNTIF(G3:G20,2)</f>
        <v>0</v>
      </c>
    </row>
    <row r="24" spans="1:7" hidden="1">
      <c r="C24" s="80" t="s">
        <v>1496</v>
      </c>
      <c r="D24" s="14">
        <f>COUNTIF(G3:G20,3)</f>
        <v>5</v>
      </c>
    </row>
  </sheetData>
  <sheetProtection algorithmName="SHA-512" hashValue="KPMEgesBDPWASzLcDsgoJEN7qRv0CE82MzBM6iuna91ZZSLyLzI4f2ygI+7DjvctbGNrB21gaA3EPWjTeoTQ8A==" saltValue="GvkiNO13MI0xgFIToHT6qA==" spinCount="100000" sheet="1" formatRows="0" autoFilter="0"/>
  <mergeCells count="1">
    <mergeCell ref="B1:E1"/>
  </mergeCells>
  <conditionalFormatting sqref="D3">
    <cfRule type="cellIs" dxfId="42" priority="11" operator="equal">
      <formula>"NO CUMPLE CONDICIÓN"</formula>
    </cfRule>
    <cfRule type="cellIs" dxfId="41" priority="12" operator="equal">
      <formula>"No Cumple"</formula>
    </cfRule>
  </conditionalFormatting>
  <conditionalFormatting sqref="D6">
    <cfRule type="cellIs" dxfId="40" priority="9" operator="equal">
      <formula>"NO CUMPLE CONDICIÓN"</formula>
    </cfRule>
    <cfRule type="cellIs" dxfId="39" priority="10" operator="equal">
      <formula>"No Cumple"</formula>
    </cfRule>
  </conditionalFormatting>
  <conditionalFormatting sqref="D12">
    <cfRule type="cellIs" dxfId="38" priority="7" operator="equal">
      <formula>"NO CUMPLE CONDICIÓN"</formula>
    </cfRule>
    <cfRule type="cellIs" dxfId="37" priority="8" operator="equal">
      <formula>"No Cumple"</formula>
    </cfRule>
  </conditionalFormatting>
  <conditionalFormatting sqref="D15">
    <cfRule type="cellIs" dxfId="36" priority="5" operator="equal">
      <formula>"NO CUMPLE CONDICIÓN"</formula>
    </cfRule>
    <cfRule type="cellIs" dxfId="35" priority="6" operator="equal">
      <formula>"No Cumple"</formula>
    </cfRule>
  </conditionalFormatting>
  <conditionalFormatting sqref="D17">
    <cfRule type="cellIs" dxfId="34" priority="1" operator="equal">
      <formula>"NO CUMPLE CONDICIÓN"</formula>
    </cfRule>
    <cfRule type="cellIs" dxfId="33" priority="2" operator="equal">
      <formula>"No Cumple"</formula>
    </cfRule>
  </conditionalFormatting>
  <dataValidations count="2">
    <dataValidation type="list" allowBlank="1" showInputMessage="1" showErrorMessage="1" sqref="D8:D9 D14" xr:uid="{55E8824B-FC56-4FC1-8F46-11DCA2788570}">
      <formula1>"CUMPLE,NO CUMPLE,NO APLICA"</formula1>
    </dataValidation>
    <dataValidation type="list" allowBlank="1" showInputMessage="1" showErrorMessage="1" sqref="D7 D4:D5 D13 D10:D11 D16 D18:D20" xr:uid="{EA16F1CF-59F4-44A9-8945-A5ABB22B0390}">
      <formula1>"CUMPLE,NO CUMPLE"</formula1>
    </dataValidation>
  </dataValidations>
  <hyperlinks>
    <hyperlink ref="A1" location="PORTADA!A1" display="PORTADA" xr:uid="{A488B1A9-7041-4C55-92DE-A4B366EE82DD}"/>
  </hyperlinks>
  <printOptions horizontalCentered="1"/>
  <pageMargins left="0.31496062992125984" right="0.31496062992125984" top="1.3385826771653544" bottom="0.74803149606299213" header="0.31496062992125984" footer="0.31496062992125984"/>
  <pageSetup scale="78" fitToHeight="0" orientation="landscape" r:id="rId1"/>
  <headerFooter>
    <oddHeader>&amp;L&amp;G&amp;C
PROCESO DE INSPECCIÓN, VIGILANCIA Y CONTROL
INSTRUMENTO IV 
EDUCACION INICIAL PROPIA E INTERCULTURAL  - EIPI
&amp;RIN85.IVC
Versión 2
24/06/2026
Clasificación de la Información
CLASIFICADA</oddHeader>
    <oddFooter>&amp;C&amp;G</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20" ma:contentTypeDescription="Crear nuevo documento." ma:contentTypeScope="" ma:versionID="4790fd9227c25354e176862d47b38145">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0fdbb511a6af1c1016be2a4972d17885"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ae402e89-c748-4c02-8d41-8114b5e6d98c}"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6ddc973-6f3e-458c-98dc-616d12e59db2">
      <Terms xmlns="http://schemas.microsoft.com/office/infopath/2007/PartnerControls"/>
    </lcf76f155ced4ddcb4097134ff3c332f>
    <TaxCatchAll xmlns="07df56aa-f336-4b80-aa61-75267864e9e7" xsi:nil="true"/>
  </documentManagement>
</p:properties>
</file>

<file path=customXml/itemProps1.xml><?xml version="1.0" encoding="utf-8"?>
<ds:datastoreItem xmlns:ds="http://schemas.openxmlformats.org/officeDocument/2006/customXml" ds:itemID="{C129F242-E5B9-4DBB-A19D-7258E25379C6}">
  <ds:schemaRefs>
    <ds:schemaRef ds:uri="http://schemas.microsoft.com/sharepoint/v3/contenttype/forms"/>
  </ds:schemaRefs>
</ds:datastoreItem>
</file>

<file path=customXml/itemProps2.xml><?xml version="1.0" encoding="utf-8"?>
<ds:datastoreItem xmlns:ds="http://schemas.openxmlformats.org/officeDocument/2006/customXml" ds:itemID="{28748358-4F63-4D9E-8992-0836DEAD22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B56C6F4-071D-4AE6-84D4-CEF5997BC3BE}">
  <ds:schemaRefs>
    <ds:schemaRef ds:uri="http://schemas.microsoft.com/office/2006/metadata/properties"/>
    <ds:schemaRef ds:uri="http://schemas.microsoft.com/office/infopath/2007/PartnerControls"/>
    <ds:schemaRef ds:uri="76ddc973-6f3e-458c-98dc-616d12e59db2"/>
    <ds:schemaRef ds:uri="07df56aa-f336-4b80-aa61-75267864e9e7"/>
  </ds:schemaRefs>
</ds:datastoreItem>
</file>

<file path=docMetadata/LabelInfo.xml><?xml version="1.0" encoding="utf-8"?>
<clbl:labelList xmlns:clbl="http://schemas.microsoft.com/office/2020/mipLabelMetadata">
  <clbl:label id="{3d92a5f3-bc7a-4a79-8c5e-5e483f7789bf}" enabled="0" method="" siteId="{3d92a5f3-bc7a-4a79-8c5e-5e483f7789b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18</vt:i4>
      </vt:variant>
    </vt:vector>
  </HeadingPairs>
  <TitlesOfParts>
    <vt:vector size="38" baseType="lpstr">
      <vt:lpstr>LISTAS</vt:lpstr>
      <vt:lpstr>PORTADA</vt:lpstr>
      <vt:lpstr>INSTRUCTIVO</vt:lpstr>
      <vt:lpstr>1. Información General</vt:lpstr>
      <vt:lpstr>2.Ambientes Edu. y Protectores</vt:lpstr>
      <vt:lpstr>3.Salud y Nutrición</vt:lpstr>
      <vt:lpstr>4. Familia, Comunidades y Redes</vt:lpstr>
      <vt:lpstr>5. Proceso Pedagógico</vt:lpstr>
      <vt:lpstr>6. Administrativo y Gestión</vt:lpstr>
      <vt:lpstr>7. Financiero </vt:lpstr>
      <vt:lpstr>8. Talento Humano </vt:lpstr>
      <vt:lpstr>TEMP</vt:lpstr>
      <vt:lpstr>Tabla 1. Áreas y Baños</vt:lpstr>
      <vt:lpstr>Tabla 2 Evid. no cumpl P.I.</vt:lpstr>
      <vt:lpstr>Tabla 3 Estructura del TH</vt:lpstr>
      <vt:lpstr>Tabla 4 Registro Muestra TH</vt:lpstr>
      <vt:lpstr>Tabla 5 Perfiles TH</vt:lpstr>
      <vt:lpstr>Condiciones NO cumplimiento</vt:lpstr>
      <vt:lpstr>Acta_Cierre</vt:lpstr>
      <vt:lpstr>Oculto</vt:lpstr>
      <vt:lpstr>'1. Información General'!Área_de_impresión</vt:lpstr>
      <vt:lpstr>'2.Ambientes Edu. y Protectores'!Área_de_impresión</vt:lpstr>
      <vt:lpstr>'3.Salud y Nutrición'!Área_de_impresión</vt:lpstr>
      <vt:lpstr>'4. Familia, Comunidades y Redes'!Área_de_impresión</vt:lpstr>
      <vt:lpstr>'5. Proceso Pedagógico'!Área_de_impresión</vt:lpstr>
      <vt:lpstr>'6. Administrativo y Gestión'!Área_de_impresión</vt:lpstr>
      <vt:lpstr>'7. Financiero '!Área_de_impresión</vt:lpstr>
      <vt:lpstr>'8. Talento Humano '!Área_de_impresión</vt:lpstr>
      <vt:lpstr>Acta_Cierre!Área_de_impresión</vt:lpstr>
      <vt:lpstr>'Condiciones NO cumplimiento'!Área_de_impresión</vt:lpstr>
      <vt:lpstr>INSTRUCTIVO!Área_de_impresión</vt:lpstr>
      <vt:lpstr>PORTADA!Área_de_impresión</vt:lpstr>
      <vt:lpstr>'Tabla 1. Áreas y Baños'!Área_de_impresión</vt:lpstr>
      <vt:lpstr>'Tabla 2 Evid. no cumpl P.I.'!Área_de_impresión</vt:lpstr>
      <vt:lpstr>'Tabla 3 Estructura del TH'!Área_de_impresión</vt:lpstr>
      <vt:lpstr>'Tabla 4 Registro Muestra TH'!Área_de_impresión</vt:lpstr>
      <vt:lpstr>'Tabla 5 Perfiles TH'!Área_de_impresión</vt:lpstr>
      <vt:lpstr>'Condiciones NO cumplimiento'!Títulos_a_imprimir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Alberto Cuervo Fonce</dc:creator>
  <cp:keywords/>
  <dc:description/>
  <cp:lastModifiedBy>Cesar Augusto Rodriguez Chaparro</cp:lastModifiedBy>
  <cp:revision/>
  <cp:lastPrinted>2026-06-24T19:37:12Z</cp:lastPrinted>
  <dcterms:created xsi:type="dcterms:W3CDTF">2025-06-13T16:00:54Z</dcterms:created>
  <dcterms:modified xsi:type="dcterms:W3CDTF">2026-06-24T19:37:56Z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0x010100CBAB2D1B7E1D91439D22BD14EE047FE5</vt:lpwstr>
  </property>
</Properties>
</file>