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tables/table114.xml" ContentType="application/vnd.openxmlformats-officedocument.spreadsheetml.table+xml"/>
  <Override PartName="/xl/drawings/drawing8.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3" documentId="13_ncr:1_{2B8F3609-1437-9943-9ED5-4E24AB2B45DD}" xr6:coauthVersionLast="47" xr6:coauthVersionMax="47" xr10:uidLastSave="{9089FDA1-E7A3-45B9-86D8-3BAB7ECE7B53}"/>
  <bookViews>
    <workbookView xWindow="-120" yWindow="-120" windowWidth="29040" windowHeight="15720" tabRatio="829" activeTab="1" xr2:uid="{00000000-000D-0000-FFFF-FFFF00000000}"/>
  </bookViews>
  <sheets>
    <sheet name="LISTAS" sheetId="2" state="hidden" r:id="rId1"/>
    <sheet name="PORTADA" sheetId="57" r:id="rId2"/>
    <sheet name="INSTRUCTIVO" sheetId="82" r:id="rId3"/>
    <sheet name="1. Información General" sheetId="66" r:id="rId4"/>
    <sheet name="2. Ambientes Edu. y Protectores" sheetId="76" r:id="rId5"/>
    <sheet name="3. Salud y Nutrición" sheetId="72" r:id="rId6"/>
    <sheet name="4. Familia, Comunidades y Redes" sheetId="74" r:id="rId7"/>
    <sheet name="5. Proceso Pedagógico" sheetId="75" r:id="rId8"/>
    <sheet name="6. Administrativo y Gestión" sheetId="73" r:id="rId9"/>
    <sheet name="7. Financiero" sheetId="79" r:id="rId10"/>
    <sheet name="8. Talento Humano" sheetId="80" r:id="rId11"/>
    <sheet name="Tabla 1. Áreas" sheetId="50" r:id="rId12"/>
    <sheet name="Tabla 2 Evid. no cumpl P.I." sheetId="65" r:id="rId13"/>
    <sheet name="Tabla 3 Perfiles TH" sheetId="70" r:id="rId14"/>
    <sheet name="Tabla 4 Registro Muestra TH" sheetId="62" r:id="rId15"/>
    <sheet name="Tabla 5 Estructura del TH" sheetId="81" r:id="rId16"/>
    <sheet name="Anexo 1. Doc. Inscripcion" sheetId="64" r:id="rId17"/>
    <sheet name="TEMP" sheetId="38" state="hidden" r:id="rId18"/>
    <sheet name="Condiciones NO cumplimiento" sheetId="32" r:id="rId19"/>
    <sheet name="Acta_Cierre" sheetId="14" r:id="rId20"/>
    <sheet name="Oculto" sheetId="39" state="hidden" r:id="rId21"/>
  </sheets>
  <externalReferences>
    <externalReference r:id="rId22"/>
    <externalReference r:id="rId23"/>
    <externalReference r:id="rId24"/>
  </externalReferences>
  <definedNames>
    <definedName name="_xlnm._FilterDatabase" localSheetId="4" hidden="1">'2. Ambientes Edu. y Protectores'!$A$2:$G$59</definedName>
    <definedName name="_xlnm._FilterDatabase" localSheetId="5" hidden="1">'3. Salud y Nutrición'!$A$2:$G$2</definedName>
    <definedName name="_xlnm._FilterDatabase" localSheetId="6" hidden="1">'4. Familia, Comunidades y Redes'!$A$2:$H$25</definedName>
    <definedName name="_xlnm._FilterDatabase" localSheetId="7" hidden="1">'5. Proceso Pedagógico'!$A$2:$H$21</definedName>
    <definedName name="_xlnm._FilterDatabase" localSheetId="8" hidden="1">'6. Administrativo y Gestión'!$A$2:$H$9</definedName>
    <definedName name="_xlnm._FilterDatabase" localSheetId="18" hidden="1">'Condiciones NO cumplimiento'!$A$2:$G$2</definedName>
    <definedName name="_xlnm.Print_Area" localSheetId="3">'1. Información General'!$A$1:$F$41</definedName>
    <definedName name="_xlnm.Print_Area" localSheetId="4">'2. Ambientes Edu. y Protectores'!$B$1:$E$59</definedName>
    <definedName name="_xlnm.Print_Area" localSheetId="5">'3. Salud y Nutrición'!$B$1:$E$74</definedName>
    <definedName name="_xlnm.Print_Area" localSheetId="6">'4. Familia, Comunidades y Redes'!$B$1:$E$34</definedName>
    <definedName name="_xlnm.Print_Area" localSheetId="7">'5. Proceso Pedagógico'!$B$1:$E$21</definedName>
    <definedName name="_xlnm.Print_Area" localSheetId="8">'6. Administrativo y Gestión'!$B$1:$E$20</definedName>
    <definedName name="_xlnm.Print_Area" localSheetId="9">'7. Financiero'!$B$1:$E$19</definedName>
    <definedName name="_xlnm.Print_Area" localSheetId="10">'8. Talento Humano'!$B$1:$E$26</definedName>
    <definedName name="_xlnm.Print_Area" localSheetId="19">Acta_Cierre!$A$1:$F$45</definedName>
    <definedName name="_xlnm.Print_Area" localSheetId="16">'Anexo 1. Doc. Inscripcion'!$B$1:$D$22</definedName>
    <definedName name="_xlnm.Print_Area" localSheetId="18">'Condiciones NO cumplimiento'!$A$2:$G$40</definedName>
    <definedName name="_xlnm.Print_Area" localSheetId="2">INSTRUCTIVO!$A$1:$B$95</definedName>
    <definedName name="_xlnm.Print_Area" localSheetId="1">PORTADA!$A$1:$E$39</definedName>
    <definedName name="_xlnm.Print_Area" localSheetId="11">'Tabla 1. Áreas'!$A$1:$I$8</definedName>
    <definedName name="_xlnm.Print_Area" localSheetId="12">'Tabla 2 Evid. no cumpl P.I.'!$B$1:$N$12</definedName>
    <definedName name="_xlnm.Print_Area" localSheetId="13">'Tabla 3 Perfiles TH'!$A$1:$E$14</definedName>
    <definedName name="_xlnm.Print_Area" localSheetId="14">'Tabla 4 Registro Muestra TH'!$A$1:$AO$13</definedName>
    <definedName name="_xlnm.Print_Area" localSheetId="15">'Tabla 5 Estructura del TH'!$A$1:$B$15</definedName>
    <definedName name="_xlnm.Print_Area" localSheetId="17">TEMP!#REF!</definedName>
    <definedName name="Auditoría" localSheetId="2">#REF!</definedName>
    <definedName name="Auditoría">[1]!Acciones[Auditoría]</definedName>
    <definedName name="b" localSheetId="2">#REF!</definedName>
    <definedName name="b" localSheetId="11">'[1]Verificables Comp. Legal'!$D$40</definedName>
    <definedName name="b" localSheetId="13">'[2]Verificables Comp. Legal'!$D$40</definedName>
    <definedName name="b" localSheetId="14">'[3]Verificables Comp. Legal'!$D$40</definedName>
    <definedName name="b">'[1]Verificables Comp. Legal'!$D$40</definedName>
    <definedName name="ca" localSheetId="2">#REF!</definedName>
    <definedName name="ca" localSheetId="11">'[1]Verificables Comp. Legal'!$K$19</definedName>
    <definedName name="ca" localSheetId="13">'[2]Verificables Comp. Legal'!$K$19</definedName>
    <definedName name="ca" localSheetId="14">'[3]Verificables Comp. Legal'!$K$19</definedName>
    <definedName name="ca">'[1]Verificables Comp. Legal'!$K$19</definedName>
    <definedName name="camp" localSheetId="2">#REF!</definedName>
    <definedName name="camp" localSheetId="11">'[1]Verificables Comp. Legal'!$U$16</definedName>
    <definedName name="camp" localSheetId="13">'[2]Verificables Comp. Legal'!$U$16</definedName>
    <definedName name="camp" localSheetId="14">'[3]Verificables Comp. Legal'!$U$16</definedName>
    <definedName name="camp">'[1]Verificables Comp. Legal'!$U$16</definedName>
    <definedName name="cap" localSheetId="2">#REF!</definedName>
    <definedName name="cap" localSheetId="11">'[1]Verificables Comp. Legal'!$O$29</definedName>
    <definedName name="cap" localSheetId="13">'[2]Verificables Comp. Legal'!$O$29</definedName>
    <definedName name="cap" localSheetId="14">'[3]Verificables Comp. Legal'!$O$29</definedName>
    <definedName name="cap">'[1]Verificables Comp. Legal'!$O$29</definedName>
    <definedName name="car" localSheetId="2">#REF!</definedName>
    <definedName name="car" localSheetId="11">'[1]Verificables Comp. Legal'!$K$16</definedName>
    <definedName name="car" localSheetId="13">'[2]Verificables Comp. Legal'!$K$16</definedName>
    <definedName name="car" localSheetId="14">'[3]Verificables Comp. Legal'!$K$16</definedName>
    <definedName name="car">'[1]Verificables Comp. Legal'!$K$16</definedName>
    <definedName name="carg" localSheetId="2">#REF!</definedName>
    <definedName name="carg" localSheetId="11">'[1]Verificables Comp. Legal'!$K$17</definedName>
    <definedName name="carg" localSheetId="13">'[2]Verificables Comp. Legal'!$K$17</definedName>
    <definedName name="carg" localSheetId="14">'[3]Verificables Comp. Legal'!$K$17</definedName>
    <definedName name="carg">'[1]Verificables Comp. Legal'!$K$17</definedName>
    <definedName name="cargo" localSheetId="2">#REF!</definedName>
    <definedName name="cargo" localSheetId="11">'[1]Verificables Comp. Legal'!$K$18</definedName>
    <definedName name="cargo" localSheetId="13">'[2]Verificables Comp. Legal'!$K$18</definedName>
    <definedName name="cargo" localSheetId="14">'[3]Verificables Comp. Legal'!$K$18</definedName>
    <definedName name="cargo">'[1]Verificables Comp. Legal'!$K$18</definedName>
    <definedName name="cargoo" localSheetId="2">#REF!</definedName>
    <definedName name="cargoo" localSheetId="11">'[1]Verificables Comp. Legal'!$J$38</definedName>
    <definedName name="cargoo" localSheetId="13">'[2]Verificables Comp. Legal'!$J$38</definedName>
    <definedName name="cargoo" localSheetId="14">'[3]Verificables Comp. Legal'!$J$38</definedName>
    <definedName name="cargoo">'[1]Verificables Comp. Legal'!$J$38</definedName>
    <definedName name="cargooo" localSheetId="2">#REF!</definedName>
    <definedName name="cargooo" localSheetId="11">'[1]Verificables Comp. Legal'!$J$37</definedName>
    <definedName name="cargooo" localSheetId="13">'[2]Verificables Comp. Legal'!$J$37</definedName>
    <definedName name="cargooo" localSheetId="14">'[3]Verificables Comp. Legal'!$J$37</definedName>
    <definedName name="cargooo">'[1]Verificables Comp. Legal'!$J$37</definedName>
    <definedName name="carrr" localSheetId="2">#REF!</definedName>
    <definedName name="carrr" localSheetId="11">'[1]Verificables Comp. Legal'!$J$39</definedName>
    <definedName name="carrr" localSheetId="13">'[2]Verificables Comp. Legal'!$J$39</definedName>
    <definedName name="carrr" localSheetId="14">'[3]Verificables Comp. Legal'!$J$39</definedName>
    <definedName name="carrr">'[1]Verificables Comp. Legal'!$J$39</definedName>
    <definedName name="carrrr" localSheetId="2">#REF!</definedName>
    <definedName name="carrrr" localSheetId="11">'[1]Verificables Comp. Legal'!$J$40</definedName>
    <definedName name="carrrr" localSheetId="13">'[2]Verificables Comp. Legal'!$J$40</definedName>
    <definedName name="carrrr" localSheetId="14">'[3]Verificables Comp. Legal'!$J$40</definedName>
    <definedName name="carrrr">'[1]Verificables Comp. Legal'!$J$40</definedName>
    <definedName name="codpo" localSheetId="2">#REF!</definedName>
    <definedName name="codpo" localSheetId="11">'[1]Verificables Comp. Legal'!$B$34</definedName>
    <definedName name="codpo" localSheetId="13">'[2]Verificables Comp. Legal'!$B$34</definedName>
    <definedName name="codpo" localSheetId="14">'[3]Verificables Comp. Legal'!$B$34</definedName>
    <definedName name="codpo">'[1]Verificables Comp. Legal'!$B$34</definedName>
    <definedName name="com" localSheetId="2">#REF!</definedName>
    <definedName name="com" localSheetId="11">'[1]Verificables Comp. Legal'!$U$17</definedName>
    <definedName name="com" localSheetId="13">'[2]Verificables Comp. Legal'!$U$17</definedName>
    <definedName name="com" localSheetId="14">'[3]Verificables Comp. Legal'!$U$17</definedName>
    <definedName name="com">'[1]Verificables Comp. Legal'!$U$17</definedName>
    <definedName name="com´p" localSheetId="2">#REF!</definedName>
    <definedName name="com´p" localSheetId="11">'[1]Verificables Comp. Legal'!$U$18</definedName>
    <definedName name="com´p" localSheetId="13">'[2]Verificables Comp. Legal'!$U$18</definedName>
    <definedName name="com´p" localSheetId="14">'[3]Verificables Comp. Legal'!$U$18</definedName>
    <definedName name="com´p">'[1]Verificables Comp. Legal'!$U$18</definedName>
    <definedName name="compel" localSheetId="2">#REF!</definedName>
    <definedName name="compel" localSheetId="11">'[1]Verificables Comp. Legal'!$Q$38</definedName>
    <definedName name="compel" localSheetId="13">'[2]Verificables Comp. Legal'!$Q$38</definedName>
    <definedName name="compel" localSheetId="14">'[3]Verificables Comp. Legal'!$Q$38</definedName>
    <definedName name="compel">'[1]Verificables Comp. Legal'!$Q$38</definedName>
    <definedName name="compen" localSheetId="2">#REF!</definedName>
    <definedName name="compen" localSheetId="11">'[1]Verificables Comp. Legal'!$Q$37</definedName>
    <definedName name="compen" localSheetId="13">'[2]Verificables Comp. Legal'!$Q$37</definedName>
    <definedName name="compen" localSheetId="14">'[3]Verificables Comp. Legal'!$Q$37</definedName>
    <definedName name="compen">'[1]Verificables Comp. Legal'!$Q$37</definedName>
    <definedName name="compo" localSheetId="2">#REF!</definedName>
    <definedName name="compo" localSheetId="11">'[1]Verificables Comp. Legal'!$U$19</definedName>
    <definedName name="compo" localSheetId="13">'[2]Verificables Comp. Legal'!$U$19</definedName>
    <definedName name="compo" localSheetId="14">'[3]Verificables Comp. Legal'!$U$19</definedName>
    <definedName name="compo">'[1]Verificables Comp. Legal'!$U$19</definedName>
    <definedName name="comppa" localSheetId="2">#REF!</definedName>
    <definedName name="comppa" localSheetId="11">'[1]Verificables Comp. Legal'!$Q$39</definedName>
    <definedName name="comppa" localSheetId="13">'[2]Verificables Comp. Legal'!$Q$39</definedName>
    <definedName name="comppa" localSheetId="14">'[3]Verificables Comp. Legal'!$Q$39</definedName>
    <definedName name="comppa">'[1]Verificables Comp. Legal'!$Q$39</definedName>
    <definedName name="comppar" localSheetId="2">#REF!</definedName>
    <definedName name="comppar" localSheetId="11">'[1]Verificables Comp. Legal'!$Q$40</definedName>
    <definedName name="comppar" localSheetId="13">'[2]Verificables Comp. Legal'!$Q$40</definedName>
    <definedName name="comppar" localSheetId="14">'[3]Verificables Comp. Legal'!$Q$40</definedName>
    <definedName name="comppar">'[1]Verificables Comp. Legal'!$Q$40</definedName>
    <definedName name="correo" localSheetId="2">#REF!</definedName>
    <definedName name="correo" localSheetId="11">'[1]Verificables Comp. Legal'!$U$23</definedName>
    <definedName name="correo" localSheetId="13">'[2]Verificables Comp. Legal'!$U$23</definedName>
    <definedName name="correo" localSheetId="14">'[3]Verificables Comp. Legal'!$U$23</definedName>
    <definedName name="correo">'[1]Verificables Comp. Legal'!$U$23</definedName>
    <definedName name="CPIA" localSheetId="2">#REF!</definedName>
    <definedName name="CPIA">[1]!Acciones[Auditoría]</definedName>
    <definedName name="cumple" localSheetId="11">#REF!</definedName>
    <definedName name="cumple">#REF!</definedName>
    <definedName name="cupo" localSheetId="2">#REF!</definedName>
    <definedName name="cupo" localSheetId="11">'[1]Verificables Comp. Legal'!$Q$29</definedName>
    <definedName name="cupo" localSheetId="13">'[2]Verificables Comp. Legal'!$Q$29</definedName>
    <definedName name="cupo" localSheetId="14">'[3]Verificables Comp. Legal'!$Q$29</definedName>
    <definedName name="cupo">'[1]Verificables Comp. Legal'!$Q$29</definedName>
    <definedName name="cz" localSheetId="2">#REF!</definedName>
    <definedName name="cz" localSheetId="11">'[1]Verificables Comp. Legal'!$O$22</definedName>
    <definedName name="cz" localSheetId="13">'[2]Verificables Comp. Legal'!$O$22</definedName>
    <definedName name="cz" localSheetId="14">'[3]Verificables Comp. Legal'!$O$22</definedName>
    <definedName name="cz">'[1]Verificables Comp. Legal'!$O$22</definedName>
    <definedName name="desp" localSheetId="2">#REF!</definedName>
    <definedName name="desp" localSheetId="11">'[1]Verificables Comp. Legal'!$M$30</definedName>
    <definedName name="desp" localSheetId="13">'[2]Verificables Comp. Legal'!$M$30</definedName>
    <definedName name="desp" localSheetId="14">'[3]Verificables Comp. Legal'!$M$30</definedName>
    <definedName name="desp">'[1]Verificables Comp. Legal'!$M$30</definedName>
    <definedName name="dir" localSheetId="2">#REF!</definedName>
    <definedName name="dir" localSheetId="11">'[1]Verificables Comp. Legal'!$D$25</definedName>
    <definedName name="dir" localSheetId="13">'[2]Verificables Comp. Legal'!$D$25</definedName>
    <definedName name="dir" localSheetId="14">'[3]Verificables Comp. Legal'!$D$25</definedName>
    <definedName name="dir">'[1]Verificables Comp. Legal'!$D$25</definedName>
    <definedName name="dirse" localSheetId="2">#REF!</definedName>
    <definedName name="dirse" localSheetId="11">'[1]Verificables Comp. Legal'!$D$32</definedName>
    <definedName name="dirse" localSheetId="13">'[2]Verificables Comp. Legal'!$D$32</definedName>
    <definedName name="dirse" localSheetId="14">'[3]Verificables Comp. Legal'!$D$32</definedName>
    <definedName name="dirse">'[1]Verificables Comp. Legal'!$D$32</definedName>
    <definedName name="dr" localSheetId="2">#REF!</definedName>
    <definedName name="dr" localSheetId="11">'[1]Verificables Comp. Legal'!$K$28</definedName>
    <definedName name="dr" localSheetId="13">'[2]Verificables Comp. Legal'!$K$28</definedName>
    <definedName name="dr" localSheetId="14">'[3]Verificables Comp. Legal'!$K$28</definedName>
    <definedName name="dr">'[1]Verificables Comp. Legal'!$K$28</definedName>
    <definedName name="email" localSheetId="2">#REF!</definedName>
    <definedName name="email" localSheetId="11">'[1]Verificables Comp. Legal'!$S$28</definedName>
    <definedName name="email" localSheetId="13">'[2]Verificables Comp. Legal'!$S$28</definedName>
    <definedName name="email" localSheetId="14">'[3]Verificables Comp. Legal'!$S$28</definedName>
    <definedName name="email">'[1]Verificables Comp. Legal'!$S$28</definedName>
    <definedName name="fal" localSheetId="2">#REF!</definedName>
    <definedName name="fal" localSheetId="11">'[1]Verificables Comp. Legal'!$C$30</definedName>
    <definedName name="fal" localSheetId="13">'[2]Verificables Comp. Legal'!$C$30</definedName>
    <definedName name="fal" localSheetId="14">'[3]Verificables Comp. Legal'!$C$30</definedName>
    <definedName name="fal">'[1]Verificables Comp. Legal'!$C$30</definedName>
    <definedName name="fecha" localSheetId="2">#REF!</definedName>
    <definedName name="fecha" localSheetId="11">'[1]Verificables Comp. Legal'!$D$11</definedName>
    <definedName name="fecha" localSheetId="13">'[2]Verificables Comp. Legal'!$D$11</definedName>
    <definedName name="fecha" localSheetId="14">'[3]Verificables Comp. Legal'!$D$11</definedName>
    <definedName name="fecha">'[1]Verificables Comp. Legal'!$D$11</definedName>
    <definedName name="fechaa" localSheetId="2">#REF!</definedName>
    <definedName name="fechaa" localSheetId="11">'[1]Verificables Comp. Legal'!$D$13</definedName>
    <definedName name="fechaa" localSheetId="13">'[2]Verificables Comp. Legal'!$D$13</definedName>
    <definedName name="fechaa" localSheetId="14">'[3]Verificables Comp. Legal'!$D$13</definedName>
    <definedName name="fechaa">'[1]Verificables Comp. Legal'!$D$13</definedName>
    <definedName name="Inicial" localSheetId="2">#REF!</definedName>
    <definedName name="Inicial">[1]!Acciones[Inicial]</definedName>
    <definedName name="Inspección" localSheetId="2">#REF!</definedName>
    <definedName name="Inspección">[1]!Acciones[Inspección]</definedName>
    <definedName name="lf" localSheetId="2">#REF!</definedName>
    <definedName name="lf" localSheetId="11">'[1]Verificables Comp. Legal'!$M$26</definedName>
    <definedName name="lf" localSheetId="13">'[2]Verificables Comp. Legal'!$M$26</definedName>
    <definedName name="lf" localSheetId="14">'[3]Verificables Comp. Legal'!$M$26</definedName>
    <definedName name="lf">'[1]Verificables Comp. Legal'!$M$26</definedName>
    <definedName name="m" localSheetId="2">#REF!</definedName>
    <definedName name="m" localSheetId="11">'[1]Verificables Comp. Legal'!$D$39</definedName>
    <definedName name="m" localSheetId="13">'[2]Verificables Comp. Legal'!$D$39</definedName>
    <definedName name="m" localSheetId="14">'[3]Verificables Comp. Legal'!$D$39</definedName>
    <definedName name="m">'[1]Verificables Comp. Legal'!$D$39</definedName>
    <definedName name="mun" localSheetId="2">#REF!</definedName>
    <definedName name="mun" localSheetId="11">'[1]Verificables Comp. Legal'!$O$23</definedName>
    <definedName name="mun" localSheetId="13">'[2]Verificables Comp. Legal'!$O$23</definedName>
    <definedName name="mun" localSheetId="14">'[3]Verificables Comp. Legal'!$O$23</definedName>
    <definedName name="mun">'[1]Verificables Comp. Legal'!$O$23</definedName>
    <definedName name="muni" localSheetId="2">#REF!</definedName>
    <definedName name="muni" localSheetId="11">'[1]Verificables Comp. Legal'!$O$28</definedName>
    <definedName name="muni" localSheetId="13">'[2]Verificables Comp. Legal'!$O$28</definedName>
    <definedName name="muni" localSheetId="14">'[3]Verificables Comp. Legal'!$O$28</definedName>
    <definedName name="muni">'[1]Verificables Comp. Legal'!$O$28</definedName>
    <definedName name="n" localSheetId="2">#REF!</definedName>
    <definedName name="n" localSheetId="11">'[1]Verificables Comp. Legal'!$D$37</definedName>
    <definedName name="n" localSheetId="13">'[2]Verificables Comp. Legal'!$D$37</definedName>
    <definedName name="n" localSheetId="14">'[3]Verificables Comp. Legal'!$D$37</definedName>
    <definedName name="n">'[1]Verificables Comp. Legal'!$D$37</definedName>
    <definedName name="nit" localSheetId="2">#REF!</definedName>
    <definedName name="nit" localSheetId="11">'[1]Verificables Comp. Legal'!$J$23</definedName>
    <definedName name="nit" localSheetId="13">'[2]Verificables Comp. Legal'!$J$23</definedName>
    <definedName name="nit" localSheetId="14">'[3]Verificables Comp. Legal'!$J$23</definedName>
    <definedName name="nit">'[1]Verificables Comp. Legal'!$J$23</definedName>
    <definedName name="no" localSheetId="2">#REF!</definedName>
    <definedName name="no" localSheetId="11">'[1]Verificables Comp. Legal'!$F$31</definedName>
    <definedName name="no" localSheetId="13">'[2]Verificables Comp. Legal'!$F$31</definedName>
    <definedName name="no" localSheetId="14">'[3]Verificables Comp. Legal'!$F$31</definedName>
    <definedName name="no">'[1]Verificables Comp. Legal'!$F$31</definedName>
    <definedName name="noaplica" localSheetId="11">#REF!</definedName>
    <definedName name="noaplica">#REF!</definedName>
    <definedName name="nomb" localSheetId="2">#REF!</definedName>
    <definedName name="nomb" localSheetId="11">'[1]Verificables Comp. Legal'!$D$23</definedName>
    <definedName name="nomb" localSheetId="13">'[2]Verificables Comp. Legal'!$D$23</definedName>
    <definedName name="nomb" localSheetId="14">'[3]Verificables Comp. Legal'!$D$23</definedName>
    <definedName name="nomb">'[1]Verificables Comp. Legal'!$D$23</definedName>
    <definedName name="nombrep" localSheetId="2">#REF!</definedName>
    <definedName name="nombrep" localSheetId="11">'[1]Verificables Comp. Legal'!$D$24</definedName>
    <definedName name="nombrep" localSheetId="13">'[2]Verificables Comp. Legal'!$D$24</definedName>
    <definedName name="nombrep" localSheetId="14">'[3]Verificables Comp. Legal'!$D$24</definedName>
    <definedName name="nombrep">'[1]Verificables Comp. Legal'!$D$24</definedName>
    <definedName name="nomrep" localSheetId="2">#REF!</definedName>
    <definedName name="nomrep" localSheetId="11">'[1]Verificables Comp. Legal'!$D$29</definedName>
    <definedName name="nomrep" localSheetId="13">'[2]Verificables Comp. Legal'!$D$29</definedName>
    <definedName name="nomrep" localSheetId="14">'[3]Verificables Comp. Legal'!$D$29</definedName>
    <definedName name="nomrep">'[1]Verificables Comp. Legal'!$D$29</definedName>
    <definedName name="nomun" localSheetId="2">#REF!</definedName>
    <definedName name="nomun" localSheetId="11">'[1]Verificables Comp. Legal'!$D$28</definedName>
    <definedName name="nomun" localSheetId="13">'[2]Verificables Comp. Legal'!$D$28</definedName>
    <definedName name="nomun" localSheetId="14">'[3]Verificables Comp. Legal'!$D$28</definedName>
    <definedName name="nomun">'[1]Verificables Comp. Legal'!$D$28</definedName>
    <definedName name="numbe" localSheetId="2">#REF!</definedName>
    <definedName name="numbe" localSheetId="11">'[1]Verificables Comp. Legal'!$S$29</definedName>
    <definedName name="numbe" localSheetId="13">'[2]Verificables Comp. Legal'!$S$29</definedName>
    <definedName name="numbe" localSheetId="14">'[3]Verificables Comp. Legal'!$S$29</definedName>
    <definedName name="numbe">'[1]Verificables Comp. Legal'!$S$29</definedName>
    <definedName name="numbea" localSheetId="2">#REF!</definedName>
    <definedName name="numbea" localSheetId="11">'[1]Verificables Comp. Legal'!$W$29</definedName>
    <definedName name="numbea" localSheetId="13">'[2]Verificables Comp. Legal'!$W$29</definedName>
    <definedName name="numbea" localSheetId="14">'[3]Verificables Comp. Legal'!$W$29</definedName>
    <definedName name="numbea">'[1]Verificables Comp. Legal'!$W$29</definedName>
    <definedName name="numero" localSheetId="2">#REF!</definedName>
    <definedName name="numero" localSheetId="11">'[1]Verificables Comp. Legal'!$D$12</definedName>
    <definedName name="numero" localSheetId="13">'[2]Verificables Comp. Legal'!$D$12</definedName>
    <definedName name="numero" localSheetId="14">'[3]Verificables Comp. Legal'!$D$12</definedName>
    <definedName name="numero">'[1]Verificables Comp. Legal'!$D$12</definedName>
    <definedName name="numid" localSheetId="2">#REF!</definedName>
    <definedName name="numid" localSheetId="11">'[1]Verificables Comp. Legal'!$O$24</definedName>
    <definedName name="numid" localSheetId="13">'[2]Verificables Comp. Legal'!$O$24</definedName>
    <definedName name="numid" localSheetId="14">'[3]Verificables Comp. Legal'!$O$24</definedName>
    <definedName name="numid">'[1]Verificables Comp. Legal'!$O$24</definedName>
    <definedName name="o" localSheetId="2">#REF!</definedName>
    <definedName name="o" localSheetId="11">'[1]Verificables Comp. Legal'!$D$38</definedName>
    <definedName name="o" localSheetId="13">'[2]Verificables Comp. Legal'!$D$38</definedName>
    <definedName name="o" localSheetId="14">'[3]Verificables Comp. Legal'!$D$38</definedName>
    <definedName name="o">'[1]Verificables Comp. Legal'!$D$38</definedName>
    <definedName name="obj" localSheetId="2">#REF!</definedName>
    <definedName name="obj" localSheetId="11">'[1]Verificables Comp. Legal'!$D$14</definedName>
    <definedName name="obj" localSheetId="13">'[2]Verificables Comp. Legal'!$D$14</definedName>
    <definedName name="obj" localSheetId="14">'[3]Verificables Comp. Legal'!$D$14</definedName>
    <definedName name="obj">'[1]Verificables Comp. Legal'!$D$14</definedName>
    <definedName name="piyc" localSheetId="2">#REF!</definedName>
    <definedName name="piyc" localSheetId="11">'[1]Verificables Comp. Legal'!$I$35</definedName>
    <definedName name="piyc" localSheetId="13">'[2]Verificables Comp. Legal'!$I$35</definedName>
    <definedName name="piyc" localSheetId="14">'[3]Verificables Comp. Legal'!$I$35</definedName>
    <definedName name="piyc">'[1]Verificables Comp. Legal'!$I$35</definedName>
    <definedName name="pj" localSheetId="2">#REF!</definedName>
    <definedName name="pj" localSheetId="11">'[1]Verificables Comp. Legal'!$D$26</definedName>
    <definedName name="pj" localSheetId="13">'[2]Verificables Comp. Legal'!$D$26</definedName>
    <definedName name="pj" localSheetId="14">'[3]Verificables Comp. Legal'!$D$26</definedName>
    <definedName name="pj">'[1]Verificables Comp. Legal'!$D$26</definedName>
    <definedName name="porfe" localSheetId="2">#REF!</definedName>
    <definedName name="porfe" localSheetId="11">'[1]Verificables Comp. Legal'!$D$19</definedName>
    <definedName name="porfe" localSheetId="13">'[2]Verificables Comp. Legal'!$D$19</definedName>
    <definedName name="porfe" localSheetId="14">'[3]Verificables Comp. Legal'!$D$19</definedName>
    <definedName name="porfe">'[1]Verificables Comp. Legal'!$D$19</definedName>
    <definedName name="pro" localSheetId="2">#REF!</definedName>
    <definedName name="pro" localSheetId="11">'[1]Verificables Comp. Legal'!$D$17</definedName>
    <definedName name="pro" localSheetId="13">'[2]Verificables Comp. Legal'!$D$17</definedName>
    <definedName name="pro" localSheetId="14">'[3]Verificables Comp. Legal'!$D$17</definedName>
    <definedName name="pro">'[1]Verificables Comp. Legal'!$D$17</definedName>
    <definedName name="prof" localSheetId="2">#REF!</definedName>
    <definedName name="prof" localSheetId="11">'[1]Verificables Comp. Legal'!$D$18</definedName>
    <definedName name="prof" localSheetId="13">'[2]Verificables Comp. Legal'!$D$18</definedName>
    <definedName name="prof" localSheetId="14">'[3]Verificables Comp. Legal'!$D$18</definedName>
    <definedName name="prof">'[1]Verificables Comp. Legal'!$D$18</definedName>
    <definedName name="reg" localSheetId="2">#REF!</definedName>
    <definedName name="reg" localSheetId="11">'[1]Verificables Comp. Legal'!$D$22</definedName>
    <definedName name="reg" localSheetId="13">'[2]Verificables Comp. Legal'!$D$22</definedName>
    <definedName name="reg" localSheetId="14">'[3]Verificables Comp. Legal'!$D$22</definedName>
    <definedName name="reg">'[1]Verificables Comp. Legal'!$D$22</definedName>
    <definedName name="Renovación" localSheetId="2">#REF!</definedName>
    <definedName name="Renovación">[1]!Acciones[Renovación]</definedName>
    <definedName name="respli" localSheetId="2">#REF!</definedName>
    <definedName name="respli" localSheetId="11">'[1]Verificables Comp. Legal'!$D$16</definedName>
    <definedName name="respli" localSheetId="13">'[2]Verificables Comp. Legal'!$D$16</definedName>
    <definedName name="respli" localSheetId="14">'[3]Verificables Comp. Legal'!$D$16</definedName>
    <definedName name="respli">'[1]Verificables Comp. Legal'!$D$16</definedName>
    <definedName name="si" localSheetId="2">#REF!</definedName>
    <definedName name="si" localSheetId="11">'[1]Verificables Comp. Legal'!$D$31</definedName>
    <definedName name="si" localSheetId="13">'[2]Verificables Comp. Legal'!$D$31</definedName>
    <definedName name="si" localSheetId="14">'[3]Verificables Comp. Legal'!$D$31</definedName>
    <definedName name="si">'[1]Verificables Comp. Legal'!$D$31</definedName>
    <definedName name="te" localSheetId="2">#REF!</definedName>
    <definedName name="te" localSheetId="11">'[1]Verificables Comp. Legal'!$K$29</definedName>
    <definedName name="te" localSheetId="13">'[2]Verificables Comp. Legal'!$K$29</definedName>
    <definedName name="te" localSheetId="14">'[3]Verificables Comp. Legal'!$K$29</definedName>
    <definedName name="te">'[1]Verificables Comp. Legal'!$K$29</definedName>
    <definedName name="tel" localSheetId="2">#REF!</definedName>
    <definedName name="tel" localSheetId="11">'[1]Verificables Comp. Legal'!$W$24</definedName>
    <definedName name="tel" localSheetId="13">'[2]Verificables Comp. Legal'!$W$24</definedName>
    <definedName name="tel" localSheetId="14">'[3]Verificables Comp. Legal'!$W$24</definedName>
    <definedName name="tel">'[1]Verificables Comp. Legal'!$W$24</definedName>
    <definedName name="telad" localSheetId="2">#REF!</definedName>
    <definedName name="telad" localSheetId="11">'[1]Verificables Comp. Legal'!$O$25</definedName>
    <definedName name="telad" localSheetId="13">'[2]Verificables Comp. Legal'!$O$25</definedName>
    <definedName name="telad" localSheetId="14">'[3]Verificables Comp. Legal'!$O$25</definedName>
    <definedName name="telad">'[1]Verificables Comp. Legal'!$O$25</definedName>
    <definedName name="telun" localSheetId="2">#REF!</definedName>
    <definedName name="telun" localSheetId="11">'[1]Verificables Comp. Legal'!$W$28</definedName>
    <definedName name="telun" localSheetId="13">'[2]Verificables Comp. Legal'!$W$28</definedName>
    <definedName name="telun" localSheetId="14">'[3]Verificables Comp. Legal'!$W$28</definedName>
    <definedName name="telun">'[1]Verificables Comp. Legal'!$W$28</definedName>
    <definedName name="tipo" localSheetId="2">#REF!</definedName>
    <definedName name="tipo" localSheetId="11">'[1]Lista Información'!$J$5:$K$5</definedName>
    <definedName name="tipo" localSheetId="13">'[2]Lista Información'!$J$5:$K$5</definedName>
    <definedName name="tipo" localSheetId="14">'[3]Lista Información'!$J$5:$K$5</definedName>
    <definedName name="tipo">'[1]Lista Información'!$J$5:$K$5</definedName>
    <definedName name="tipoa" localSheetId="2">#REF!</definedName>
    <definedName name="tipoa" localSheetId="11">'[1]Verificables Comp. Legal'!$D$10</definedName>
    <definedName name="tipoa" localSheetId="13">'[2]Verificables Comp. Legal'!$D$10</definedName>
    <definedName name="tipoa" localSheetId="14">'[3]Verificables Comp. Legal'!$D$10</definedName>
    <definedName name="tipoa">'[1]Verificables Comp. Legal'!$D$10</definedName>
    <definedName name="tipoa2" localSheetId="2">#REF!</definedName>
    <definedName name="tipoa2" localSheetId="11">'[1]Verificables Comp. Legal'!$P$10</definedName>
    <definedName name="tipoa2" localSheetId="13">'[2]Verificables Comp. Legal'!$P$10</definedName>
    <definedName name="tipoa2" localSheetId="14">'[3]Verificables Comp. Legal'!$P$10</definedName>
    <definedName name="tipoa2">'[1]Verificables Comp. Legal'!$P$10</definedName>
    <definedName name="_xlnm.Print_Titles" localSheetId="18">'Condiciones NO cumplimiento'!$1:$2</definedName>
    <definedName name="verificacion" localSheetId="2">#REF!</definedName>
    <definedName name="verificacion" localSheetId="11">'[1]Verificables Comp. Legal'!$V$12</definedName>
    <definedName name="verificacion" localSheetId="13">'[2]Verificables Comp. Legal'!$V$12</definedName>
    <definedName name="verificacion" localSheetId="14">'[3]Verificables Comp. Legal'!$V$12</definedName>
    <definedName name="verificacion">'[1]Verificables Comp. Legal'!$V$12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S4" i="39" l="1"/>
  <c r="KR4" i="39"/>
  <c r="KP4" i="39"/>
  <c r="KO4" i="39"/>
  <c r="KN4" i="39"/>
  <c r="KM4" i="39"/>
  <c r="KL4" i="39"/>
  <c r="KK4" i="39"/>
  <c r="KJ4" i="39"/>
  <c r="KI4" i="39"/>
  <c r="KH4" i="39"/>
  <c r="KG4" i="39"/>
  <c r="KF4" i="39"/>
  <c r="KE4" i="39"/>
  <c r="KD4" i="39"/>
  <c r="KC4" i="39"/>
  <c r="KB4" i="39"/>
  <c r="KA4" i="39"/>
  <c r="JZ4" i="39"/>
  <c r="JY4" i="39"/>
  <c r="JX4" i="39"/>
  <c r="JW4" i="39"/>
  <c r="JV4" i="39"/>
  <c r="JU4" i="39"/>
  <c r="JT4" i="39"/>
  <c r="JS4" i="39"/>
  <c r="JR4" i="39"/>
  <c r="JQ4" i="39"/>
  <c r="JP4" i="39"/>
  <c r="JO4" i="39"/>
  <c r="JN4" i="39"/>
  <c r="JL4" i="39"/>
  <c r="JK4" i="39"/>
  <c r="JJ4" i="39"/>
  <c r="JI4" i="39"/>
  <c r="JH4" i="39"/>
  <c r="JG4" i="39"/>
  <c r="JF4" i="39"/>
  <c r="JE4" i="39"/>
  <c r="JD4" i="39"/>
  <c r="JC4" i="39"/>
  <c r="JB4" i="39"/>
  <c r="JA4" i="39"/>
  <c r="IZ4" i="39"/>
  <c r="IX4" i="39"/>
  <c r="IW4" i="39"/>
  <c r="IV4" i="39"/>
  <c r="IU4" i="39"/>
  <c r="IT4" i="39"/>
  <c r="IS4" i="39"/>
  <c r="IR4" i="39"/>
  <c r="IQ4" i="39"/>
  <c r="IP4" i="39"/>
  <c r="IO4" i="39"/>
  <c r="IN4" i="39"/>
  <c r="IM4" i="39"/>
  <c r="IL4" i="39"/>
  <c r="IK4" i="39"/>
  <c r="IJ4" i="39"/>
  <c r="II4" i="39"/>
  <c r="IH4" i="39"/>
  <c r="IG4" i="39"/>
  <c r="IF4" i="39"/>
  <c r="IE4" i="39"/>
  <c r="ID4" i="39"/>
  <c r="IC4" i="39"/>
  <c r="IB4" i="39"/>
  <c r="IA4" i="39"/>
  <c r="HZ4" i="39"/>
  <c r="HY4" i="39"/>
  <c r="HX4" i="39"/>
  <c r="HW4" i="39"/>
  <c r="HV4" i="39"/>
  <c r="HU4" i="39"/>
  <c r="HT4" i="39"/>
  <c r="HS4" i="39"/>
  <c r="HR4" i="39"/>
  <c r="HQ4" i="39"/>
  <c r="HP4" i="39"/>
  <c r="HN4" i="39"/>
  <c r="HM4" i="39"/>
  <c r="HL4" i="39"/>
  <c r="HK4" i="39"/>
  <c r="HJ4" i="39"/>
  <c r="HH4" i="39"/>
  <c r="HG4" i="39"/>
  <c r="HF4" i="39"/>
  <c r="HE4" i="39"/>
  <c r="HD4" i="39"/>
  <c r="HC4" i="39"/>
  <c r="HB4" i="39"/>
  <c r="HA4" i="39"/>
  <c r="GZ4" i="39"/>
  <c r="GY4" i="39"/>
  <c r="GX4" i="39"/>
  <c r="GW4" i="39"/>
  <c r="GV4" i="39"/>
  <c r="GU4" i="39"/>
  <c r="GT4" i="39"/>
  <c r="GS4" i="39"/>
  <c r="GR4" i="39"/>
  <c r="GQ4" i="39"/>
  <c r="GP4" i="39"/>
  <c r="GO4" i="39"/>
  <c r="GN4" i="39"/>
  <c r="GM4" i="39"/>
  <c r="GL4" i="39"/>
  <c r="GK4" i="39"/>
  <c r="GJ4" i="39"/>
  <c r="GI4" i="39"/>
  <c r="GH4" i="39"/>
  <c r="GG4" i="39"/>
  <c r="GF4" i="39"/>
  <c r="GE4" i="39"/>
  <c r="GC4" i="39"/>
  <c r="GB4" i="39"/>
  <c r="FZ4" i="39"/>
  <c r="FY4" i="39"/>
  <c r="FX4" i="39"/>
  <c r="FW4" i="39"/>
  <c r="FV4" i="39"/>
  <c r="FU4" i="39"/>
  <c r="FT4" i="39"/>
  <c r="FS4" i="39"/>
  <c r="FR4" i="39"/>
  <c r="FQ4" i="39"/>
  <c r="FP4" i="39"/>
  <c r="FO4" i="39"/>
  <c r="FN4" i="39"/>
  <c r="FM4" i="39"/>
  <c r="FL4" i="39"/>
  <c r="FK4" i="39"/>
  <c r="FJ4" i="39"/>
  <c r="FI4" i="39"/>
  <c r="FH4" i="39"/>
  <c r="FG4" i="39"/>
  <c r="FF4" i="39"/>
  <c r="FE4" i="39"/>
  <c r="FD4" i="39"/>
  <c r="FC4" i="39"/>
  <c r="FB4" i="39"/>
  <c r="FA4" i="39"/>
  <c r="EZ4" i="39"/>
  <c r="EY4" i="39"/>
  <c r="EX4" i="39"/>
  <c r="EW4" i="39"/>
  <c r="EV4" i="39"/>
  <c r="EU4" i="39"/>
  <c r="ET4" i="39"/>
  <c r="ES4" i="39"/>
  <c r="ER4" i="39"/>
  <c r="EQ4" i="39"/>
  <c r="EP4" i="39"/>
  <c r="EO4" i="39"/>
  <c r="EN4" i="39"/>
  <c r="EM4" i="39"/>
  <c r="EL4" i="39"/>
  <c r="EK4" i="39"/>
  <c r="EJ4" i="39"/>
  <c r="EI4" i="39"/>
  <c r="EH4" i="39"/>
  <c r="EG4" i="39"/>
  <c r="EF4" i="39"/>
  <c r="EE4" i="39"/>
  <c r="ED4" i="39"/>
  <c r="EC4" i="39"/>
  <c r="EB4" i="39"/>
  <c r="EA4" i="39"/>
  <c r="DZ4" i="39"/>
  <c r="DY4" i="39"/>
  <c r="DX4" i="39"/>
  <c r="DW4" i="39"/>
  <c r="DV4" i="39"/>
  <c r="DU4" i="39"/>
  <c r="DT4" i="39"/>
  <c r="DS4" i="39"/>
  <c r="DR4" i="39"/>
  <c r="DQ4" i="39"/>
  <c r="DP4" i="39"/>
  <c r="DO4" i="39"/>
  <c r="DN4" i="39"/>
  <c r="DM4" i="39"/>
  <c r="DL4" i="39"/>
  <c r="DJ4" i="39"/>
  <c r="DI4" i="39"/>
  <c r="DH4" i="39"/>
  <c r="DG4" i="39"/>
  <c r="DF4" i="39"/>
  <c r="DE4" i="39"/>
  <c r="DD4" i="39"/>
  <c r="DC4" i="39"/>
  <c r="DB4" i="39"/>
  <c r="DA4" i="39"/>
  <c r="CZ4" i="39"/>
  <c r="CY4" i="39"/>
  <c r="CX4" i="39"/>
  <c r="CW4" i="39"/>
  <c r="CV4" i="39"/>
  <c r="CU4" i="39"/>
  <c r="CT4" i="39"/>
  <c r="CS4" i="39"/>
  <c r="CR4" i="39"/>
  <c r="CQ4" i="39"/>
  <c r="CP4" i="39"/>
  <c r="CO4" i="39"/>
  <c r="CN4" i="39"/>
  <c r="CM4" i="39"/>
  <c r="CL4" i="39"/>
  <c r="CK4" i="39"/>
  <c r="CJ4" i="39"/>
  <c r="CI4" i="39"/>
  <c r="CH4" i="39"/>
  <c r="CG4" i="39"/>
  <c r="CF4" i="39"/>
  <c r="CE4" i="39"/>
  <c r="CD4" i="39"/>
  <c r="CC4" i="39"/>
  <c r="CB4" i="39"/>
  <c r="CA4" i="39"/>
  <c r="BZ4" i="39"/>
  <c r="BY4" i="39"/>
  <c r="BX4" i="39"/>
  <c r="BW4" i="39"/>
  <c r="BV4" i="39"/>
  <c r="BU4" i="39"/>
  <c r="BT4" i="39"/>
  <c r="BS4" i="39"/>
  <c r="BR4" i="39"/>
  <c r="BQ4" i="39"/>
  <c r="BP4" i="39"/>
  <c r="BO4" i="39"/>
  <c r="BN4" i="39"/>
  <c r="BM4" i="39"/>
  <c r="BL4" i="39"/>
  <c r="BK4" i="39"/>
  <c r="BJ4" i="39"/>
  <c r="BI4" i="39"/>
  <c r="BH4" i="39"/>
  <c r="BG4" i="39"/>
  <c r="BF4" i="39"/>
  <c r="BE4" i="39"/>
  <c r="BD4" i="39"/>
  <c r="BC4" i="39"/>
  <c r="BB4" i="39"/>
  <c r="BA4" i="39"/>
  <c r="AZ4" i="39"/>
  <c r="AY4" i="39"/>
  <c r="AX4" i="39"/>
  <c r="AW4" i="39"/>
  <c r="AV4" i="39"/>
  <c r="AU4" i="39"/>
  <c r="AT4" i="39"/>
  <c r="AS4" i="39"/>
  <c r="AR4" i="39"/>
  <c r="AQ4" i="39"/>
  <c r="AP4" i="39"/>
  <c r="AO4" i="39"/>
  <c r="AN4" i="39"/>
  <c r="AM4" i="39"/>
  <c r="AL4" i="39"/>
  <c r="AK4" i="39"/>
  <c r="AJ4" i="39"/>
  <c r="AI4" i="39"/>
  <c r="AH4" i="39"/>
  <c r="AG4" i="39"/>
  <c r="AF4" i="39"/>
  <c r="AE4" i="39"/>
  <c r="AD4" i="39"/>
  <c r="AC4" i="39"/>
  <c r="AB4" i="39"/>
  <c r="AA4" i="39"/>
  <c r="Z4" i="39"/>
  <c r="Y4" i="39"/>
  <c r="X4" i="39"/>
  <c r="W4" i="39"/>
  <c r="V4" i="39"/>
  <c r="U4" i="39"/>
  <c r="T4" i="39"/>
  <c r="S4" i="39"/>
  <c r="R4" i="39"/>
  <c r="Q4" i="39"/>
  <c r="P4" i="39"/>
  <c r="O4" i="39"/>
  <c r="N4" i="39"/>
  <c r="M4" i="39"/>
  <c r="L4" i="39"/>
  <c r="K4" i="39"/>
  <c r="J4" i="39"/>
  <c r="I4" i="39"/>
  <c r="H4" i="39"/>
  <c r="G4" i="39"/>
  <c r="F4" i="39"/>
  <c r="E4" i="39"/>
  <c r="D4" i="39"/>
  <c r="C4" i="39"/>
  <c r="B4" i="39"/>
  <c r="A4" i="39"/>
  <c r="G7" i="79"/>
  <c r="G17" i="73"/>
  <c r="G12" i="73"/>
  <c r="G6" i="73"/>
  <c r="G3" i="73"/>
  <c r="G25" i="75"/>
  <c r="G20" i="75"/>
  <c r="G15" i="75"/>
  <c r="G11" i="75"/>
  <c r="G26" i="74"/>
  <c r="G22" i="74"/>
  <c r="G18" i="74"/>
  <c r="G12" i="74"/>
  <c r="G5" i="74"/>
  <c r="G56" i="72"/>
  <c r="G36" i="72"/>
  <c r="G35" i="72"/>
  <c r="G31" i="72"/>
  <c r="G19" i="72"/>
  <c r="G18" i="72"/>
  <c r="G13" i="72"/>
  <c r="G11" i="72"/>
  <c r="G6" i="72"/>
  <c r="G26" i="76"/>
  <c r="H44" i="38"/>
  <c r="H45" i="38"/>
  <c r="H46" i="38"/>
  <c r="H47" i="38"/>
  <c r="H31" i="38"/>
  <c r="H32" i="38"/>
  <c r="H33" i="38"/>
  <c r="H34" i="38"/>
  <c r="H35" i="38"/>
  <c r="H36" i="38"/>
  <c r="H20" i="38"/>
  <c r="H21" i="38"/>
  <c r="H22" i="38"/>
  <c r="H23" i="38"/>
  <c r="H24" i="38"/>
  <c r="H11" i="38"/>
  <c r="H12" i="38"/>
  <c r="H13" i="38"/>
  <c r="H14" i="38"/>
  <c r="B11" i="81"/>
  <c r="B10" i="81"/>
  <c r="E17" i="80"/>
  <c r="E12" i="80"/>
  <c r="E6" i="80"/>
  <c r="D6" i="80"/>
  <c r="E3" i="80"/>
  <c r="D3" i="80"/>
  <c r="E11" i="79"/>
  <c r="D11" i="79"/>
  <c r="JM4" i="39" s="1"/>
  <c r="E7" i="79"/>
  <c r="D7" i="79"/>
  <c r="E3" i="79"/>
  <c r="D3" i="79"/>
  <c r="E17" i="73"/>
  <c r="D17" i="73"/>
  <c r="E15" i="73"/>
  <c r="D15" i="73"/>
  <c r="C43" i="38" s="1" a="1"/>
  <c r="E12" i="73"/>
  <c r="D12" i="73"/>
  <c r="E6" i="73"/>
  <c r="D6" i="73"/>
  <c r="E3" i="73"/>
  <c r="D3" i="73"/>
  <c r="E25" i="75"/>
  <c r="D25" i="75"/>
  <c r="E20" i="75"/>
  <c r="D20" i="75"/>
  <c r="E15" i="75"/>
  <c r="D15" i="75"/>
  <c r="E11" i="75"/>
  <c r="D11" i="75"/>
  <c r="D5" i="75"/>
  <c r="C37" i="38" s="1" a="1"/>
  <c r="E5" i="75"/>
  <c r="E3" i="75"/>
  <c r="D3" i="75"/>
  <c r="E31" i="74"/>
  <c r="D31" i="74"/>
  <c r="G31" i="74" s="1"/>
  <c r="E26" i="74"/>
  <c r="D26" i="74"/>
  <c r="E22" i="74"/>
  <c r="D22" i="74"/>
  <c r="E18" i="74"/>
  <c r="D18" i="74"/>
  <c r="E12" i="74"/>
  <c r="D12" i="74"/>
  <c r="D5" i="74"/>
  <c r="E5" i="74"/>
  <c r="E3" i="74"/>
  <c r="D3" i="74"/>
  <c r="C48" i="38" l="1" a="1"/>
  <c r="G11" i="79"/>
  <c r="G15" i="73"/>
  <c r="D24" i="73" s="1"/>
  <c r="D9" i="14" s="1"/>
  <c r="IY4" i="39"/>
  <c r="G5" i="75"/>
  <c r="HO4" i="39"/>
  <c r="D38" i="74"/>
  <c r="D7" i="14" s="1"/>
  <c r="D37" i="74"/>
  <c r="C7" i="14" s="1"/>
  <c r="D39" i="74"/>
  <c r="E7" i="14" s="1"/>
  <c r="HI4" i="39"/>
  <c r="C30" i="38" a="1"/>
  <c r="E72" i="72"/>
  <c r="D72" i="72"/>
  <c r="GD4" i="39" s="1"/>
  <c r="E69" i="72"/>
  <c r="D69" i="72"/>
  <c r="GA4" i="39" s="1"/>
  <c r="E61" i="72"/>
  <c r="D61" i="72"/>
  <c r="E56" i="72"/>
  <c r="D56" i="72"/>
  <c r="E54" i="72"/>
  <c r="D54" i="72"/>
  <c r="E48" i="72"/>
  <c r="D48" i="72"/>
  <c r="E36" i="72"/>
  <c r="D36" i="72"/>
  <c r="E35" i="72"/>
  <c r="D35" i="72"/>
  <c r="E31" i="72"/>
  <c r="D31" i="72"/>
  <c r="E19" i="72"/>
  <c r="D19" i="72"/>
  <c r="E18" i="72"/>
  <c r="D18" i="72"/>
  <c r="E13" i="72"/>
  <c r="D13" i="72"/>
  <c r="E11" i="72"/>
  <c r="D11" i="72"/>
  <c r="E6" i="72"/>
  <c r="D6" i="72"/>
  <c r="E3" i="72"/>
  <c r="D3" i="72"/>
  <c r="E58" i="76"/>
  <c r="D58" i="76"/>
  <c r="E55" i="76"/>
  <c r="D55" i="76"/>
  <c r="E51" i="76"/>
  <c r="D51" i="76"/>
  <c r="E46" i="76"/>
  <c r="D46" i="76"/>
  <c r="E26" i="76"/>
  <c r="E25" i="76"/>
  <c r="D26" i="76"/>
  <c r="D25" i="76"/>
  <c r="E22" i="76"/>
  <c r="D22" i="76"/>
  <c r="E18" i="76"/>
  <c r="D18" i="76"/>
  <c r="E15" i="76"/>
  <c r="D15" i="76"/>
  <c r="E13" i="76"/>
  <c r="D13" i="76"/>
  <c r="E5" i="76"/>
  <c r="D5" i="76"/>
  <c r="E3" i="76"/>
  <c r="D24" i="79" l="1"/>
  <c r="E10" i="14" s="1"/>
  <c r="D23" i="79"/>
  <c r="D10" i="14" s="1"/>
  <c r="D22" i="79"/>
  <c r="C10" i="14" s="1"/>
  <c r="D23" i="73"/>
  <c r="C9" i="14" s="1"/>
  <c r="D25" i="73"/>
  <c r="E9" i="14" s="1"/>
  <c r="D33" i="75"/>
  <c r="E8" i="14" s="1"/>
  <c r="D32" i="75"/>
  <c r="D8" i="14" s="1"/>
  <c r="D31" i="75"/>
  <c r="C8" i="14" s="1"/>
  <c r="C3" i="38" a="1"/>
  <c r="DK4" i="39"/>
  <c r="C15" i="38" a="1"/>
  <c r="D3" i="76"/>
  <c r="E3" i="82" l="1"/>
  <c r="B7" i="81"/>
  <c r="B6" i="81"/>
  <c r="B5" i="81"/>
  <c r="B4" i="81"/>
  <c r="D14" i="80"/>
  <c r="G14" i="80" s="1"/>
  <c r="E24" i="80"/>
  <c r="D24" i="80"/>
  <c r="KQ4" i="39" s="1"/>
  <c r="E20" i="80"/>
  <c r="D17" i="80"/>
  <c r="G17" i="80" s="1"/>
  <c r="E14" i="80"/>
  <c r="D12" i="80"/>
  <c r="G12" i="80" s="1"/>
  <c r="G6" i="80"/>
  <c r="G3" i="80"/>
  <c r="G3" i="79"/>
  <c r="G24" i="80" l="1"/>
  <c r="D31" i="80" s="1"/>
  <c r="E11" i="14" s="1"/>
  <c r="C51" i="38" a="1"/>
  <c r="D30" i="80"/>
  <c r="D11" i="14" s="1"/>
  <c r="D29" i="80"/>
  <c r="C11" i="14" s="1"/>
  <c r="G58" i="76" l="1"/>
  <c r="G55" i="76"/>
  <c r="G46" i="76"/>
  <c r="G18" i="76"/>
  <c r="G15" i="76"/>
  <c r="G13" i="76"/>
  <c r="G5" i="76"/>
  <c r="G3" i="76"/>
  <c r="D64" i="76" l="1"/>
  <c r="E5" i="14" s="1"/>
  <c r="D63" i="76"/>
  <c r="D5" i="14" s="1"/>
  <c r="D62" i="76"/>
  <c r="C5" i="14" s="1"/>
  <c r="G51" i="76"/>
  <c r="G25" i="76"/>
  <c r="G22" i="76" l="1"/>
  <c r="G3" i="75"/>
  <c r="G3" i="74"/>
  <c r="G72" i="72" l="1"/>
  <c r="G69" i="72"/>
  <c r="G61" i="72"/>
  <c r="G54" i="72"/>
  <c r="G48" i="72"/>
  <c r="G3" i="72"/>
  <c r="D79" i="72" l="1"/>
  <c r="E6" i="14" s="1"/>
  <c r="D77" i="72"/>
  <c r="C6" i="14" s="1"/>
  <c r="D78" i="72"/>
  <c r="D6" i="14" s="1"/>
  <c r="F17" i="66"/>
  <c r="D17" i="66"/>
  <c r="F8" i="50" l="1"/>
  <c r="H8" i="50" s="1"/>
  <c r="F7" i="50"/>
  <c r="H7" i="50" s="1"/>
  <c r="F6" i="50"/>
  <c r="H6" i="50" s="1"/>
  <c r="F5" i="50"/>
  <c r="H5" i="50" s="1"/>
  <c r="F4" i="50"/>
  <c r="H4" i="50" s="1"/>
  <c r="H55" i="38" l="1"/>
  <c r="H56" i="38"/>
  <c r="H52" i="38"/>
  <c r="H51" i="38"/>
  <c r="H50" i="38"/>
  <c r="H10" i="38"/>
  <c r="H9" i="38" l="1"/>
  <c r="H7" i="38"/>
  <c r="H8" i="38"/>
  <c r="H53" i="38" l="1"/>
  <c r="H54" i="38" l="1"/>
  <c r="H28" i="38"/>
  <c r="H29" i="38"/>
  <c r="H26" i="38"/>
  <c r="H27" i="38"/>
  <c r="H25" i="38"/>
  <c r="H18" i="38"/>
  <c r="H19" i="38"/>
  <c r="H16" i="38"/>
  <c r="H17" i="38"/>
  <c r="H15" i="38"/>
  <c r="H42" i="38"/>
  <c r="H41" i="38"/>
  <c r="H37" i="38"/>
  <c r="H38" i="38"/>
  <c r="H39" i="38"/>
  <c r="H40" i="38"/>
  <c r="H43" i="38"/>
  <c r="F6" i="14" l="1"/>
  <c r="F8" i="14"/>
  <c r="F5" i="14"/>
  <c r="H30" i="38"/>
  <c r="F9" i="14"/>
  <c r="H6" i="38" l="1"/>
  <c r="D167" i="2" a="1"/>
  <c r="D167" i="2" s="1"/>
  <c r="H3" i="38" l="1"/>
  <c r="H5" i="38"/>
  <c r="H4" i="38"/>
  <c r="E167" i="2"/>
  <c r="H48" i="38" l="1"/>
  <c r="H49" i="38"/>
  <c r="A3" i="32" a="1"/>
  <c r="F10" i="14"/>
  <c r="F11" i="14"/>
  <c r="D12" i="14" l="1"/>
  <c r="E12" i="14"/>
  <c r="F7" i="14" l="1"/>
  <c r="F12" i="14" s="1"/>
  <c r="C12"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tc={DF7731C1-8C70-4CA3-8A50-A729DAF788C1}</author>
  </authors>
  <commentList>
    <comment ref="S1" authorId="0" shapeId="0" xr:uid="{DF7731C1-8C70-4CA3-8A50-A729DAF788C1}">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Insertar otra columna con  
“Certificado del Sistema Registro Nacional de Medidas Correctivas - RNMC de la Policía Nacional”.  Continuando con el formato SI y NO </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<sst xmlns="http://schemas.openxmlformats.org/spreadsheetml/2006/main" count="3759" uniqueCount="2458">
  <si>
    <t>SERV_PRIVATIVAS_DE_LA_LIBERTAD</t>
  </si>
  <si>
    <t>CENTRO TRANSITORIO</t>
  </si>
  <si>
    <t>CENTRO DE INTERNAMIENTO PREVENTIVO</t>
  </si>
  <si>
    <t>CENTRO DE ATENCIÓN ESPECIALIZADO</t>
  </si>
  <si>
    <t>DETENCIÓN DOMICILIARIA HOGAR</t>
  </si>
  <si>
    <t>SERV_NO_PRIVATIVAS_DE_LA_LIBERTAD</t>
  </si>
  <si>
    <t>INTERNACIÓN EN MEDIO SEMICERRADO</t>
  </si>
  <si>
    <t>POB_RESTABLECIMIENTO_DE_DERECHOS</t>
  </si>
  <si>
    <t>MOD_RESTABLECIMIENTO_DE_DERECHOS</t>
  </si>
  <si>
    <t>PRESTACIÓN DE SERVICIOS A LA COMUNIDAD</t>
  </si>
  <si>
    <t>Niños y niñas desde los cero (0) hasta los trece (13) años, once (11) meses y veintinueve (29) días.</t>
  </si>
  <si>
    <t>UBICACION INICIAL</t>
  </si>
  <si>
    <t>LIBERTAD ASISTIDA / VIGILADA</t>
  </si>
  <si>
    <t>Mujeres gestantes con derechos amenazados y/o vulnerados</t>
  </si>
  <si>
    <t>APOYO Y FORTALECIMIENTO A LA FAMILIA Y/O RED VINCULAR</t>
  </si>
  <si>
    <t>Mayores de 18 años que al cumplir la mayoria de edad se encontraban con PARD</t>
  </si>
  <si>
    <t>ACOGIMIENTO FAMILIAR</t>
  </si>
  <si>
    <t>SERV_COMPLEMENTARIAS_Y_DE_RESTABLECIMIENTO_EN_ADMINISTRACION_DE_JUSTICIA</t>
  </si>
  <si>
    <t>ACOGIMIENTO RESIDENCIAL</t>
  </si>
  <si>
    <t>EXTERNADO MEDIA JORNADA RESTABLECIMIENTO EN ADMINISTRACIÓN DE JUSTICIA</t>
  </si>
  <si>
    <t>INTERVENCIÓN DE APOYO RESTABLECIMIENTO EN ADMINISTRACIÓN DE JUSTICIA</t>
  </si>
  <si>
    <t>EXTERNADO JORNADA COMPLETA RESTABLECIMIENTO EN ADMINISTRACIÓN DE JUSTICIA</t>
  </si>
  <si>
    <t>INTERNADO RESTABLECIMIENTO EN ADMINISTRACIÓN DE JUSTICIA</t>
  </si>
  <si>
    <t>CENTRO DE EMERGENCIA RESTABLECIMIENTO EN ADMINISTRACIÓN DE JUSTICIA</t>
  </si>
  <si>
    <t>PRIVATIVAS_DE_LA_LIBERTAD</t>
  </si>
  <si>
    <t>SERV_PROGRAMA_DE_INCLUSION_SOCIAL</t>
  </si>
  <si>
    <t>NO_PRIVATIVAS_DE_LA_LIBERTAD</t>
  </si>
  <si>
    <t>APOYO POST INSTITUCIONAL</t>
  </si>
  <si>
    <t>DIR_PROTECCION</t>
  </si>
  <si>
    <t>COMPLEMENTARIAS_Y_DE_RESTABLECIMIENTO_EN_ADMINISTRACION_DE_JUSTICIA</t>
  </si>
  <si>
    <t>CENTRO DE INTEGRACIÓN SOCIAL</t>
  </si>
  <si>
    <t>RESTABLECIMIENTO_DE_DERECHOS</t>
  </si>
  <si>
    <t>PROGRAMA_DE_INCLUSION_SOCIAL</t>
  </si>
  <si>
    <t>SISTEMA_DE_RESPONSABILIDAD_PENAL_ADOLESCENTES</t>
  </si>
  <si>
    <t>ADOPCIONES</t>
  </si>
  <si>
    <t>SERV_CENTRO_DE_EMERGENCIA</t>
  </si>
  <si>
    <t>CENTRO DE EMERGENCIA</t>
  </si>
  <si>
    <t>SERV_SERVICIO_DE_APOYO_Y_FORTALECIMIENTO_A_LA_FAMILIA</t>
  </si>
  <si>
    <t>HOGAR GESTOR - DISCAPACIDAD</t>
  </si>
  <si>
    <t>APOYO PSICOLÓGICO ESPECIALIZADO</t>
  </si>
  <si>
    <t>INTERVENCIÓN DE APOYO PSICOSOCIAL</t>
  </si>
  <si>
    <t>MOD_SISTEMA_DE_RESPONSABILIDAD_PENAL_ADOLESCENTES</t>
  </si>
  <si>
    <t>EXTERNADO MEDIA JORNADA</t>
  </si>
  <si>
    <t>CENTRO_DE_EMERGENCIA</t>
  </si>
  <si>
    <t>EXTERNADO JORNADA COMPLETA</t>
  </si>
  <si>
    <t>POB_SISTEMA_DE_RESPONSABILIDAD_PENAL_ADOLESCENTES</t>
  </si>
  <si>
    <t>SERVICIO_DE_APOYO_Y_FORTALECIMIENTO_A_LA_FAMILIA</t>
  </si>
  <si>
    <t>HOGAR GESTOR PARA VICTIMAS EN EL MARCO DEL CONFLICTO ARMADO SIN DISCAPACIDAD NI ENFERMEDAD DE CUIDADO ESPECIAL</t>
  </si>
  <si>
    <t>Adolescentes desde los catorce (14) hasta los diecisiete (17) años, once (11) meses y veintinueve (29) días.</t>
  </si>
  <si>
    <t>ACOGIMIENTO_FAMILIAR</t>
  </si>
  <si>
    <t>HOGAR GESTOR - DESPLAZAMIENTO FORZADO CON DISCAPACIDAD - AUTO 006 DE 2009</t>
  </si>
  <si>
    <t>ACOGIMIENTO_RESIDENCIAL</t>
  </si>
  <si>
    <t xml:space="preserve">HOGAR GESTOR PARA VICTIMAS EN EL MARCO DEL CONFLICTO ARMADO CON DISCAPACIDAD Y/O ENFERMEDADES DE CUIDADO ESPECIAL </t>
  </si>
  <si>
    <t>ESTRATEGIA_UNIDADES_MOVILES</t>
  </si>
  <si>
    <t>SERV_ACOGIMIENTO_FAMILIAR</t>
  </si>
  <si>
    <t>HOGAR SUSTITUTO ICBF - VULNERACIÓN</t>
  </si>
  <si>
    <t>HOGAR SUSTITUTO ONG - VULNERACIÓN</t>
  </si>
  <si>
    <t>HOGAR SUSTITUTO ICBF - DISCAPACIDAD</t>
  </si>
  <si>
    <t>HOGAR SUSTITUTO ONG - DISCAPACIDAD</t>
  </si>
  <si>
    <t>HOGAR SUSTITUTO - TUTOR</t>
  </si>
  <si>
    <t>SERV_ACOGIMIENTO_RESIDENCIAL</t>
  </si>
  <si>
    <t>INTERNADO</t>
  </si>
  <si>
    <t>INTERNADO - DISCAPACIDAD PSICOSOCIAL</t>
  </si>
  <si>
    <t>Muestreo Anexo Historia</t>
  </si>
  <si>
    <t>INTERNADO - DISCAPACIDAD INTELIGENTE</t>
  </si>
  <si>
    <t>Alto</t>
  </si>
  <si>
    <t>INTERNADO DISCAPACIDAD</t>
  </si>
  <si>
    <t>Medio</t>
  </si>
  <si>
    <t>INTERNADO - GESTANTES Y/O EN PERÍODO DE LACTANCIA</t>
  </si>
  <si>
    <t>Bajo</t>
  </si>
  <si>
    <t>INTERNADO DE 0 A 8 AÑOS</t>
  </si>
  <si>
    <t>INTERNADO - VIOLENCIA SEXUAL</t>
  </si>
  <si>
    <t>CASA HOGAR - GESTANTES Y/O EN PERÍODO DE LACTANCIA</t>
  </si>
  <si>
    <t>CASA HOGAR - DISCAPACIDAD</t>
  </si>
  <si>
    <t>CASA HOGAR - PARD</t>
  </si>
  <si>
    <t>CASA UNIVERSITARÍA</t>
  </si>
  <si>
    <t>MAC</t>
  </si>
  <si>
    <t>CASA DE PROTECCIÓN</t>
  </si>
  <si>
    <t>CASA HOGAR - VICTIMAS</t>
  </si>
  <si>
    <t>N/A</t>
  </si>
  <si>
    <t>SERV_ESTRATEGIA_UNIDADES_MOVILES</t>
  </si>
  <si>
    <t>UNIDADES MÓVILES</t>
  </si>
  <si>
    <t>SERV_UBICACION INICIAL</t>
  </si>
  <si>
    <t>HOGAR DE PASO</t>
  </si>
  <si>
    <t>SERV_APOYO Y FORTALECIMIENTO A LA FAMILIA Y/O RED VINCULAR</t>
  </si>
  <si>
    <t>INTERVENCION DE APOYO PSICOSCIAL</t>
  </si>
  <si>
    <t>SERVICIO DE APOYO PSICOLOGICO ESPECIALIZADO</t>
  </si>
  <si>
    <t>SERV_ACOGIMIENTO FAMILIAR</t>
  </si>
  <si>
    <t>HOGAR SUSTITUTO</t>
  </si>
  <si>
    <t>SERV_ACOGIMIENTO RESIDENCIAL</t>
  </si>
  <si>
    <t>CASA HOGAR</t>
  </si>
  <si>
    <t>CASO UNIVERSITARIA</t>
  </si>
  <si>
    <t>CASA DE PROTECCIÓN VICTIMAS DE CONFLICTO ARMANDO</t>
  </si>
  <si>
    <t>POB_ADOPCIONES</t>
  </si>
  <si>
    <t>MOD_ADOPCIONES</t>
  </si>
  <si>
    <t>SERV_ADOPCIONES</t>
  </si>
  <si>
    <t>Niños y niñas desde los cero (0) hasta los trece (13) años, once (11) meses y veintinueve (29) días y adolescentes desde los catorce (14) hasta los diecisiete (17) años, once (11) meses y veintinueve (29) días.</t>
  </si>
  <si>
    <t>SERVICIOS</t>
  </si>
  <si>
    <t>PROMOCION_Y_PREVENCION</t>
  </si>
  <si>
    <t>PROTECCION</t>
  </si>
  <si>
    <t>SERV_INSTITUCIONAL</t>
  </si>
  <si>
    <t>CENTRO DE DESARROLLO INFANTIL - CDI</t>
  </si>
  <si>
    <t>HOGARES INFANTILES - HI</t>
  </si>
  <si>
    <t>JARDINES SOCIALES</t>
  </si>
  <si>
    <t>HOGARES COMUNITARIOS DE BIENESTAR MÚLTIPLES - HCB</t>
  </si>
  <si>
    <t>HOGARES EMPRESARIALES</t>
  </si>
  <si>
    <t>DESARROLLO INFANTIL EN ESTABLECIMIENTOS DE RECLUSIÓN - DIER</t>
  </si>
  <si>
    <t>MOD_PRIMERA_INFANCIA</t>
  </si>
  <si>
    <t>INSTITUCIONAL</t>
  </si>
  <si>
    <t>SERV_COMUNITARIA</t>
  </si>
  <si>
    <t>POB_PRIMERA_INFANCIA</t>
  </si>
  <si>
    <t>COMUNITARIA</t>
  </si>
  <si>
    <t>HOGARES COMUNITARIOS DE BIENESTAR - HCB</t>
  </si>
  <si>
    <t>Niños y niñas desde los cero (0) hasta los cinco (5) años, once (11) meses y veintenueve (29) días.</t>
  </si>
  <si>
    <t>FAMILIAR</t>
  </si>
  <si>
    <t>HOGARES COMUNITARIOS DE BIENESTAR AGRUPADOS - HCB AGRUPADOS</t>
  </si>
  <si>
    <t>PROPIA_E_INTERCULTURAL</t>
  </si>
  <si>
    <t>HOGARES COMUNITARIOS DE BIENESTAR INTEGRALES - HCB INTEGRALES</t>
  </si>
  <si>
    <t>SERV_FAMILIAR</t>
  </si>
  <si>
    <t>DESARROLLO INFANTIL EN MEDIO FAMILIAR - DIMF</t>
  </si>
  <si>
    <t>EDUCACIÓN INICIAL RURAL - EIR</t>
  </si>
  <si>
    <t>HOGARES COMUNITARIOS DE BIENESTAR FAMILIA, MUJER E INFANCIA - HCB FAMI</t>
  </si>
  <si>
    <t>SERV_PROPIA_E_INTERCULTURAL</t>
  </si>
  <si>
    <t>SERVICIOS MOD PROPIA E INTERCULTURAL</t>
  </si>
  <si>
    <t>POB_INFANCIA</t>
  </si>
  <si>
    <t>MOD_INFANCIA</t>
  </si>
  <si>
    <t>DIR_PROMOCIÓN_Y_PREVENCION</t>
  </si>
  <si>
    <t>Niños y niñas desde los seis (6) hasta los trece (13) años, once (11) meses y veintenueve (29) días.</t>
  </si>
  <si>
    <t>ATRAPASUEÑOS</t>
  </si>
  <si>
    <t>SERV_ATRAPASUEÑOS</t>
  </si>
  <si>
    <t>PRIMERA_INFANCIA</t>
  </si>
  <si>
    <t>CASAS ATRAPASUEÑOS</t>
  </si>
  <si>
    <t>INFANCIA</t>
  </si>
  <si>
    <t>POB_ADOLESCENCIA</t>
  </si>
  <si>
    <t>MOD_ADOLESCENCIA</t>
  </si>
  <si>
    <t>ATRAPASUEÑOS ESPACIOS COMUNITARIOS</t>
  </si>
  <si>
    <t>ADOLESCENCIA</t>
  </si>
  <si>
    <t>Adolescentes desde los catorce (14) hasta los diecisiete (17) años, once (11) meses y veintenueve (29) días.</t>
  </si>
  <si>
    <t>ATRAPASUEÑOS DE APOYO</t>
  </si>
  <si>
    <t>JUVENTUD</t>
  </si>
  <si>
    <t>EXPERIENCIAS COMUNITARIAS</t>
  </si>
  <si>
    <t>NUTRICION</t>
  </si>
  <si>
    <t>POB_JUVENTUD</t>
  </si>
  <si>
    <t>MOD_JUVENTUD</t>
  </si>
  <si>
    <t>FAMILIAS_Y_COMUNIDADES</t>
  </si>
  <si>
    <t>Jovenes desde los dieciocho (18) hasta los veintiocho (28) años, once (11) meses y veintenueve (29) días.</t>
  </si>
  <si>
    <t>SERV_CENTROS_DE_RECUPERACION_INSTITUCIONAL</t>
  </si>
  <si>
    <t>CENTROS_DE_RECUPERACION_INSTITUCIONAL</t>
  </si>
  <si>
    <t>POB_NUTRICION</t>
  </si>
  <si>
    <t>MOD_NUTRICION</t>
  </si>
  <si>
    <t>Niños y niñas desde los cero (0) hasta los cuatro (4) años, once (11) meses y veintenueve (29) días y mujeres gestantes en diversos rangos de edad.</t>
  </si>
  <si>
    <t>SERV_1000_DÍAS_PARA_CAMBIAR_EL_MUNDO</t>
  </si>
  <si>
    <t>1000_DÍAS_PARA_CAMBIAR_EL_MUNDO</t>
  </si>
  <si>
    <t>SERVICIOS_DE_UNIDADES_DE_BUSQUEDA_ACTIVA</t>
  </si>
  <si>
    <t>SERV_SERVICIOS_DE_UNIDADES_DE_BUSQUEDA_ACTIVA</t>
  </si>
  <si>
    <t>SERVICIOS DE UNIDADES DE BUSQUEDA ACTIVA</t>
  </si>
  <si>
    <t>SERV_SOMOS_FAMILIA_SOMOS_COMUNIDAD</t>
  </si>
  <si>
    <t>SOMOS_FAMILIA_SOMOS_COMUNIDAD</t>
  </si>
  <si>
    <t>MOD_FAMILIAS_Y_COMUNIDADES</t>
  </si>
  <si>
    <t>POB_FAMILIAS_Y_COMUNIDADES</t>
  </si>
  <si>
    <t>SERV_SOMOS_FAMILIA_CONECTADAS</t>
  </si>
  <si>
    <t>Familias y Comunidades como sujetos colectivos de derechos, teniendo en cuenta su carácter intergeneracional.</t>
  </si>
  <si>
    <t>SOMOS_FAMILIA_CONECTADAS</t>
  </si>
  <si>
    <t>ACOMPAÑAMIENTO_INTERCULTURAL_ETNICA_Y_CAMPESINA_TEJIENDO_INTERCULTURALIDAD</t>
  </si>
  <si>
    <t>SERV_ACOMPAÑAMIENTO_INTERCULTURAL_ETNICA_Y_CAMPESINA_TEJIENDO_INTERCULTURALIDAD</t>
  </si>
  <si>
    <t>AMAZONAS.</t>
  </si>
  <si>
    <t>ANTIOQUIA.</t>
  </si>
  <si>
    <t>ARAUCA.</t>
  </si>
  <si>
    <t>ATLANTICO.</t>
  </si>
  <si>
    <t>BOGOTA.</t>
  </si>
  <si>
    <t>BOLIVAR.</t>
  </si>
  <si>
    <t>BOYACA.</t>
  </si>
  <si>
    <t>CALDAS.</t>
  </si>
  <si>
    <t>CAQUETA.</t>
  </si>
  <si>
    <t>CASANARE.</t>
  </si>
  <si>
    <t>CAUCA.</t>
  </si>
  <si>
    <t>CESAR.</t>
  </si>
  <si>
    <t>CHOCO.</t>
  </si>
  <si>
    <t>CORDOBA.</t>
  </si>
  <si>
    <t>CUNDINAMARCA.</t>
  </si>
  <si>
    <t>GUAINIA.</t>
  </si>
  <si>
    <t>LA_GUAJIRA.</t>
  </si>
  <si>
    <t>GUAVIARE.</t>
  </si>
  <si>
    <t>HUILA.</t>
  </si>
  <si>
    <t>MAGDALENA.</t>
  </si>
  <si>
    <t>META.</t>
  </si>
  <si>
    <t>NARIÑO.</t>
  </si>
  <si>
    <t>NORTE_DE_SANTANDER.</t>
  </si>
  <si>
    <t>PUTUMAYO.</t>
  </si>
  <si>
    <t>QUINDIO.</t>
  </si>
  <si>
    <t>RISARALDA.</t>
  </si>
  <si>
    <t>SAN_ANDRES.</t>
  </si>
  <si>
    <t>SANTANDER.</t>
  </si>
  <si>
    <t>SUCRE.</t>
  </si>
  <si>
    <t>TOLIMA.</t>
  </si>
  <si>
    <t>VALLE_DEL_CAUCA.</t>
  </si>
  <si>
    <t>VAUPES.</t>
  </si>
  <si>
    <t>VICHADA.</t>
  </si>
  <si>
    <t>C.Z. LETICIA</t>
  </si>
  <si>
    <t>C.Z. NORORIENTAL</t>
  </si>
  <si>
    <t>C.Z. ARAUCA</t>
  </si>
  <si>
    <t>C.Z. NORTE CENTRO HISTÓRICO</t>
  </si>
  <si>
    <t>CENTRO ZONAL MARTIRES</t>
  </si>
  <si>
    <t>C.Z. HISTÓRICO Y DEL CARIBE NORTE</t>
  </si>
  <si>
    <t>C.Z. TUNJA 1</t>
  </si>
  <si>
    <t>C.Z. MANIZALES 1</t>
  </si>
  <si>
    <t>C.Z. FLORENCIA 1</t>
  </si>
  <si>
    <t>C.Z. YOPAL</t>
  </si>
  <si>
    <t>C.Z. POPAYAN</t>
  </si>
  <si>
    <t>C.Z. VALLEDUPAR 1</t>
  </si>
  <si>
    <t>C.Z. QUIBDO</t>
  </si>
  <si>
    <t>C.Z. MONTERIA 1</t>
  </si>
  <si>
    <t>C.Z. SOACHA</t>
  </si>
  <si>
    <t>C.Z. INIRIDA</t>
  </si>
  <si>
    <t>C.Z. RIOHACHA 1</t>
  </si>
  <si>
    <t>CZ SAN JOSÉ DEL GUAVIARE</t>
  </si>
  <si>
    <t>C.Z. NEIVA</t>
  </si>
  <si>
    <t>C.Z. SANTA MARTA NORTE</t>
  </si>
  <si>
    <t>C.Z. VILLAVICENCIO 1</t>
  </si>
  <si>
    <t>C.Z. PASTO 1</t>
  </si>
  <si>
    <t>C.Z. CUCUTA 1</t>
  </si>
  <si>
    <t>C.Z. MOCOA</t>
  </si>
  <si>
    <t>C.Z. ARMENIA SUR</t>
  </si>
  <si>
    <t>C.Z. PEREIRA</t>
  </si>
  <si>
    <t>C.Z. LOS ALMENDROS</t>
  </si>
  <si>
    <t>C.Z. ANTONIA SANTOS</t>
  </si>
  <si>
    <t>C.Z. BOSTON</t>
  </si>
  <si>
    <t>C.Z. JORDAN</t>
  </si>
  <si>
    <t>C.Z. SURORIENTAL</t>
  </si>
  <si>
    <t>C.Z. MITU</t>
  </si>
  <si>
    <t>C.Z. PUERTO CARREÑO</t>
  </si>
  <si>
    <t>C.Z. NOROCCIDENTAL</t>
  </si>
  <si>
    <t>C.Z. SARAVENA</t>
  </si>
  <si>
    <t>C.Z. SUR OCCIDENTE</t>
  </si>
  <si>
    <t>CENTRO ZONAL REVIVIR</t>
  </si>
  <si>
    <t>C.Z. DE LA VIRGEN Y TURÍSTICO</t>
  </si>
  <si>
    <t>C.Z. TUNJA 2</t>
  </si>
  <si>
    <t>C.Z. MANIZALES 2</t>
  </si>
  <si>
    <t>C.Z. FLORENCIA 2</t>
  </si>
  <si>
    <t>C.Z. PAZ DE ARIPORO</t>
  </si>
  <si>
    <t>C.Z. CENTRO</t>
  </si>
  <si>
    <t>C.Z. VALLEDUPAR 2</t>
  </si>
  <si>
    <t>C.Z. ISTMINA</t>
  </si>
  <si>
    <t>C.Z. CERETE</t>
  </si>
  <si>
    <t>C.Z. ZIPAQUIRA</t>
  </si>
  <si>
    <t>C.Z. RIOHACHA 2</t>
  </si>
  <si>
    <t>C.Z. GARZON</t>
  </si>
  <si>
    <t>C.Z. DEL RÍO</t>
  </si>
  <si>
    <t>C.Z. VILLAVICENCIO 2</t>
  </si>
  <si>
    <t>C.Z. PASTO 2</t>
  </si>
  <si>
    <t>C.Z. CUCUTA 2</t>
  </si>
  <si>
    <t>C.Z. SIBUNDOY</t>
  </si>
  <si>
    <t>C.Z. ARMENIA NORTE</t>
  </si>
  <si>
    <t>C.Z. LA VIRGINIA</t>
  </si>
  <si>
    <t>C.Z. OLD PROVIDENCE</t>
  </si>
  <si>
    <t>C.Z. BUCARAMANGA SUR</t>
  </si>
  <si>
    <t>C.Z. NORTE</t>
  </si>
  <si>
    <t>C.Z. GALAN</t>
  </si>
  <si>
    <t>C.Z. SUR ORIENTE</t>
  </si>
  <si>
    <t>C.Z. TAME</t>
  </si>
  <si>
    <t>C.Z. BARANOA</t>
  </si>
  <si>
    <t>CENTRO ZONAL SANTA FE</t>
  </si>
  <si>
    <t>C.Z. INDUSTRIAL DE LA BAHÍA</t>
  </si>
  <si>
    <t>C.Z. SOGAMOSO</t>
  </si>
  <si>
    <t>C.Z. OCCIDENTE</t>
  </si>
  <si>
    <t>C.Z. PUERTO RICO</t>
  </si>
  <si>
    <t>C.Z. VILLANUEVA</t>
  </si>
  <si>
    <t>C.Z. INDIGENA</t>
  </si>
  <si>
    <t>C.Z. CHIRIGUANA</t>
  </si>
  <si>
    <t>C.Z. BAHIA SOLANO</t>
  </si>
  <si>
    <t>C.Z. PLANETA RICA</t>
  </si>
  <si>
    <t>C.Z. CHOCONTA</t>
  </si>
  <si>
    <t>C.Z. FONSECA</t>
  </si>
  <si>
    <t>C.Z. LA PLATA</t>
  </si>
  <si>
    <t>C.Z. CIÉNAGA</t>
  </si>
  <si>
    <t>C.Z. GRANADA</t>
  </si>
  <si>
    <t>C.Z. TUMACO</t>
  </si>
  <si>
    <t>C.Z. CUCUTA 3</t>
  </si>
  <si>
    <t>C.Z. PUERTO ASÍS</t>
  </si>
  <si>
    <t>C.Z. CALARCA</t>
  </si>
  <si>
    <t>C.Z. DOSQUEBRADAS</t>
  </si>
  <si>
    <t>C.Z. CARLOS LLERAS RESTREPO</t>
  </si>
  <si>
    <t>C.Z. SINCELEJO</t>
  </si>
  <si>
    <t>C.Z. IBAGUE</t>
  </si>
  <si>
    <t>C.Z. LADERA</t>
  </si>
  <si>
    <t>C.Z. ABURRA NORTE</t>
  </si>
  <si>
    <t>C.Z. SABANALARGA</t>
  </si>
  <si>
    <t>CENTRO ZONAL USME</t>
  </si>
  <si>
    <t>C.Z. TURBACO</t>
  </si>
  <si>
    <t>C.Z. DUITAMA</t>
  </si>
  <si>
    <t>C.Z. ORIENTE</t>
  </si>
  <si>
    <t>C.Z. BELEN DE LOS ANDAQUIES</t>
  </si>
  <si>
    <t>C.Z. SUR</t>
  </si>
  <si>
    <t>C.Z. AGUACHICA</t>
  </si>
  <si>
    <t>C.Z. RIOSUCIO</t>
  </si>
  <si>
    <t>C.Z. TIERRALTA</t>
  </si>
  <si>
    <t>C.Z. PACHO</t>
  </si>
  <si>
    <t>C.Z. MANAURE</t>
  </si>
  <si>
    <t>C.Z. PITALITO</t>
  </si>
  <si>
    <t>C.Z. FUNDACIÓN</t>
  </si>
  <si>
    <t>C.Z. ACACIAS</t>
  </si>
  <si>
    <t>C.Z. IPIALES</t>
  </si>
  <si>
    <t>C.Z. OCAÑA</t>
  </si>
  <si>
    <t>C.Z. LA HORMIGA</t>
  </si>
  <si>
    <t>C.Z. BELEN DE UMBRIA</t>
  </si>
  <si>
    <t>C.Z. LUIS CARLOS GALAN SARMIENTO</t>
  </si>
  <si>
    <t>C.Z. LA MOJANA</t>
  </si>
  <si>
    <t>C.Z. LIBANO</t>
  </si>
  <si>
    <t>C.Z. ABURRA SUR</t>
  </si>
  <si>
    <t>C.Z. SABANAGRANDE</t>
  </si>
  <si>
    <t>CENTRO ZONAL ENGATIVA</t>
  </si>
  <si>
    <t>C.Z. CARMEN DE BOLÍVAR</t>
  </si>
  <si>
    <t>C.Z. CHIQUINQUIRA</t>
  </si>
  <si>
    <t>C.Z. CODAZZI</t>
  </si>
  <si>
    <t>C.Z. TADO</t>
  </si>
  <si>
    <t>C.Z. MONTELIBANO</t>
  </si>
  <si>
    <t>C.Z. VILLETA</t>
  </si>
  <si>
    <t>C.Z. MAICAO</t>
  </si>
  <si>
    <t>C.Z. LA GAITANA</t>
  </si>
  <si>
    <t>C.Z. PLATO</t>
  </si>
  <si>
    <t>C.Z. PUERTO LOPEZ</t>
  </si>
  <si>
    <t>C.Z. TUQUERRES</t>
  </si>
  <si>
    <t>C.Z. PAMPLONA</t>
  </si>
  <si>
    <t>C.Z. SANTA ROSA DE CABAL</t>
  </si>
  <si>
    <t>C.Z. YARIGUIES</t>
  </si>
  <si>
    <t>C.Z. LERIDA</t>
  </si>
  <si>
    <t>C.Z. BAJO CAUCA</t>
  </si>
  <si>
    <t>C.Z. HIPÓDROMO</t>
  </si>
  <si>
    <t>CENTRO ZONAL TUNJUELITO</t>
  </si>
  <si>
    <t>C.Z. MAGANGUÉ</t>
  </si>
  <si>
    <t>C.Z. GARAGOA</t>
  </si>
  <si>
    <t>C.Z. SURORIENTE</t>
  </si>
  <si>
    <t>C.Z. MACIZO COLOMBIANO</t>
  </si>
  <si>
    <t>C.Z. BAUDO</t>
  </si>
  <si>
    <t>C.Z. LORICA</t>
  </si>
  <si>
    <t>C.Z. FACATATIVA</t>
  </si>
  <si>
    <t>C.Z. NAZARETH</t>
  </si>
  <si>
    <t>C.Z. EL BANCO</t>
  </si>
  <si>
    <t>C.Z. LA UNION</t>
  </si>
  <si>
    <t>C.Z. TIBU</t>
  </si>
  <si>
    <t>C.Z. LA FLORESTA</t>
  </si>
  <si>
    <t>C.Z. HONDA</t>
  </si>
  <si>
    <t>C.Z. JAMUNDI</t>
  </si>
  <si>
    <t>C.Z. LA MESETA</t>
  </si>
  <si>
    <t xml:space="preserve">CENTRO ZONAL RAFAEL URIBE </t>
  </si>
  <si>
    <t>C.Z. MOMPOX</t>
  </si>
  <si>
    <t>C.Z. PUERTO BOYACA</t>
  </si>
  <si>
    <t>C.Z. DEL CAFE</t>
  </si>
  <si>
    <t>C.Z. COSTA PACIFICA</t>
  </si>
  <si>
    <t>C.Z. SAHAGUN</t>
  </si>
  <si>
    <t>C.Z. FUSAGASUGA</t>
  </si>
  <si>
    <t>C.Z. ICHITKI WAYYUWAAPULE</t>
  </si>
  <si>
    <t>C.Z. SANTA ANA</t>
  </si>
  <si>
    <t>C.Z. REMOLINO</t>
  </si>
  <si>
    <t>C.Z. SAN GIL</t>
  </si>
  <si>
    <t>C.Z. ESPINAL</t>
  </si>
  <si>
    <t>C.Z. YUMBO</t>
  </si>
  <si>
    <t>C.Z. MAGDALENA MEDIO</t>
  </si>
  <si>
    <t>CENTRO ZONAL  KENNEDY</t>
  </si>
  <si>
    <t>C.Z. SIMITÍ</t>
  </si>
  <si>
    <t>C.Z. SOATA</t>
  </si>
  <si>
    <t>C.Z. SAN ANDRES DE SOTAVENTO</t>
  </si>
  <si>
    <t>C.Z. CAQUEZA</t>
  </si>
  <si>
    <t>CZ SANTA MARTA 1</t>
  </si>
  <si>
    <t>C.Z. BARBACOAS</t>
  </si>
  <si>
    <t>C.Z. SOCORRO</t>
  </si>
  <si>
    <t>C.Z. CHAPARRAL</t>
  </si>
  <si>
    <t>C.Z. PALMIRA</t>
  </si>
  <si>
    <t>CENTRO ZONAL SUBA</t>
  </si>
  <si>
    <t>C.Z. EL COCUY</t>
  </si>
  <si>
    <t>C.Z. GACHETA</t>
  </si>
  <si>
    <t>C.Z. VELEZ</t>
  </si>
  <si>
    <t>C.Z. PURIFICACION</t>
  </si>
  <si>
    <t>C.Z. BUGA</t>
  </si>
  <si>
    <t>C.Z. OCCIDENTE MEDIO</t>
  </si>
  <si>
    <t>CENTRO ZONAL KENNEDY CENTRAL</t>
  </si>
  <si>
    <t>C.Z. MIRAFLORES</t>
  </si>
  <si>
    <t>C.Z. GIRARDOT</t>
  </si>
  <si>
    <t>C.Z. MALAGA</t>
  </si>
  <si>
    <t>C.Z. MELGAR</t>
  </si>
  <si>
    <t>C.Z. TULUA</t>
  </si>
  <si>
    <t>CENTRO ZONAL BOSA</t>
  </si>
  <si>
    <t>C.Z. MONIQUIRA</t>
  </si>
  <si>
    <t>C.Z. LA MESA</t>
  </si>
  <si>
    <t>C.Z. RESURGIR</t>
  </si>
  <si>
    <t>C.Z. SEVILLA</t>
  </si>
  <si>
    <t>C.Z. PORCE NUS</t>
  </si>
  <si>
    <t>CENTRO ZONAL CREER</t>
  </si>
  <si>
    <t>C.Z. OTANCHE</t>
  </si>
  <si>
    <t>C.Z. UBATE</t>
  </si>
  <si>
    <t>C.Z. ROLDANILLO</t>
  </si>
  <si>
    <t>C.Z. SUROESTE</t>
  </si>
  <si>
    <t>CENTRO ZONAL USAQUEN</t>
  </si>
  <si>
    <t>C.Z. SAN JUAN DE RIOSECO</t>
  </si>
  <si>
    <t>C.Z. CARTAGO</t>
  </si>
  <si>
    <t>C.Z. PENDERISCO</t>
  </si>
  <si>
    <t>CENTRO ZONAL FONTIBON</t>
  </si>
  <si>
    <t>C.Z. SOACHA CENTRO</t>
  </si>
  <si>
    <t>C.Z. BUENAVENTURA</t>
  </si>
  <si>
    <t>C.Z. URABÁ</t>
  </si>
  <si>
    <t>CENTRO ZONAL CESPA</t>
  </si>
  <si>
    <t>C.Z. RESTAURAR</t>
  </si>
  <si>
    <t>C.Z. ORIENTE MEDIO</t>
  </si>
  <si>
    <t xml:space="preserve">CENTRO ZONAL SAN CRISTOBAL </t>
  </si>
  <si>
    <t xml:space="preserve">CENTRO ZONAL BARRIOS UNIDOS </t>
  </si>
  <si>
    <t>C.Z. ROSALES</t>
  </si>
  <si>
    <t xml:space="preserve">CENTRO ZONAL CIUDAD BOLIVAR </t>
  </si>
  <si>
    <t>AMAZONAS</t>
  </si>
  <si>
    <t>ANTIOQUIA</t>
  </si>
  <si>
    <t>ARAUCA</t>
  </si>
  <si>
    <t>ATLÁNTICO</t>
  </si>
  <si>
    <t>BOGOTÁ.D.C.</t>
  </si>
  <si>
    <t>BOLÍVAR</t>
  </si>
  <si>
    <t>BOYACÁ</t>
  </si>
  <si>
    <t>CALDAS</t>
  </si>
  <si>
    <t>CAQUETÁ</t>
  </si>
  <si>
    <t>CASANARE</t>
  </si>
  <si>
    <t>CAUCA</t>
  </si>
  <si>
    <t>CESAR</t>
  </si>
  <si>
    <t>CHOCÓ</t>
  </si>
  <si>
    <t>CÓRDOBA</t>
  </si>
  <si>
    <t>CUNDINAMARCA</t>
  </si>
  <si>
    <t>GUAINÍA</t>
  </si>
  <si>
    <t>GUAVIARE</t>
  </si>
  <si>
    <t>HUILA</t>
  </si>
  <si>
    <t>LA_GUAJIRA</t>
  </si>
  <si>
    <t>MAGDALENA</t>
  </si>
  <si>
    <t>META</t>
  </si>
  <si>
    <t>NARIÑO</t>
  </si>
  <si>
    <t>NORTE_DE_SANTANDER</t>
  </si>
  <si>
    <t>PUTUMAYO</t>
  </si>
  <si>
    <t>QUINDÍO</t>
  </si>
  <si>
    <t>RISARALDA</t>
  </si>
  <si>
    <t>SAN_ANDRÉS_Y_PROVIDENCIA</t>
  </si>
  <si>
    <t>SANTANDER</t>
  </si>
  <si>
    <t>SUCRE</t>
  </si>
  <si>
    <t>TOLIMA</t>
  </si>
  <si>
    <t>VALLE_DEL_CAUCA</t>
  </si>
  <si>
    <t>VAUPÉS</t>
  </si>
  <si>
    <t>VICHADA</t>
  </si>
  <si>
    <t>LETICIA</t>
  </si>
  <si>
    <t>MEDELLÍN</t>
  </si>
  <si>
    <t>BARRANQUILLA</t>
  </si>
  <si>
    <t>BOGOTÁ. D.C.</t>
  </si>
  <si>
    <t>CARTAGENA DE INDIAS</t>
  </si>
  <si>
    <t>TUNJA</t>
  </si>
  <si>
    <t>MANIZALES</t>
  </si>
  <si>
    <t>FLORENCIA</t>
  </si>
  <si>
    <t>YOPAL</t>
  </si>
  <si>
    <t>POPAYÁN</t>
  </si>
  <si>
    <t>VALLEDUPAR</t>
  </si>
  <si>
    <t>QUIBDÓ</t>
  </si>
  <si>
    <t>MONTERÍA</t>
  </si>
  <si>
    <t>AGUA DE DIOS</t>
  </si>
  <si>
    <t>INÍRIDA</t>
  </si>
  <si>
    <t>SAN JOSÉ DEL GUAVIARE</t>
  </si>
  <si>
    <t>NEIVA</t>
  </si>
  <si>
    <t>RIOHACHA</t>
  </si>
  <si>
    <t>SANTA MARTA</t>
  </si>
  <si>
    <t>VILLAVICENCIO</t>
  </si>
  <si>
    <t>PASTO</t>
  </si>
  <si>
    <t>SAN JOSÉ DE CÚCUTA</t>
  </si>
  <si>
    <t>MOCOA</t>
  </si>
  <si>
    <t>ARMENIA</t>
  </si>
  <si>
    <t>PEREIRA</t>
  </si>
  <si>
    <t>SAN ANDRÉS</t>
  </si>
  <si>
    <t>BUCARAMANGA</t>
  </si>
  <si>
    <t>SINCELEJO</t>
  </si>
  <si>
    <t>IBAGUÉ</t>
  </si>
  <si>
    <t>CALI</t>
  </si>
  <si>
    <t>MITÚ</t>
  </si>
  <si>
    <t>PUERTO CARREÑO</t>
  </si>
  <si>
    <t>EL ENCANTO</t>
  </si>
  <si>
    <t>ABEJORRAL</t>
  </si>
  <si>
    <t>ARAUQUITA</t>
  </si>
  <si>
    <t>BARANOA</t>
  </si>
  <si>
    <t>ACHÍ</t>
  </si>
  <si>
    <t>ALMEIDA</t>
  </si>
  <si>
    <t>AGUADAS</t>
  </si>
  <si>
    <t>ALBANIA</t>
  </si>
  <si>
    <t>AGUAZUL</t>
  </si>
  <si>
    <t>ALMAGUER</t>
  </si>
  <si>
    <t>AGUACHICA</t>
  </si>
  <si>
    <t>ACANDÍ</t>
  </si>
  <si>
    <t>AYAPEL</t>
  </si>
  <si>
    <t>ALBÁN</t>
  </si>
  <si>
    <t>BARRANCOMINAS</t>
  </si>
  <si>
    <t>CALAMAR</t>
  </si>
  <si>
    <t>ACEVEDO</t>
  </si>
  <si>
    <t>ALGARROBO</t>
  </si>
  <si>
    <t>ACACÍAS</t>
  </si>
  <si>
    <t>ÁBREGO</t>
  </si>
  <si>
    <t>COLÓN</t>
  </si>
  <si>
    <t>BUENAVISTA</t>
  </si>
  <si>
    <t>APÍA</t>
  </si>
  <si>
    <t>PROVIDENCIA</t>
  </si>
  <si>
    <t>AGUADA</t>
  </si>
  <si>
    <t>ALPUJARRA</t>
  </si>
  <si>
    <t>ALCALÁ</t>
  </si>
  <si>
    <t>CARURÚ</t>
  </si>
  <si>
    <t>LA PRIMAVERA</t>
  </si>
  <si>
    <t>LA CHORRERA</t>
  </si>
  <si>
    <t>ABRIAQUÍ</t>
  </si>
  <si>
    <t>CRAVO NORTE</t>
  </si>
  <si>
    <t>CAMPO DE LA CRUZ</t>
  </si>
  <si>
    <t>ALTOS DEL ROSARIO</t>
  </si>
  <si>
    <t>AQUITANIA</t>
  </si>
  <si>
    <t>ANSERMA</t>
  </si>
  <si>
    <t>BELÉN DE LOS ANDAQUÍES</t>
  </si>
  <si>
    <t>CHÁMEZA</t>
  </si>
  <si>
    <t>ARGELIA</t>
  </si>
  <si>
    <t>AGUSTÍN CODAZZI</t>
  </si>
  <si>
    <t>ALTO BAUDÓ</t>
  </si>
  <si>
    <t>ANAPOIMA</t>
  </si>
  <si>
    <t>SAN FELIPE</t>
  </si>
  <si>
    <t>EL RETORNO</t>
  </si>
  <si>
    <t>AGRADO</t>
  </si>
  <si>
    <t>BARRANCAS</t>
  </si>
  <si>
    <t>ARACATACA</t>
  </si>
  <si>
    <t>BARRANCA DE UPÍA</t>
  </si>
  <si>
    <t>ALDANA</t>
  </si>
  <si>
    <t>ARBOLEDAS</t>
  </si>
  <si>
    <t>ORITO</t>
  </si>
  <si>
    <t>CALARCÁ</t>
  </si>
  <si>
    <t>BALBOA</t>
  </si>
  <si>
    <t>CAIMITO</t>
  </si>
  <si>
    <t>ALVARADO</t>
  </si>
  <si>
    <t>ANDALUCÍA</t>
  </si>
  <si>
    <t>PACOA</t>
  </si>
  <si>
    <t>SANTA ROSALÍA</t>
  </si>
  <si>
    <t>LA PEDRERA</t>
  </si>
  <si>
    <t>ALEJANDRÍA</t>
  </si>
  <si>
    <t>FORTUL</t>
  </si>
  <si>
    <t>CANDELARIA</t>
  </si>
  <si>
    <t>ARENAL</t>
  </si>
  <si>
    <t>ARCABUCO</t>
  </si>
  <si>
    <t>ARANZAZU</t>
  </si>
  <si>
    <t>CARTAGENA DEL CHAIRÁ</t>
  </si>
  <si>
    <t>HATO COROZAL</t>
  </si>
  <si>
    <t>ASTREA</t>
  </si>
  <si>
    <t>ATRATO</t>
  </si>
  <si>
    <t>CANALETE</t>
  </si>
  <si>
    <t>ANOLAIMA</t>
  </si>
  <si>
    <t>PUERTO COLOMBIA</t>
  </si>
  <si>
    <t>MIRAFLORES</t>
  </si>
  <si>
    <t>AIPE</t>
  </si>
  <si>
    <t>DIBULLA</t>
  </si>
  <si>
    <t>ARIGUANÍ</t>
  </si>
  <si>
    <t>CABUYARO</t>
  </si>
  <si>
    <t>ANCUYA</t>
  </si>
  <si>
    <t>BOCHALEMA</t>
  </si>
  <si>
    <t>PUERTO ASÍS</t>
  </si>
  <si>
    <t>CIRCASIA</t>
  </si>
  <si>
    <t>BELÉN DE UMBRÍA</t>
  </si>
  <si>
    <t>ARATOCA</t>
  </si>
  <si>
    <t>COLOSÓ</t>
  </si>
  <si>
    <t>AMBALEMA</t>
  </si>
  <si>
    <t>ANSERMANUEVO</t>
  </si>
  <si>
    <t>TARAIRA</t>
  </si>
  <si>
    <t>CUMARIBO</t>
  </si>
  <si>
    <t>LA VICTORIA</t>
  </si>
  <si>
    <t>AMAGÁ</t>
  </si>
  <si>
    <t>PUERTO RONDÓN</t>
  </si>
  <si>
    <t>GALAPA</t>
  </si>
  <si>
    <t>ARJONA</t>
  </si>
  <si>
    <t>BELÉN</t>
  </si>
  <si>
    <t>BELALCÁZAR</t>
  </si>
  <si>
    <t>CURILLO</t>
  </si>
  <si>
    <t>LA SALINA</t>
  </si>
  <si>
    <t>BECERRIL</t>
  </si>
  <si>
    <t>BAGADÓ</t>
  </si>
  <si>
    <t>CERETÉ</t>
  </si>
  <si>
    <t>ARBELÁEZ</t>
  </si>
  <si>
    <t>LA GUADALUPE</t>
  </si>
  <si>
    <t>ALGECIRAS</t>
  </si>
  <si>
    <t>DISTRACCIÓN</t>
  </si>
  <si>
    <t>CERRO DE SAN ANTONIO</t>
  </si>
  <si>
    <t>CASTILLA LA NUEVA</t>
  </si>
  <si>
    <t>ARBOLEDA</t>
  </si>
  <si>
    <t>BUCARASICA</t>
  </si>
  <si>
    <t>PUERTO CAICEDO</t>
  </si>
  <si>
    <t>DOSQUEBRADAS</t>
  </si>
  <si>
    <t>BARBOSA</t>
  </si>
  <si>
    <t>COROZAL</t>
  </si>
  <si>
    <t>ANZOÁTEGUI</t>
  </si>
  <si>
    <t>PAPUNAHUA</t>
  </si>
  <si>
    <t>MIRITÍ - PARANÁ</t>
  </si>
  <si>
    <t>AMALFI</t>
  </si>
  <si>
    <t>SARAVENA</t>
  </si>
  <si>
    <t>JUAN DE ACOSTA</t>
  </si>
  <si>
    <t>ARROYOHONDO</t>
  </si>
  <si>
    <t>BERBEO</t>
  </si>
  <si>
    <t>CHINCHINÁ</t>
  </si>
  <si>
    <t>EL DONCELLO</t>
  </si>
  <si>
    <t>MANÍ</t>
  </si>
  <si>
    <t>BUENOS AIRES</t>
  </si>
  <si>
    <t>BOSCONIA</t>
  </si>
  <si>
    <t>BAHÍA SOLANO</t>
  </si>
  <si>
    <t>CHIMÁ</t>
  </si>
  <si>
    <t>BELTRÁN</t>
  </si>
  <si>
    <t>CACAHUAL</t>
  </si>
  <si>
    <t>ALTAMIRA</t>
  </si>
  <si>
    <t>EL MOLINO</t>
  </si>
  <si>
    <t>CHIVOLO</t>
  </si>
  <si>
    <t>CUBARRAL</t>
  </si>
  <si>
    <t>BARBACOAS</t>
  </si>
  <si>
    <t>CÁCOTA</t>
  </si>
  <si>
    <t>PUERTO GUZMÁN</t>
  </si>
  <si>
    <t>FILANDIA</t>
  </si>
  <si>
    <t>GUÁTICA</t>
  </si>
  <si>
    <t>BARICHARA</t>
  </si>
  <si>
    <t>COVEÑAS</t>
  </si>
  <si>
    <t>ARMERO</t>
  </si>
  <si>
    <t>YAVARATÉ</t>
  </si>
  <si>
    <t>PUERTO ALEGRÍA</t>
  </si>
  <si>
    <t>ANDES</t>
  </si>
  <si>
    <t>TAME</t>
  </si>
  <si>
    <t>LURUACO</t>
  </si>
  <si>
    <t>BARRANCO DE LOBA</t>
  </si>
  <si>
    <t>BETÉITIVA</t>
  </si>
  <si>
    <t>FILADELFIA</t>
  </si>
  <si>
    <t>EL PAUJÍL</t>
  </si>
  <si>
    <t>MONTERREY</t>
  </si>
  <si>
    <t>CAJIBÍO</t>
  </si>
  <si>
    <t>CHIMICHAGUA</t>
  </si>
  <si>
    <t>BAJO BAUDÓ</t>
  </si>
  <si>
    <t>CHINÚ</t>
  </si>
  <si>
    <t>BITUIMA</t>
  </si>
  <si>
    <t>PANA PANA</t>
  </si>
  <si>
    <t>BARAYA</t>
  </si>
  <si>
    <t>FONSECA</t>
  </si>
  <si>
    <t>CIÉNAGA</t>
  </si>
  <si>
    <t>CUMARAL</t>
  </si>
  <si>
    <t>CÁCHIRA</t>
  </si>
  <si>
    <t>PUERTO LEGUÍZAMO</t>
  </si>
  <si>
    <t>GÉNOVA</t>
  </si>
  <si>
    <t>LA CELIA</t>
  </si>
  <si>
    <t>BARRANCABERMEJA</t>
  </si>
  <si>
    <t>CHALÁN</t>
  </si>
  <si>
    <t>ATACO</t>
  </si>
  <si>
    <t>BUENAVENTURA</t>
  </si>
  <si>
    <t>PUERTO ARICA</t>
  </si>
  <si>
    <t>ANGELÓPOLIS</t>
  </si>
  <si>
    <t>MALAMBO</t>
  </si>
  <si>
    <t>BOAVITA</t>
  </si>
  <si>
    <t>LA DORADA</t>
  </si>
  <si>
    <t>LA MONTAÑITA</t>
  </si>
  <si>
    <t>NUNCHÍA</t>
  </si>
  <si>
    <t>CALDONO</t>
  </si>
  <si>
    <t>CHIRIGUANÁ</t>
  </si>
  <si>
    <t>BOJAYÁ</t>
  </si>
  <si>
    <t>CIÉNAGA DE ORO</t>
  </si>
  <si>
    <t>BOJACÁ</t>
  </si>
  <si>
    <t>MORICHAL</t>
  </si>
  <si>
    <t>CAMPOALEGRE</t>
  </si>
  <si>
    <t>HATONUEVO</t>
  </si>
  <si>
    <t>CONCORDIA</t>
  </si>
  <si>
    <t>EL CALVARIO</t>
  </si>
  <si>
    <t>BUESACO</t>
  </si>
  <si>
    <t>CHINÁCOTA</t>
  </si>
  <si>
    <t>SIBUNDOY</t>
  </si>
  <si>
    <t>LA TEBAIDA</t>
  </si>
  <si>
    <t>LA VIRGINIA</t>
  </si>
  <si>
    <t>BETULIA</t>
  </si>
  <si>
    <t>EL ROBLE</t>
  </si>
  <si>
    <t>CAJAMARCA</t>
  </si>
  <si>
    <t>GUADALAJARA DE BUGA</t>
  </si>
  <si>
    <t>PUERTO NARIÑO</t>
  </si>
  <si>
    <t>ANGOSTURA</t>
  </si>
  <si>
    <t>MANATÍ</t>
  </si>
  <si>
    <t>CANTAGALLO</t>
  </si>
  <si>
    <t>LA MERCED</t>
  </si>
  <si>
    <t>MILÁN</t>
  </si>
  <si>
    <t>OROCUÉ</t>
  </si>
  <si>
    <t>CALOTO</t>
  </si>
  <si>
    <t>CURUMANÍ</t>
  </si>
  <si>
    <t>EL CANTÓN DEL SAN PABLO</t>
  </si>
  <si>
    <t>COTORRA</t>
  </si>
  <si>
    <t>CABRERA</t>
  </si>
  <si>
    <t>COLOMBIA</t>
  </si>
  <si>
    <t>LA JAGUA DEL PILAR</t>
  </si>
  <si>
    <t>EL BANCO</t>
  </si>
  <si>
    <t>EL CASTILLO</t>
  </si>
  <si>
    <t>CHITAGÁ</t>
  </si>
  <si>
    <t>SAN FRANCISCO</t>
  </si>
  <si>
    <t>MONTENEGRO</t>
  </si>
  <si>
    <t>MARSELLA</t>
  </si>
  <si>
    <t>GALERAS</t>
  </si>
  <si>
    <t>CARMEN DE APICALÁ</t>
  </si>
  <si>
    <t>BUGALAGRANDE</t>
  </si>
  <si>
    <t>PUERTO SANTANDER</t>
  </si>
  <si>
    <t>ANORÍ</t>
  </si>
  <si>
    <t>PALMAR DE VARELA</t>
  </si>
  <si>
    <t>CICUCO</t>
  </si>
  <si>
    <t>BRICEÑO</t>
  </si>
  <si>
    <t>MANZANARES</t>
  </si>
  <si>
    <t>MORELIA</t>
  </si>
  <si>
    <t>PAZ DE ARIPORO</t>
  </si>
  <si>
    <t>CORINTO</t>
  </si>
  <si>
    <t>EL COPEY</t>
  </si>
  <si>
    <t>CARMEN DEL DARIÉN</t>
  </si>
  <si>
    <t>LA APARTADA</t>
  </si>
  <si>
    <t>CACHIPAY</t>
  </si>
  <si>
    <t>ELÍAS</t>
  </si>
  <si>
    <t>MAICAO</t>
  </si>
  <si>
    <t>EL PIÑÓN</t>
  </si>
  <si>
    <t>EL DORADO</t>
  </si>
  <si>
    <t>CONSACÁ</t>
  </si>
  <si>
    <t>CONVENCIÓN</t>
  </si>
  <si>
    <t>SAN MIGUEL</t>
  </si>
  <si>
    <t>PIJAO</t>
  </si>
  <si>
    <t>MISTRATÓ</t>
  </si>
  <si>
    <t>GUARANDA</t>
  </si>
  <si>
    <t>CASABIANCA</t>
  </si>
  <si>
    <t>CAICEDONIA</t>
  </si>
  <si>
    <t>TARAPACÁ</t>
  </si>
  <si>
    <t>SANTA FÉ DE ANTIOQUIA</t>
  </si>
  <si>
    <t>PIOJÓ</t>
  </si>
  <si>
    <t>MARMATO</t>
  </si>
  <si>
    <t>PUERTO RICO</t>
  </si>
  <si>
    <t>PORE</t>
  </si>
  <si>
    <t>EL TAMBO</t>
  </si>
  <si>
    <t>EL PASO</t>
  </si>
  <si>
    <t>CÉRTEGUI</t>
  </si>
  <si>
    <t>LORICA</t>
  </si>
  <si>
    <t>CAJICÁ</t>
  </si>
  <si>
    <t>GARZÓN</t>
  </si>
  <si>
    <t>MANAURE</t>
  </si>
  <si>
    <t>EL RETÉN</t>
  </si>
  <si>
    <t>FUENTE DE ORO</t>
  </si>
  <si>
    <t>CONTADERO</t>
  </si>
  <si>
    <t>CUCUTILLA</t>
  </si>
  <si>
    <t>SANTIAGO</t>
  </si>
  <si>
    <t>QUIMBAYA</t>
  </si>
  <si>
    <t>PUEBLO RICO</t>
  </si>
  <si>
    <t>CALIFORNIA</t>
  </si>
  <si>
    <t>LA UNIÓN</t>
  </si>
  <si>
    <t>CHAPARRAL</t>
  </si>
  <si>
    <t>CALIMA</t>
  </si>
  <si>
    <t>ANZÁ</t>
  </si>
  <si>
    <t>POLONUEVO</t>
  </si>
  <si>
    <t>CLEMENCIA</t>
  </si>
  <si>
    <t>BUSBANZÁ</t>
  </si>
  <si>
    <t>MARQUETALIA</t>
  </si>
  <si>
    <t>SAN JOSÉ DEL FRAGUA</t>
  </si>
  <si>
    <t>RECETOR</t>
  </si>
  <si>
    <t>GAMARRA</t>
  </si>
  <si>
    <t>CONDOTO</t>
  </si>
  <si>
    <t>LOS CÓRDOBAS</t>
  </si>
  <si>
    <t>CAPARRAPÍ</t>
  </si>
  <si>
    <t>GIGANTE</t>
  </si>
  <si>
    <t>SAN JUAN DEL CESAR</t>
  </si>
  <si>
    <t>FUNDACIÓN</t>
  </si>
  <si>
    <t>GRANADA</t>
  </si>
  <si>
    <t>DURANIA</t>
  </si>
  <si>
    <t>VALLE DEL GUAMUEZ</t>
  </si>
  <si>
    <t>SALENTO</t>
  </si>
  <si>
    <t>QUINCHÍA</t>
  </si>
  <si>
    <t>CAPITANEJO</t>
  </si>
  <si>
    <t>LOS PALMITOS</t>
  </si>
  <si>
    <t>COELLO</t>
  </si>
  <si>
    <t>APARTADÓ</t>
  </si>
  <si>
    <t>PONEDERA</t>
  </si>
  <si>
    <t>EL CARMEN DE BOLÍVAR</t>
  </si>
  <si>
    <t>MARULANDA</t>
  </si>
  <si>
    <t>SAN VICENTE DEL CAGUÁN</t>
  </si>
  <si>
    <t>SABANALARGA</t>
  </si>
  <si>
    <t>GUACHENÉ</t>
  </si>
  <si>
    <t>GONZÁLEZ</t>
  </si>
  <si>
    <t>EL CARMEN DE ATRATO</t>
  </si>
  <si>
    <t>MOMIL</t>
  </si>
  <si>
    <t>CÁQUEZA</t>
  </si>
  <si>
    <t>GUADALUPE</t>
  </si>
  <si>
    <t>URIBIA</t>
  </si>
  <si>
    <t>GUAMAL</t>
  </si>
  <si>
    <t>CUASPUD CARLOSAMA</t>
  </si>
  <si>
    <t>EL CARMEN</t>
  </si>
  <si>
    <t>VILLAGARZÓN</t>
  </si>
  <si>
    <t>SANTA ROSA DE CABAL</t>
  </si>
  <si>
    <t>CARCASÍ</t>
  </si>
  <si>
    <t>MAJAGUAL</t>
  </si>
  <si>
    <t>COYAIMA</t>
  </si>
  <si>
    <t>CARTAGO</t>
  </si>
  <si>
    <t>ARBOLETES</t>
  </si>
  <si>
    <t>EL GUAMO</t>
  </si>
  <si>
    <t>CAMPOHERMOSO</t>
  </si>
  <si>
    <t>NEIRA</t>
  </si>
  <si>
    <t>SOLANO</t>
  </si>
  <si>
    <t>SÁCAMA</t>
  </si>
  <si>
    <t>GUAPI</t>
  </si>
  <si>
    <t>LA GLORIA</t>
  </si>
  <si>
    <t>EL LITORAL DEL SAN JUAN</t>
  </si>
  <si>
    <t>MONTELÍBANO</t>
  </si>
  <si>
    <t>CARMEN DE CARUPA</t>
  </si>
  <si>
    <t>HOBO</t>
  </si>
  <si>
    <t>URUMITA</t>
  </si>
  <si>
    <t>NUEVA GRANADA</t>
  </si>
  <si>
    <t>MAPIRIPÁN</t>
  </si>
  <si>
    <t>CUMBAL</t>
  </si>
  <si>
    <t>EL TARRA</t>
  </si>
  <si>
    <t>SANTUARIO</t>
  </si>
  <si>
    <t>CEPITÁ</t>
  </si>
  <si>
    <t>MORROA</t>
  </si>
  <si>
    <t>CUNDAY</t>
  </si>
  <si>
    <t>DAGUA</t>
  </si>
  <si>
    <t>REPELÓN</t>
  </si>
  <si>
    <t>EL PEÑÓN</t>
  </si>
  <si>
    <t>CERINZA</t>
  </si>
  <si>
    <t>NORCASIA</t>
  </si>
  <si>
    <t>SOLITA</t>
  </si>
  <si>
    <t>SAN LUIS DE PALENQUE</t>
  </si>
  <si>
    <t>INZÁ</t>
  </si>
  <si>
    <t>LA JAGUA DE IBIRICO</t>
  </si>
  <si>
    <t>ISTMINA</t>
  </si>
  <si>
    <t>MOÑITOS</t>
  </si>
  <si>
    <t>CHAGUANÍ</t>
  </si>
  <si>
    <t>ÍQUIRA</t>
  </si>
  <si>
    <t>VILLANUEVA</t>
  </si>
  <si>
    <t>PEDRAZA</t>
  </si>
  <si>
    <t>MESETAS</t>
  </si>
  <si>
    <t>CUMBITARA</t>
  </si>
  <si>
    <t>EL ZULIA</t>
  </si>
  <si>
    <t>CERRITO</t>
  </si>
  <si>
    <t>OVEJAS</t>
  </si>
  <si>
    <t>DOLORES</t>
  </si>
  <si>
    <t>EL ÁGUILA</t>
  </si>
  <si>
    <t>SABANAGRANDE</t>
  </si>
  <si>
    <t>HATILLO DE LOBA</t>
  </si>
  <si>
    <t>CHINAVITA</t>
  </si>
  <si>
    <t>PÁCORA</t>
  </si>
  <si>
    <t>VALPARAÍSO</t>
  </si>
  <si>
    <t>TÁMARA</t>
  </si>
  <si>
    <t>JAMBALÓ</t>
  </si>
  <si>
    <t>MANAURE BALCÓN DEL CESAR</t>
  </si>
  <si>
    <t>JURADÓ</t>
  </si>
  <si>
    <t>PLANETA RICA</t>
  </si>
  <si>
    <t>CHÍA</t>
  </si>
  <si>
    <t>ISNOS</t>
  </si>
  <si>
    <t>PIJIÑO DEL CARMEN</t>
  </si>
  <si>
    <t>LA MACARENA</t>
  </si>
  <si>
    <t>CHACHAGÜÍ</t>
  </si>
  <si>
    <t>GRAMALOTE</t>
  </si>
  <si>
    <t>CHARALÁ</t>
  </si>
  <si>
    <t>PALMITO</t>
  </si>
  <si>
    <t>ESPINAL</t>
  </si>
  <si>
    <t>EL CAIRO</t>
  </si>
  <si>
    <t>MAGANGUÉ</t>
  </si>
  <si>
    <t>CHIQUINQUIRÁ</t>
  </si>
  <si>
    <t>PALESTINA</t>
  </si>
  <si>
    <t>TAURAMENA</t>
  </si>
  <si>
    <t>LA SIERRA</t>
  </si>
  <si>
    <t>PAILITAS</t>
  </si>
  <si>
    <t>LLORÓ</t>
  </si>
  <si>
    <t>PUEBLO NUEVO</t>
  </si>
  <si>
    <t>CHIPAQUE</t>
  </si>
  <si>
    <t>LA ARGENTINA</t>
  </si>
  <si>
    <t>PIVIJAY</t>
  </si>
  <si>
    <t>URIBE</t>
  </si>
  <si>
    <t>EL CHARCO</t>
  </si>
  <si>
    <t>HACARÍ</t>
  </si>
  <si>
    <t>CHARTA</t>
  </si>
  <si>
    <t>SAMPUÉS</t>
  </si>
  <si>
    <t>FALAN</t>
  </si>
  <si>
    <t>EL CERRITO</t>
  </si>
  <si>
    <t>BELMIRA</t>
  </si>
  <si>
    <t>SANTA LUCÍA</t>
  </si>
  <si>
    <t>MAHATES</t>
  </si>
  <si>
    <t>CHISCAS</t>
  </si>
  <si>
    <t>PENSILVANIA</t>
  </si>
  <si>
    <t>TRINIDAD</t>
  </si>
  <si>
    <t>LA VEGA</t>
  </si>
  <si>
    <t>PELAYA</t>
  </si>
  <si>
    <t>MEDIO ATRATO</t>
  </si>
  <si>
    <t>PUERTO ESCONDIDO</t>
  </si>
  <si>
    <t>CHOACHÍ</t>
  </si>
  <si>
    <t>LA PLATA</t>
  </si>
  <si>
    <t>PLATO</t>
  </si>
  <si>
    <t>LEJANÍAS</t>
  </si>
  <si>
    <t>EL PEÑOL</t>
  </si>
  <si>
    <t>HERRÁN</t>
  </si>
  <si>
    <t>CHIMA</t>
  </si>
  <si>
    <t>SAN BENITO ABAD</t>
  </si>
  <si>
    <t>FLANDES</t>
  </si>
  <si>
    <t>EL DOVIO</t>
  </si>
  <si>
    <t>BELLO</t>
  </si>
  <si>
    <t>SANTO TOMÁS</t>
  </si>
  <si>
    <t>MARGARITA</t>
  </si>
  <si>
    <t>CHITA</t>
  </si>
  <si>
    <t>RIOSUCIO</t>
  </si>
  <si>
    <t>LÓPEZ DE MICAY</t>
  </si>
  <si>
    <t>PUEBLO BELLO</t>
  </si>
  <si>
    <t>MEDIO BAUDÓ</t>
  </si>
  <si>
    <t>PUERTO LIBERTADOR</t>
  </si>
  <si>
    <t>CHOCONTÁ</t>
  </si>
  <si>
    <t>NÁTAGA</t>
  </si>
  <si>
    <t>PUEBLOVIEJO</t>
  </si>
  <si>
    <t>PUERTO CONCORDIA</t>
  </si>
  <si>
    <t>EL ROSARIO</t>
  </si>
  <si>
    <t>LABATECA</t>
  </si>
  <si>
    <t>CHIPATÁ</t>
  </si>
  <si>
    <t>SAN JUAN DE BETULIA</t>
  </si>
  <si>
    <t>FRESNO</t>
  </si>
  <si>
    <t>FLORIDA</t>
  </si>
  <si>
    <t>BETANIA</t>
  </si>
  <si>
    <t>SOLEDAD</t>
  </si>
  <si>
    <t>MARÍA LA BAJA</t>
  </si>
  <si>
    <t>CHITARAQUE</t>
  </si>
  <si>
    <t>MERCADERES</t>
  </si>
  <si>
    <t>RÍO DE ORO</t>
  </si>
  <si>
    <t>MEDIO SAN JUAN</t>
  </si>
  <si>
    <t>PURÍSIMA DE LA CONCEPCIÓN</t>
  </si>
  <si>
    <t>COGUA</t>
  </si>
  <si>
    <t>OPORAPA</t>
  </si>
  <si>
    <t>REMOLINO</t>
  </si>
  <si>
    <t>PUERTO GAITÁN</t>
  </si>
  <si>
    <t>EL TABLÓN DE GÓMEZ</t>
  </si>
  <si>
    <t>LA ESPERANZA</t>
  </si>
  <si>
    <t>CIMITARRA</t>
  </si>
  <si>
    <t>SAN MARCOS</t>
  </si>
  <si>
    <t>GUAMO</t>
  </si>
  <si>
    <t>GINEBRA</t>
  </si>
  <si>
    <t>SUAN</t>
  </si>
  <si>
    <t>MONTECRISTO</t>
  </si>
  <si>
    <t>CHIVATÁ</t>
  </si>
  <si>
    <t>SALAMINA</t>
  </si>
  <si>
    <t>MIRANDA</t>
  </si>
  <si>
    <t>LA PAZ</t>
  </si>
  <si>
    <t>NÓVITA</t>
  </si>
  <si>
    <t>SAHAGÚN</t>
  </si>
  <si>
    <t>COTA</t>
  </si>
  <si>
    <t>PAICOL</t>
  </si>
  <si>
    <t>SABANAS DE SAN ÁNGEL</t>
  </si>
  <si>
    <t>PUERTO LÓPEZ</t>
  </si>
  <si>
    <t>LA PLAYA</t>
  </si>
  <si>
    <t>CONCEPCIÓN</t>
  </si>
  <si>
    <t>SAN ONOFRE</t>
  </si>
  <si>
    <t>HERVEO</t>
  </si>
  <si>
    <t>GUACARÍ</t>
  </si>
  <si>
    <t>CIUDAD BOLÍVAR</t>
  </si>
  <si>
    <t>TUBARÁ</t>
  </si>
  <si>
    <t>SANTA CRUZ DE MOMPOX</t>
  </si>
  <si>
    <t>CIÉNEGA</t>
  </si>
  <si>
    <t>SAMANÁ</t>
  </si>
  <si>
    <t>MORALES</t>
  </si>
  <si>
    <t>SAN ALBERTO</t>
  </si>
  <si>
    <t>NUQUÍ</t>
  </si>
  <si>
    <t>SAN ANDRÉS DE SOTAVENTO</t>
  </si>
  <si>
    <t>CUCUNUBÁ</t>
  </si>
  <si>
    <t>PALERMO</t>
  </si>
  <si>
    <t>PUERTO LLERAS</t>
  </si>
  <si>
    <t>FUNES</t>
  </si>
  <si>
    <t>LOS PATIOS</t>
  </si>
  <si>
    <t>CONFINES</t>
  </si>
  <si>
    <t>SAN PEDRO</t>
  </si>
  <si>
    <t>HONDA</t>
  </si>
  <si>
    <t>JAMUNDÍ</t>
  </si>
  <si>
    <t>USIACURÍ</t>
  </si>
  <si>
    <t>CÓMBITA</t>
  </si>
  <si>
    <t>SAN JOSÉ</t>
  </si>
  <si>
    <t>PADILLA</t>
  </si>
  <si>
    <t>SAN DIEGO</t>
  </si>
  <si>
    <t>RÍO IRÓ</t>
  </si>
  <si>
    <t>SAN ANTERO</t>
  </si>
  <si>
    <t>EL COLEGIO</t>
  </si>
  <si>
    <t>SAN SEBASTIÁN DE BUENAVISTA</t>
  </si>
  <si>
    <t>GUACHUCAL</t>
  </si>
  <si>
    <t>LOURDES</t>
  </si>
  <si>
    <t>CONTRATACIÓN</t>
  </si>
  <si>
    <t>SAN LUIS DE SINCÉ</t>
  </si>
  <si>
    <t>ICONONZO</t>
  </si>
  <si>
    <t>LA CUMBRE</t>
  </si>
  <si>
    <t>BURITICÁ</t>
  </si>
  <si>
    <t>NOROSÍ</t>
  </si>
  <si>
    <t>COPER</t>
  </si>
  <si>
    <t>SUPÍA</t>
  </si>
  <si>
    <t>PÁEZ</t>
  </si>
  <si>
    <t>SAN MARTÍN</t>
  </si>
  <si>
    <t>RÍO QUITO</t>
  </si>
  <si>
    <t>SAN BERNARDO DEL VIENTO</t>
  </si>
  <si>
    <t>PITAL</t>
  </si>
  <si>
    <t>SAN ZENÓN</t>
  </si>
  <si>
    <t>RESTREPO</t>
  </si>
  <si>
    <t>GUAITARILLA</t>
  </si>
  <si>
    <t>MUTISCUA</t>
  </si>
  <si>
    <t>COROMORO</t>
  </si>
  <si>
    <t>LÉRIDA</t>
  </si>
  <si>
    <t>CÁCERES</t>
  </si>
  <si>
    <t>PINILLOS</t>
  </si>
  <si>
    <t>CORRALES</t>
  </si>
  <si>
    <t>VICTORIA</t>
  </si>
  <si>
    <t>PATÍA</t>
  </si>
  <si>
    <t>TAMALAMEQUE</t>
  </si>
  <si>
    <t>SAN CARLOS</t>
  </si>
  <si>
    <t>EL ROSAL</t>
  </si>
  <si>
    <t>PITALITO</t>
  </si>
  <si>
    <t>SANTA ANA</t>
  </si>
  <si>
    <t>SAN CARLOS DE GUAROA</t>
  </si>
  <si>
    <t>GUALMATÁN</t>
  </si>
  <si>
    <t>OCAÑA</t>
  </si>
  <si>
    <t>CURITÍ</t>
  </si>
  <si>
    <t>SANTIAGO DE TOLÚ</t>
  </si>
  <si>
    <t>LÍBANO</t>
  </si>
  <si>
    <t>CAICEDO</t>
  </si>
  <si>
    <t>REGIDOR</t>
  </si>
  <si>
    <t>COVARACHÍA</t>
  </si>
  <si>
    <t>VILLAMARÍA</t>
  </si>
  <si>
    <t>PIAMONTE</t>
  </si>
  <si>
    <t>SAN JOSÉ DEL PALMAR</t>
  </si>
  <si>
    <t>SAN JOSÉ DE URÉ</t>
  </si>
  <si>
    <t>FACATATIVÁ</t>
  </si>
  <si>
    <t>RIVERA</t>
  </si>
  <si>
    <t>SANTA BÁRBARA DE PINTO</t>
  </si>
  <si>
    <t>SAN JUAN DE ARAMA</t>
  </si>
  <si>
    <t>ILES</t>
  </si>
  <si>
    <t>PAMPLONA</t>
  </si>
  <si>
    <t>EL CARMEN DE CHUCURI</t>
  </si>
  <si>
    <t>SAN JOSÉ DE TOLUVIEJO</t>
  </si>
  <si>
    <t>SAN SEBASTIÁN DE MARIQUITA</t>
  </si>
  <si>
    <t>OBANDO</t>
  </si>
  <si>
    <t>RÍO VIEJO</t>
  </si>
  <si>
    <t>CUBARÁ</t>
  </si>
  <si>
    <t>VITERBO</t>
  </si>
  <si>
    <t>PIENDAMÓ - TUNÍA</t>
  </si>
  <si>
    <t>SIPÍ</t>
  </si>
  <si>
    <t>SAN PELAYO</t>
  </si>
  <si>
    <t>FÓMEQUE</t>
  </si>
  <si>
    <t>SALADOBLANCO</t>
  </si>
  <si>
    <t>SITIONUEVO</t>
  </si>
  <si>
    <t>SAN JUANITO</t>
  </si>
  <si>
    <t>IMUÉS</t>
  </si>
  <si>
    <t>PAMPLONITA</t>
  </si>
  <si>
    <t>EL GUACAMAYO</t>
  </si>
  <si>
    <t>MELGAR</t>
  </si>
  <si>
    <t>PALMIRA</t>
  </si>
  <si>
    <t>CAMPAMENTO</t>
  </si>
  <si>
    <t>SAN CRISTÓBAL</t>
  </si>
  <si>
    <t>CUCAITA</t>
  </si>
  <si>
    <t>PUERTO TEJADA</t>
  </si>
  <si>
    <t>TADÓ</t>
  </si>
  <si>
    <t>TIERRALTA</t>
  </si>
  <si>
    <t>FOSCA</t>
  </si>
  <si>
    <t>SAN AGUSTÍN</t>
  </si>
  <si>
    <t>TENERIFE</t>
  </si>
  <si>
    <t>IPIALES</t>
  </si>
  <si>
    <t>MURILLO</t>
  </si>
  <si>
    <t>PRADERA</t>
  </si>
  <si>
    <t>CAÑASGORDAS</t>
  </si>
  <si>
    <t>SAN ESTANISLAO</t>
  </si>
  <si>
    <t>CUÍTIVA</t>
  </si>
  <si>
    <t>PURACÉ</t>
  </si>
  <si>
    <t>UNGUÍA</t>
  </si>
  <si>
    <t>TUCHÍN</t>
  </si>
  <si>
    <t>FUNZA</t>
  </si>
  <si>
    <t>SANTA MARÍA</t>
  </si>
  <si>
    <t>ZAPAYÁN</t>
  </si>
  <si>
    <t>VISTAHERMOSA</t>
  </si>
  <si>
    <t>LA CRUZ</t>
  </si>
  <si>
    <t>RAGONVALIA</t>
  </si>
  <si>
    <t>EL PLAYÓN</t>
  </si>
  <si>
    <t>NATAGAIMA</t>
  </si>
  <si>
    <t>CARACOLÍ</t>
  </si>
  <si>
    <t>SAN FERNANDO</t>
  </si>
  <si>
    <t>CHÍQUIZA</t>
  </si>
  <si>
    <t>ROSAS</t>
  </si>
  <si>
    <t>UNIÓN PANAMERICANA</t>
  </si>
  <si>
    <t>VALENCIA</t>
  </si>
  <si>
    <t>FÚQUENE</t>
  </si>
  <si>
    <t>SUAZA</t>
  </si>
  <si>
    <t>ZONA BANANERA</t>
  </si>
  <si>
    <t>LA FLORIDA</t>
  </si>
  <si>
    <t>SALAZAR</t>
  </si>
  <si>
    <t>ENCINO</t>
  </si>
  <si>
    <t>ORTEGA</t>
  </si>
  <si>
    <t>RIOFRÍO</t>
  </si>
  <si>
    <t>CARAMANTA</t>
  </si>
  <si>
    <t>SAN JACINTO</t>
  </si>
  <si>
    <t>CHIVOR</t>
  </si>
  <si>
    <t>SAN SEBASTIÁN</t>
  </si>
  <si>
    <t>FUSAGASUGÁ</t>
  </si>
  <si>
    <t>TARQUI</t>
  </si>
  <si>
    <t>LA LLANADA</t>
  </si>
  <si>
    <t>SAN CALIXTO</t>
  </si>
  <si>
    <t>ENCISO</t>
  </si>
  <si>
    <t>PALOCABILDO</t>
  </si>
  <si>
    <t>ROLDANILLO</t>
  </si>
  <si>
    <t>CAREPA</t>
  </si>
  <si>
    <t>SAN JACINTO DEL CAUCA</t>
  </si>
  <si>
    <t>DUITAMA</t>
  </si>
  <si>
    <t>SANTANDER DE QUILICHAO</t>
  </si>
  <si>
    <t>GACHALÁ</t>
  </si>
  <si>
    <t>TESALIA</t>
  </si>
  <si>
    <t>LA TOLA</t>
  </si>
  <si>
    <t>SAN CAYETANO</t>
  </si>
  <si>
    <t>FLORIÁN</t>
  </si>
  <si>
    <t>PIEDRAS</t>
  </si>
  <si>
    <t>EL CARMEN DE VIBORAL</t>
  </si>
  <si>
    <t>SAN JUAN NEPOMUCENO</t>
  </si>
  <si>
    <t>EL COCUY</t>
  </si>
  <si>
    <t>SANTA ROSA</t>
  </si>
  <si>
    <t>GACHANCIPÁ</t>
  </si>
  <si>
    <t>TELLO</t>
  </si>
  <si>
    <t>FLORIDABLANCA</t>
  </si>
  <si>
    <t>PLANADAS</t>
  </si>
  <si>
    <t>SEVILLA</t>
  </si>
  <si>
    <t>CAROLINA</t>
  </si>
  <si>
    <t>SAN MARTÍN DE LOBA</t>
  </si>
  <si>
    <t>EL ESPINO</t>
  </si>
  <si>
    <t>SILVIA</t>
  </si>
  <si>
    <t>GACHETÁ</t>
  </si>
  <si>
    <t>TERUEL</t>
  </si>
  <si>
    <t>LEIVA</t>
  </si>
  <si>
    <t>SARDINATA</t>
  </si>
  <si>
    <t>GALÁN</t>
  </si>
  <si>
    <t>PRADO</t>
  </si>
  <si>
    <t>TORO</t>
  </si>
  <si>
    <t>CAUCASIA</t>
  </si>
  <si>
    <t>SAN PABLO</t>
  </si>
  <si>
    <t>FIRAVITOBA</t>
  </si>
  <si>
    <t>SOTARÁ PAISPAMBA</t>
  </si>
  <si>
    <t>GAMA</t>
  </si>
  <si>
    <t>TIMANÁ</t>
  </si>
  <si>
    <t>LINARES</t>
  </si>
  <si>
    <t>SILOS</t>
  </si>
  <si>
    <t>GÁMBITA</t>
  </si>
  <si>
    <t>PURIFICACIÓN</t>
  </si>
  <si>
    <t>TRUJILLO</t>
  </si>
  <si>
    <t>CHIGORODÓ</t>
  </si>
  <si>
    <t>SANTA CATALINA</t>
  </si>
  <si>
    <t>FLORESTA</t>
  </si>
  <si>
    <t>SUÁREZ</t>
  </si>
  <si>
    <t>GIRARDOT</t>
  </si>
  <si>
    <t>VILLAVIEJA</t>
  </si>
  <si>
    <t>LOS ANDES</t>
  </si>
  <si>
    <t>TEORAMA</t>
  </si>
  <si>
    <t>GIRÓN</t>
  </si>
  <si>
    <t>RIOBLANCO</t>
  </si>
  <si>
    <t>TULUÁ</t>
  </si>
  <si>
    <t>CISNEROS</t>
  </si>
  <si>
    <t>GACHANTIVÁ</t>
  </si>
  <si>
    <t>YAGUARÁ</t>
  </si>
  <si>
    <t>MAGÜÍ</t>
  </si>
  <si>
    <t>TIBÚ</t>
  </si>
  <si>
    <t>GUACA</t>
  </si>
  <si>
    <t>RONCESVALLES</t>
  </si>
  <si>
    <t>ULLOA</t>
  </si>
  <si>
    <t>COCORNÁ</t>
  </si>
  <si>
    <t>SANTA ROSA DEL SUR</t>
  </si>
  <si>
    <t>GÁMEZA</t>
  </si>
  <si>
    <t>TIMBÍO</t>
  </si>
  <si>
    <t>GUACHETÁ</t>
  </si>
  <si>
    <t>MALLAMA</t>
  </si>
  <si>
    <t>TOLEDO</t>
  </si>
  <si>
    <t>ROVIRA</t>
  </si>
  <si>
    <t>VERSALLES</t>
  </si>
  <si>
    <t>SIMITÍ</t>
  </si>
  <si>
    <t>GARAGOA</t>
  </si>
  <si>
    <t>TIMBIQUÍ</t>
  </si>
  <si>
    <t>GUADUAS</t>
  </si>
  <si>
    <t>MOSQUERA</t>
  </si>
  <si>
    <t>VILLA CARO</t>
  </si>
  <si>
    <t>GUAPOTÁ</t>
  </si>
  <si>
    <t>SALDAÑA</t>
  </si>
  <si>
    <t>VIJES</t>
  </si>
  <si>
    <t>SOPLAVIENTO</t>
  </si>
  <si>
    <t>GUACAMAYAS</t>
  </si>
  <si>
    <t>TORIBÍO</t>
  </si>
  <si>
    <t>GUASCA</t>
  </si>
  <si>
    <t>VILLA DEL ROSARIO</t>
  </si>
  <si>
    <t>GUAVATÁ</t>
  </si>
  <si>
    <t>SAN ANTONIO</t>
  </si>
  <si>
    <t>YOTOCO</t>
  </si>
  <si>
    <t>COPACABANA</t>
  </si>
  <si>
    <t>TALAIGUA NUEVO</t>
  </si>
  <si>
    <t>GUATEQUE</t>
  </si>
  <si>
    <t>TOTORÓ</t>
  </si>
  <si>
    <t>GUATAQUÍ</t>
  </si>
  <si>
    <t>OLAYA HERRERA</t>
  </si>
  <si>
    <t>GÜEPSA</t>
  </si>
  <si>
    <t>SAN LUIS</t>
  </si>
  <si>
    <t>YUMBO</t>
  </si>
  <si>
    <t>DABEIBA</t>
  </si>
  <si>
    <t>TIQUISIO</t>
  </si>
  <si>
    <t>GUAYATÁ</t>
  </si>
  <si>
    <t>VILLA RICA</t>
  </si>
  <si>
    <t>GUATAVITA</t>
  </si>
  <si>
    <t>OSPINA</t>
  </si>
  <si>
    <t>HATO</t>
  </si>
  <si>
    <t>SANTA ISABEL</t>
  </si>
  <si>
    <t>ZARZAL</t>
  </si>
  <si>
    <t>DONMATÍAS</t>
  </si>
  <si>
    <t>TURBACO</t>
  </si>
  <si>
    <t>GÜICÁN DE LA SIERRA</t>
  </si>
  <si>
    <t>GUAYABAL DE SÍQUIMA</t>
  </si>
  <si>
    <t>FRANCISCO PIZARRO</t>
  </si>
  <si>
    <t>JESÚS MARÍA</t>
  </si>
  <si>
    <t>EBÉJICO</t>
  </si>
  <si>
    <t>TURBANÁ</t>
  </si>
  <si>
    <t>IZA</t>
  </si>
  <si>
    <t>GUAYABETAL</t>
  </si>
  <si>
    <t>POLICARPA</t>
  </si>
  <si>
    <t>JORDÁN</t>
  </si>
  <si>
    <t>VALLE DE SAN JUAN</t>
  </si>
  <si>
    <t>EL BAGRE</t>
  </si>
  <si>
    <t>JENESANO</t>
  </si>
  <si>
    <t>GUTIÉRREZ</t>
  </si>
  <si>
    <t>POTOSÍ</t>
  </si>
  <si>
    <t>LA BELLEZA</t>
  </si>
  <si>
    <t>VENADILLO</t>
  </si>
  <si>
    <t>ENTRERRÍOS</t>
  </si>
  <si>
    <t>ZAMBRANO</t>
  </si>
  <si>
    <t>JERICÓ</t>
  </si>
  <si>
    <t>JERUSALÉN</t>
  </si>
  <si>
    <t>LANDÁZURI</t>
  </si>
  <si>
    <t>VILLAHERMOSA</t>
  </si>
  <si>
    <t>ENVIGADO</t>
  </si>
  <si>
    <t>LABRANZAGRANDE</t>
  </si>
  <si>
    <t>JUNÍN</t>
  </si>
  <si>
    <t>PUERRES</t>
  </si>
  <si>
    <t>VILLARRICA</t>
  </si>
  <si>
    <t>FREDONIA</t>
  </si>
  <si>
    <t>LA CAPILLA</t>
  </si>
  <si>
    <t>LA CALERA</t>
  </si>
  <si>
    <t>PUPIALES</t>
  </si>
  <si>
    <t>LEBRIJA</t>
  </si>
  <si>
    <t>FRONTINO</t>
  </si>
  <si>
    <t>LA MESA</t>
  </si>
  <si>
    <t>RICAURTE</t>
  </si>
  <si>
    <t>LOS SANTOS</t>
  </si>
  <si>
    <t>GIRALDO</t>
  </si>
  <si>
    <t>LA UVITA</t>
  </si>
  <si>
    <t>LA PALMA</t>
  </si>
  <si>
    <t>ROBERTO PAYÁN</t>
  </si>
  <si>
    <t>MACARAVITA</t>
  </si>
  <si>
    <t>GIRARDOTA</t>
  </si>
  <si>
    <t>VILLA DE LEYVA</t>
  </si>
  <si>
    <t>LA PEÑA</t>
  </si>
  <si>
    <t>SAMANIEGO</t>
  </si>
  <si>
    <t>MÁLAGA</t>
  </si>
  <si>
    <t>GÓMEZ PLATA</t>
  </si>
  <si>
    <t>MACANAL</t>
  </si>
  <si>
    <t>SANDONÁ</t>
  </si>
  <si>
    <t>MATANZA</t>
  </si>
  <si>
    <t>MARIPÍ</t>
  </si>
  <si>
    <t>LENGUAZAQUE</t>
  </si>
  <si>
    <t>SAN BERNARDO</t>
  </si>
  <si>
    <t>MOGOTES</t>
  </si>
  <si>
    <t>MACHETÁ</t>
  </si>
  <si>
    <t>SAN LORENZO</t>
  </si>
  <si>
    <t>MOLAGAVITA</t>
  </si>
  <si>
    <t>GUARNE</t>
  </si>
  <si>
    <t>MONGUA</t>
  </si>
  <si>
    <t>MADRID</t>
  </si>
  <si>
    <t>OCAMONTE</t>
  </si>
  <si>
    <t>GUATAPÉ</t>
  </si>
  <si>
    <t>MONGUÍ</t>
  </si>
  <si>
    <t>MANTA</t>
  </si>
  <si>
    <t>SAN PEDRO DE CARTAGO</t>
  </si>
  <si>
    <t>OIBA</t>
  </si>
  <si>
    <t>HELICONIA</t>
  </si>
  <si>
    <t>MONIQUIRÁ</t>
  </si>
  <si>
    <t>MEDINA</t>
  </si>
  <si>
    <t>SANTA BÁRBARA</t>
  </si>
  <si>
    <t>ONZAGA</t>
  </si>
  <si>
    <t>HISPANIA</t>
  </si>
  <si>
    <t>MOTAVITA</t>
  </si>
  <si>
    <t>SANTACRUZ</t>
  </si>
  <si>
    <t>PALMAR</t>
  </si>
  <si>
    <t>ITAGÜÍ</t>
  </si>
  <si>
    <t>MUZO</t>
  </si>
  <si>
    <t>SAPUYES</t>
  </si>
  <si>
    <t>PALMAS DEL SOCORRO</t>
  </si>
  <si>
    <t>ITUANGO</t>
  </si>
  <si>
    <t>NOBSA</t>
  </si>
  <si>
    <t>NEMOCÓN</t>
  </si>
  <si>
    <t>TAMINANGO</t>
  </si>
  <si>
    <t>PÁRAMO</t>
  </si>
  <si>
    <t>JARDÍN</t>
  </si>
  <si>
    <t>NUEVO COLÓN</t>
  </si>
  <si>
    <t>NILO</t>
  </si>
  <si>
    <t>TANGUA</t>
  </si>
  <si>
    <t>PIEDECUESTA</t>
  </si>
  <si>
    <t>OICATÁ</t>
  </si>
  <si>
    <t>NIMAIMA</t>
  </si>
  <si>
    <t>SAN ANDRÉS DE TUMACO</t>
  </si>
  <si>
    <t>PINCHOTE</t>
  </si>
  <si>
    <t>LA CEJA</t>
  </si>
  <si>
    <t>OTANCHE</t>
  </si>
  <si>
    <t>NOCAIMA</t>
  </si>
  <si>
    <t>TÚQUERRES</t>
  </si>
  <si>
    <t>PUENTE NACIONAL</t>
  </si>
  <si>
    <t>LA ESTRELLA</t>
  </si>
  <si>
    <t>PACHAVITA</t>
  </si>
  <si>
    <t>VENECIA</t>
  </si>
  <si>
    <t>YACUANQUER</t>
  </si>
  <si>
    <t>PUERTO PARRA</t>
  </si>
  <si>
    <t>LA PINTADA</t>
  </si>
  <si>
    <t>PACHO</t>
  </si>
  <si>
    <t>PUERTO WILCHES</t>
  </si>
  <si>
    <t>PAIPA</t>
  </si>
  <si>
    <t>PAIME</t>
  </si>
  <si>
    <t>RIONEGRO</t>
  </si>
  <si>
    <t>LIBORINA</t>
  </si>
  <si>
    <t>PAJARITO</t>
  </si>
  <si>
    <t>PANDI</t>
  </si>
  <si>
    <t>SABANA DE TORRES</t>
  </si>
  <si>
    <t>MACEO</t>
  </si>
  <si>
    <t>PANQUEBA</t>
  </si>
  <si>
    <t>PARATEBUENO</t>
  </si>
  <si>
    <t>MARINILLA</t>
  </si>
  <si>
    <t>PAUNA</t>
  </si>
  <si>
    <t>PASCA</t>
  </si>
  <si>
    <t>SAN BENITO</t>
  </si>
  <si>
    <t>MONTEBELLO</t>
  </si>
  <si>
    <t>PAYA</t>
  </si>
  <si>
    <t>PUERTO SALGAR</t>
  </si>
  <si>
    <t>SAN GIL</t>
  </si>
  <si>
    <t>MURINDÓ</t>
  </si>
  <si>
    <t>PAZ DE RÍO</t>
  </si>
  <si>
    <t>PULÍ</t>
  </si>
  <si>
    <t>SAN JOAQUÍN</t>
  </si>
  <si>
    <t>MUTATÁ</t>
  </si>
  <si>
    <t>PESCA</t>
  </si>
  <si>
    <t>QUEBRADANEGRA</t>
  </si>
  <si>
    <t>SAN JOSÉ DE MIRANDA</t>
  </si>
  <si>
    <t>PISBA</t>
  </si>
  <si>
    <t>QUETAME</t>
  </si>
  <si>
    <t>NECOCLÍ</t>
  </si>
  <si>
    <t>PUERTO BOYACÁ</t>
  </si>
  <si>
    <t>QUIPILE</t>
  </si>
  <si>
    <t>SAN VICENTE DE CHUCURÍ</t>
  </si>
  <si>
    <t>NECHÍ</t>
  </si>
  <si>
    <t>QUÍPAMA</t>
  </si>
  <si>
    <t>APULO</t>
  </si>
  <si>
    <t>OLAYA</t>
  </si>
  <si>
    <t>RAMIRIQUÍ</t>
  </si>
  <si>
    <t>SANTA HELENA DEL OPÓN</t>
  </si>
  <si>
    <t>PEÑOL</t>
  </si>
  <si>
    <t>RÁQUIRA</t>
  </si>
  <si>
    <t>SAN ANTONIO DEL TEQUENDAMA</t>
  </si>
  <si>
    <t>SIMACOTA</t>
  </si>
  <si>
    <t>PEQUE</t>
  </si>
  <si>
    <t>RONDÓN</t>
  </si>
  <si>
    <t>SOCORRO</t>
  </si>
  <si>
    <t>PUEBLORRICO</t>
  </si>
  <si>
    <t>SABOYÁ</t>
  </si>
  <si>
    <t>SUAITA</t>
  </si>
  <si>
    <t>PUERTO BERRÍO</t>
  </si>
  <si>
    <t>SÁCHICA</t>
  </si>
  <si>
    <t>PUERTO NARE</t>
  </si>
  <si>
    <t>SAMACÁ</t>
  </si>
  <si>
    <t>SAN JUAN DE RIOSECO</t>
  </si>
  <si>
    <t>SURATÁ</t>
  </si>
  <si>
    <t>PUERTO TRIUNFO</t>
  </si>
  <si>
    <t>SAN EDUARDO</t>
  </si>
  <si>
    <t>SASAIMA</t>
  </si>
  <si>
    <t>TONA</t>
  </si>
  <si>
    <t>REMEDIOS</t>
  </si>
  <si>
    <t>SAN JOSÉ DE PARE</t>
  </si>
  <si>
    <t>SESQUILÉ</t>
  </si>
  <si>
    <t>VALLE DE SAN JOSÉ</t>
  </si>
  <si>
    <t>RETIRO</t>
  </si>
  <si>
    <t>SAN LUIS DE GACENO</t>
  </si>
  <si>
    <t>SIBATÉ</t>
  </si>
  <si>
    <t>VÉLEZ</t>
  </si>
  <si>
    <t>SAN MATEO</t>
  </si>
  <si>
    <t>SILVANIA</t>
  </si>
  <si>
    <t>VETAS</t>
  </si>
  <si>
    <t>SAN MIGUEL DE SEMA</t>
  </si>
  <si>
    <t>SIMIJACA</t>
  </si>
  <si>
    <t>SABANETA</t>
  </si>
  <si>
    <t>SAN PABLO DE BORBUR</t>
  </si>
  <si>
    <t>SOACHA</t>
  </si>
  <si>
    <t>ZAPATOCA</t>
  </si>
  <si>
    <t>SALGAR</t>
  </si>
  <si>
    <t>SANTANA</t>
  </si>
  <si>
    <t>SOPÓ</t>
  </si>
  <si>
    <t>SAN ANDRÉS DE CUERQUÍA</t>
  </si>
  <si>
    <t>SUBACHOQUE</t>
  </si>
  <si>
    <t>SANTA ROSA DE VITERBO</t>
  </si>
  <si>
    <t>SUESCA</t>
  </si>
  <si>
    <t>SANTA SOFÍA</t>
  </si>
  <si>
    <t>SUPATÁ</t>
  </si>
  <si>
    <t>SAN JERÓNIMO</t>
  </si>
  <si>
    <t>SATIVANORTE</t>
  </si>
  <si>
    <t>SUSA</t>
  </si>
  <si>
    <t>SAN JOSÉ DE LA MONTAÑA</t>
  </si>
  <si>
    <t>SATIVASUR</t>
  </si>
  <si>
    <t>SUTATAUSA</t>
  </si>
  <si>
    <t>SAN JUAN DE URABÁ</t>
  </si>
  <si>
    <t>SIACHOQUE</t>
  </si>
  <si>
    <t>TABIO</t>
  </si>
  <si>
    <t>SOATÁ</t>
  </si>
  <si>
    <t>TAUSA</t>
  </si>
  <si>
    <t>SAN PEDRO DE LOS MILAGROS</t>
  </si>
  <si>
    <t>SOCOTÁ</t>
  </si>
  <si>
    <t>TENA</t>
  </si>
  <si>
    <t>SAN PEDRO DE URABÁ</t>
  </si>
  <si>
    <t>SOCHA</t>
  </si>
  <si>
    <t>TENJO</t>
  </si>
  <si>
    <t>SAN RAFAEL</t>
  </si>
  <si>
    <t>SOGAMOSO</t>
  </si>
  <si>
    <t>TIBACUY</t>
  </si>
  <si>
    <t>SAN ROQUE</t>
  </si>
  <si>
    <t>SOMONDOCO</t>
  </si>
  <si>
    <t>TIBIRITA</t>
  </si>
  <si>
    <t>SAN VICENTE FERRER</t>
  </si>
  <si>
    <t>SORA</t>
  </si>
  <si>
    <t>TOCAIMA</t>
  </si>
  <si>
    <t>SOTAQUIRÁ</t>
  </si>
  <si>
    <t>TOCANCIPÁ</t>
  </si>
  <si>
    <t>SANTA ROSA DE OSOS</t>
  </si>
  <si>
    <t>SORACÁ</t>
  </si>
  <si>
    <t>TOPAIPÍ</t>
  </si>
  <si>
    <t>SANTO DOMINGO</t>
  </si>
  <si>
    <t>SUSACÓN</t>
  </si>
  <si>
    <t>UBALÁ</t>
  </si>
  <si>
    <t>EL SANTUARIO</t>
  </si>
  <si>
    <t>SUTAMARCHÁN</t>
  </si>
  <si>
    <t>UBAQUE</t>
  </si>
  <si>
    <t>SEGOVIA</t>
  </si>
  <si>
    <t>SUTATENZA</t>
  </si>
  <si>
    <t>VILLA DE SAN DIEGO DE UBATÉ</t>
  </si>
  <si>
    <t>SONSÓN</t>
  </si>
  <si>
    <t>TASCO</t>
  </si>
  <si>
    <t>UNE</t>
  </si>
  <si>
    <t>SOPETRÁN</t>
  </si>
  <si>
    <t>TENZA</t>
  </si>
  <si>
    <t>ÚTICA</t>
  </si>
  <si>
    <t>TÁMESIS</t>
  </si>
  <si>
    <t>TIBANÁ</t>
  </si>
  <si>
    <t>VERGARA</t>
  </si>
  <si>
    <t>TARAZÁ</t>
  </si>
  <si>
    <t>TIBASOSA</t>
  </si>
  <si>
    <t>VIANÍ</t>
  </si>
  <si>
    <t>TARSO</t>
  </si>
  <si>
    <t>TINJACÁ</t>
  </si>
  <si>
    <t>VILLAGÓMEZ</t>
  </si>
  <si>
    <t>TITIRIBÍ</t>
  </si>
  <si>
    <t>TIPACOQUE</t>
  </si>
  <si>
    <t>VILLAPINZÓN</t>
  </si>
  <si>
    <t>TOCA</t>
  </si>
  <si>
    <t>VILLETA</t>
  </si>
  <si>
    <t>TURBO</t>
  </si>
  <si>
    <t>TOGÜÍ</t>
  </si>
  <si>
    <t>VIOTÁ</t>
  </si>
  <si>
    <t>URAMITA</t>
  </si>
  <si>
    <t>TÓPAGA</t>
  </si>
  <si>
    <t>YACOPÍ</t>
  </si>
  <si>
    <t>URRAO</t>
  </si>
  <si>
    <t>TOTA</t>
  </si>
  <si>
    <t>ZIPACÓN</t>
  </si>
  <si>
    <t>VALDIVIA</t>
  </si>
  <si>
    <t>TUNUNGUÁ</t>
  </si>
  <si>
    <t>ZIPAQUIRÁ</t>
  </si>
  <si>
    <t>TURMEQUÉ</t>
  </si>
  <si>
    <t>VEGACHÍ</t>
  </si>
  <si>
    <t>TUTA</t>
  </si>
  <si>
    <t>TUTAZÁ</t>
  </si>
  <si>
    <t>VIGÍA DEL FUERTE</t>
  </si>
  <si>
    <t>ÚMBITA</t>
  </si>
  <si>
    <t>YALÍ</t>
  </si>
  <si>
    <t>VENTAQUEMADA</t>
  </si>
  <si>
    <t>YARUMAL</t>
  </si>
  <si>
    <t>VIRACACHÁ</t>
  </si>
  <si>
    <t>YOLOMBÓ</t>
  </si>
  <si>
    <t>ZETAQUIRA</t>
  </si>
  <si>
    <t>YONDÓ</t>
  </si>
  <si>
    <t>ZARAGOZA</t>
  </si>
  <si>
    <t>PROCESO DE INSPECCIÓN, VIGILANCIA Y CONTROL
FORMATO INSTRUMENTO IV
EDUCACION INICIAL EN EL HOGAR</t>
  </si>
  <si>
    <t>ÍTEM</t>
  </si>
  <si>
    <t>DESCRIPCIÓN</t>
  </si>
  <si>
    <t>DILIGENCIAMIENTO INFORMACIÓN GENERAL</t>
  </si>
  <si>
    <t>1. Información de la Institución</t>
  </si>
  <si>
    <t>Nombre de la Institución</t>
  </si>
  <si>
    <t xml:space="preserve">Registre el nombre de la institución </t>
  </si>
  <si>
    <t>NIT</t>
  </si>
  <si>
    <t>Registre el Número de Identificación Tributaria -NIT- de la institución exactamente como aparece en la Registro Único Tributario RUT</t>
  </si>
  <si>
    <t>Dirección de la Sede Administrativa</t>
  </si>
  <si>
    <t>Registre la dirección de la sede administrativa de la institución.</t>
  </si>
  <si>
    <t>Teléfono o Celular</t>
  </si>
  <si>
    <t>Registre el número de célular que el representante legal indica como número de contacto de la institución.</t>
  </si>
  <si>
    <t>Departamento de la sede administrativa</t>
  </si>
  <si>
    <t>Seleccione de lista desplegable el departamento de la sede administrativa de la institución.</t>
  </si>
  <si>
    <t>Municipio o Ciudad de la sede administrativa</t>
  </si>
  <si>
    <t xml:space="preserve">Seleccione de lista desplegable el municipio de la sede administrativa de la institución. </t>
  </si>
  <si>
    <t>Número de Personería Jurídica</t>
  </si>
  <si>
    <t>Registre el número de personería jurídica de la institución.</t>
  </si>
  <si>
    <t>Entidad que otorgó la Personería Jurídica</t>
  </si>
  <si>
    <t>Registre el nombre de la entidad que expidió la Personería Jurídica.</t>
  </si>
  <si>
    <t>Nombre y Apellidos del Representante Legal</t>
  </si>
  <si>
    <t>Registre nombres y apellidos completos del representante legal.</t>
  </si>
  <si>
    <t>Tipo de Documento</t>
  </si>
  <si>
    <t>Seleccione de lista desplegable el tipo de documento del representante legal</t>
  </si>
  <si>
    <t>Número</t>
  </si>
  <si>
    <t>Registre el número de documento del representante legal</t>
  </si>
  <si>
    <t>Correo Electrónico de notificación</t>
  </si>
  <si>
    <t>Registre el correo electrónico que el representante legal indica como correo de notificación de la institución.</t>
  </si>
  <si>
    <t>1.1 Sede/Unidad de Servicio</t>
  </si>
  <si>
    <t>1.1. SEDE / UNIDAD DE SERVICIO</t>
  </si>
  <si>
    <r>
      <t xml:space="preserve">Cambie la </t>
    </r>
    <r>
      <rPr>
        <sz val="11"/>
        <color rgb="FFFF0000"/>
        <rFont val="Aptos Narrow"/>
        <family val="2"/>
        <scheme val="minor"/>
      </rPr>
      <t xml:space="preserve">X </t>
    </r>
    <r>
      <rPr>
        <sz val="11"/>
        <rFont val="Aptos Narrow"/>
        <family val="2"/>
        <scheme val="minor"/>
      </rPr>
      <t xml:space="preserve">por el </t>
    </r>
    <r>
      <rPr>
        <sz val="11"/>
        <color theme="1"/>
        <rFont val="Aptos Narrow"/>
        <family val="2"/>
        <scheme val="minor"/>
      </rPr>
      <t xml:space="preserve">número de Unidad de Servicio asignada de acuerdo a la designación realizada por el o la coordinador (a) o el o la líder del Grupo de Inspección y Vigilancia. </t>
    </r>
  </si>
  <si>
    <t>Registre el nombre de la Institución.</t>
  </si>
  <si>
    <t>Zona urbana o rural</t>
  </si>
  <si>
    <t>Registre la zona.</t>
  </si>
  <si>
    <t>Departamento de la sede de la Unidad de Servicio</t>
  </si>
  <si>
    <t>Seleccione de lista desplegable el departamento de la sede de Servicio de la institución.</t>
  </si>
  <si>
    <t>Municipio o Ciudad de la sede de la Unidad de Servicio</t>
  </si>
  <si>
    <t>Seleccione de lista desplegable el municipio de la sede de la Unidad de Servicio de la institución.</t>
  </si>
  <si>
    <t>Dirección de la Sede / Unidad de Servicio</t>
  </si>
  <si>
    <t>Registre la dirección de la sede de la Unidad de Servicio de la institución.</t>
  </si>
  <si>
    <t>Registre el número de teléfono o célular que el representante legal indica como número de contacto de la unidad de Servicio.</t>
  </si>
  <si>
    <t>Seleccione el estado de tenencia del inmueble</t>
  </si>
  <si>
    <t>Seleccione de la lista desplegable el estado de tenencia del inmueble según información del representante legal.</t>
  </si>
  <si>
    <t>Indique las entidades o personas (naturales o jurídicas) que participan en la tenencia del inmueble.</t>
  </si>
  <si>
    <t>De acuerdo con la información de la selección de la tenencia del inmuble indique personas naturales o jurídicas que participan. Ejemplo: en el comodato participa la Institución y la Gobernación de Cundinamarca, cuando se trate del Instituto Colombiano de Bienestar Familiar solo coloque ICBF.</t>
  </si>
  <si>
    <t>Cupos asignados a la Sede (Unidad de Servicio)</t>
  </si>
  <si>
    <t>Registre el número de cupos asignados.</t>
  </si>
  <si>
    <t>Cupos Atendidos en la Visita</t>
  </si>
  <si>
    <t>Registre el número de cupos atendidos que observa en la visita.</t>
  </si>
  <si>
    <t>Nombre del Responsable del servicio</t>
  </si>
  <si>
    <t>Registre nombres y apellidos completos del responsable que atiende el servicio al momento de la visita.</t>
  </si>
  <si>
    <t>Celular</t>
  </si>
  <si>
    <t>Registre el número de celular del responsable que atiende el servicio al momento de la visita.</t>
  </si>
  <si>
    <t>Seleccione de lista desplegable del responsable que atiende el servicio al momento de la visita.</t>
  </si>
  <si>
    <t>Registre el número de documentodel responsable que atiende el servicio al momento de la visita.</t>
  </si>
  <si>
    <t>Correo Electrónico</t>
  </si>
  <si>
    <t>Registre el correo electrónico que el responsable que atiende el servicio al momento de la visita indica como correo de notificación de la unidad de servicio.</t>
  </si>
  <si>
    <t>Coordenadas Georreferenciadas en Google Maps</t>
  </si>
  <si>
    <t>Registre las Coordenadas Georreferenciadas en Google Maps siguiendo las instrucciones: 
1. Abrir Google Maps y ubicar el punto del predio → verificar que si sea el lugar correcto.
2. Hacer clic derecho sobre el lugar → aparece un recuadro con las coordenadas.
3. Sobre las coordenadas → dar clic, estas se copian automáticamente.
5. Regresar hoja de información general → pararse en la celda B18 y hacer Ctrl+V (pegar).</t>
  </si>
  <si>
    <t>Latitud N</t>
  </si>
  <si>
    <t>Se registra automáticamente.</t>
  </si>
  <si>
    <t>Longitud W</t>
  </si>
  <si>
    <t>2. Información General de la Visita</t>
  </si>
  <si>
    <t>Tipo de Visita</t>
  </si>
  <si>
    <t>Seleccione de la lista desplegable si la visita es de Inspección o es de Vigilancia.</t>
  </si>
  <si>
    <t>Fecha de Inicio Visita</t>
  </si>
  <si>
    <t>Registre día/mes/año</t>
  </si>
  <si>
    <t>Hora de inicio Visita</t>
  </si>
  <si>
    <t>Registre hora en formato 12 horas.</t>
  </si>
  <si>
    <t>Proceso</t>
  </si>
  <si>
    <t>Seleccione de la lista desplegable el proceso</t>
  </si>
  <si>
    <t>Dirección / Subdirección</t>
  </si>
  <si>
    <t>Seleccione de la lista desplegable la Dirección o Subdirección organizacional del ICBF correspondiente.</t>
  </si>
  <si>
    <t>Población atendida</t>
  </si>
  <si>
    <t>Modalidad</t>
  </si>
  <si>
    <t>Indique la modalidad de servicio.</t>
  </si>
  <si>
    <t>Servicio</t>
  </si>
  <si>
    <t>Indique el servicio.</t>
  </si>
  <si>
    <t>3. Información del Contrato</t>
  </si>
  <si>
    <t>Regional</t>
  </si>
  <si>
    <t>Seleccione de la lista desplegable la Dirección Regional del contrato.</t>
  </si>
  <si>
    <t>Centro Zonal</t>
  </si>
  <si>
    <t>Seleccione de la lista desplegable el Centro Zonal del contrato.</t>
  </si>
  <si>
    <t>Número del Contrato</t>
  </si>
  <si>
    <t>Registre exactamente el número del contrato.</t>
  </si>
  <si>
    <t>Fecha de Inicio Contrato</t>
  </si>
  <si>
    <t>Registre la fecha de inicio del contrato día/mes/año</t>
  </si>
  <si>
    <t>Fecha Final Contrato</t>
  </si>
  <si>
    <t>Registre la fecha final del contrato día/mes/año</t>
  </si>
  <si>
    <t>Supervisor del Contrato</t>
  </si>
  <si>
    <t>Registre los nombres y apellidos del supervisor del contrato</t>
  </si>
  <si>
    <t>Cargo del supervisor del contrato</t>
  </si>
  <si>
    <t>Registre el cargo del supervisor del contrato</t>
  </si>
  <si>
    <t>Correo Electrónico del supervisor</t>
  </si>
  <si>
    <t>Registre el correo electrónico institucional del supervisor del contrato</t>
  </si>
  <si>
    <t>Cupos del Contrato</t>
  </si>
  <si>
    <t>Registre el número de cupos del contrato aprobados.</t>
  </si>
  <si>
    <t>Cupos Activos</t>
  </si>
  <si>
    <t>Registre el número de cupos asignados a la institución.</t>
  </si>
  <si>
    <t>Registre el número de cupos atendidos en el momento de la visita.
Los Hogares Comunitarios de Bienestar Familiar - HCB opera bajo una estructura básica compuesta de diez (10) a trece (13) niñas y niños, según la demanda o necesidad de cada territorio y por una madre o padre comunitario quien lidera el servicio.</t>
  </si>
  <si>
    <t>DILIGENCIAMIENTO DE LOS COMPONENTES</t>
  </si>
  <si>
    <t>Responsable del Registro</t>
  </si>
  <si>
    <t>Rol responsable del diligenciamiento del verificable:</t>
  </si>
  <si>
    <t>ING / ARQ: Ingeniero (a) o Arquitecto (a)</t>
  </si>
  <si>
    <t>ND / ING AL: Nutricionista Dietista o Ingeniero (a) de Alimentos</t>
  </si>
  <si>
    <t xml:space="preserve">PSIC / TS / PEDAG / LIC /ADMIN: Psicologo (a) o Trabajador (a) Social o Pedagogo (a) o Licenciado en Educación Especial (a) </t>
  </si>
  <si>
    <t>CONT / ADM / ECON: Contador (a) o Administrador (a) o Economista</t>
  </si>
  <si>
    <t>No.</t>
  </si>
  <si>
    <t>Número de la condición de calidad o del verificable de la condición.</t>
  </si>
  <si>
    <t>Seleccione la opción (cumple, no cumple, no aplica)</t>
  </si>
  <si>
    <t>Las condiciones de calidad de los componentes se entenderán como cumplidos únicamente cuando la totalidad de los elementos verificables hayan sido marcados como "cumplidos" o "no aplica". En caso de que uno (1) solo de los verificables no sea cumplido, la condición se considerará como "no cumplida" en su integridad.
La condición de calidad será evaluada automáticamente de acuerdo con el resultado de la evaluación de los verificables.
La opción "No aplica" se habilita exclusivamente para aquellos verificables cuya naturaleza lo justifica.
Para los verificables evaluados por muestreo, si al menos uno (1) de los casos seleccionados no cumple con el criterio establecido, se calificará el verificable como “no cumple”.</t>
  </si>
  <si>
    <t>Situación encontrada</t>
  </si>
  <si>
    <t>Registre la descripción específica de la situación que soporta la selección del  "no cumple" del verificable, asegúrese que la descripción da cuenta del dónde pasó, qué pasó, cuándo pasó a quién le pasó-si da a lugar y registre si se documenta con foto, video u otra evidencia documental.
Registre la descripción específica que soporta la situación de la selección del "No aplica" del verificable.</t>
  </si>
  <si>
    <t>Diligencimiento Componente Ambientes Educativos y Protectores</t>
  </si>
  <si>
    <t>Para las construcciones tradicionales de las comunidades étnicas, se tendrán en cuenta las condiciones de seguridad acordadas con la comunidad, siempre que estas no pongan en riesgo la vida e integridad de las niñas y los niños, y hayan sido aprobadas por el comité técnico operativo.</t>
  </si>
  <si>
    <t>Las situaciones o condiciones excepcionales de infraestructura en las que se presta el servicio deberán ser analizadas y avaladas por el supervisor de contrato en el primer comité técnico operativo; se debe contar con una justificación que soporte que la condición de la infraestructura no representa riesgos para la primera infancia.</t>
  </si>
  <si>
    <t>Es importante tener en cuenta que los espacios sean pensados o adecuados de acuerdo con los principios del diseño universal, los cuales se basan en el diseño de espacios para ser usados por todas las personas, al máximo posible, sin adaptaciones o necesidad de un diseño especializado.</t>
  </si>
  <si>
    <t>Diligencimiento Componente Familia, Comunidades y Redes</t>
  </si>
  <si>
    <t xml:space="preserve">4.2.5 Cuenta con la socialización al talento humano del "Protocolo de actuaciones ante alertas de amenazas, vulneración o inobservancia de derechos en los servicios de atención a la Primera Infancia del ICBF" y el "Lineamiento técnico para la prevención de las violencias contra niñas, niños en primera infancia" o documentos que los modifique o sustituya. 
4.2.9  En diálogo con el talento humano, identifique si conocen el "Protocolo de actuaciones ante alertas de amenazas, vulneración o inobservancia de derechos en los servicios de atención a la Primera Infancia del ICBF" y el "Lineamiento técnico para la prevención de las violencias contra niñas, niños en primera infancia". </t>
  </si>
  <si>
    <t>Para la verificación de este item tenga en cuenta las cualificaciones del Talento Humano, para lo cual podrá indagar con el profesional del equipo de visita responsable de la revisión del componente de Talento Humano. Los resultados de este ítem debe guardar coherencia con los verificables 8.4.1 y 8.4.2.</t>
  </si>
  <si>
    <t>Diligencimiento Componente Administrativo y de Gestión</t>
  </si>
  <si>
    <t>6.1.2 En observación de la atención y dialogo con los padres de familia se identifica que se presta el servicio ocho (8) horas diarias, cinco (5) días a la semana</t>
  </si>
  <si>
    <t>Para la verificación de este item indague con el profesional del Proceso Pedagógico sobre los acuerdos del pacto de convivencia.</t>
  </si>
  <si>
    <t>6.4.1 Cuentan los niños y niñas con la totalidad de los documentos requeridos según la muestra seleccionada y están disponibles para consulta.</t>
  </si>
  <si>
    <t>Para la verificación de este item tenga en cuenta el "Anexo 1. Documentos Inscripción"</t>
  </si>
  <si>
    <t xml:space="preserve">6.4.2 Cuentan con la documentación requerida para los niñas y niños en proceso migratorio.  </t>
  </si>
  <si>
    <t>Para la verificación de este item tenga en cuenta la "Anexo 1. Documentos Inscripción", lo relacionado con lo indicado para "Niños y Niñas en proceso Migratorio"</t>
  </si>
  <si>
    <t>Diligencimiento Componente Talento Humano</t>
  </si>
  <si>
    <t xml:space="preserve">8.1.2 El personal interdisciplinario cumple con los requisitos de formación académica y experiencia profesional establecidos para ejercer los cargos definidos para el servicio. </t>
  </si>
  <si>
    <t>Para la verificación de este item utilice la "Tabla 3 de Talento Humano", teniendo en cuenta la Estructura Operativa para el servicio.</t>
  </si>
  <si>
    <t>8.1.3 Las madres o padres comunitarios cumplen con los perfiles y requisitos establecidos para ejercer el cargo contemplados para el servicio.</t>
  </si>
  <si>
    <t>Para la verificación de este item utilice el "Anexo 2" Requisitos de la Madre o padre comunitario.</t>
  </si>
  <si>
    <t>8.2.1 Cuenta con archivos físicos o digitales con la documentación de todo el talento humano que se contrate para hacer parte del servicio</t>
  </si>
  <si>
    <t>Para la verificación de este item utilice la "Tabla 3 de Talento Humano".</t>
  </si>
  <si>
    <t xml:space="preserve">8.4.1 Se cuenta con un plan de cualificación del talento humano, el cual debe estar estructurado a más tardar en el tercer (3) mes del inicio de la atención.
8.4.2 Cuenta con los soportes de implementación del plan de cualificación tales como actas con el listado de asistencia, contemplando las temáticas mínimas establecidas en el  el Anexo Temáticas para cualificación del talento humano vinculado a los servicios de educación inicial en el marco de la atención integral o documento que lo modifique o sustituya. </t>
  </si>
  <si>
    <t>Verificar las temática del "Protocolo de Actuaciones ante Alertas de Amenazas, Vulneración o Inobservancia de Derechos en los Servicios de Atención a la Primera Infancia del ICBF" y el "Lineamiento Técnico para la Prevención de las Violencias contra Niñas, Niños en Primera Infancia". El resultado de este ítem, debe guardar coherencia con los verificables 4.2.5 y 4.2.9.</t>
  </si>
  <si>
    <t xml:space="preserve">Diligencimiento Tabla 1 Areas </t>
  </si>
  <si>
    <t>Espacios Pedagógicos y cantidad de baños</t>
  </si>
  <si>
    <t>Registrar la medida de los espacios pedagógicos y cantidad de niños por cada espacio y unidades sanitarias encontradas de acuerdo a los niños atendidos y las observaciones a que haya lugar.</t>
  </si>
  <si>
    <t>Diligencimiento Acta de Cierre</t>
  </si>
  <si>
    <t>PARRAFO INTRODUCTORIO</t>
  </si>
  <si>
    <t>Registre hora en formato 12 horas.
Registre día/mes/año</t>
  </si>
  <si>
    <t>ACCIONES INMEDIATAS Y/O NOVEDADES DE LA VISITA</t>
  </si>
  <si>
    <t>En caso de que se hayan realizado acciones inmediatas, registre la descripción específica de la situación.
Enumere las novedades que se presentaron durante la visita, ejemplo situaciones que dificultaron el desarrollo de la misma: protestas, cierres, etc.</t>
  </si>
  <si>
    <t>PRONUNCIAMIENTO DE LA INSTITUCIÓN FRENTE AL DESARROLLO DE LA VISITA</t>
  </si>
  <si>
    <t>Registre el pronunciamiento expresado por el Representante Legal o por la persona que atienda la visita, exactamente en los términos en que sea manifestado</t>
  </si>
  <si>
    <t>RESPONSABLE DEL REGISTRO</t>
  </si>
  <si>
    <t xml:space="preserve">No. </t>
  </si>
  <si>
    <t xml:space="preserve">CONDICIONES DE CALIDAD Y VERIFICABLES </t>
  </si>
  <si>
    <t>SELECCIONE LA OPCIÓN (CUMPLE, NO CUMPLE, NO APLICA)</t>
  </si>
  <si>
    <t>SITUACIÓN ENCONTRADA</t>
  </si>
  <si>
    <t xml:space="preserve">NORMATIVIDAD </t>
  </si>
  <si>
    <t>2.1</t>
  </si>
  <si>
    <t>ING / ARQ</t>
  </si>
  <si>
    <t>2.1.1</t>
  </si>
  <si>
    <t>2.2</t>
  </si>
  <si>
    <t>2.2.1</t>
  </si>
  <si>
    <t>2.3</t>
  </si>
  <si>
    <t>2.3.1</t>
  </si>
  <si>
    <t>2.4</t>
  </si>
  <si>
    <t>2.4.1</t>
  </si>
  <si>
    <t>2.5</t>
  </si>
  <si>
    <t>2.5.1</t>
  </si>
  <si>
    <t>2.5.2</t>
  </si>
  <si>
    <t>2.5.3</t>
  </si>
  <si>
    <t>2.6</t>
  </si>
  <si>
    <t>2.6.1</t>
  </si>
  <si>
    <t>2.6.2</t>
  </si>
  <si>
    <t>2.7</t>
  </si>
  <si>
    <t>2.7.1</t>
  </si>
  <si>
    <t>2.7.2</t>
  </si>
  <si>
    <t>2.8</t>
  </si>
  <si>
    <t>2.8.1</t>
  </si>
  <si>
    <t>2.8.2</t>
  </si>
  <si>
    <t>2.8.3</t>
  </si>
  <si>
    <t>2.8.4</t>
  </si>
  <si>
    <t>Cantidad de Condiciones que CUMPLE</t>
  </si>
  <si>
    <t>Cantidad de Condiciones que NO CUMPLE CONDICIÓN</t>
  </si>
  <si>
    <t>Cantidad de Condiciones que NO APLICA</t>
  </si>
  <si>
    <t xml:space="preserve">Nombre de la Institución </t>
  </si>
  <si>
    <t>2. SEDE / UNIDAD DE SERVICIO</t>
  </si>
  <si>
    <t>Nombre de la Sede de la Unidad de Servicio</t>
  </si>
  <si>
    <t>zona urbana o rural</t>
  </si>
  <si>
    <t>Seleccione el estado de tenencia del inmueble:</t>
  </si>
  <si>
    <t>Capacidad Instalada</t>
  </si>
  <si>
    <t>Cupos asignados a la Sede</t>
  </si>
  <si>
    <t>3. INFORMACIÓN GENERAL DE LA VISITA</t>
  </si>
  <si>
    <t>Fecha de finalización Visita</t>
  </si>
  <si>
    <t>Número de auto de la visita</t>
  </si>
  <si>
    <t>Número de bitácora</t>
  </si>
  <si>
    <t>PROMOCIÓN Y PREVENCIÓN</t>
  </si>
  <si>
    <t>PRIMERA INFANCIA</t>
  </si>
  <si>
    <t>Población Encontrada</t>
  </si>
  <si>
    <t>Tabla de Rangos de Edad:</t>
  </si>
  <si>
    <t>Marca la casilla encontrada</t>
  </si>
  <si>
    <t>Rango de Edad</t>
  </si>
  <si>
    <r>
      <rPr>
        <b/>
        <sz val="11"/>
        <color theme="1"/>
        <rFont val="Arial"/>
        <family val="2"/>
      </rPr>
      <t>OBSERVACIONES</t>
    </r>
    <r>
      <rPr>
        <sz val="11"/>
        <color theme="1"/>
        <rFont val="Arial"/>
        <family val="2"/>
      </rPr>
      <t xml:space="preserve">:   </t>
    </r>
  </si>
  <si>
    <t>Gestantes</t>
  </si>
  <si>
    <t>0 - 3 meses</t>
  </si>
  <si>
    <t>3 - 6 meses</t>
  </si>
  <si>
    <t>6 meses - 4 años, 11 meses y 29 días</t>
  </si>
  <si>
    <t>5 años - 5 años, 11 meses y 29 días</t>
  </si>
  <si>
    <t>Otro</t>
  </si>
  <si>
    <t>4. INFORMACIÓN DEL CONTRATO</t>
  </si>
  <si>
    <t>Regional 1</t>
  </si>
  <si>
    <t>Regional 2</t>
  </si>
  <si>
    <t>CONT / ADM / ECON</t>
  </si>
  <si>
    <t>5.3.1</t>
  </si>
  <si>
    <t>5.3.2</t>
  </si>
  <si>
    <t>5.3.3</t>
  </si>
  <si>
    <t>Cumple con la verificación del cumplimiento de lo establecido en la Ley 1918 de 2018, modificada por la Ley 2375 de 2024, referente a la consulta del registro de inhabilidades por delitos sexuales cometidos contra personas menores de edad.</t>
  </si>
  <si>
    <t>5.4.1</t>
  </si>
  <si>
    <r>
      <t>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t>
    </r>
    <r>
      <rPr>
        <b/>
        <sz val="11"/>
        <color theme="1"/>
        <rFont val="Arial"/>
        <family val="2"/>
      </rPr>
      <t xml:space="preserve">.
Nota 1: </t>
    </r>
    <r>
      <rPr>
        <b/>
        <u/>
        <sz val="11"/>
        <color theme="1"/>
        <rFont val="Arial"/>
        <family val="2"/>
      </rPr>
      <t xml:space="preserve">No se podrá vincular a quienes se encuentren inhabilitados por delitos contra la libertad, integridad y formación sexuales contra las niñas, los niños y los adolescentes, de acuerdo con lo establecido decreto 753 del 30 de abril de 2019. </t>
    </r>
    <r>
      <rPr>
        <sz val="11"/>
        <color theme="1"/>
        <rFont val="Arial"/>
        <family val="2"/>
      </rPr>
      <t xml:space="preserve">
</t>
    </r>
    <r>
      <rPr>
        <b/>
        <sz val="11"/>
        <color theme="1"/>
        <rFont val="Arial"/>
        <family val="2"/>
      </rPr>
      <t>Nota 2:</t>
    </r>
    <r>
      <rPr>
        <sz val="11"/>
        <color theme="1"/>
        <rFont val="Arial"/>
        <family val="2"/>
      </rPr>
      <t xml:space="preserve"> Verificar que la institución haya realizado la validación de antecedentes del talento humano, como requisito previo a su incorporación.</t>
    </r>
  </si>
  <si>
    <t>5.4.2</t>
  </si>
  <si>
    <r>
      <t xml:space="preserve">Cuenta con los soportes de verificación de consulta del registro de inhabilidades por delitos sexuales cometidos contra personas menores de edad, cada </t>
    </r>
    <r>
      <rPr>
        <b/>
        <u/>
        <sz val="11"/>
        <color theme="1"/>
        <rFont val="Arial"/>
        <family val="2"/>
      </rPr>
      <t>cuatro (4) meses</t>
    </r>
    <r>
      <rPr>
        <sz val="11"/>
        <color theme="1"/>
        <rFont val="Arial"/>
        <family val="2"/>
      </rPr>
      <t xml:space="preserve"> del talento humano, en cumplimiento de lo establecido en la Ley 1918 de 2018, modificada por la Ley 2375 de 2024.
</t>
    </r>
    <r>
      <rPr>
        <b/>
        <sz val="11"/>
        <color theme="1"/>
        <rFont val="Arial"/>
        <family val="2"/>
      </rPr>
      <t>Nota:</t>
    </r>
    <r>
      <rPr>
        <sz val="11"/>
        <color theme="1"/>
        <rFont val="Arial"/>
        <family val="2"/>
      </rPr>
      <t xml:space="preserve"> Solicitar la verificación de inhabilidades por delitos sexuales cometidos contra personas menores de edad de la muestra seleccionada, en la pág oficial.</t>
    </r>
  </si>
  <si>
    <t>5.5.1</t>
  </si>
  <si>
    <t>5.5.2</t>
  </si>
  <si>
    <t>5.5.3</t>
  </si>
  <si>
    <t>Lleva la contabilidad desagregada por centro de costos.</t>
  </si>
  <si>
    <t>6.2.1</t>
  </si>
  <si>
    <t>6.2.2</t>
  </si>
  <si>
    <t>6.2.3</t>
  </si>
  <si>
    <t>6.2.4</t>
  </si>
  <si>
    <t>6.2.5</t>
  </si>
  <si>
    <t>6.3.1</t>
  </si>
  <si>
    <t>Portada</t>
  </si>
  <si>
    <t>2. COMPONENTE AMBIENTES EDUCATIVOS Y PROTECTORES</t>
  </si>
  <si>
    <t>GUÍA OPERATIVA DEL SERVICIO EDUCACIÓN INICIAL EN EL HOGAR  - [GO1.MT2.PP] Versión 2. del 26/12/2025 
3.1.5. Componente Ambientes Educativos y Protectores.
Estándar 34 pág. 89 - 90</t>
  </si>
  <si>
    <t>GUÍA OPERATIVA DEL SERVICIO EDUCACIÓN INICIAL EN EL HOGAR  - [GO1.MT2.PP] Versión 2. del 26/12/2025 
3.1.5. Componente Ambientes Educativos y Protectores.
Estándar 41 pág. 95 - 97.</t>
  </si>
  <si>
    <t xml:space="preserve">GUÍA OPERATIVA DEL SERVICIO EDUCACIÓN INICIAL EN EL HOGAR  - [GO1.MT2.PP] Versión 2. del 26/12/2025 
3.1.5. Componente Ambientes Educativos y Protectores.
Estándar 41 pág. 95 - 97.
Guía Orientadora para la Gestión del Riesgo en la Primera Infancia - [G16.P] Versión 1 del 28/02/2019 o documento que lo modifique o sustituya
</t>
  </si>
  <si>
    <t>2.2.2</t>
  </si>
  <si>
    <t xml:space="preserve">GUÍA OPERATIVA DEL SERVICIO EDUCACIÓN INICIAL EN EL HOGAR  - [GO1.MT2.PP] Versión 2. del 26/12/2025 
3.1.5. Componente Ambientes Educativos y Protectores.
Estándar 41 pág. 95 - 97.
Estándar 50 pág. 103
Guía Orientadora para la Gestión del Riesgo en la Primera Infancia - [G16.P] v1 del 28/02/2019 o documento que lo modifique o sustituya
</t>
  </si>
  <si>
    <t>2.2.3</t>
  </si>
  <si>
    <t>GUÍA OPERATIVA DEL SERVICIO EDUCACIÓN INICIAL EN EL HOGAR  - [GO1.MT2.PP] Versión 2. del 26/12/2025 
3.1.5. Componente Ambientes Educativos y Protectores.
Estándar 41 pág. 95 - 97.
Estándar 50 pág. 103
Guía Orientadora para la Gestión del Riesgo en la Primera Infancia - [G16.P] v1 del 28/02/2019 o documento que lo modifique o sustituya
Para Piscinas. Ley 1209 de 2008 y Decreto 554 de 2015, compilado en el Decreto Único Reglamentario 780 de 2016, por medio del cual se expide el Decreto Único Reglamentario del Ministerio de Salud y Protección Social.</t>
  </si>
  <si>
    <t>2.2.4</t>
  </si>
  <si>
    <t>PSIC / TS</t>
  </si>
  <si>
    <t>2.2.5</t>
  </si>
  <si>
    <t>GUÍA OPERATIVA DEL SERVICIO EDUCACIÓN INICIAL EN EL HOGAR  - [GO1.MT2.PP] Versión 2. del 26/12/2025 
3.1.5. Componente Ambientes Educativos y Protectores.
Estándar 41 pág. 95 - 97.
Guía Orientadora para la Gestión del Riesgo en la Primera Infancia - [G16.P] v1 del 28/02/2019 o documento que lo modifique o sustituya
Formato de reporte de presuntos hechos de violencia, lesiones y fallecimientos de los participantes de los servicios de primera infancia [F30.MO12.PP] V1 del 04/12/2022 o documento que lo modifique o sustituya.</t>
  </si>
  <si>
    <t>2.2.6</t>
  </si>
  <si>
    <t>GUÍA OPERATIVA DEL SERVICIO EDUCACIÓN INICIAL EN EL HOGAR  - [GO1.MT2.PP] Versión 2. del 26/12/2025 
3.1.5. Componente Ambientes Educativos y Protectores.
Estándar 41 pág. 95 - 97.
Guía Orientadora para la Gestión del Riesgo en la Primera Infancia - [G16.P] v1 del 28/02/2019 o documento que lo modifique o sustituya
Formato de reporte de presuntos hechos de violencia, lesiones y fallecimientos de los participantes de los servicios de primera infancia [F30.MO12.PP] V1 del 04/12/2022 o documento que lo modifique o sustituya.
Formato Informe de la Atención Prestada al Usuario Fallecido [F1.G16.PP] v1 del 25/09/2020 o documento que lo modifique o sustituya.</t>
  </si>
  <si>
    <t>2.2.7</t>
  </si>
  <si>
    <t>En caso de no presentarse situaciones de presuntos hechos de violencia, lesiones y fallecimientos al interior de las UA, se diligencia de manera mensual el Formato certificación de la no ocurrencia de presuntos hechos de violencia, lesiones y fallecimientos de los usuarios o el documento que lo modifique o sustituya.</t>
  </si>
  <si>
    <t>GUÍA OPERATIVA DEL SERVICIO EDUCACIÓN INICIAL EN EL HOGAR  - [GO1.MT2.PP] Versión 2. del 26/12/2025 
3.1.5. Componente Ambientes Educativos y Protectores.
Estándar 41 pág. 95 - 97.
Guía Orientadora para la Gestión del Riesgo en la Primera Infancia - [G16.P] v1 del 28/02/2019 o documento que lo modifique o sustituya
Formato certificación de la no ocurrencia de presuntos hechos de violencia, lesiones y fallecimientos de los usuarios [F8.G12.PP] Versión 1 o documento que lo modifique o sustituya.</t>
  </si>
  <si>
    <t>GUÍA OPERATIVA DEL SERVICIO EDUCACIÓN INICIAL EN EL HOGAR  - [GO1.MT2.PP] Versión 2. del 26/12/2025 
3.1.5. Componente Ambientes Educativos y Protectores.
Estándar 43 pág. 98 - 99.</t>
  </si>
  <si>
    <t>GUÍA OPERATIVA DEL SERVICIO EDUCACIÓN INICIAL EN EL HOGAR  - [GO1.MT2.PP] Versión 2. del 26/12/2025 
3.1.5. Componente Ambientes Educativos y Protectores.
Estándar 44 pág. 99 - 100.</t>
  </si>
  <si>
    <r>
      <t xml:space="preserve">Todos los niños, niñas y mujeres gestantes vinculados al servicio de atención cuentan con una póliza de seguro contra accidentes la cual cubre como mínimo:
a. Muerte accidental.
b. Muerte por cualquier causa.
c. Invalidez accidental y/o desmembración.
d. Rehabilitación integral por invalidez.
e. Gastos médicos derivados de accidentes.
f. Riesgo bilógico.
g. Auxilio funerario por cualquier causa de muerte.
h. Auxilio funerario en caso del fallecimiento del recién nacido.
i.  Enfermedades tropicales infecciosas.
j.  Enfermedades amparadas.
k. Gastos de traslado por evento no accidental.
l.  Gastos de traslado por accidente.
m. Renta diaria por hospitalización.
n. Rehabilitación psicológica por abuso sexual.
</t>
    </r>
    <r>
      <rPr>
        <b/>
        <sz val="11"/>
        <rFont val="Arial"/>
        <family val="2"/>
      </rPr>
      <t>Nota:</t>
    </r>
    <r>
      <rPr>
        <sz val="11"/>
        <rFont val="Arial"/>
        <family val="2"/>
      </rPr>
      <t xml:space="preserve"> su cobertura deberá ser 24 horas los 7 días de la semana.</t>
    </r>
  </si>
  <si>
    <t>2.4.2</t>
  </si>
  <si>
    <r>
      <rPr>
        <sz val="11"/>
        <color rgb="FF000000"/>
        <rFont val="Arial"/>
        <family val="2"/>
      </rPr>
      <t xml:space="preserve">El talento humano de la EAS, el PDS, los GT y la UA, las familias y las mujeres y personas en estado de gestación, conocen el procedimiento para la activación de la póliza de seguros contra accidentes y los amparos otorgados por la misma. 
</t>
    </r>
    <r>
      <rPr>
        <b/>
        <sz val="11"/>
        <color rgb="FF000000"/>
        <rFont val="Arial"/>
        <family val="2"/>
      </rPr>
      <t>Nota:</t>
    </r>
    <r>
      <rPr>
        <sz val="11"/>
        <color rgb="FF000000"/>
        <rFont val="Arial"/>
        <family val="2"/>
      </rPr>
      <t xml:space="preserve"> Podrá aportarse soportes actas y listados de asistencia de las jornadas de socialización.</t>
    </r>
  </si>
  <si>
    <t>GUÍA OPERATIVA DEL SERVICIO EDUCACIÓN INICIAL EN EL HOGAR  - [GO1.MT2.PP] Versión 2. del 26/12/2025 
3.1.5. Componente Ambientes Educativos y Protectores.
Estándar 45 pág 100 - 101
Guía Orientadora para la Gestión del Riesgo en la Primera Infancia - [G16.P] v1 del 28/02/2019 o documento que lo modifique o sustituya</t>
  </si>
  <si>
    <t>La UA o GT cuenta con los soportes de la implementación del plan de gestión de riesgos de desastres donde se evidencie como mínimo:
• Realización de simulacros de respuesta a los riesgos identificados como mínimo dos (2) al año.
• Experiencias pedagógicas con las niñas y los niños para la preparación ante situaciones de emergencias o desastres.
• Rutas de evacuación señalizadas.
• Directorio de emergencia vigente.
• Sistema/mecanismos de alarma.
• Conformación del comité o brigadas de emergencia.
• Sistemas de apoyo para la población con discapacidad, entre otros.</t>
  </si>
  <si>
    <t>Garantiza el inmueble espacios accesibles que permitan la autonomía y la movilidad de todas las personas en la unidad.  (Estándar 37 - Línea 2. Condiciones de infraestructura.)</t>
  </si>
  <si>
    <t>GUÍA OPERATIVA DEL SERVICIO EDUCACIÓN INICIAL EN EL HOGAR  - [GO1.MT2.PP] Versión 2. del 26/12/2025 
3.1.5. Componente Ambientes Educativos y Protectores.
Estándar 37 pág 90 - 91</t>
  </si>
  <si>
    <r>
      <t xml:space="preserve">Cumple el inmueble o espacio con las condiciones de seguridad con relación a los elementos de la infraestructura. (Estándar 38 - Línea 2. Condiciones de infraestructura.)
</t>
    </r>
    <r>
      <rPr>
        <b/>
        <sz val="11"/>
        <rFont val="Arial"/>
        <family val="2"/>
      </rPr>
      <t>Nota:</t>
    </r>
    <r>
      <rPr>
        <sz val="11"/>
        <rFont val="Arial"/>
        <family val="2"/>
      </rPr>
      <t xml:space="preserve"> para las construcciones tradicionales de las comunidades étnicas, se tendrán en cuenta las condiciones de seguridad acordadas con la comunidad, siempre que estas no pongan en riesgo la seguridad de las niñas y los niños, y hayan sido validadas por el comité técnico operativo.</t>
    </r>
  </si>
  <si>
    <t>GUÍA OPERATIVA DEL SERVICIO EDUCACIÓN INICIAL EN EL HOGAR  - [GO1.MT2.PP] Versión 2. del 26/12/2025 
3.1.5. Componente Ambientes Educativos y Protectores.
Estándar 38 pág 91 - 93</t>
  </si>
  <si>
    <r>
      <t xml:space="preserve">En caso de contar con ventanas, los marcos de las ventanas se encuentran completos y en buen estado, de tal forma, que no se genere un riesgo para los participantes.
</t>
    </r>
    <r>
      <rPr>
        <b/>
        <sz val="11"/>
        <rFont val="Arial"/>
        <family val="2"/>
      </rPr>
      <t>Nota:</t>
    </r>
    <r>
      <rPr>
        <sz val="11"/>
        <rFont val="Arial"/>
        <family val="2"/>
      </rPr>
      <t xml:space="preserve"> Se entenderá que los marcos se encuentran en buen estado, porque no presentan fisuras, corrosión/pudrición, son firmes, sellos completos, apertura/cierre y seguro operativos, sin filtraciones visibles.</t>
    </r>
  </si>
  <si>
    <t>2.7.3</t>
  </si>
  <si>
    <t>En caso de contar puertas y ventanas de vidrio de difícil identificación, cuentan con un elemento de señalización que lo haga visible, puede tener una franja o figuras de algún color a la altura de las niñas y los niños, que fácilmente puedan identificar para evitar accidentes por golpes contra este elemento.</t>
  </si>
  <si>
    <t>Puertas, medias puertas o rejas, están fijas a los marcos, sin oxido o astillas que puedan exponer a las niñas y los niños a accidentes como cortes y heridas.</t>
  </si>
  <si>
    <t>2.7.5</t>
  </si>
  <si>
    <t>Las puertas cuentan con algún sistema o protección que prevenga los machucones.</t>
  </si>
  <si>
    <t>2.7.6</t>
  </si>
  <si>
    <t>Las ventanas ubicadas en pisos diferentes al primero, cuentan con rejas u otros elementos que protejan a los participantes de caídas.</t>
  </si>
  <si>
    <t>2.7.7</t>
  </si>
  <si>
    <t>Todos los balcones y terrazas tienen protección anticaída como rejas, vidrios templados, mallas y baranda que impiden ser escaladas por las niñas y niños.</t>
  </si>
  <si>
    <t>2.7.8</t>
  </si>
  <si>
    <t>Las rejas, mallas u otros elementos no son escalables.</t>
  </si>
  <si>
    <t>2.7.9</t>
  </si>
  <si>
    <t>El piso del espacio físico es regular, liso, uniforme y libre de agrietamientos y hendiduras que no represente ningún riesgo de caída de las niñas y los niños, las familias y el talento humano, independiente de su material.</t>
  </si>
  <si>
    <t>2.7.10</t>
  </si>
  <si>
    <r>
      <t xml:space="preserve">En caso de contar con escaleras y/o rampas estas deben estar provistas de barandas no escalables, con pasamanos.
</t>
    </r>
    <r>
      <rPr>
        <b/>
        <sz val="11"/>
        <rFont val="Arial"/>
        <family val="2"/>
      </rPr>
      <t>Nota:</t>
    </r>
    <r>
      <rPr>
        <sz val="11"/>
        <rFont val="Arial"/>
        <family val="2"/>
      </rPr>
      <t xml:space="preserve"> La baranda debe mitigar el riesgo de caer o quedar atrapado.</t>
    </r>
  </si>
  <si>
    <t>2.7.11</t>
  </si>
  <si>
    <r>
      <t xml:space="preserve">Las escaleras o rampas no son resbalosas
</t>
    </r>
    <r>
      <rPr>
        <b/>
        <sz val="11"/>
        <rFont val="Arial"/>
        <family val="2"/>
      </rPr>
      <t>Nota:</t>
    </r>
    <r>
      <rPr>
        <sz val="11"/>
        <rFont val="Arial"/>
        <family val="2"/>
      </rPr>
      <t xml:space="preserve"> En caso de serlo, cuentan con antideslizantes.</t>
    </r>
  </si>
  <si>
    <t>2.7.12</t>
  </si>
  <si>
    <t>2.7.13</t>
  </si>
  <si>
    <t>2.7.14</t>
  </si>
  <si>
    <t>Todos los tomacorrientes de los espacios donde tienen acceso las niñas y los niños cuentan con protección contra contacto (protección aumentada, tapa ciega a prueba de manipulación), o con algún elemento que impida que la niña o niño tenga un accidente por electrocución.</t>
  </si>
  <si>
    <t>2.7.15</t>
  </si>
  <si>
    <r>
      <t xml:space="preserve">Todos los cables de la red eléctrica están recubiertos y fuera del alcance de las niñas y los niños.
</t>
    </r>
    <r>
      <rPr>
        <b/>
        <sz val="11"/>
        <rFont val="Arial"/>
        <family val="2"/>
      </rPr>
      <t>Nota:</t>
    </r>
    <r>
      <rPr>
        <sz val="11"/>
        <rFont val="Arial"/>
        <family val="2"/>
      </rPr>
      <t xml:space="preserve"> Se puede cubrir con cinta gruesa en el momento del encuentro.</t>
    </r>
  </si>
  <si>
    <t>2.7.16</t>
  </si>
  <si>
    <t>Las sustancias tóxicas como elementos de aseo, gasolina, medicamentos, pilas o herramientas peligrosas, entre otras, permanecen en un lugar fuera del alcance de las niñas y los niños (pueden estar bajo llave o en un lugar alto) y se evidencia que los productos de limpieza no son reenvasados.</t>
  </si>
  <si>
    <t>2.7.17</t>
  </si>
  <si>
    <t>Las herramientas o elementos peligrosos cortopunzantes y contundentes como cuchillos, punzones entre otros, están fuera del alcance de las niñas y los niños.</t>
  </si>
  <si>
    <t>2.7.18</t>
  </si>
  <si>
    <t>Todos los almacenamientos de agua tales como aljibes, albercas, estanques, tanques, canecas, baldes, entre otros, cuentan con medidas de protección tales como tapas, rejas o aislamientos para evitar accidentes.</t>
  </si>
  <si>
    <t>2.7.19</t>
  </si>
  <si>
    <t>En caso de usar tapetes, éstos están  fijos al piso para evitar que los participantes se enreden o se deslicen y se caigan por causa de éstos.</t>
  </si>
  <si>
    <r>
      <t xml:space="preserve">Dispone de agua potable, energía eléctrica, manejo de aguas residuales, sistema de recolección de residuos sólidos y algún medio de comunicación de acuerdo con la oferta de servicios públicos, sistemas o dispositivos existentes en la entidad territorial o gestionados por la EAS y aprobado por el comité técnico operativo. (Estándar 39 - Línea 2. Condiciones de infraestructura.)
</t>
    </r>
    <r>
      <rPr>
        <b/>
        <sz val="11"/>
        <rFont val="Arial"/>
        <family val="2"/>
      </rPr>
      <t>Nota:</t>
    </r>
    <r>
      <rPr>
        <sz val="11"/>
        <rFont val="Arial"/>
        <family val="2"/>
      </rPr>
      <t xml:space="preserve"> Si no existe oferta, solicite acta de comité operativo en donde se apruebe la utilización de los sistemas o dispositivos alternos.</t>
    </r>
  </si>
  <si>
    <t>GUÍA OPERATIVA DEL SERVICIO EDUCACIÓN INICIAL EN EL HOGAR  - [GO1.MT2.PP] Versión 2. del 26/12/2025 
3.1.5. Componente Ambientes Educativos y Protectores.
Estándar 39 pág. 93 - 94</t>
  </si>
  <si>
    <r>
      <rPr>
        <sz val="11"/>
        <rFont val="Arial"/>
        <family val="2"/>
      </rPr>
      <t>El inmueble dispone de suministro de agua apta para el consumo humano, teniendo en cuenta la disponibilidad y oferta del servicio en el territorio.</t>
    </r>
    <r>
      <rPr>
        <u/>
        <sz val="11"/>
        <rFont val="Arial"/>
        <family val="2"/>
      </rPr>
      <t xml:space="preserve">
</t>
    </r>
    <r>
      <rPr>
        <b/>
        <u/>
        <sz val="11"/>
        <rFont val="Arial"/>
        <family val="2"/>
      </rPr>
      <t>Nota:</t>
    </r>
    <r>
      <rPr>
        <u/>
        <sz val="11"/>
        <rFont val="Arial"/>
        <family val="2"/>
      </rPr>
      <t xml:space="preserve"> </t>
    </r>
    <r>
      <rPr>
        <sz val="11"/>
        <rFont val="Arial"/>
        <family val="2"/>
      </rPr>
      <t>se puede hacer uso de acueducto municipal, agua de un carro tanque o agua de botellones o en bolsa, agua hervida, agua lluvia tratada, sistema de agua por gravedad proveniente de una fuente hídrica, entre otros, lo cual debe ser tenido en cuenta antes de iniciar la prestación del servicio. Para garantizar que el agua sea apta para el consumo humano se debe contar con un método de purificación, el cual debe estar especificado en el plan de saneamiento básico, para esto se puede usar filtros, utilizando alumbre, a través de cloración o se puede hervir, se recomienda gestionar la asesoría y acompañamiento de una ONG u oficina competente de la entidad territorial que cumpla esta competencia.</t>
    </r>
  </si>
  <si>
    <r>
      <t xml:space="preserve">El inmueble dispone de sistema de recolección de residuos sólidos o algún sistema para su manejo temporal y disposición final, teniendo en cuenta la disponibilidad y oferta del servicio en el territorio.
</t>
    </r>
    <r>
      <rPr>
        <b/>
        <u/>
        <sz val="11"/>
        <rFont val="Arial"/>
        <family val="2"/>
      </rPr>
      <t>Nota:</t>
    </r>
    <r>
      <rPr>
        <sz val="11"/>
        <rFont val="Arial"/>
        <family val="2"/>
      </rPr>
      <t xml:space="preserve"> se puede hacer uso de sistemas alternativos, describiendo en el plan de saneamiento básico las acciones para la recolección y disposición de residuos sólidos y líquidos, además de las orientaciones de las entidades territoriales correspondientes.</t>
    </r>
  </si>
  <si>
    <r>
      <t xml:space="preserve">El inmueble dispone de servicio de energía eléctrica o algún sistema para garantizar el servicio de energía, teniendo en cuenta la disponibilidad y oferta del servicio en el territorio.
</t>
    </r>
    <r>
      <rPr>
        <b/>
        <u/>
        <sz val="11"/>
        <rFont val="Arial"/>
        <family val="2"/>
      </rPr>
      <t>Nota 1:</t>
    </r>
    <r>
      <rPr>
        <sz val="11"/>
        <rFont val="Arial"/>
        <family val="2"/>
      </rPr>
      <t xml:space="preserve"> se puede plantear sistemas alternativos como, paneles solares, planta eléctrica, teniendo en cuenta las condiciones del territorio y las orientaciones de las entidades territoriales correspondientes.
</t>
    </r>
    <r>
      <rPr>
        <b/>
        <u/>
        <sz val="11"/>
        <rFont val="Arial"/>
        <family val="2"/>
      </rPr>
      <t>Nota 2:</t>
    </r>
    <r>
      <rPr>
        <sz val="11"/>
        <rFont val="Arial"/>
        <family val="2"/>
      </rPr>
      <t xml:space="preserve"> esta condición aplica en caso de no contar con iluminación natural y métodos seguros para la conservación de alimentos.</t>
    </r>
  </si>
  <si>
    <r>
      <t xml:space="preserve">El inmueble dispone de sistema de comunicación (internet, telefonía fija y móvil), teniendo en cuenta la disponibilidad y oferta del servicio en el territorio.
</t>
    </r>
    <r>
      <rPr>
        <b/>
        <u/>
        <sz val="11"/>
        <rFont val="Arial"/>
        <family val="2"/>
      </rPr>
      <t>Nota:</t>
    </r>
    <r>
      <rPr>
        <sz val="11"/>
        <rFont val="Arial"/>
        <family val="2"/>
      </rPr>
      <t xml:space="preserve"> Se pueden plantear mecanismos alternativos de comunicación para aquellos lugares donde no sea posible contar con estos sistemas, tales como comunicación por medio de los profesionales de los equipos interdisciplinarios, a través de un líder del territorio, autoridad o vocero de la comunidad.</t>
    </r>
  </si>
  <si>
    <t>2.9</t>
  </si>
  <si>
    <r>
      <t xml:space="preserve">Cumple el inmueble con las condiciones de la planta física establecidas en las especificaciones para las áreas educativa, recreativa, administrativa y de servicios. Dichas especificaciones tendrán en cuenta los espacios diferentes y particulares del territorio y las características de la población atendida. (Estándar 40 - Línea 2. Condiciones de infraestructura.)
</t>
    </r>
    <r>
      <rPr>
        <b/>
        <sz val="11"/>
        <rFont val="Arial"/>
        <family val="2"/>
      </rPr>
      <t>Nota:</t>
    </r>
    <r>
      <rPr>
        <sz val="11"/>
        <rFont val="Arial"/>
        <family val="2"/>
      </rPr>
      <t xml:space="preserve"> Las situaciones o condiciones excepcionales de infraestructura en las que se presta el servicio deberán ser analizadas y avaladas por el supervisor de contrato en el primer comité técnico operativo; se debe contar con una justificación que soporte que la condición de la infraestructura no representa riesgos para la primera infancia.</t>
    </r>
  </si>
  <si>
    <t>GUÍA OPERATIVA DEL SERVICIO EDUCACIÓN INICIAL EN EL HOGAR  - [GO1.MT2.PP] Versión 2. del 26/12/2025 
3.1.5. Componente Ambientes Educativos y Protectores.
Estándar 40 pág. 94 - 95</t>
  </si>
  <si>
    <t>2.9.1</t>
  </si>
  <si>
    <r>
      <t xml:space="preserve">El inmueble garantiza espacios con suficiente ventilación natural y/o artificial en donde no se tengan temperaturas excesivas de calor o frío, no se cuente con acumulación de olores y cuente con circulación de aire, pero sin que exista ingreso excesivo de aire que pueda causar enfermedades respiratorias a las mujeres y personas en estado de gestación, las niñas y los niños y talento humano.
</t>
    </r>
    <r>
      <rPr>
        <b/>
        <u/>
        <sz val="11"/>
        <rFont val="Arial"/>
        <family val="2"/>
      </rPr>
      <t>Nota:</t>
    </r>
    <r>
      <rPr>
        <sz val="11"/>
        <rFont val="Arial"/>
        <family val="2"/>
      </rPr>
      <t xml:space="preserve"> En caso de no contar con ventilación natural se debe garantizar de forma artificial.</t>
    </r>
  </si>
  <si>
    <t>2.9.2</t>
  </si>
  <si>
    <t>El inmueble garantiza las condiciones suficientes de iluminación natural (ventanas o claraboyas) y/o artificial (luminarias).</t>
  </si>
  <si>
    <t>2.9.3</t>
  </si>
  <si>
    <r>
      <t xml:space="preserve">El espacio físico cuenta con la disponibilidad de baterías sanitarias (lavamanos y sanitarios) en óptimas condiciones (libres de cualquier tipo de daño) y funcional para todos los participantes y sus familias.
</t>
    </r>
    <r>
      <rPr>
        <b/>
        <sz val="11"/>
        <rFont val="Arial"/>
        <family val="2"/>
      </rPr>
      <t>Nota:</t>
    </r>
    <r>
      <rPr>
        <sz val="11"/>
        <rFont val="Arial"/>
        <family val="2"/>
      </rPr>
      <t xml:space="preserve"> En los espacios en los cuales no exista la posibilidad de contar con sanitarios, la EAS o el PDS debe garantizar sistemas alternativos como sanitario rural, letrina de hoyo ventilado para zonas secas, letrina elevada u otros sistemas.</t>
    </r>
  </si>
  <si>
    <t>2.10</t>
  </si>
  <si>
    <r>
      <t xml:space="preserve">Dispone de muebles, elementos y material didáctico pertinente para las necesidades de desarrollo integral de la población atendida y el contexto sociocultural, que cumplan con condiciones de seguridad y salubridad y que sean suficientes de acuerdo con el grupo de atención, así como para el desarrollo de las actividades administrativas. (Estándar 46 - Línea 3. Dotación.)
</t>
    </r>
    <r>
      <rPr>
        <b/>
        <sz val="11"/>
        <rFont val="Arial"/>
        <family val="2"/>
      </rPr>
      <t>Nota:</t>
    </r>
    <r>
      <rPr>
        <sz val="11"/>
        <rFont val="Arial"/>
        <family val="2"/>
      </rPr>
      <t xml:space="preserve"> la dotación en general deberá partir de las particularidades del servicio y de la propuesta pedagógica, debe ser concertada de acuerdo con las necesidades, intereses y cultura propia de la comunidad donde se preste el servicio. Para estos casos, en Comité Técnico Operativo se evaluará y avalará el listado de elementos de acuerdo con los criterios mencionados.</t>
    </r>
  </si>
  <si>
    <t>GUÍA OPERATIVA DEL SERVICIO EDUCACIÓN INICIAL EN EL HOGAR  - [GO1.MT2.PP] Versión 2. del 26/12/2025 
3.1.5. Componente Ambientes Educativos y Protectores.
Estándar 46 pág. 101 - 102</t>
  </si>
  <si>
    <t>2.10.1</t>
  </si>
  <si>
    <t>Cuenta con la totalidad de la dotación, en buen estado y que garantice seguridad, de acuerdo con el listado de elementos avalados y evaluados por el Comité Técnico Operativo.</t>
  </si>
  <si>
    <t>GUÍA OPERATIVA DEL SERVICIO EDUCACIÓN INICIAL EN EL HOGAR  - [GO1.MT2.PP] Versión 2. del 26/12/2025 
3.1.5. Componente Ambientes Educativos y Protectores.
Estándar 46 pág. 101 - 102
Los elementos definidos en la Guía orientadora para la compra de la dotación para las modalidades de educación inicial en el marco de una atención integral o documento que lo modifique o sustituya, son un referente para su adquisición.
Manual de identidad visual o en el documento que lo modifique o sustituya.</t>
  </si>
  <si>
    <t>2.10.2</t>
  </si>
  <si>
    <r>
      <rPr>
        <b/>
        <sz val="11"/>
        <rFont val="Arial"/>
        <family val="2"/>
      </rPr>
      <t>Aviso de Atención</t>
    </r>
    <r>
      <rPr>
        <sz val="11"/>
        <rFont val="Arial"/>
        <family val="2"/>
      </rPr>
      <t xml:space="preserve">. Verifique por medio de la observación que la UDS, cuenta con el aviso de atención en un lugar visible que indique la información establecida en el </t>
    </r>
    <r>
      <rPr>
        <u/>
        <sz val="11"/>
        <rFont val="Arial"/>
        <family val="2"/>
      </rPr>
      <t>Manual de Imagen corporativa para operadores, contratistas o convenios del ICBF</t>
    </r>
    <r>
      <rPr>
        <sz val="11"/>
        <rFont val="Arial"/>
        <family val="2"/>
      </rPr>
      <t xml:space="preserve"> o en el documento que lo modifique o sustituya. </t>
    </r>
  </si>
  <si>
    <t>GUÍA OPERATIVA DEL SERVICIO EDUCACIÓN INICIAL EN EL HOGAR  - [GO1.MT2.PP] Versión 2. del 26/12/2025 
3.1.5. Componente Ambientes Educativos y Protectores.
Estándar 46 pág. 101 - 102
Manual de identidad visual o en el documento que lo modifique o sustituya.</t>
  </si>
  <si>
    <t>2.11</t>
  </si>
  <si>
    <t>Cuenta con botiquines que cumplan con los criterios de proporción de niños y niñas y la dotación requerida. (Estándar 48 - Línea 3. Dotación.)</t>
  </si>
  <si>
    <t>GUÍA OPERATIVA DEL SERVICIO EDUCACIÓN INICIAL EN EL HOGAR  - [GO1.MT2.PP] Versión 2. del 26/12/2025 
3.1.5. Componente Ambientes Educativos y Protectores.
Estándar 48 pág. 102</t>
  </si>
  <si>
    <t>2.11.1</t>
  </si>
  <si>
    <t>Cuenta con la cantidad de botiquines requeridos de acuerdo a la cantidad usuarios atendidos en el servicio y estos se encuentran con los elementos completos de acuerdo a normatividad y lineamientos aplicables.</t>
  </si>
  <si>
    <t>GUÍA OPERATIVA DEL SERVICIO EDUCACIÓN INICIAL EN EL HOGAR  - [GO1.MT2.PP] Versión 2. del 26/12/2025 
3.1.5. Componente Ambientes Educativos y Protectores.
Estándar 48 pág. 102
Los elementos definidos en la Guía orientadora para la compra de la dotación para las modalidades de educación inicial en el marco de una atención integral o documento que lo modifique o sustituya, son un referente para su adquisición.</t>
  </si>
  <si>
    <t>3. COMPONENTE SALUD Y NUTRICIÓN</t>
  </si>
  <si>
    <t>3.1.</t>
  </si>
  <si>
    <t>Verifica la existencia del soporte de afiliación de las niñas, los niños y mujeres en gestación (mujeres y personas en estado de gestación) al Sistema General de Seguridad Social en Salud (SGSSS).  (Estándar 8).</t>
  </si>
  <si>
    <t xml:space="preserve">
Guía Operativa del Servicio Educación Inicial en el Hogar. Versión 2 del 26/12/2025
Estándar 8. Pág. 34 y 35.
Guía para el impulso a la soberanía alimentaria por el derecho humano a la alimentación adecuada en las modalidades y servicios del ICBF. G36.PP. Versión 2 del 30/12/2025.
Tabla 11.  Pág. 108 - 109.</t>
  </si>
  <si>
    <t>ND / ING AL</t>
  </si>
  <si>
    <t>3.1.1</t>
  </si>
  <si>
    <r>
      <rPr>
        <sz val="11"/>
        <color rgb="FF000000"/>
        <rFont val="Arial"/>
        <family val="2"/>
      </rPr>
      <t xml:space="preserve">Cuenta con soporte de afiliación en estado activo, vigente (no mayor a 6 meses), en físico o digital.
</t>
    </r>
    <r>
      <rPr>
        <b/>
        <sz val="11"/>
        <color rgb="FF000000"/>
        <rFont val="Arial"/>
        <family val="2"/>
      </rPr>
      <t xml:space="preserve">Nota 1: </t>
    </r>
    <r>
      <rPr>
        <sz val="11"/>
        <color rgb="FF000000"/>
        <rFont val="Arial"/>
        <family val="2"/>
      </rPr>
      <t xml:space="preserve">Régimen Especial: Certificación emitida por la Entidad Prestadora de Salud (EPS).
</t>
    </r>
    <r>
      <rPr>
        <b/>
        <sz val="11"/>
        <color rgb="FF000000"/>
        <rFont val="Arial"/>
        <family val="2"/>
      </rPr>
      <t>Nota 2:</t>
    </r>
    <r>
      <rPr>
        <sz val="11"/>
        <color rgb="FF000000"/>
        <rFont val="Arial"/>
        <family val="2"/>
      </rPr>
      <t xml:space="preserve"> En caso de no contar con el soporte verificar registro de novedades que incluye: orientación a familias y/o cuidadores para activar la ruta que permita la vinculación, razones por las cuales no se cuenta con el soporte y compromiso firmado por padres y/o cuidadores. Plazo: Zona Urbana: 1 mes, Zona Rural y Rural Dispersa: 2 meses, ó reporte al supervisor del contrato por parte de la EAS, en caso de no cumplir tiempos establecidos.</t>
    </r>
  </si>
  <si>
    <t>3.1.2</t>
  </si>
  <si>
    <t>En diálogo con los padres de familia y/o cuidadores, se evidencia la orientación sobre afiliación al Sistema General de Seguridad Social en Salud (SGSSS).</t>
  </si>
  <si>
    <t>3.2</t>
  </si>
  <si>
    <t>Verifica la asistencia de las niñas, los niños a la consulta de valoración integral en salud (control de crecimiento y desarrollo) y de las mujeres en gestación (mujeres y personas en estado de gestación) a la atención para el cuidado prenatal (controles prenatales).  (Estándar 10).</t>
  </si>
  <si>
    <t xml:space="preserve">
Guía Operativa del Servicio Educación Inicial en el Hogar. Versión 2 del 26/12/2025 
Estándar 10.  Pág. 38 y  39
Guía para el impulso a la soberanía alimentaria por el derecho humano a la alimentación adecuada en las modalidades y servicios del ICBF. G36.PP. Versión 2 del 30/12/2025. Pag 113. 
Tabla 11. Pág. 108 - 109.</t>
  </si>
  <si>
    <t>3.2.1</t>
  </si>
  <si>
    <r>
      <t xml:space="preserve">Cuenta con soporte de asistencia a la consulta de valoración integral en salud para niñas y niños y de la consulta de atención para el cuidado prenatal (cuidados prenatales) en el caso de las mujeres y personas en estado de gestación.
</t>
    </r>
    <r>
      <rPr>
        <b/>
        <sz val="11"/>
        <rFont val="Arial"/>
        <family val="2"/>
      </rPr>
      <t xml:space="preserve">Nota 1: </t>
    </r>
    <r>
      <rPr>
        <sz val="11"/>
        <rFont val="Arial"/>
        <family val="2"/>
      </rPr>
      <t xml:space="preserve">En caso de no contar con el soporte verificar registro de novedades que incluye: orientación a familias y/o cuidadores, razones por las cuales no ha tenido acceso a estas atenciones en salud o no cuenta con el soporte de asistencia, firmado por la familia y/o cuidador especificando la fecha pactada para el cumplimiento.
</t>
    </r>
    <r>
      <rPr>
        <b/>
        <sz val="11"/>
        <rFont val="Arial"/>
        <family val="2"/>
      </rPr>
      <t xml:space="preserve">Nota 2: </t>
    </r>
    <r>
      <rPr>
        <sz val="11"/>
        <rFont val="Arial"/>
        <family val="2"/>
      </rPr>
      <t xml:space="preserve">En caso de que el talento humano de la UA identifique imposibilidad de la familia y/o cuidador verificar soporte de reporte a la EAS o PDS para realizar articulación con las entidades del sector salud y autoridades tradicionales, con el fin de promocionar acciones para el acceso efectivo a las mismas.
</t>
    </r>
    <r>
      <rPr>
        <b/>
        <sz val="11"/>
        <rFont val="Arial"/>
        <family val="2"/>
      </rPr>
      <t xml:space="preserve">Nota 3: </t>
    </r>
    <r>
      <rPr>
        <sz val="11"/>
        <rFont val="Arial"/>
        <family val="2"/>
      </rPr>
      <t>En caso de presentarse barreras de acceso a salud verificar soporte de activación de ruta.</t>
    </r>
  </si>
  <si>
    <t>Guía Operativa del Servicio Educación Inicial en el Hogar. Versión 2 del 26/12/2025. 
Estándar 10.  Pág. 38 y  39.
Guía para el impulso a la soberanía alimentaria por el derecho humano a la alimentación adecuada en las modalidades y servicios del ICBF. G36.PP. Versión 2 del 30/12/2025. Pag 113. 
Tabla 11. Pág. 108 - 109.</t>
  </si>
  <si>
    <t>3.2.2</t>
  </si>
  <si>
    <r>
      <t xml:space="preserve">Cuenta con soporte de atención en salud bucal realizado por profesional en odontología. 
</t>
    </r>
    <r>
      <rPr>
        <b/>
        <sz val="11"/>
        <rFont val="Arial"/>
        <family val="2"/>
      </rPr>
      <t xml:space="preserve">Nota 1: </t>
    </r>
    <r>
      <rPr>
        <sz val="11"/>
        <rFont val="Arial"/>
        <family val="2"/>
      </rPr>
      <t>En caso de no contar con el soporte verificar registro de novedades que incluye: orientación a familias y/o cuidadores, razones por las cuales no ha tenido acceso a estas atenciones en salud o no cuenta con el soporte de asistencia, firmado por la familia y/o cuidador especificando la fecha pactada para el cumplimiento.</t>
    </r>
    <r>
      <rPr>
        <b/>
        <sz val="11"/>
        <rFont val="Arial"/>
        <family val="2"/>
      </rPr>
      <t xml:space="preserve">
Nota 2:</t>
    </r>
    <r>
      <rPr>
        <sz val="11"/>
        <rFont val="Arial"/>
        <family val="2"/>
      </rPr>
      <t xml:space="preserve"> En caso de que el talento humano de la UA identifique imposibilidad de la familia y/o cuidador verificar soporte de reporte a la EAS o PDS para realizar articulación con las entidades del sector salud y autoridades tradicionales, con el fin de promocionar acciones para el acceso efectivo a las mismas.</t>
    </r>
    <r>
      <rPr>
        <b/>
        <sz val="11"/>
        <rFont val="Arial"/>
        <family val="2"/>
      </rPr>
      <t xml:space="preserve">
Nota 3: </t>
    </r>
    <r>
      <rPr>
        <sz val="11"/>
        <rFont val="Arial"/>
        <family val="2"/>
      </rPr>
      <t>En caso de presentarse barreras de acceso a salud verificar soporte de activación de ruta.</t>
    </r>
  </si>
  <si>
    <t>Guía Operativa del Servicio Educación Inicial en el Hogar. Versión 2 del 26/12/2025.
Estándar 10.  Pág. Pág. 38 y  39.
Guía para el impulso a la soberanía alimentaria por el derecho humano a la alimentación adecuada en las modalidades y servicios del ICBF. G36.PP. Versión 2 del 30/12/2025. Pag 113. 
Tabla 11. Pág. 108 - 109.</t>
  </si>
  <si>
    <t>3.2.3</t>
  </si>
  <si>
    <t xml:space="preserve">Cuenta con soportes de socialización de la Ruta para acceder a la valoración integral en salud y atención en salud bucal al atender grupos étnicos con autoridades tradicionales. </t>
  </si>
  <si>
    <t>Guía Operativa del Servicio Educación Inicial en el Hogar. Versión 2 del 26/12/2025.  
Estándar 10.  Pág. Pág. 38 y  39.
Guía para el impulso a la soberanía alimentaria por el derecho humano a la alimentación adecuada en las modalidades y servicios del ICBF. G36.PP. Versión 2 del 30/12/2025. Pag 113. 
Tabla 11. Pág. 108 - 109.</t>
  </si>
  <si>
    <t>3.2.4</t>
  </si>
  <si>
    <t>En diálogo con los padres de familia y/o cuidadores, se evidencia la orientación sobre la Ruta para acceder a la valoración integral en salud y atención en salud bucal al atender grupos étnicos con autoridades tradicionales.</t>
  </si>
  <si>
    <t>Guía Operativa del Servicio Educación Inicial en el Hogar. Versión 2 del 26/12/2025.  
Estándar 10.  Pág. Pág. 38 y  39.
Guía para el impulso a la soberanía alimentaria por el derecho humano a la alimentación adecuada en las modalidades y servicios del ICBF. G36.PP. Versión 2 del 30/12/2025. 
Tabla 11. Pág. 108 - 109.</t>
  </si>
  <si>
    <t>3.3</t>
  </si>
  <si>
    <t>Verifica la aplicación del esquema nacional de vacunación de todas las niñas y los niños, según edad, y mujeres en gestación (mujeres y personas en estado de gestación) de acuerdo con el Programa Ampliado de Inmunización (PAI) vigente, aprobado por el Ministerio de Salud y Protección Social.  (Estándar 11).</t>
  </si>
  <si>
    <t xml:space="preserve">
Guía Operativa del Servicio Educación Inicial en el Hogar. Versión 2 del 26/12/2025.  
Estándar 11.  Pág. 39 - 40.
Guía para el impulso a la soberanía alimentaria por el derecho humano a la alimentación adecuada en las modalidades y servicios del ICBF. G36.PP. Versión 2 del 30/12/2025. Pag 113. 
Tabla 11. Pág. 108 - 109.
</t>
  </si>
  <si>
    <t>3.3.1</t>
  </si>
  <si>
    <r>
      <t xml:space="preserve">Cuenta con soporte en físico o digital de la aplicación del esquema de vacunación completo para la edad o semanas gestacionales.
</t>
    </r>
    <r>
      <rPr>
        <b/>
        <sz val="11"/>
        <rFont val="Arial"/>
        <family val="2"/>
      </rPr>
      <t xml:space="preserve">Nota1: </t>
    </r>
    <r>
      <rPr>
        <sz val="11"/>
        <rFont val="Arial"/>
        <family val="2"/>
      </rPr>
      <t xml:space="preserve">En caso de no contar con el soporte verificar registro de novedades que incluye:  razones por las cuales no cuentan con el soporte y orientación a familias y/o cuidadores sobre la ruta para el acceso a esta atención en salud y la obtención del documento, registro del compromiso firmado por la familia y/o cuidador con fecha pactada de cumplimiento. Plazo: Zona Urbana o cabecera municipal 1 mes y Zona Rural o Rural dispersa 2 meses.
</t>
    </r>
    <r>
      <rPr>
        <b/>
        <sz val="11"/>
        <rFont val="Arial"/>
        <family val="2"/>
      </rPr>
      <t xml:space="preserve">Nota 2: </t>
    </r>
    <r>
      <rPr>
        <sz val="11"/>
        <rFont val="Arial"/>
        <family val="2"/>
      </rPr>
      <t xml:space="preserve">En caso de que el talento humano de la UA identifique imposibilidad de la familia y/o cuidador verificar soporte de reporte a la EAS o PDS para realizar articulación con las entidades del sector salud y autoridades tradicionales, con el fin de promocionar acciones para el acceso al servicio de vacunación.
</t>
    </r>
    <r>
      <rPr>
        <b/>
        <sz val="11"/>
        <rFont val="Arial"/>
        <family val="2"/>
      </rPr>
      <t xml:space="preserve">Nota 3: </t>
    </r>
    <r>
      <rPr>
        <sz val="11"/>
        <rFont val="Arial"/>
        <family val="2"/>
      </rPr>
      <t>En los casos en que las familias y/o cuidadores no acepten la vacunación verificar soportes de articulación con las entidades de salud, procesos de información y sensibilización con las familias, cuidadores, comunidades y autoridades correspondientes.</t>
    </r>
  </si>
  <si>
    <t xml:space="preserve">Guía Operativa del Servicio Educación Inicial en el Hogar. Versión 2 del 26/12/2025..  
Estándar 11.  Pág. 39 - 40.
Guía para el impulso a la soberanía alimentaria por el derecho humano a la alimentación adecuada en las modalidades y servicios del ICBF. G36.PP. Versión 2 del 30/12/2025. Pag 113. 
Tabla 11. Pág. 108 - 109.
</t>
  </si>
  <si>
    <t>3.4</t>
  </si>
  <si>
    <t>Implementa estrategias para la promoción de la práctica de la lactancia humana, en forma exclusiva para niñas y niños menores de seis meses de edad y en forma complementaria de los seis meses a los dos años y más, con el talento humano de la modalidad, las familias o cuidadores.  (Línea 2).</t>
  </si>
  <si>
    <t xml:space="preserve">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Págs.34.
Guía Operativa del Servicio Educación Inicial en el Hogar. Versión 2 del 26/12/2025.
 Estandar 9.    Pág.  35 - 38.
Guía para el impulso a la soberanía alimentaria por el derecho humano a la alimentación adecuada en las modalidades y servicios del ICBF. G36.PP. Versión 2 del 30/12/2025.  
4.4. Ruta Metodológica De La Educación Para La Salud Alimentaria. Pág. 35
4.4.3. Acciones De Promoción, Protección Y Apoyo A La Lactancia Humana Como Primer Acto De Soberanía Alimentaria. Pág. 42 - 50.
</t>
  </si>
  <si>
    <t>3.4.1</t>
  </si>
  <si>
    <r>
      <rPr>
        <sz val="11"/>
        <color rgb="FF000000"/>
        <rFont val="Arial"/>
        <family val="2"/>
      </rPr>
      <t xml:space="preserve">Cuenta con soportes de acciones de promoción, protección y apoyo de la práctica de la lactancia humana en forma exclusiva (niñas y niños menores de seis meses de edad) y en forma complementaria (de los seis meses a los dos años y más) para las personas en periodo de lactancia, mujeres en gestación, las familias y/o cuidadores y con el talento humano.
</t>
    </r>
    <r>
      <rPr>
        <b/>
        <sz val="11"/>
        <color rgb="FF000000"/>
        <rFont val="Arial"/>
        <family val="2"/>
      </rPr>
      <t>Nota 1:</t>
    </r>
    <r>
      <rPr>
        <sz val="11"/>
        <color rgb="FF000000"/>
        <rFont val="Arial"/>
        <family val="2"/>
      </rPr>
      <t xml:space="preserve"> fotografías, actas, registros de asistencia, entre otros. 
</t>
    </r>
    <r>
      <rPr>
        <b/>
        <sz val="11"/>
        <color rgb="FF000000"/>
        <rFont val="Arial"/>
        <family val="2"/>
      </rPr>
      <t>Nota 2:</t>
    </r>
    <r>
      <rPr>
        <sz val="11"/>
        <color rgb="FF000000"/>
        <rFont val="Arial"/>
        <family val="2"/>
      </rPr>
      <t>Las acciones deben estar orientadas a empoderar a las personas en periodo de lactancia y mujeres en gestación, en la exigibilidad del derecho y sobre la importancia de acceder a las atenciones en salud según la Ruta Integral de Atención Materno-Perinatal.</t>
    </r>
  </si>
  <si>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Págs.34.
Guía Operativa del Servicio Educación Inicial en el Hogar. Versión 2 del 26/12/2025. 
Estándar 9. Pág. 35-38.
Guía para el impulso a la soberanía alimentaria por el derecho humano a la alimentación adecuada en las modalidades y servicios del ICBF. G36.PP. Versión 2 del 30/12/2025.  
4.4. Ruta Metodológica De La Educación Para La Salud Alimentaria. Pág. 35
4.4.3. Acciones De Promoción, Protección Y Apoyo A La Lactancia Humana Como Primer Acto De Soberanía Alimentaria. Pág. 42 - 50.</t>
  </si>
  <si>
    <t>3.4.2</t>
  </si>
  <si>
    <t>En observación de la atención y diálogo con la persona o mujer gestante y/o lactante, familia y/o red vincular y talento humano, se evidencia la implementación de las acciones en torno a la promoción, protección y apoyo de la práctica en forma exclusiva (niñas y niños menores de seis meses de edad) y en forma complementaria (de los seis meses a los dos años y más).</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</si>
  <si>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Págs.34.
Guía Operativa del Servicio Educación Inicial en el Hogar. Versión 2 del 26/12/2025.
Estándar 9. Pág. 35-38.
Guía para el impulso a la soberanía alimentaria por el derecho humano a la alimentación adecuada en las modalidades y servicios del ICBF. G36.PP. Versión 2 del 30/12/2025.  
4.4. Ruta Metodológica De La Educación Para La Salud Alimentaria. Pág. 35
4.4.3. Acciones De Promoción, Protección Y Apoyo A La Lactancia Humana Como Primer Acto De Soberanía Alimentaria. Pág. 42 - 50.</t>
  </si>
  <si>
    <t>3.4.3</t>
  </si>
  <si>
    <t>En diálogo con el talento humano se evidencia el conocimiento sobre la promoción, protección y apoyo de la práctica de lactancia humana.</t>
  </si>
  <si>
    <t>Guía Operativa del Servicio Educación Inicial en el Hogar. Versión 2 del 26/12/2025. 
Estándar 9. Pág. 35-38.
Guía para el impulso a la soberanía alimentaria por el derecho humano a la alimentación adecuada en las modalidades y servicios del ICBF. G36.PP. Versión 2 del 30/12/2025.  
4.4. Ruta Metodológica De La Educación Para La Salud Alimentaria. Pág. 35
4.4.3. Acciones De Promoción, Protección Y Apoyo A La Lactancia Humana Como Primer Acto De Soberanía Alimentaria. Pág. 42 - 50.</t>
  </si>
  <si>
    <t>3.4.4</t>
  </si>
  <si>
    <t>En diálogo con los padres de familia y/o cuidadores se evidencia el conocimiento sobre la promoción, protección y apoyo de la práctica de lactancia humana.</t>
  </si>
  <si>
    <t>3.5</t>
  </si>
  <si>
    <t>Realiza periódicamente la toma de medidas antropométricas a cada niña, niño y mujer gestante y hace seguimiento a los resultados.  (Estándar 15).</t>
  </si>
  <si>
    <t>Guía Operativa del Servicio Educación Inicial en el Hogar. Versión 2 del 26/12/2025.
Estándar 15.  Pág.  45 - 53.
Guía para el impulso a la soberanía alimentaria por el derecho humano a la alimentación adecuada en las modalidades y servicios del ICBF. G36.PP. Versión 2 del 30/12/2025.  
4.6.  Valoración y seguimiento del estado nutricional y de salud. 
Pág. 91 - 107.</t>
  </si>
  <si>
    <t>3.5.1</t>
  </si>
  <si>
    <t>Cuenta con los soportes (actas con los contenidos abordados, listados de asistencia, registro fotográfico o fílmico) de cualificación, por parte de la EAS o PDS, sobre la toma de datos de toma de peso, longitud/talla y perímetro braquial, identificación de signos físicos asociados a la desnutrición aguda y soportes (actas con los contenidos abordados, listados de asistencia, registro fotográfico o fílmico) de cualificación al talento humano sobre suministro de la FTLC, en caso de que se presenten niños con suministro de la fórmula (FTLC).</t>
  </si>
  <si>
    <t xml:space="preserve">
Guía Operativa del Servicio Educación Inicial en el Hogar. Versión 2 del 26/12/2025.
Estándar 15.  Pág.  45 - 53.
Guía para el impulso a la soberanía alimentaria por el derecho humano a la alimentación adecuada en las modalidades y servicios del ICBF. G36.PP. Versión 2 del 30/12/2025.  
4.6.  Valoración y seguimiento del estado nutricional y de salud. 
Pág. 91 - 107.</t>
  </si>
  <si>
    <t>3.5.2</t>
  </si>
  <si>
    <t xml:space="preserve">En observación de la atención verifica que se cumplen con las siguientes condiciones:
1.Los profesionales del componente de salud y nutrición realizan correctamente la toma de peso, longitud/talla y perímetro braquial, según muestra y se contrasta su correspondencia con los datos registrados en el formato.
2.Los profesionales del componente de salud y nutrición identifica los signos físicos asociados a la desnutrición aguda. </t>
  </si>
  <si>
    <t>3.5.3</t>
  </si>
  <si>
    <r>
      <rPr>
        <sz val="11"/>
        <color rgb="FF000000"/>
        <rFont val="Arial"/>
        <family val="2"/>
      </rPr>
      <t xml:space="preserve">Cuenta con el Formato Captura de Datos Antropométricos de las Niñas y los Niños y Formato de Captura de Datos Antropométricos de Mujeres Gestantes o documentos que los modifiquen o sustituyan diligenciado de forma completa. 
</t>
    </r>
    <r>
      <rPr>
        <b/>
        <sz val="11"/>
        <color rgb="FF000000"/>
        <rFont val="Arial"/>
        <family val="2"/>
      </rPr>
      <t xml:space="preserve">Nota 1: </t>
    </r>
    <r>
      <rPr>
        <sz val="11"/>
        <color rgb="FF000000"/>
        <rFont val="Arial"/>
        <family val="2"/>
      </rPr>
      <t xml:space="preserve">Realiza la toma de los datos antropométricos (peso, talla/longitud y perímetro braquial) de la totalidad de los participantes vinculados al servicio. 
</t>
    </r>
    <r>
      <rPr>
        <b/>
        <sz val="11"/>
        <color rgb="FF000000"/>
        <rFont val="Arial"/>
        <family val="2"/>
      </rPr>
      <t xml:space="preserve">Nota 2: </t>
    </r>
    <r>
      <rPr>
        <sz val="11"/>
        <color rgb="FF000000"/>
        <rFont val="Arial"/>
        <family val="2"/>
      </rPr>
      <t xml:space="preserve">Realiza la toma de peso y talla de niñas y niños recién nacidos se realiza en el encuentro en el hogar, por parte del profesional en nutrición o los perfiles 2 u optativos establecidos. 
</t>
    </r>
    <r>
      <rPr>
        <b/>
        <sz val="11"/>
        <color rgb="FF000000"/>
        <rFont val="Arial"/>
        <family val="2"/>
      </rPr>
      <t xml:space="preserve">Nota 3: </t>
    </r>
    <r>
      <rPr>
        <sz val="11"/>
        <color rgb="FF000000"/>
        <rFont val="Arial"/>
        <family val="2"/>
      </rPr>
      <t xml:space="preserve">La primera toma se realiza máximo durante los siguientes 15 días calendario a partir del inicio de la atención. Los niños y niñas que ingresan al servicio en meses posteriores al inicio de la atención se les realiza la toma de manera inmediata y máximo durante los siguientes ocho (8) días calendario.
</t>
    </r>
    <r>
      <rPr>
        <b/>
        <sz val="11"/>
        <color rgb="FF000000"/>
        <rFont val="Arial"/>
        <family val="2"/>
      </rPr>
      <t xml:space="preserve">Nota 4: </t>
    </r>
    <r>
      <rPr>
        <sz val="11"/>
        <color rgb="FF000000"/>
        <rFont val="Arial"/>
        <family val="2"/>
      </rPr>
      <t xml:space="preserve">En un plazo máximo de 8 días calendario se registran en el Sistema de Información o herramienta que el ICBF determine.  
</t>
    </r>
    <r>
      <rPr>
        <b/>
        <sz val="11"/>
        <color rgb="FF000000"/>
        <rFont val="Arial"/>
        <family val="2"/>
      </rPr>
      <t xml:space="preserve">Nota 5: </t>
    </r>
    <r>
      <rPr>
        <sz val="11"/>
        <color rgb="FF000000"/>
        <rFont val="Arial"/>
        <family val="2"/>
      </rPr>
      <t xml:space="preserve">La clasificación nutricional se realiza, de ser posible, en el momento de la toma de medidas antropométricas.  
</t>
    </r>
    <r>
      <rPr>
        <b/>
        <sz val="11"/>
        <color rgb="FF000000"/>
        <rFont val="Arial"/>
        <family val="2"/>
      </rPr>
      <t xml:space="preserve">Nota 6: </t>
    </r>
    <r>
      <rPr>
        <sz val="11"/>
        <color rgb="FF000000"/>
        <rFont val="Arial"/>
        <family val="2"/>
      </rPr>
      <t xml:space="preserve">Realiza los seguimientos para los participantes que no presenten malnutrición por déficit de forma trimestral, garantizando que las valoraciones subsiguientes a la primera se realicen cinco (5) días antes o después del día de la valoración. 
</t>
    </r>
    <r>
      <rPr>
        <b/>
        <sz val="11"/>
        <color rgb="FF000000"/>
        <rFont val="Arial"/>
        <family val="2"/>
      </rPr>
      <t>Nota 7:</t>
    </r>
    <r>
      <rPr>
        <sz val="11"/>
        <color rgb="FF000000"/>
        <rFont val="Arial"/>
        <family val="2"/>
      </rPr>
      <t xml:space="preserve"> Realiza el seguimiento antropométrico de las mujeres y personas en estado de gestación de forma mensual.</t>
    </r>
  </si>
  <si>
    <t>3.5.4</t>
  </si>
  <si>
    <r>
      <rPr>
        <sz val="11"/>
        <color rgb="FF000000"/>
        <rFont val="Arial"/>
        <family val="2"/>
      </rPr>
      <t xml:space="preserve">Cuenta con Formato para la identificación de signos físicos asociados a la desnutrición aguda y signos de alarma en niñas y niños menores de cinco (5) años de los servicios de primera infancia del ICBF o documento que lo modifique o sustituya debidamente diligenciado por parte del perfil de salud y nutrición realizó la evaluación y validado por la nutricionista de la UA.
</t>
    </r>
    <r>
      <rPr>
        <b/>
        <sz val="11"/>
        <color rgb="FF000000"/>
        <rFont val="Arial"/>
        <family val="2"/>
      </rPr>
      <t xml:space="preserve">Nota 1: </t>
    </r>
    <r>
      <rPr>
        <sz val="11"/>
        <color rgb="FF000000"/>
        <rFont val="Arial"/>
        <family val="2"/>
      </rPr>
      <t xml:space="preserve">Diligenciado máximo a los 5 días calendario siguientes a la evaluación realizada.
</t>
    </r>
    <r>
      <rPr>
        <b/>
        <sz val="11"/>
        <color rgb="FF000000"/>
        <rFont val="Arial"/>
        <family val="2"/>
      </rPr>
      <t xml:space="preserve">Nota 2: </t>
    </r>
    <r>
      <rPr>
        <sz val="11"/>
        <color rgb="FF000000"/>
        <rFont val="Arial"/>
        <family val="2"/>
      </rPr>
      <t xml:space="preserve">Verificar la información de los últimos tres meses (actividad a cargo del profesional de la Oficina de Aseguramiento a la Calidad designado). </t>
    </r>
  </si>
  <si>
    <t>3.5.5</t>
  </si>
  <si>
    <t>Cuenta con los procesos de seguimiento  de los signos físicos asociados a la desnutrición aguda, signos de alarma y, toma de peso, talla y perímetro braquial, así como su canalización  a salud, para las niñas y niños menores de cinco (5) años con diagnóstico de desnutrición aguda primaria.</t>
  </si>
  <si>
    <t>3.5.6</t>
  </si>
  <si>
    <r>
      <t xml:space="preserve">Cuenta con registro de novedades para los usuarios, entre los 6 y 59 meses, con perímetro del brazo menor o igual a 11.5 centímetros, y la orientación a la familia y/o cuidador, de asistir al servicio de salud. 
</t>
    </r>
    <r>
      <rPr>
        <b/>
        <sz val="11"/>
        <color theme="1"/>
        <rFont val="Arial"/>
        <family val="2"/>
      </rPr>
      <t>Nota1.</t>
    </r>
    <r>
      <rPr>
        <sz val="11"/>
        <color theme="1"/>
        <rFont val="Arial"/>
        <family val="2"/>
      </rPr>
      <t xml:space="preserve"> El registro de novedades y las orientaciones a  la familia deben tener  firma y/o huella del adulto que recibe esta alerta. </t>
    </r>
  </si>
  <si>
    <t>3.5.7</t>
  </si>
  <si>
    <r>
      <rPr>
        <b/>
        <sz val="11"/>
        <color rgb="FF000000"/>
        <rFont val="Arial"/>
        <family val="2"/>
      </rPr>
      <t xml:space="preserve">Seguimiento Antropométrico.  </t>
    </r>
    <r>
      <rPr>
        <sz val="11"/>
        <color rgb="FF000000"/>
        <rFont val="Arial"/>
        <family val="2"/>
      </rPr>
      <t xml:space="preserve">Verifica que cumple con:
1.Soporte de seguimiento antropométrico semanal a usuarios con desnutrición aguda moderada o severa y en los casos de riesgo de desnutrición aguda seguimiento antropométrico quincenal.
2.Registro de novedades: donde se describen las actividades desarrolladas con los participantes y la información a las familias y cuidadores.
3.Soporte de registro en el sistema de información o herramienta que el ICBF determine.
4.Formato para la identificación de signos físicos asociados a la desnutrición aguda y signos de alarma en niñas y niños menores de cinco (5) años de los servicios de primera infancia del ICBF. </t>
    </r>
  </si>
  <si>
    <t>3.5.8</t>
  </si>
  <si>
    <r>
      <rPr>
        <b/>
        <sz val="11"/>
        <rFont val="Arial"/>
        <family val="2"/>
      </rPr>
      <t xml:space="preserve">Soportes de articulación y canalización para atención en salud de los casos de desnutrición aguda moderada o severa.  </t>
    </r>
    <r>
      <rPr>
        <sz val="11"/>
        <rFont val="Arial"/>
        <family val="2"/>
      </rPr>
      <t>Mediante revisión documental verifica que cumple con los siguientes pasos:
1. Identificación de usuarios en desnutrición aguda moderada o severa y aquellos con perímetro del brazo menor o igual a 11.5 cm. 
2. El nutricionista diligencia el registro de novedades con la información sobre la orientación a las familias y cuidadores para asistir de manera inmediata a los servicios de salud en los casos de desnutrición aguda moderada o severa.
3. El nutricionista radica una comunicación (oficio y/o correo electrónico) con la información de los participantes para la atención en los servicios de salud.
-Esta información se envía  de manera inmediata y máximo a las veinticuatro (24) horas siguientes en los casos de Desnutrición aguda severa y a las (48 horas) en los casos de Desnutrición Aguda Moderada, a la Entidad Territorial de Salud correspondiente y a la Entidad Administradora de Planes de Beneficios -EAPB antes Entidad Promotora de Salud -EPS y a la Institución Prestado de Salud- IPS.
-Esta comunicación contiene como mínimo: la fecha de identificación, fecha de toma de medidas antropométricas, signos físicos de desnutrición detectados, peso, talla/longitud, clasificación del estado nutricional, perímetro del brazo de niñas y niños entre los seis (6) y cincuenta y nueve (59) meses, datos de ubicación de los participantes, número de documento de identidad, EAPB a la cual se encuentra afiliado la niña o el niño, nombre del acudiente, contacto telefónico y motivo de la canalización.</t>
    </r>
  </si>
  <si>
    <t>3.5.9</t>
  </si>
  <si>
    <t>En diálogo con la nutricionista, se evidencia la orientación para la articulación y canalización para atención en salud de los casos de desnutrición aguda moderada o severa.</t>
  </si>
  <si>
    <t>3.5.10</t>
  </si>
  <si>
    <t>Cuenta con registro de novedades diligenciado y fórmula médica actualizada para el suministro y seguimiento del consumo de la Fórmula Terapéutica Lista para el Consumo - FTLC de los usuarios con tratamiento ambulatorio.</t>
  </si>
  <si>
    <t>3.5.11</t>
  </si>
  <si>
    <t>En observación de la atención, verifica que se cumplen con las siguientes condiciones:
1.En el caso que se presenten niños con suministro de la fórmula (FTLC), el talento humano realiza el suministro de forma adecuada.
2.La FTLC se suministra antes del refrigerio definido en el ciclo de menús de la UA para los encuentros grupales.</t>
  </si>
  <si>
    <t>3.6</t>
  </si>
  <si>
    <t>Identifica y reporta de forma oportuna los casos de brotes de enfermedades inmunoprevenibles, prevalentes y transmitidas por alimentos (ETA).  (Estándar 12).</t>
  </si>
  <si>
    <t xml:space="preserve">
Guía Operativa del Servicio Educación Inicial en el Hogar. Versión 2 del 26/12/2025.
Estándar 12.  Pág. 40 - 41.
</t>
  </si>
  <si>
    <t>3.6.1</t>
  </si>
  <si>
    <r>
      <rPr>
        <sz val="11"/>
        <color rgb="FF000000"/>
        <rFont val="Arial"/>
        <family val="2"/>
      </rPr>
      <t xml:space="preserve">Cuenta con soportes (fotografías, videos, actas firmadas y listados de asistencia) del plan de cualificación del talento humano sobre la socialización del procedimiento para la prevención, identificación, reporte y actuación frente a posibles casos de brotes relacionados con enfermedades inmunoprevenibles, enfermedades prevalentes de la primera infancia (Infección Respiratoria Aguda (IRA), Enfermedad Diarreica Aguda (EDA), Malaria y Dengue) enfermedades transmitidas por alimentos ETA y enfermedades desde la visión de las culturas locales (si aplica).   
</t>
    </r>
    <r>
      <rPr>
        <b/>
        <sz val="11"/>
        <color rgb="FF000000"/>
        <rFont val="Arial"/>
        <family val="2"/>
      </rPr>
      <t xml:space="preserve">Nota 1: </t>
    </r>
    <r>
      <rPr>
        <sz val="11"/>
        <color rgb="FF000000"/>
        <rFont val="Arial"/>
        <family val="2"/>
      </rPr>
      <t xml:space="preserve">Verifica que cuenta con soportes (fotografías, videos, actas firmadas y listados de asistencia) de implementación de acciones de promoción, prevención y atención oportuna, en el marco de los planes de formación y acompañamiento a familias.
</t>
    </r>
    <r>
      <rPr>
        <b/>
        <sz val="11"/>
        <color rgb="FF000000"/>
        <rFont val="Arial"/>
        <family val="2"/>
      </rPr>
      <t xml:space="preserve">Nota 2: </t>
    </r>
    <r>
      <rPr>
        <sz val="11"/>
        <color rgb="FF000000"/>
        <rFont val="Arial"/>
        <family val="2"/>
      </rPr>
      <t>En caso de que se presenten grupos étnicos, verifica que cuenta con soportes de articulación con curanderos o médicos tradicionales reconocidos, y de  acciones preventivas con enfoque intercultural.</t>
    </r>
  </si>
  <si>
    <t>Guía Operativa del Servicio Educación Inicial en el Hogar. Versión 2 del 26/12/2025.
Estándar 12.  Pág. 40 - 41.</t>
  </si>
  <si>
    <t>3.6.2</t>
  </si>
  <si>
    <r>
      <t xml:space="preserve">En diálogo con los padres de familia y/o cuidadores, y talento humano se evidencia la orientación sobre el procedimiento para identificar, reportar y actuar frente a enfermedades inmunoprevenibles, prevalentes en la primera infancia, transmitidas por alimentos y, de origen cultural (si aplica). 
</t>
    </r>
    <r>
      <rPr>
        <b/>
        <sz val="11"/>
        <rFont val="Arial"/>
        <family val="2"/>
      </rPr>
      <t xml:space="preserve">Nota 1: </t>
    </r>
    <r>
      <rPr>
        <sz val="11"/>
        <rFont val="Arial"/>
        <family val="2"/>
      </rPr>
      <t xml:space="preserve">En observación de la atención, verifica que en la unidad de atención se implementen acciones de promoción, prevención y atención oportuna dirigido a familias. </t>
    </r>
  </si>
  <si>
    <t>3.6.3</t>
  </si>
  <si>
    <r>
      <t>En caso de presentarse:
1.</t>
    </r>
    <r>
      <rPr>
        <b/>
        <sz val="11"/>
        <rFont val="Arial"/>
        <family val="2"/>
      </rPr>
      <t>Enfermedades Inmunoprevenibles</t>
    </r>
    <r>
      <rPr>
        <sz val="11"/>
        <rFont val="Arial"/>
        <family val="2"/>
      </rPr>
      <t xml:space="preserve"> cuenta con registro de novedades elaborado por la nutricionista con las orientaciones suministradas a las familias para su cuidado y atención oportuna por parte del sector salud (si aplica).
2.</t>
    </r>
    <r>
      <rPr>
        <b/>
        <sz val="11"/>
        <rFont val="Arial"/>
        <family val="2"/>
      </rPr>
      <t>Enfermedades Transmitidas por Alimentos</t>
    </r>
    <r>
      <rPr>
        <sz val="11"/>
        <rFont val="Arial"/>
        <family val="2"/>
      </rPr>
      <t xml:space="preserve"> cuenta con soporte de notificación a la autoridad de salud competente en el territorio, con copia al supervisor del contrato. </t>
    </r>
  </si>
  <si>
    <t>3.7</t>
  </si>
  <si>
    <t>En caso de brindar alimentación directamente o a través de un tercero, garantiza la aplicación de una minuta patrón, así como elabora y cumple con el ciclo de menús y análisis nutricional de acuerdo con la minuta patrón, teniendo en cuenta las prácticas culturales de alimentación y de consumo.  En los casos en donde exista población mayoritariamente étnica, se concertará el ciclo de menús.  (Estándares 13 y 14).</t>
  </si>
  <si>
    <t>Guía Operativa del Servicio Educación Inicial en el Hogar. Versión 2 del 26/12/2025.
Estándar 13.  Pág.  41-43.
Estándar 14. Pág. 43-44.
Guía para el impulso a la soberanía alimentaria por el derecho humano a la alimentación adecuada en las modalidades y servicios del ICBF. G36.PP. Versión 2 del 30/12/2025.  
4.5. COMPLEMENTACIÓN ALIMENTARIA CON CALIDAD. Pág 50 - 58. 
4.5.2. Formatos de control y seguimiento para la planeación de la complementación alimentaria. Pág. 61 - 62
Tabla 3.Aplicación de formatos del servicio de alimentos y presentación a ICBF. Pág 62 - 64.</t>
  </si>
  <si>
    <t>3.7.1</t>
  </si>
  <si>
    <r>
      <rPr>
        <sz val="11"/>
        <color rgb="FF000000"/>
        <rFont val="Arial"/>
        <family val="2"/>
      </rPr>
      <t xml:space="preserve">Documento ciclo de menús (Refrigerios para encuentros grupales) elaborado por el nutricionista de la EAS o el PDS, con el visto bueno del nutricionista del Centro Zonal o Dirección Regional del ICBF.
</t>
    </r>
    <r>
      <rPr>
        <b/>
        <sz val="11"/>
        <color rgb="FF000000"/>
        <rFont val="Arial"/>
        <family val="2"/>
      </rPr>
      <t xml:space="preserve">Nota 1: </t>
    </r>
    <r>
      <rPr>
        <sz val="11"/>
        <color rgb="FF000000"/>
        <rFont val="Arial"/>
        <family val="2"/>
      </rPr>
      <t xml:space="preserve"> Verificar si los alimentos que se incluyeron en el ciclo de menús tienen un enfoque cultural y son acordes a los hábitos alimentarios de la población participante del servicio. 
</t>
    </r>
    <r>
      <rPr>
        <b/>
        <sz val="11"/>
        <color rgb="FF000000"/>
        <rFont val="Arial"/>
        <family val="2"/>
      </rPr>
      <t xml:space="preserve">Nota 2:  </t>
    </r>
    <r>
      <rPr>
        <sz val="11"/>
        <color rgb="FF000000"/>
        <rFont val="Arial"/>
        <family val="2"/>
      </rPr>
      <t xml:space="preserve">Verifica que cuenta con lista de intercambios de alimentos.
</t>
    </r>
    <r>
      <rPr>
        <b/>
        <sz val="11"/>
        <color rgb="FF000000"/>
        <rFont val="Arial"/>
        <family val="2"/>
      </rPr>
      <t xml:space="preserve">Nota 3:  </t>
    </r>
    <r>
      <rPr>
        <sz val="11"/>
        <color rgb="FF000000"/>
        <rFont val="Arial"/>
        <family val="2"/>
      </rPr>
      <t xml:space="preserve">Cuenta con el Formato Entrega de Refrigerios Servicios Primera Infancia firmados por los adultos asistentes o mujeres y personas en estado de gestación mayores de catorce (14) años. </t>
    </r>
  </si>
  <si>
    <t>3.7.2</t>
  </si>
  <si>
    <t>Cuenta con registro de intercambios de alimentos con la respectiva justificación, fecha y tiempo de alimentación, no excede dos (2) en la minuta diaria.</t>
  </si>
  <si>
    <t>3.7.3</t>
  </si>
  <si>
    <t xml:space="preserve">Soporte de aplicación de dos (2) encuestas de satisfacción de los ciclos de menús dirigidas a mínimo el 20% de los usuarios directos y al total de usuarios indirectos del servicio. </t>
  </si>
  <si>
    <t>Guía para el impulso a la soberanía alimentaria por el derecho humano a la alimentación adecuada en las modalidades y servicios del ICBF. G36.PP. Versión 2 del 30/12/2025.  
4.5.3. Prestación del servicio de alimentación por tipo de ración.
4.5.3.1. Preparación y distribución de Ración Preparada.
Acciones de mejora y evaluación de los ciclos de menús.
Pág.  65.</t>
  </si>
  <si>
    <t>3.7.4</t>
  </si>
  <si>
    <t>En observación se evidencia que en la UA está publicada la información relacionada con los alimentos que conforman los refrigerios en los formatos diseñados por la Dirección de Nutrición para este fin.</t>
  </si>
  <si>
    <t>3.7.5</t>
  </si>
  <si>
    <t>En observación se evidencia que el consumo de los alimentos preparados se realiza durante la prestación del servicio, asegurando el consumo efectivo y las condiciones de inocuidad.</t>
  </si>
  <si>
    <t>Guía Operativa del Servicio Educación Inicial en el Hogar. Versión 2 del 26/12/2025.
Estándar 14. Pág. 43-44.
Guía para el impulso a la soberanía alimentaria por el derecho humano a la alimentación adecuada en las modalidades y servicios del ICBF. G36.PP. Versión 2 del 30/12/2025.  
Homogeneidad en el servicio.  Pág. 65</t>
  </si>
  <si>
    <t>3.7.6</t>
  </si>
  <si>
    <t xml:space="preserve">En observación y muestreo se evidencia la implementación de las modificaciones o ajustes razonables a los que haya lugar de acuerdo con:
a. El Modelo de Enfoque Diferencial de Derechos - MEDD para la Ración Para Preparar-RPP cuando aplique. Los intercambios no exceden dos (2) en la minuta diaria. </t>
  </si>
  <si>
    <t>3.7.7</t>
  </si>
  <si>
    <r>
      <rPr>
        <sz val="11"/>
        <color rgb="FF000000"/>
        <rFont val="Arial"/>
        <family val="2"/>
      </rPr>
      <t xml:space="preserve">Cuenta con Formato Entrega Alimentos de Alto Valor Nutricional a Beneficiarios o documento que lo modifique o sustituya y, es congruente con lo que refieren las familias y/o cuidadores durante la acción de inspección. 
</t>
    </r>
    <r>
      <rPr>
        <b/>
        <sz val="11"/>
        <color rgb="FF000000"/>
        <rFont val="Arial"/>
        <family val="2"/>
      </rPr>
      <t xml:space="preserve">Nota 1: </t>
    </r>
    <r>
      <rPr>
        <sz val="11"/>
        <color rgb="FF000000"/>
        <rFont val="Arial"/>
        <family val="2"/>
      </rPr>
      <t xml:space="preserve">En diálogo con los padres de familia y/o cuidadores se evidencia que la entrega es congruente con lo que refieren las familias y/o cuidadores durante la acción de inspección. </t>
    </r>
  </si>
  <si>
    <t>Guía Operativa del Servicio Educación Inicial en el Hogar. Versión 2 del 26/12/2025.
Estándar 14. Pág. 43-44.
Guía para el impulso a la soberanía alimentaria por el derecho humano a la alimentación adecuada en las modalidades y servicios del ICBF. G36.PP. Versión 2 del 30/12/2025.  
Alimento de Alto Valor Nutricional. Pág 114</t>
  </si>
  <si>
    <t>3.7.8</t>
  </si>
  <si>
    <r>
      <t xml:space="preserve">Cuenta con registros de entrega (acta o formato o documento) de los alimentos por parte de la EAS o PDS a la UA que relacione: fecha y firma de recibido a satisfacción de estos.
</t>
    </r>
    <r>
      <rPr>
        <b/>
        <sz val="11"/>
        <rFont val="Arial"/>
        <family val="2"/>
      </rPr>
      <t xml:space="preserve">Nota 1: </t>
    </r>
    <r>
      <rPr>
        <sz val="11"/>
        <rFont val="Arial"/>
        <family val="2"/>
      </rPr>
      <t xml:space="preserve">Verifica mediante observación que los alimentos entregados por la EAS o PDS se encuentran en adecuadas condiciones de calidad y coincide en cantidad y presentación con el registro. </t>
    </r>
  </si>
  <si>
    <t>Guía Operativa del Servicio Educación Inicial en el Hogar. Versión 2 del 26/12/2025.
Estándar 14. Pág.  43-44.</t>
  </si>
  <si>
    <t>3.7.9</t>
  </si>
  <si>
    <r>
      <t xml:space="preserve">Para el caso de la </t>
    </r>
    <r>
      <rPr>
        <b/>
        <sz val="11"/>
        <rFont val="Arial"/>
        <family val="2"/>
      </rPr>
      <t>Ración para Preparar - RPP</t>
    </r>
    <r>
      <rPr>
        <sz val="11"/>
        <rFont val="Arial"/>
        <family val="2"/>
      </rPr>
      <t xml:space="preserve"> (si aplica), verifica que cumple con la siguiente documentación: 
1.Soporte de concertación con las comunidades étnicas de la región.
2.Soporte de entrega de las raciones. 
3.Soporte que establezca las condiciones para la entrega.
</t>
    </r>
    <r>
      <rPr>
        <b/>
        <sz val="11"/>
        <rFont val="Arial"/>
        <family val="2"/>
      </rPr>
      <t xml:space="preserve">Nota 1: </t>
    </r>
    <r>
      <rPr>
        <sz val="11"/>
        <rFont val="Arial"/>
        <family val="2"/>
      </rPr>
      <t xml:space="preserve">En caso de que pueda observarse la entrega en sitio, verifica que cumple con las siguientes condiciones:
1.Implementan las minutas patrón y las fichas técnicas.
2.Frecuencia concertada. 
3.Las condiciones del empaque primario de los alimentos y el empaque secundario de la ración. </t>
    </r>
  </si>
  <si>
    <t xml:space="preserve">Guía Operativa del Servicio Educación Inicial en el Hogar. Versión 2 del 26/12/2025.
Estándar 13.  Pág.  41-43.
Estándar 14. Pág. 43-44.
Guía para el impulso a la soberanía alimentaria por el derecho humano a la alimentación adecuada en las modalidades y servicios del ICBF. G36.PP. Versión 2 del 30/12/2025.  
4.5.Complementación alimentaria con calidad 
4.5.1.1.  Minuta patrón.  Pág. 51
4.5.3.2.  Ración para preparar y Ración Familiar Para Preparar. Pág. 68.
</t>
  </si>
  <si>
    <t>3.7.10</t>
  </si>
  <si>
    <t>Mediante diálogo con el talento humano se indaga sobre ciclo de menús y preparaciones a suministrar durante el servicio.</t>
  </si>
  <si>
    <t>Guía Operativa del Servicio Educación Inicial en el Hogar. Versión 2 del 26/12/2025.
Estándar 13.  Pág.  41-43.</t>
  </si>
  <si>
    <t>3.7.11</t>
  </si>
  <si>
    <t xml:space="preserve">Soporte de socialización de la minuta patrón con todo el talento humano. </t>
  </si>
  <si>
    <t>3.8</t>
  </si>
  <si>
    <t>La unidad de atención cuenta con Plan de Saneamiento Básico en coherencia con la particularidad del contexto.  (Estándar 17).</t>
  </si>
  <si>
    <t>Guía Operativa del Servicio Educación Inicial en el Hogar. Versión 2 del 26/12/2025.
Estándar 17.  Pág. 53 - 54.
Guía para el impulso a la soberanía alimentaria por el derecho humano a la alimentación adecuada en las modalidades y servicios del ICBF. G36.PP. Versión 2 del 30/12/2025.   Pág. 87</t>
  </si>
  <si>
    <t>3.8.1</t>
  </si>
  <si>
    <r>
      <t xml:space="preserve">Cuenta con los siguientes programas en físico o digital:
1. Control de plagas.
2. Desechos sólidos y líquidos.
3. Agua segura.
4. Limpieza y desinfección.
</t>
    </r>
    <r>
      <rPr>
        <b/>
        <sz val="11"/>
        <rFont val="Arial"/>
        <family val="2"/>
      </rPr>
      <t xml:space="preserve">Nota: </t>
    </r>
    <r>
      <rPr>
        <sz val="11"/>
        <rFont val="Arial"/>
        <family val="2"/>
      </rPr>
      <t>Soporte de concertación en caso de atender comunidades étnicas (si aplica).</t>
    </r>
  </si>
  <si>
    <t>Guía Operativa del Servicio Educación Inicial en el Hogar. Versión 2 del 26/12/2025.
Estándar 17.  Pág. 53 - 54.
Guía para el impulso a la soberanía alimentaria por el derecho humano a la alimentación adecuada en las modalidades y servicios del ICBF. G36.PP. Versión 2 del 30/12/2025.  
4.5.4.5.  Requisitos del servicio de alimentos
Plan de saneamiento básico.
Pág. 87</t>
  </si>
  <si>
    <t>3.8.2</t>
  </si>
  <si>
    <t>Cuenta con actas, listados de asistencia, registros fotográficos o videos, etc., que evidencien la capacitación de talento humano en los programas del plan de saneamiento básico.</t>
  </si>
  <si>
    <t>3.8.3</t>
  </si>
  <si>
    <t>En observación de la atención se evidencia la implementación de los cuatro (4) programas básicos del plan de saneamiento básico.</t>
  </si>
  <si>
    <t>3.8.4</t>
  </si>
  <si>
    <t>En observación de la atención se evidencia que los contenedores o recipientes usados para materiales no comestibles y desechos son a prueba de fugas, de material impermeable, de fácil limpieza, están debidamente identificados y en lo posible, provistos de tapa hermética.</t>
  </si>
  <si>
    <t>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Pág. 72.</t>
  </si>
  <si>
    <t>3.8.5</t>
  </si>
  <si>
    <t>En diálogo con el talento humano se evidencia el conocimiento sobre temas específicos del Plan de Saneamiento Básico.</t>
  </si>
  <si>
    <t>Guía Operativa del Servicio Educación Inicial en el Hogar. Versión 2 del 26/12/2025.
Estándar 17.  Pág. 51 - 52.
Guía para el impulso a la soberanía alimentaria por el derecho humano a la alimentación adecuada en las modalidades y servicios del ICBF. G36.PP. Versión 2 del 30/12/2025.  
4.5.4.5.  Requisitos del servicio de alimentos
Plan de saneamiento básico.
Pág. 87</t>
  </si>
  <si>
    <t>3.9</t>
  </si>
  <si>
    <t>Documenta las Buenas Prácticas de Manufactura - BPM.  (Estándar 18).</t>
  </si>
  <si>
    <t xml:space="preserve">Guía Operativa del Servicio Educación Inicial en el Hogar. Versión 2 del 26/12/2025.
Estándar 18.  Pág.  54-55.
Guía para el impulso a la soberanía alimentaria por el derecho humano a la alimentación adecuada en las modalidades y servicios del ICBF. G36.PP. Versión 2 del 30/12/2025.    Págs.78 - 83.
Guía orientadora para la estrategia del abastecimiento alimentario. G38.PP.  Versión 1 del 16/01/2025. Págs. 19 - 24. </t>
  </si>
  <si>
    <t>3.9.1</t>
  </si>
  <si>
    <r>
      <rPr>
        <sz val="11"/>
        <color rgb="FF000000"/>
        <rFont val="Arial"/>
        <family val="2"/>
      </rPr>
      <t xml:space="preserve">Cuenta con el documento de BPM donde se incluyan medidas para el control de riesgos que afecten la inocuidad de los alimentos durante los procesos de compra, transporte, recibo, almacenamiento, preparación, servido y distribución según el servicio y sus particularidades. 
</t>
    </r>
    <r>
      <rPr>
        <b/>
        <sz val="11"/>
        <color rgb="FF000000"/>
        <rFont val="Arial"/>
        <family val="2"/>
      </rPr>
      <t>Nota:</t>
    </r>
    <r>
      <rPr>
        <sz val="11"/>
        <color rgb="FF000000"/>
        <rFont val="Arial"/>
        <family val="2"/>
      </rPr>
      <t xml:space="preserve"> Cuenta con soportes de capacitación (evidencias fotográficas, videos, actas firmadas, listados de asistencia), dirigida al talento humano, sobre el documento, condiciones adecuadas para la manipulación de alimentos y aspectos relevantes para asegurar la inocuidad de los alimentos entregados durante la prestación del servicio.  </t>
    </r>
  </si>
  <si>
    <t>Guía Operativa del Servicio Educación Inicial en el Hogar. Versión 2 del 26/12/2025.
Estándar 18.  Pág.  54-55.</t>
  </si>
  <si>
    <t>3.10</t>
  </si>
  <si>
    <t>Aplica Buenas Prácticas de Manufactura en el almacenamiento, preparación, servido y distribución.  (Estándares 19, 20 y 21).</t>
  </si>
  <si>
    <t xml:space="preserve">Guía Operativa del Servicio Educación Inicial en el Hogar. Versión 2 del 26/12/2025.
Estándar 19. Pág. 56.
Estándar 20.  Pág. 56.
Estándar 21.  Pág. 56.
Guía para el impulso a la soberanía alimentaria por el derecho humano a la alimentación adecuada en las modalidades y servicios del ICBF. G36.PP. Versión 2 del 30/12/2025.  Págs.. 78 - 83.
Guía orientadora para la estrategia del abastecimiento alimentario. G38.PP.  Versión 1 del 16/01/2025. Págs. 19 - 24. </t>
  </si>
  <si>
    <t>3.10.1</t>
  </si>
  <si>
    <r>
      <rPr>
        <sz val="11"/>
        <color rgb="FF000000"/>
        <rFont val="Arial"/>
        <family val="2"/>
      </rPr>
      <t xml:space="preserve">Cuenta con un área de </t>
    </r>
    <r>
      <rPr>
        <b/>
        <sz val="11"/>
        <color rgb="FF000000"/>
        <rFont val="Arial"/>
        <family val="2"/>
      </rPr>
      <t xml:space="preserve">almacenamiento de alimentos </t>
    </r>
    <r>
      <rPr>
        <sz val="11"/>
        <color rgb="FF000000"/>
        <rFont val="Arial"/>
        <family val="2"/>
      </rPr>
      <t>que</t>
    </r>
    <r>
      <rPr>
        <b/>
        <sz val="11"/>
        <color rgb="FF000000"/>
        <rFont val="Arial"/>
        <family val="2"/>
      </rPr>
      <t xml:space="preserve"> </t>
    </r>
    <r>
      <rPr>
        <sz val="11"/>
        <color rgb="FF000000"/>
        <rFont val="Arial"/>
        <family val="2"/>
      </rPr>
      <t>cumple con:
1. Asegurar que los alimentos están separados de las paredes, pisos y techos.
2. Garantizar una rotación adecuada de los alimentos cumpliendo el principio de primero en entrar en primero en salir; así tener un control de las existencias junto con el registro de entradas y salidas de las materias primas.
3. Asegurar que los plaguicidas, detergentes, desinfectantes y otras sustancias peligrosas se encuentran alejados de los alimentos y adecuadamente rotulados.
4. Asegurar los criterios mínimos para la conservación de los alimentos:
a. Almacenamiento seco
b. Almacenamiento en frio 
c. Almacenamiento de verduras y frutas.
d. Almacenamiento de leche y productos lácteos.
e. Cárnicos, pollo y pescado.</t>
    </r>
  </si>
  <si>
    <t>Guía Operativa del Servicio Educación Inicial en el Hogar. Versión 2 del 26/12/2025.  
Estándar 19.   Pág. 56
Guía orientadora para la estrategia del abastecimiento alimentario. G38.PP.  Versión 1 del 16/01/2025.
4.3.4. Almacenamiento.  Pág. 21-24.</t>
  </si>
  <si>
    <t>3.10.2</t>
  </si>
  <si>
    <r>
      <t xml:space="preserve">Cuenta con un área de </t>
    </r>
    <r>
      <rPr>
        <b/>
        <sz val="11"/>
        <rFont val="Arial"/>
        <family val="2"/>
      </rPr>
      <t>preparación de alimentos</t>
    </r>
    <r>
      <rPr>
        <sz val="11"/>
        <rFont val="Arial"/>
        <family val="2"/>
      </rPr>
      <t xml:space="preserve"> que cumple con (Cuando aplique):
1. Asegurar que las operaciones de preparación se realizan en forma secuencial y continua, protegiendo el alimento de la proliferación de microorganismos o contaminación cruzada.
2. Garantizar que se descongelan los alimentos como las carnes, frutas, entre otros, manteniendo la cadena de frío. 
3. Garantizar las temperaturas seguras, cuando se requiere esperar entre una etapa de elaboración y la siguiente. 
4. Evitar la contaminación cruzada, aislando los alimentos crudos de los cocidos.
5. Evitar las preparaciones en desmechado, deshilachado o en trozos después de cocido, ni la preparación de arroz con pollo.
6. Preparar cada día solamente los alimentos que se van a consumir. No se guardan preparaciones para ofrecerlas días después y se desechan las preparaciones y alimentos calientes, que no se consumen después de cuatro horas.   
7. No utilizar aditivos de conservación (sorbatos, benzoatos, nitritos o productos que los contengan como los ablandadores de carnes), ni colorantes, ni saborizantes artificiales.
8. Ofrecer el pescado en filete y es manipulado lo menos posible (si aplica). Otras formas de oferta, aparte del corte tipo filete, son aprobadas por el supervisor del contrato.</t>
    </r>
  </si>
  <si>
    <t xml:space="preserve">Guía Operativa del Servicio Educación Inicial en el Hogar. Versión 2 del 26/12/2025.
Estándar 20.   Pág. 56.
Guía para el impulso a la soberanía alimentaria por el derecho humano a la alimentación adecuada en las modalidades y servicios del ICBF. G36.PP. Versión 2 del 30/12/2025.  
4.5.1.2. Tipos de Ración.  Pág.  53.
Procesos con alimentos, en los servicios de alimentación
Aspectos a tener en cuenta en la Preparación Pág. 81 y 82.
</t>
  </si>
  <si>
    <t>3.10.3</t>
  </si>
  <si>
    <r>
      <rPr>
        <sz val="11"/>
        <rFont val="Arial"/>
        <family val="2"/>
      </rPr>
      <t>Cuenta con un área de</t>
    </r>
    <r>
      <rPr>
        <b/>
        <sz val="11"/>
        <rFont val="Arial"/>
        <family val="2"/>
      </rPr>
      <t xml:space="preserve"> Servido y distribución de alimentos </t>
    </r>
    <r>
      <rPr>
        <sz val="11"/>
        <rFont val="Arial"/>
        <family val="2"/>
      </rPr>
      <t>con las condiciones de espacio, limpieza y desinfección necesarias y se asegura</t>
    </r>
    <r>
      <rPr>
        <b/>
        <sz val="11"/>
        <rFont val="Arial"/>
        <family val="2"/>
      </rPr>
      <t xml:space="preserve"> </t>
    </r>
    <r>
      <rPr>
        <sz val="11"/>
        <rFont val="Arial"/>
        <family val="2"/>
      </rPr>
      <t>que (cuando aplique):</t>
    </r>
    <r>
      <rPr>
        <b/>
        <sz val="11"/>
        <rFont val="Arial"/>
        <family val="2"/>
      </rPr>
      <t xml:space="preserve">
</t>
    </r>
    <r>
      <rPr>
        <sz val="11"/>
        <rFont val="Arial"/>
        <family val="2"/>
      </rPr>
      <t>1.</t>
    </r>
    <r>
      <rPr>
        <b/>
        <sz val="11"/>
        <rFont val="Arial"/>
        <family val="2"/>
      </rPr>
      <t xml:space="preserve"> </t>
    </r>
    <r>
      <rPr>
        <sz val="11"/>
        <rFont val="Arial"/>
        <family val="2"/>
      </rPr>
      <t>Se sirven y se distribuyen los alimentos a los usuarios en las áreas destinadas.
2. Los alimentos son servidos con utensilios adecuados en calidad y cantidad según el tipo de alimento, evitando el contacto directo con las manos. 
3. El servido de las diferentes preparaciones (sopa, seco y/o jugo) en recipientes individuales para cada usuario.
4. Las preparaciones se mantienen a temperaturas de servido adecuadas.
5. La presentación del plato servido es estéticamente adecuado y agradable.</t>
    </r>
  </si>
  <si>
    <t>Guía Operativa del Servicio Educación Inicial en el Hogar. Versión 2 del 26/12/2025.
Estándar 21.   Pág. 56.
Guía para el impulso a la soberanía alimentaria por el derecho humano a la alimentación adecuada en las modalidades y servicios del ICBF. G36.PP. Versión 2 del 30/12/2025.  
Procesos con alimentos, en los servicios de alimentación
Procesos que debe ser desarrollado acorde a las directrices establecidas en la Guía Orientadora de Abastecimiento Alimentario. Pág. 81 y 82.</t>
  </si>
  <si>
    <t>3.10.4</t>
  </si>
  <si>
    <t>El talento humano (cuando aplique) cumple con las prácticas higiénicas y medidas de protección mientras trabaja en la manipulación de alimentos.</t>
  </si>
  <si>
    <t>Guía para el impulso a la soberanía alimentaria por el derecho humano a la alimentación adecuada en las modalidades y servicios del ICBF. G36.PP. Versión 2 del 30/12/2025.  
Prácticas higiénicas y medidas de protección.  Pág.  80.</t>
  </si>
  <si>
    <t>3.11</t>
  </si>
  <si>
    <t>Cumple con los criterios de metrología para los equipos de prestación del servicio.</t>
  </si>
  <si>
    <t>Guía Operativa del Servicio Educación Inicial en el Hogar. Versión 2 del 26/12/2025.   
Estándar 46. Pág.  101.
Guía técnica para la metrología aplicable a los programas de los procesos misionales del ICBF.  G8.PP.  Versión 8 del 05/03/2025. Págs. 13 - 14 , 16 - 17, 21 - 23, 25, 39 - 40, 45, 49.
Guía orientadora para la estrategia del abastecimiento alimentario.  G38.PP.  Versión 1 del 16/01/2025.
Tabla 2.  Criterios mínimos para el almacenamiento de alimentos
Almacenamiento en frío.  Pág.  23.</t>
  </si>
  <si>
    <t>3.11.1</t>
  </si>
  <si>
    <t>Cuenta con la documentación para la báscula pesa personas: 
-Hoja de vida.
-Certificado de calibración.
-Verificaciones intermedias.</t>
  </si>
  <si>
    <t>Guía Operativa del Servicio Educación Inicial en el Hogar. Versión 2 del 26/12/2025.  
Estándar 46. Pág.  101.
Guía técnica para la metrología aplicable a los programas de los procesos misionales del icbf.  g8.pp.  versión 8 del 05/03/2025. 
4. DOCUMENTACIÓN. Pág. 13 y 14.
6. verificación intermedia de termómetros y balanzas.  pág. 16 y 17.
7.inspección de operación de los equipos.  pág.  21.
1.MEDICIÓN Y PESO DE LOS USUARIOS.  Pág.  45.</t>
  </si>
  <si>
    <t>3.11.2</t>
  </si>
  <si>
    <t>Cuenta con la documentación para la báscula pesa bebés: 
-Hoja de vida.
-Certificado de calibración.
-Verificaciones intermedias.</t>
  </si>
  <si>
    <t>Guía Operativa del Servicio Educación Inicial en el Hogar. Versión 2 del 26/12/2025.   
Estándar 46. Pág.  101.
Guía técnica para la metrología aplicable a los programas de los procesos misionales del icbf.  g8.pp.  versión 8 del 05/03/2025. 
4. DOCUMENTACIÓN. Pág. 13 y 14.
6. verificación intermedia de termómetros y balanzas.  pág. 16 y 17.
7.inspección de operación de los equipos.  pág.  21.
1.MEDICIÓN Y PESO DE LOS USUARIOS.  Pág.  46.</t>
  </si>
  <si>
    <t>3.11.3</t>
  </si>
  <si>
    <t>Cuenta con la documentación del tallímetro: 
-Hoja de vida (con la totalidad de criterios establecidos en la norma)
-Certificado de calibración.</t>
  </si>
  <si>
    <t>Guía Operativa del Servicio Educación Inicial en el Hogar. Versión 2 del 26/12/2025.   
Estándar 46. Pág.  101.
Guía técnica para la metrología aplicable a los programas de los procesos misionales del icbf.  g8.pp.  versión 8 del 05/03/2025. 
4. documentación. pág. 13 y 14.
7.inspección de operación de los equipos.  pág.  21.
2.MEDICIÓN DE LA TALLA/LONGITUD DE LOS USUARIOS.  Pág.  49</t>
  </si>
  <si>
    <t>3.11.4</t>
  </si>
  <si>
    <t>Cuenta con la documentación del infantómetro: 
-Hoja de vida (con la totalidad de criterios establecidos en la norma)
-Certificado de calibración.</t>
  </si>
  <si>
    <t>Guía Operativa del Servicio Educación Inicial en el Hogar. Versión 2 del 26/12/2025.   
Estándar 46. Pág.  101.
Guía técnica para la metrología aplicable a los programas de los procesos misionales del icbf.  g8.pp.  versión 8 del 05/03/2025. 
4. documentación. pág. 13 y 14.
7.inspección de operación de los equipos.  pág.  21.
2.MEDICIÓN DE LA TALLA/LONGITUD DE LOS USUARIOS.  Pág.  49.</t>
  </si>
  <si>
    <t>3.11.5</t>
  </si>
  <si>
    <t>Documentación para la cinta métrica antropométrica, en los casos en los que aplique (discapacidad): 
-Hoja de vida (con la totalidad de criterios establecidos en la norma)
-Certificado de calibración.</t>
  </si>
  <si>
    <t>Guía Operativa del Servicio Educación Inicial en el Hogar. Versión 2 del 26/12/2025.
Estándar 46. Pág.  101.
Guía técnica para la metrología aplicable a los programas de los procesos misionales del icbf.  g8.pp.  versión 8 del 05/03/2025. 
4. documentación. pág. 13 y 14.
7.inspección de operación de los equipos.  pág.  22.
2.MEDICIÓN DE LA TALLA/LONGITUD DE LOS USUARIOS.  Pág.  50</t>
  </si>
  <si>
    <t>3.11.6</t>
  </si>
  <si>
    <t>Hoja de vida y registro de inspección de equipos de refrigeración y congelación.</t>
  </si>
  <si>
    <t>3.11.7</t>
  </si>
  <si>
    <t>En observación de la atención se evidencia que los equipos de metrología se encuentran en buen estado.</t>
  </si>
  <si>
    <t>Guía técnica para la metrología aplicable a los programas de los procesos misionales del icbf.  g8.pp.  versión 8 del 05/03/2025. 
7.inspección de operación de los equipos.  pág.  21 - 22.</t>
  </si>
  <si>
    <t>3.12</t>
  </si>
  <si>
    <t>Cuenta e implementa el Programa de Selección y Evaluación de Proveedores.</t>
  </si>
  <si>
    <t>Manual Técnico Modalidad Familiar y Comunitaria.  MT2.PP.  Versión 2 Del 26/12/2025.
2.6.  Proceso de atención. 
2.6.1.1.7. Proceso de selección de proveedores de alimentos.
Pág. 80 y 81 .
Guía orientadora para la estrategia del abastecimiento alimentario. G38.PP.  Versión 1 del 16/01/2025. Págs. 16 y 17.</t>
  </si>
  <si>
    <t>3.12.1</t>
  </si>
  <si>
    <t>Cuenta con Programa de Selección y Evaluación de Proveedores, que contenga:
1. Los alimentos que se requiere comprar.
2. Los criterios de selección de proveedores.
3. Lista o portafolio de proveedores, con los criterios de aceptabilidad y de calificación.
4. En caso de los alimentos industrializados: Conceptos sanitarios favorables y vigentes, registro, permiso o notificación sanitaria según aplique, soporte de seguimiento de la calidad de los productos suministrados por los proveedores, programa de asistencia técnica a proveedores y registro de asistencia técnica a proveedores y cronograma de auditorías de supervisión, seguimiento y control a proveedores.</t>
  </si>
  <si>
    <t>Manual Técnico Modalidad Familiar y Comunitaria.  MT2.PP.  Versión 2 Del 26/12/2025.
2.6.  Proceso de atención. 
2.6.1.1.7. Proceso de selección de proveedores de alimentos.
Pág. 80 y 81 .
Guía orientadora para la estrategia del abastecimiento alimentario. G38.PP.  Versión 1 del 16/01/2025.
4.3.2 Evaluación y Selección de Proveedores - Compra de  Alimentos.
4.3.2.1 Programa de Selección y Evaluación de Proveedores.  Pág. 16, 17.</t>
  </si>
  <si>
    <t>3.12.2</t>
  </si>
  <si>
    <t xml:space="preserve">En observación de la atención se evidencia el cumplimiento del programa de selección y evaluación de proveedores, asegurando los criterios de aceptabilidad y calificación de proveedores para la compra de alimentos. </t>
  </si>
  <si>
    <t>Manual Técnico Modalidad Familiar y Comunitaria.  MT2.PP.  Versión 2 Del 26/12/2025.
2.6.  Proceso de atención. 
2.6.1.1.7. Proceso de selección de proveedores de alimentos.
Pág.  80 y 81 .
Guía orientadora para la estrategia del abastecimiento alimentario. G38.PP.  Versión 1 del 16/01/2025.
4.3.2 Evaluación y Selección de Proveedores - Compra de  Alimentos.
4.3.2.1 Programa de Selección y Evaluación de Proveedores.  Pág. 16, 17.</t>
  </si>
  <si>
    <t>3.13</t>
  </si>
  <si>
    <t xml:space="preserve">Implementa acciones de educación para la salud alimentaría. </t>
  </si>
  <si>
    <t>Guía para el impulso a la soberanía alimentaria por el derecho humano a la alimentación adecuada en las modalidades y servicios del ICBF. G36.PP. Versión 2 del 30/12/2025.   Pág. 35. 
4.4. Ruta Metodológica de la Educación para la salud Alimentaria.
Página 35 - 42.</t>
  </si>
  <si>
    <t>3.13.1</t>
  </si>
  <si>
    <t>Cuenta con evidencias de implementación de la planeación de acciones de educación para la salud alimentaria.
Nota: estas evidencias pueden ser fotografías, videos, actas firmadas, listados de asistencia,etc.</t>
  </si>
  <si>
    <t xml:space="preserve">En diálogo con los padres de familia y/o cuidadores se evidencia orientación sobre educación para la salud alimentaria. </t>
  </si>
  <si>
    <t xml:space="preserve">Documenta las estrategias organizacionales que le dan identidad como organización que atiende a la primera infancia. - Estandar 51 </t>
  </si>
  <si>
    <t>NO APLICA</t>
  </si>
  <si>
    <t>CONT / ADM</t>
  </si>
  <si>
    <t>Cuenta con Reglamento Interno de Trabajo</t>
  </si>
  <si>
    <t>En observación de la atención y dialogo con los padres de familia se identifica que se presta el servicio ocho (8) horas diarias, cinco (5) días a la semana.</t>
  </si>
  <si>
    <t>GUÍA OPERATIVA DEL SERVICIO HOGAR INFANTIL. Versión 2 del 18 de febrero de 2025. Estándar 30 página 57.</t>
  </si>
  <si>
    <t>4.1</t>
  </si>
  <si>
    <t xml:space="preserve">Guía Operativa del Servicio Educación Inicial en el Hogar. Versión 2 del 26/12/2025 Estandares 1 y 53. Páginas  21 al  23, 104 y 105. 
Guía para la focalización de usuarios de los servicios de primera infancia. G22.PP. Versión 4 del 14 de diciembre de 2022. </t>
  </si>
  <si>
    <t>PSIC / TS / PEDAG / LIC /ADMIN</t>
  </si>
  <si>
    <t>4.1.1</t>
  </si>
  <si>
    <t>4.2</t>
  </si>
  <si>
    <t>Cuenta con los directorio de las familias y cuidadores principales de los participantes. (Estándar 55).</t>
  </si>
  <si>
    <t xml:space="preserve">Guía Operativa del Servicio Educación Inicial en el Hogar. Versión 2 del 26/12/2025. Estándar 55. Páginas 106 y 107. </t>
  </si>
  <si>
    <t>4.2.1</t>
  </si>
  <si>
    <t>4.2.2</t>
  </si>
  <si>
    <t>4.2.3</t>
  </si>
  <si>
    <t>4.2.4</t>
  </si>
  <si>
    <t>4.3</t>
  </si>
  <si>
    <t>Cuentan con el mecanismo que permita registrar, analizar y tramitar las sugerencias, quejas y reclamos. (Estándar 56)</t>
  </si>
  <si>
    <t xml:space="preserve">Guía Operativa del Servicio Educación Inicial en el Hogar. Versión 2 del 26/12/2025 Estándar 56. Páginas 107 y 108. </t>
  </si>
  <si>
    <t>4.3.1</t>
  </si>
  <si>
    <t>4.3.2</t>
  </si>
  <si>
    <t>4.3.3</t>
  </si>
  <si>
    <t>4.4</t>
  </si>
  <si>
    <t>4.4.1</t>
  </si>
  <si>
    <t>4.4.2</t>
  </si>
  <si>
    <t>4.4.3</t>
  </si>
  <si>
    <t>5 PROCESO PEDAGÓGICO</t>
  </si>
  <si>
    <t>5.1</t>
  </si>
  <si>
    <t>Cuenta con un proyecto pedagógico coherente con los fundamentos técnicos, políticos y de gestión de la estrategia de atención integral a la primera infancia y los referentes técnicos de educación inicial, que responda a la realidad sociocultural y a las particularidades de las niñas, los niños y sus familias o cuidadores. (mujeres gestantes). (Estándar 24).</t>
  </si>
  <si>
    <t>Guía Operativa del Servicio Educación Inicial en el Hogar. Versión 2 del 26/12/2025. 3.1.3. Componente proceso pedagógico. Estándar 24. Páginas 57 a la 59.
* El Anexo orientaciones para la construcción o ajuste  del proyecto pedagógico en los servicios de educación inicial en el marco de la atención integral del ICBF. 
* Bases curriculares para educación inicial y preescolar (MEN, 2017).</t>
  </si>
  <si>
    <t xml:space="preserve">PSIC / TS / PEDAG / LIC </t>
  </si>
  <si>
    <t>5.1.1</t>
  </si>
  <si>
    <t>5.2</t>
  </si>
  <si>
    <t xml:space="preserve">Cuenta con la planeación, la implementa y hace seguimiento a las experiencias pedagógicas y de cuidado llevadas a cabo con las niñas y los niños desde la gestación, orientadas a la promoción del desarrollo infantil, en coherencia con su proyecto pedagógico, los fundamentos políticos, técnicos y de gestión de la atención integral y las orientaciones pedagógicas nacionales y territoriales de educación inicial. (Estándar 25). </t>
  </si>
  <si>
    <t>Guía Operativa del Servicio Educación Inicial en el Hogar. Versión 2 del 26/12/2025. Estándar 25. Tabla 10. Tiempos de planeación de los encuentros en el hogar. Páginas 59 a la 69.  
* Desenredando Ando I Estrategias Pedagógicas, 
* El Anexo orientaciones para la construcción o ajuste  del proyecto pedagógico en los servicios de educación inicial en el marco de la atención integral del ICBF. 
* Bases curriculares para educación inicial y preescolar (MEN, 2017).</t>
  </si>
  <si>
    <t>5.2.1</t>
  </si>
  <si>
    <t>5.2.2</t>
  </si>
  <si>
    <t>5.2.3</t>
  </si>
  <si>
    <t>5.3</t>
  </si>
  <si>
    <t>Implementa acciones de cuidado con las niñas y los niños desde la gestación que promueven el bienestar, la seguridad y el buen trato. (Estandares 3 y 26).</t>
  </si>
  <si>
    <t xml:space="preserve">Guía Operativa del Servicio Educación Inicial en el Hogar. Versión 2 del 26/12/2025. Estándar 26. Páginas 70 y 71. </t>
  </si>
  <si>
    <t>5.4</t>
  </si>
  <si>
    <t>Dispone de ambientes enriquecidos para el desarrollo de experiencias pedagógicas intencionadas. (Estandares 27 y 46).</t>
  </si>
  <si>
    <t>Guía Operativa del Servicio Educación Inicial en el Hogar. GO1.MT2.PP. Versión 1, del 25/11/2024. Estándar 27. Pàginas 71 a la 73.</t>
  </si>
  <si>
    <t xml:space="preserve">Se evidencia que el Proyecto y la planeación pedagógica se encuentra acorde a los ambientes pedagógicos implementados para la semana de la visita de inspección. </t>
  </si>
  <si>
    <t>Guía Operativa del Servicio Educación Inicial en el Hogar. Versión 2 del 26/12/2025. Estándar 27. Pàginas 71 a la 73.</t>
  </si>
  <si>
    <t>5.4.3</t>
  </si>
  <si>
    <t>5.4.4</t>
  </si>
  <si>
    <t>5.5</t>
  </si>
  <si>
    <t>Cuenta con el seguimiento al desarrollo de cada niña y niño y lo socializa con las familias o cuidadores como mínimo tres veces al año (Estándar 28).</t>
  </si>
  <si>
    <t>Guía Operativa del Servicio Educación Inicial en el Hogar. Versión 2 del 26/12/2025. Estándar 28. Páginas 73 a la 76.</t>
  </si>
  <si>
    <t>Guía Operativa del Servicio Educación Inicial en el Hogar. Versión 2 del 26/12/2025 Estándar 28. Páginas 73 a la 76.</t>
  </si>
  <si>
    <t>5.5.4</t>
  </si>
  <si>
    <t>5.6</t>
  </si>
  <si>
    <t xml:space="preserve">Desarrolla jornadas pedagógicas mínimo una vez al mes con el talento humano para fortalecer su trabajo. (Estándar 29). </t>
  </si>
  <si>
    <t xml:space="preserve">Guía Operativa del Servicio Educación Inicial en el Hogar. Versión 2 del 26/12/2025. Estándar 29. Páginas 76 y 77. </t>
  </si>
  <si>
    <t>5.6.1</t>
  </si>
  <si>
    <t xml:space="preserve">. Guía Operativa del Servicio Educación Inicial en el Hogar. Versión 2 del 26/12/2025.Estándar 29. Páginas 76 y 77. </t>
  </si>
  <si>
    <t>5.6.2</t>
  </si>
  <si>
    <t>5.6.3</t>
  </si>
  <si>
    <t>6.1</t>
  </si>
  <si>
    <t xml:space="preserve">Cuenta con copia física o digital del registro civil de las niñas y los niños (y del documento de identidad de las mujeres gestantes). (Estándar 1.) </t>
  </si>
  <si>
    <t>Guía Operativa del Servicio Educación Inicial en el Hogar. Versión 2 del 26/12/2025. Estándar 1. Páginas 21, 22 y 23.</t>
  </si>
  <si>
    <t>6.2</t>
  </si>
  <si>
    <t xml:space="preserve">Cuenta con caracterización del grupo de familias o cuidadores y de las niñas, los niños y mujeres gestantes, en la que se tienen en cuenta las redes familiares y sociales, aspectos culturales, del contexto y étnicos. (Estándar 2.) </t>
  </si>
  <si>
    <t xml:space="preserve">Guía Operativa del Servicio Educación Inicial en el Hogar. Versión 2 del 26/12/2025. 2.6.3. Orientaciones generales para el desarrollo de las estrategias de atención  Tabla 4. Prácticas y acciones orientadoras de la atención en el servicio de Educación Inicial en el Hogar  Estándar 2. . Tabla 5. Tiempos de planeación e implementación del proceso de caracterización  Página 23 a la 26.
Anexo Orientaciones para el proceso de caracterización en los servicios de educación inicial del ICBF. A2.GO4.MT1.PP. Versión 1 del 25/11/2024. </t>
  </si>
  <si>
    <t>6.3</t>
  </si>
  <si>
    <r>
      <t xml:space="preserve">Identifica posibles casos de amenaza y vulneración de los derechos de los niños, las niñas y las mujeres gestantes y activa la ruta de protección ante las autoridades competentes. (Estándar 3 y 42.) </t>
    </r>
    <r>
      <rPr>
        <b/>
        <sz val="11"/>
        <color theme="1"/>
        <rFont val="Arial"/>
        <family val="2"/>
      </rPr>
      <t xml:space="preserve">
Nota 1:</t>
    </r>
    <r>
      <rPr>
        <sz val="11"/>
        <color theme="1"/>
        <rFont val="Arial"/>
        <family val="2"/>
      </rPr>
      <t xml:space="preserve"> En los casos que aplique la jurisdicción especial o los mecanismos de gobierno propio, se seguirá la ruta de protección establecida.</t>
    </r>
  </si>
  <si>
    <t>Guía Operativa del Servicio Educación Inicial en el Hogar. Versión 2 del 26/12/2025. Estándar 3. Páginas 26 a la 28. Estándar 42. Página 98.</t>
  </si>
  <si>
    <t>6.3.2</t>
  </si>
  <si>
    <t>Cuenta con la descripción de las acciones adelantadas en el caso de identificarse una amenaza, vulneración o inobservancia de los derechos de una niña y/o niño en el registro de novedades.</t>
  </si>
  <si>
    <t>Implementa acciones de articulación con autoridades, instituciones, servicios sociales, comunidades y los diferentes actores de su territorio, para promover redes protectoras para niñas, niños y mujeres gestantes. (Estándar 4.)</t>
  </si>
  <si>
    <t xml:space="preserve">Guía Operativa del Servicio Educación Inicial en el Hogar. Versión 2 del 26/12/2025. Estándar 4. Páginas 28 y 29. </t>
  </si>
  <si>
    <t>Cuenta con un pacto de convivencia construido con la participación de las niñas, los niños y mujeres gestantes, sus familias, o cuidadores, y el talento humano de la Unidad de Servicio. (Estándar 5.)</t>
  </si>
  <si>
    <t xml:space="preserve">Guía Operativa del Servicio Educación Inicial en el Hogar. Versión 2 del 26/12/2025.. Estándar 5. Página 29. </t>
  </si>
  <si>
    <t xml:space="preserve">Guía Operativa del Servicio Educación Inicial en el Hogar. Versión 2 del 26/12/2025.. Estándar 5. Página 29 y 30. </t>
  </si>
  <si>
    <t>Cuenta e implementa un plan de formación y acompañamiento a familias o cuidadores, mujeres gestantes que responda a sus necesidades, intereses y características, para fortalecer las prácticas de cuidado y crianza de niños y niñas, de manera que se promueva su desarrollo integral. (Estándar 6.)</t>
  </si>
  <si>
    <t>Guía Operativa del Servicio Educación Inicial en el Hogar. Versión 2 del 26/12/2025. Estándar 6. Tabla 6. Tiempos de planeación e implementación del plan de formación y acompañamiento a familias. Páginas 30 a la 33.</t>
  </si>
  <si>
    <t>Facilita a la comunidad y a los participantes el ejercicio de control social sobre la calidad de la atención. (Estándar 7 y 56.)</t>
  </si>
  <si>
    <t>Guía Operativa del Servicio Educación Inicial en el Hogar. Versión 2 del 26/12/2025. . Estandares 7 y 56. Página 33 y 107 al 108.</t>
  </si>
  <si>
    <t>7. COMPONENTE FINANCIERO</t>
  </si>
  <si>
    <t>7.1</t>
  </si>
  <si>
    <t>GUÍA OPERATIVA DEL SERVICIO EDUCACIÓN INICIAL EN EL
HOGAR Versión 2 del 26 de diciembre de 2025. Estándar 58 página 109.
ANEXO GESTIÒN DE RECURSOS FINANCIEROS CONTRATOS DE 
APORTE SERVICIOS DE PRIMERA INFANCIA, Versión 1 del 25 de noviembre de 2024. 4.2.6. Otras consideraciones pag 8 y  4.4.2 Presupuesto de ingresos y gastos  Pg11</t>
  </si>
  <si>
    <t>7.1.1</t>
  </si>
  <si>
    <t>GUÍA OPERATIVA DEL SERVICIO EDUCACIÓN INICIAL EN EL
HOGAR Versión 2 del 26 de diciembre de 2025. Estándar 57 página 108.
ANEXO GESTIÒN DE RECURSOS FINANCIEROS CONTRATOS DE 
APORTE SERVICIOS DE PRIMERA INFANCIA, Versión 1 del 25 de noviembre de 2024. 4.2.6. Otras consideraciones pag 8 y  4.4.2 Presupuesto de ingresos y gastos  Pg11</t>
  </si>
  <si>
    <t>7.1.2</t>
  </si>
  <si>
    <t>GUÍA OPERATIVA DEL SERVICIO EDUCACIÓN INICIAL EN EL
HOGAR Versión 2 del 26 de diciembre de 2025. Estándar 57 página 108.
ANEXO GESTIÒN DE RECURSOS FINANCIEROS CONTRATOS DE 
APORTE SERVICIOS DE PRIMERA INFANCIA, Versión 1 del 25 de noviembre de 2024. 4.2.6. Otras considera</t>
  </si>
  <si>
    <t>7.1.3</t>
  </si>
  <si>
    <t>GUÍA OPERATIVA DEL SERVICIO EDUCACIÓN INICIAL EN EL
HOGAR Versión 2 del 26 de diciembre de 2025. Estándar 58 página 109.
ANEXO GESTIÒN DE RECURSOS FINANCIEROS CONTRATOS DE 
APORTE SERVICIOS DE PRIMERA INFANCIA, Versión 1 del 25 de noviembre de 2024. 4.2.6. Otras considera</t>
  </si>
  <si>
    <t>8. COMPONENTE TALENTO HUMANO</t>
  </si>
  <si>
    <t>8.1</t>
  </si>
  <si>
    <t>Vincula el talento humano bajo una modalidad de Contratación legal vigente, que cumpla con las formalidades plenas segun lo estipulado por la ley laboral y civil - Estandar 52</t>
  </si>
  <si>
    <t>GUÍA OPERATIVA DEL SERVICIO EDUCACIÓN INICIAL EN EL HOGAR Versión 2 del 26 de diciembre de 2025. Estándar 52 página 103.</t>
  </si>
  <si>
    <t>8.1.1</t>
  </si>
  <si>
    <r>
      <t xml:space="preserve">La vinculación del talento humano se realiza bajo una modalidad de contratación legal vigente.
</t>
    </r>
    <r>
      <rPr>
        <b/>
        <sz val="11"/>
        <rFont val="Arial"/>
        <family val="2"/>
      </rPr>
      <t xml:space="preserve">Nota: </t>
    </r>
    <r>
      <rPr>
        <sz val="11"/>
        <rFont val="Arial"/>
        <family val="2"/>
      </rPr>
      <t>Este verificable se revisará a través de la observación de los contratos de trabajo de la muestra y el dialógo con el Talento Humano.</t>
    </r>
  </si>
  <si>
    <t>8.1.2</t>
  </si>
  <si>
    <r>
      <t xml:space="preserve">El talento humano cuente con la afiliación y el pago oportuno de los aportes al Sistema General de Seguridad Social (salud, pensión y riesgos laborales) desde el primer día de vinculación.
</t>
    </r>
    <r>
      <rPr>
        <b/>
        <sz val="11"/>
        <rFont val="Arial"/>
        <family val="2"/>
      </rPr>
      <t xml:space="preserve">Nota: </t>
    </r>
    <r>
      <rPr>
        <sz val="11"/>
        <rFont val="Arial"/>
        <family val="2"/>
      </rPr>
      <t>Este verificable se revisará a través de la observación de la consulta de pago de la seguridad social de la muestra y el dialógo con el Talento Humano.</t>
    </r>
  </si>
  <si>
    <t>8.2</t>
  </si>
  <si>
    <t>Cumple con los perfiles del talento humano que se requieren para la atencion de las niñas los niños y mujeres gestantes con enfoque diferencial - Estandar 30</t>
  </si>
  <si>
    <t>GUÍA OPERATIVA DEL SERVICIO EDUCACIÓN INICIAL EN EL HOGAR Versión 2 del 26 de diciembre de 2025. Estándar 30 página 78.</t>
  </si>
  <si>
    <t>8.2.1</t>
  </si>
  <si>
    <t>8.2.2</t>
  </si>
  <si>
    <t>Se ha registrado el talento humano vinculado en el sistema de información o herramienta que el ICBF determine</t>
  </si>
  <si>
    <t>8.2.3</t>
  </si>
  <si>
    <t>Se ha priorizado la contratación de personal que conozca la lengua materna y la cultura de la comunidad atendida.</t>
  </si>
  <si>
    <t>8.2.4</t>
  </si>
  <si>
    <t>Si la entidad cuenta con practicantes se evidencia que:
*Cuenta con propuesta formal para la vinculación de practicantes, aprobada por el comité tecnico operativo.
*Los practicantes cumplen con la documentación requeridad en la guia operativa y portan su identificación de manera visible.
*Los practicantes no han sido asignados para suplir los perfiles del talento humano del servicio.</t>
  </si>
  <si>
    <t>En entrevista con el talento humano de acuerdo con la muestra, verifique su formación experiencia y desempeño:
¿Qué formación tienes, en qué has trabajado?, ¿qué experiencia tienes? ¿Cuáles son sus responsabilidades específicas en la Unidad de Servicio?</t>
  </si>
  <si>
    <t>8.3</t>
  </si>
  <si>
    <t>Cumple con el número de personas requeridas para asegurar la atención según el número total de niñas y niños, de acuerdo con lo establecido en las tablas de proporción de talento humano para la modalidad por servicio. Estandar 31</t>
  </si>
  <si>
    <t>GUÍA OPERATIVA DEL SERVICIO EDUCACIÓN INICIAL EN EL HOGAR Versión 2 del 26 de diciembre de 2025. Estándar 31 página 82.</t>
  </si>
  <si>
    <t>8.3.1</t>
  </si>
  <si>
    <r>
      <t xml:space="preserve">Cumple con el personal requerido de acuerdo con la Tabla de Talento Humano en la modalidad y servicio.
</t>
    </r>
    <r>
      <rPr>
        <b/>
        <sz val="11"/>
        <color rgb="FF000000"/>
        <rFont val="Arial"/>
        <family val="2"/>
      </rPr>
      <t xml:space="preserve">Nota 1: </t>
    </r>
    <r>
      <rPr>
        <sz val="11"/>
        <color rgb="FF000000"/>
        <rFont val="Arial"/>
        <family val="2"/>
      </rPr>
      <t xml:space="preserve">Verifique a través de observación la existencia del personal.
</t>
    </r>
    <r>
      <rPr>
        <b/>
        <sz val="11"/>
        <color rgb="FF000000"/>
        <rFont val="Arial"/>
        <family val="2"/>
      </rPr>
      <t>Nota 2:</t>
    </r>
    <r>
      <rPr>
        <sz val="11"/>
        <color rgb="FF000000"/>
        <rFont val="Arial"/>
        <family val="2"/>
      </rPr>
      <t xml:space="preserve"> Cuando la proporción de niñas y niños por adulto del equipo interdisciplinario, administrativo o de servicios es igual o superior al 50% por encima de la relación técnica, se debe asignar otra persona en el mismo cargo, con el salario establecido en los costos de referencia. Se exceptúa a las agentes educativas, quienes, de acuerdo con las condiciones territoriales, pueden atender hasta un 20% adicional.
</t>
    </r>
    <r>
      <rPr>
        <b/>
        <sz val="11"/>
        <color rgb="FF000000"/>
        <rFont val="Arial"/>
        <family val="2"/>
      </rPr>
      <t>Nota 3</t>
    </r>
    <r>
      <rPr>
        <sz val="11"/>
        <color rgb="FF000000"/>
        <rFont val="Arial"/>
        <family val="2"/>
      </rPr>
      <t>: Cuando se presenten variaciones las mismas deben ser aprobadas por el Comité Técnico.</t>
    </r>
  </si>
  <si>
    <t>8.4</t>
  </si>
  <si>
    <t>Implementa o gestiona y hace seguimiento al plan de cualificación del talento humano de acuerdo con la oferta territorial-sectorial - Estandar 32</t>
  </si>
  <si>
    <t>GUÍA OPERATIVA DEL SERVICIO EDUCACIÓN INICIAL EN EL HOGAR Versión 2 del 26 de diciembre de 2025. Estándar 32 página 83.</t>
  </si>
  <si>
    <t>8.4.1</t>
  </si>
  <si>
    <t>Cuenta con un plan de cualificación del talento humano, el cual debe estar estructurado a más tardar en el tercer (3) mes del inicio de la atención.</t>
  </si>
  <si>
    <t>8.4.2</t>
  </si>
  <si>
    <t>GUÍA OPERATIVA DEL SERVICIO EDUCACIÓN INICIAL EN EL HOGAR Versión 2 del 26 de diciembre de 2025. Estándar 32 página 83. HUMANO VINCULADO A LOS SERVICIOS DE EDUCACIÓN INICIAL V1 del 25/11/2024</t>
  </si>
  <si>
    <t>8.5</t>
  </si>
  <si>
    <t>Documenta e implementa un proceso de selección, inducción, bienestar y evaluación del desempeño del talento humano, de acuerdo con el perfil, el cargo a desempeñar y las particularidades culturales y étnicas de la población - Estandar 33</t>
  </si>
  <si>
    <t>GUÍA OPERATIVA DEL SERVICIO EDUCACIÓN INICIAL EN EL HOGAR Versión 2 del 26 de diciembre de 2025. Estándar 33 página 85.</t>
  </si>
  <si>
    <t>8.5.1</t>
  </si>
  <si>
    <r>
      <t xml:space="preserve">El personal cumple con las funciones para las cuales fue contratado.
</t>
    </r>
    <r>
      <rPr>
        <b/>
        <sz val="11"/>
        <color theme="1"/>
        <rFont val="Arial"/>
        <family val="2"/>
      </rPr>
      <t xml:space="preserve">Nota: </t>
    </r>
    <r>
      <rPr>
        <sz val="11"/>
        <color theme="1"/>
        <rFont val="Arial"/>
        <family val="2"/>
      </rPr>
      <t>Evalúe si el personal conoce sus funciones, aplicando las siguientes preguntas orientadoras, de acuerdo con la muestra:
¿Conoce sus funciones? 
¿Dónde las encuentra?
¿Cuáles son sus responsabilidades específicas?</t>
    </r>
  </si>
  <si>
    <t>8.5.3</t>
  </si>
  <si>
    <t>8.5.4</t>
  </si>
  <si>
    <t>8.5.5</t>
  </si>
  <si>
    <t>Cuenta con los soportes que evidencian la implementación del proceso de inducción, abarcando las tematicas minimas establecidas en la guia operativa</t>
  </si>
  <si>
    <t>8.5.6</t>
  </si>
  <si>
    <t>Cuenta con los soportes que evidencian la implementación del proceso de evaluacion y desempeño coherentes con los roles y acciones que desempeña el talento humano</t>
  </si>
  <si>
    <t>Cuenta con los soportes que evidencian la implementación del proceso de bienestar y satisfaccion con una periodisidad minima de cada 3 meses</t>
  </si>
  <si>
    <t>8.6</t>
  </si>
  <si>
    <t>GUÍA OPERATIVA DEL SERVICIO EDUCACIÓN INICIAL EN EL HOGAR Versión 2 del 26 de diciembre de 2025. Estándar 33 página 85.
Ley 1918 de 2018, modificada por la Ley 2375 de 2024</t>
  </si>
  <si>
    <t>8.6.1</t>
  </si>
  <si>
    <t>8.6.2</t>
  </si>
  <si>
    <t>Espacios pedagógicos</t>
  </si>
  <si>
    <t>Click</t>
  </si>
  <si>
    <t>Ubicación</t>
  </si>
  <si>
    <t>Denominación del espacio pedagógico</t>
  </si>
  <si>
    <t>Rango de edad 
(años)</t>
  </si>
  <si>
    <t>Área (m²)</t>
  </si>
  <si>
    <t>Índice (m²/niña-niño)</t>
  </si>
  <si>
    <t xml:space="preserve">Capacidad máxima 
(Área / Índice)
</t>
  </si>
  <si>
    <t>No. niñas y niños (Cupos ubicados)</t>
  </si>
  <si>
    <t>Cumple - No cumple - No aplica</t>
  </si>
  <si>
    <t>observaciones</t>
  </si>
  <si>
    <t>TABLA 2. EVIDENCIA NO CUMPLIMIENTO PRIMERA INFANCIA</t>
  </si>
  <si>
    <t>Nombre y Apellidos</t>
  </si>
  <si>
    <t>Fecha de Ingreso</t>
  </si>
  <si>
    <t>Fecha de Nacimiento</t>
  </si>
  <si>
    <t>Edad</t>
  </si>
  <si>
    <t>No. Registro Civil</t>
  </si>
  <si>
    <t>Fotocopia Documento Padre y/o Madre</t>
  </si>
  <si>
    <t>Fotografía del usuario</t>
  </si>
  <si>
    <t>Focalización (Sisbén o otro)</t>
  </si>
  <si>
    <t>Caracterización
(SI/NO)</t>
  </si>
  <si>
    <t>EVCDI-R
(SI/NO)</t>
  </si>
  <si>
    <t xml:space="preserve"> Seguimiento al desarrollo </t>
  </si>
  <si>
    <t xml:space="preserve"> Observaciones </t>
  </si>
  <si>
    <t>PSIC / TS / PEDAG / LIC /ADMIN:</t>
  </si>
  <si>
    <t>Rol</t>
  </si>
  <si>
    <t>Perfil</t>
  </si>
  <si>
    <t>Formación académica</t>
  </si>
  <si>
    <t>Experiencia</t>
  </si>
  <si>
    <t xml:space="preserve">Cumple / No cumple </t>
  </si>
  <si>
    <t>Coordinador/Apoyo a la coordinación</t>
  </si>
  <si>
    <t>título profesional en ciencias de la educación con titulación en educación de primera infancia, educación inicial, pedagogía infantil, educación infantil o educación preescolar y profesionales en desarrollo familiar, en Educación especial, Educación comunitaria, Psicopedagogía, Básica primaria, artes plásticas, escénicas o musicales o en las áreas de la lingüística y literatura
Profesional con titulación en psicología o trabajo social.</t>
  </si>
  <si>
    <t>treinta y seis (36) meses de experiencia profesional de los cuales doce (12) meses de experiencia deben estar relacionados con el objeto y obligaciones del contrato a celebrarse.</t>
  </si>
  <si>
    <t>Agente educativo</t>
  </si>
  <si>
    <t>Perfil 1</t>
  </si>
  <si>
    <t>seis (06) meses de experiencia profesional relacionada con el objeto y obligaciones del contrato a celebrarse.</t>
  </si>
  <si>
    <t>Perfil 2</t>
  </si>
  <si>
    <t>título de normalista superior o técnico en atención integral a la primera infancia.</t>
  </si>
  <si>
    <t>doce (12) meses de experiencia laboral relacionada con el objeto y obligaciones del contrato a celebrarse.</t>
  </si>
  <si>
    <t>Profesional
Psicosocial</t>
  </si>
  <si>
    <t>título profesional en: psicología, trabajo social, desarrollo familiar o comunitario, psicopedagogía, sociología o antropología.</t>
  </si>
  <si>
    <t>Profesional en Salud y Nutrición</t>
  </si>
  <si>
    <t>título profesional en: nutrición o nutrición y dietética</t>
  </si>
  <si>
    <t>seis (6) meses de experiencia profesional, relacionada con el objeto y obligaciones del contrato a celebrarse.</t>
  </si>
  <si>
    <t>Perfil optativo 1</t>
  </si>
  <si>
    <t>certificación de culminación del plan de estudios de nutrición o nutrición y dietética, expedida por la Institución de Educación Superior.</t>
  </si>
  <si>
    <t>seis (6) meses certificados de prácticas universitarias o experiencia laboral relacionada con el objeto y obligaciones del contrato a celebrarse</t>
  </si>
  <si>
    <t>título profesional en: enfermería</t>
  </si>
  <si>
    <t>seis (6) meses certificados de prácticas universitarias o experiencia laboral relacionada con el objeto y obligaciones del contrato a celebrarse.</t>
  </si>
  <si>
    <t>Perfil optativo 2</t>
  </si>
  <si>
    <t>título de: técnico en auxiliar de enfermería</t>
  </si>
  <si>
    <t>Auxiliar pedagógico</t>
  </si>
  <si>
    <t>seis (6) meses de experiencia laboral relacionada con el objeto y obligaciones del contrato a celebrarse.</t>
  </si>
  <si>
    <t>Madres y padres comunitarios transitados con estudios en básica primaria</t>
  </si>
  <si>
    <t>6 años de experiencia en dicho cargo.</t>
  </si>
  <si>
    <t>Auxiliar administrativo</t>
  </si>
  <si>
    <t>Título técnico o tecnólogo en ciencias económicas, administrativas, sistemas, salud ocupacional, seguridad y salud en el trabajo.</t>
  </si>
  <si>
    <t>Fuente: GUÍA OPERATIVA DEL SERVICIO EDUCACIÓN INICIAL EN EL HOGAR Versión 2 del 26 de diciembre de 2025. pagina 80 y 81.</t>
  </si>
  <si>
    <t>N°</t>
  </si>
  <si>
    <t>Nombre</t>
  </si>
  <si>
    <t>Profesión</t>
  </si>
  <si>
    <t>Cargo que desempeña</t>
  </si>
  <si>
    <t>Tiempo de Experiencia</t>
  </si>
  <si>
    <t>Tipo de Contrato</t>
  </si>
  <si>
    <t>Fecha Fin Contrato</t>
  </si>
  <si>
    <t>Salario / Honorario asignado</t>
  </si>
  <si>
    <t xml:space="preserve">Ingreso Base de Cotización </t>
  </si>
  <si>
    <t xml:space="preserve">Hoja de vida </t>
  </si>
  <si>
    <t>Consulta de Inhabilidades por delitos sexuales cometidos contra menores de 18 años (Ley 1918 de 2018 y Decreto 753 del 30 de abril de 2019)</t>
  </si>
  <si>
    <t>Certificado sobre Antecedentes Judiciales (Policía Nacional)</t>
  </si>
  <si>
    <t>Certificación de Antecedentes Disciplinarios (Procuraduría)</t>
  </si>
  <si>
    <t>Certificado de Responsables Fiscales (Contraloría)</t>
  </si>
  <si>
    <t>Certificaciones académicas</t>
  </si>
  <si>
    <t>Certificaciones de experiencia laboral</t>
  </si>
  <si>
    <t>Contrato vigente con la Institución</t>
  </si>
  <si>
    <t xml:space="preserve">Tarjeta profesional </t>
  </si>
  <si>
    <t>Inscripción en Rethus
(Solo profesiones del sector salud)</t>
  </si>
  <si>
    <t>Evidencia de inducción para el cargo</t>
  </si>
  <si>
    <t>Soportes de afiliación al SGSSS y ARL</t>
  </si>
  <si>
    <t>Reportado en Sistema Cuentame
(Sólo primera infancia)</t>
  </si>
  <si>
    <t>Observaciones</t>
  </si>
  <si>
    <t>SI</t>
  </si>
  <si>
    <t>NO</t>
  </si>
  <si>
    <r>
      <rPr>
        <b/>
        <sz val="12"/>
        <color theme="1"/>
        <rFont val="Arial"/>
        <family val="2"/>
      </rPr>
      <t xml:space="preserve">Nota: </t>
    </r>
    <r>
      <rPr>
        <sz val="12"/>
        <color theme="1"/>
        <rFont val="Arial"/>
        <family val="2"/>
      </rPr>
      <t>Una vez establecida la muestra a evaluar, digite el nombre de cada persona seleccionada y registre la totalidad de la información verificada. Asegúrese de no dejar campos sin diligenciar.</t>
    </r>
  </si>
  <si>
    <t>PERFIL</t>
  </si>
  <si>
    <t xml:space="preserve">PERSONAL REQUERIDO POR USUARIOS </t>
  </si>
  <si>
    <t>Grupo territorial - GT (300 participantes en 6 UA)</t>
  </si>
  <si>
    <t>Un (1) Coordinador</t>
  </si>
  <si>
    <t>Un (1) Auxiliar administrativo</t>
  </si>
  <si>
    <t>Dos (2) Profesionales psicosociales</t>
  </si>
  <si>
    <t>Dos (2) profesionales de Salud y Nutrición</t>
  </si>
  <si>
    <t>1 Grupo de Atención - GA
(x50 participantes)</t>
  </si>
  <si>
    <t>1 Agente Educativo</t>
  </si>
  <si>
    <t>1 Auxiliar Pedagógico</t>
  </si>
  <si>
    <t>Fuente: GUÍA OPERATIVA DEL SERVICIO EDUCACIÓN INICIAL EN EL HOGAR Versión 2 del 26 de diciembre de 2025. Tabla 1. Estructura operativa del servicio Educación Inicial en el Hogar pagina 11</t>
  </si>
  <si>
    <t>Cantidad de participantes,
* Corresponde al # de participantes, atendidos al momento de la VI</t>
  </si>
  <si>
    <t xml:space="preserve"> Anexo 1. Documentos básicos de inscripción beneficiarios</t>
  </si>
  <si>
    <t>Documento</t>
  </si>
  <si>
    <t>Frecuencia de actualización</t>
  </si>
  <si>
    <t>Fotocopia del documento de identidad del participante según corresponda a su grupo de edad (legible, sin tachones ni enmendaduras)</t>
  </si>
  <si>
    <t>Ingreso</t>
  </si>
  <si>
    <t>Una sola vez</t>
  </si>
  <si>
    <t>Fotocopia de  documento de identidad de la madre y/o padre y/o cuidado principal.</t>
  </si>
  <si>
    <t>Una sola vez. Se debe actualizar en tanto cambie la custodia.</t>
  </si>
  <si>
    <t>Fotocopia de los soportes que den cumplimiento de alguno de los criterios establecidos en la Guia para la Focalización de usuarios de los Servicios de Primera Infancia o documento que lo modifique o sustituya</t>
  </si>
  <si>
    <t>Fotocopia de un recibo de servicios públicos, constancia de la Autoridad tradicional o Junta de Acción Comunal cuando sea necesario para identificar lugar de residencia.</t>
  </si>
  <si>
    <t>En los casos que aplique al inicio y en caso de cambiar de residencia.</t>
  </si>
  <si>
    <t>Fotocopia física o digital de la niña o niño o la mujer y persona en estado de gestación.</t>
  </si>
  <si>
    <t>Documento que acredite la afiliación activa al Sistema de Seguridad Social en Salud vigente el cual puede ser: Soporte de afiliación generado del sitio web ADRES Base de Datos unica de Afiliados - BDUA.
-Certificado emitido por la Entidad Administradora de Planes de Beneficio de Salud-EAPB.
 -En las afiliaciones al régimen especial de salud, se valida el carné o la certificación emitida por la entidad administradora.</t>
  </si>
  <si>
    <t>Ingreso y seguimiento</t>
  </si>
  <si>
    <t>Actualizar en caso de cambio de EAPB. Si es traslado, puede servir un soporte que indique que se encuentra en trámite.  Este soporte se actualizará cada seis (6) meses.</t>
  </si>
  <si>
    <t>Fotocopia del documento que soporte el acceso a la valoración integral en salud, emitido por la entidad adscrita al Ssitema General de Seguridad Social en Salud.</t>
  </si>
  <si>
    <t>Según la normatividad vigente y edad del participante, según las orientaciones establecidas en el estándar 10.</t>
  </si>
  <si>
    <t>Soporte físico o digital de la aplicación del esquema nacional de vacunación de todas las niñas, los niños y las mujeres y personas en estado de gestación según la edad o las semanas gestacionales, de acuerdo con el Programa Ampliado de Inmunización (PAI) vigente, aprobado por el Ministerio de Salud y Protección Social.</t>
  </si>
  <si>
    <t>Según la edad del niño o niña y edad gestacional de la mujer o persona en estado de gestación, de acuerdo con las orientaciones estalbecidas en el estándar 11.</t>
  </si>
  <si>
    <t>Fotocopia del diagnóstico médico asociado a la discapacidad (en los casos que aplique).  Es importante que la EAS oriente la consecución del certificado de discapacidad, en el marco de la Resolución 1239 de 2022 del Ministerio de Salud o normas que lo sustituyan, complemente, modifiquen o hagan sus veces.</t>
  </si>
  <si>
    <t>Una sola vez y solo para los casos que aplique.</t>
  </si>
  <si>
    <t>Fotocopia de certificación de asistencia a la consulta de atención para el cuidado prenatal o control prenatal (aplica para las mujeres yu personas en estado de gestación.)</t>
  </si>
  <si>
    <t>Conforme a la normativa vigente y de acuerdo con las orientaciones establecidas en el estándar 10.</t>
  </si>
  <si>
    <t>Certificado de asistencia a consulta en salud bucal</t>
  </si>
  <si>
    <t>Anexo de orientaciones para el proceso de caracterización en los servicios de educación inicial de ICBF (en físico o digital) o documento que lo modifique o sustituya.</t>
  </si>
  <si>
    <t>De acuerdo con la orientación del componente familia comunidad y redes sociales.</t>
  </si>
  <si>
    <t>Fotocopia del documento como acta de nacimiento o cédula de extranjería vigente, pasaporte expedido por el país de origen vigente o vencido, permiso por protección temporal, cédula de identidad expedida por país de origen vigente o vencida.</t>
  </si>
  <si>
    <t>Ingreso.</t>
  </si>
  <si>
    <t>Una sola vez, se debe actualizar, en tanto se obtenga la nueva documentación de acuerdo con la orientación del componente Familia Comunidad y Redes Sociales.</t>
  </si>
  <si>
    <t>Formato Ficha de Caracterización para los Servicios de Atención a la Primera Infancia (en físico o digital) o documento qu elo modifique o sustituya.</t>
  </si>
  <si>
    <t>Según la orientación del estándar 2.</t>
  </si>
  <si>
    <t>Fuente: Tabla No.2 - MANUAL TÉCNICO MODALIDAD FAMILIAR Y COMUNITARIA  MT2.PP 26/12/2025 Versión 2 Página 54</t>
  </si>
  <si>
    <t xml:space="preserve">NIÑAS Y NIÑOS EN PROCESO MIGRATORIO </t>
  </si>
  <si>
    <t xml:space="preserve">Tienen el registro de novedades que relacione las acciones realizadas para la adquisión de los documentos de las niñas y niños atendidos.
Las carpetas cuentan con los siguientes documentos, según el caso, para los usuarios en condición de migración. 
a.  Actas de nacimiento o Pasaporte expedido por el país de origen vigente o vencido, para situación migratoria de otro país. 
b. Soporte de activación de ruta con la autoridad competente para adelantar la gestión correspondiente, para situación migratoria de otro país y que no cuenten con la totalidad de los documentos.
c. Soporte de orientación a las familias para la adquisión del Registro Único de Migrantes Venezolanos establecido por el Estatuto Temporal de Protección para Migrantes Venezolanos bajo Régimen de Protección Temporal, de acuerdo con las disposiciones del Decreto 216 de 2021 y la Resolución 0971 de 2021 de Migración Colombia o hagan sus veces para procedentes de Venezuela, sin documentación. 
d. Soporte de orientación a las familias y cuidadores para la articulación con las autoridades competentes para que se lleve a cabo el registro del niño o niña, de acuerdo con lo reglamentado en las Resoluciones 8470 de 2019 y 8617 de 2021 de la Registraría Nacional del Estado Civil o hagan sus veces para Hijos de padres venezolanos nacidos en Colombia a partir del 19 de agosto de 2015, sin documento de identidad. 
e. Permiso por Protección Temporal - PPT, para acreditar la nacionalidad venezolana y actuar como declarantes del nacimiento de su hija o hijo.
f.  Permisos Especiales de Permanencia - PEP, en atención al Decreto 1288 de 2018, especialmente con relación al artículo 11, o hagan sus veces, para procedentes de Venezuela, la EAS o PDS, lo tendrán en cuenta como documento de identidad.
</t>
  </si>
  <si>
    <t>EDUCACION INICIAL EN EL HOGAR</t>
  </si>
  <si>
    <t>SEC</t>
  </si>
  <si>
    <t xml:space="preserve">OBSERVACIONES </t>
  </si>
  <si>
    <t>3.1</t>
  </si>
  <si>
    <t>7.2</t>
  </si>
  <si>
    <t>7.3</t>
  </si>
  <si>
    <t>COMPONENTE</t>
  </si>
  <si>
    <t>CONSOLIDADO DE LAS CONDICIONES CON NO CUMPLIMIENTO</t>
  </si>
  <si>
    <t>Numeral</t>
  </si>
  <si>
    <t>CONDICIONES DE CALIDAD CON NO CUMPLIMIENTO</t>
  </si>
  <si>
    <t>ACTA DE CIERRE</t>
  </si>
  <si>
    <t xml:space="preserve">Siendo las __________ del dia __________del mes ____________ del _______, </t>
  </si>
  <si>
    <t>COMPONENTES</t>
  </si>
  <si>
    <t>CONDICIONES</t>
  </si>
  <si>
    <t>CUMPLE</t>
  </si>
  <si>
    <t>NO CUMPLE</t>
  </si>
  <si>
    <t xml:space="preserve">TOTAL </t>
  </si>
  <si>
    <t>TALENTO HUMANO</t>
  </si>
  <si>
    <t>FINANCIERO</t>
  </si>
  <si>
    <t>TOTAL</t>
  </si>
  <si>
    <t>VER HOJAS POR COMPONENTE</t>
  </si>
  <si>
    <t>VER HOJA CONDICIONES NO CUMPLIDAS</t>
  </si>
  <si>
    <t xml:space="preserve">Para constancia firman el Representante Legal o delegado por la Institución y los profesionales que participaron en la visita. </t>
  </si>
  <si>
    <t xml:space="preserve">Se entrega copia física______o  digital______ enviada a través del correo electrónico: _____________________________________________________________________________ </t>
  </si>
  <si>
    <t xml:space="preserve"> PROFESIONALES QUE ATIENDEN LA VISITA POR PARTE DE LA INSTITUCIÓN O SEDE OPERATIVA</t>
  </si>
  <si>
    <t>Nombres y Apellidos</t>
  </si>
  <si>
    <t>ROL</t>
  </si>
  <si>
    <t>FIRMA</t>
  </si>
  <si>
    <t>PROFESIONALES ICBF QUE REALIZAN LA VISITA</t>
  </si>
  <si>
    <t>6. ADMINISTRATIVO Y DE GESTIÓN</t>
  </si>
  <si>
    <t>1. INFORMACIÓN DE LA INSTITUCIÓN</t>
  </si>
  <si>
    <t>2. SEDE / UNIDAD OPERATIVA 1</t>
  </si>
  <si>
    <t>Nombre de la Sede Operativa</t>
  </si>
  <si>
    <t>Departamento de la sede operativa</t>
  </si>
  <si>
    <t>Municipio o Ciudad de la sede operativa</t>
  </si>
  <si>
    <t>Dirección de la Sede / Unidad</t>
  </si>
  <si>
    <t>Fecha de Finalización Visita</t>
  </si>
  <si>
    <t>FAMILIAR Y COMUNITARIO</t>
  </si>
  <si>
    <r>
      <rPr>
        <sz val="11"/>
        <color rgb="FF000000"/>
        <rFont val="Arial"/>
        <family val="2"/>
      </rPr>
      <t xml:space="preserve">Cuenta con concepto técnico expedido por la Oficina de Planeación Municipal o entidad competente, que confirme lo siguiente:
a. El espacio o infraestructura donde se presta la atención está ubicado fuera de zonas de riesgo no mitigable por fenómenos naturales, socio-naturales o antropogénicos no intencionales (ej.: inundación, remoción en masa, entornos contaminantes, redes de alta tensión, vías de alto tráfico, rondas hídricas, rellenos sanitarios, botaderos a cielo abierto, entre otros.
b. Si no se cuenta con concepto técnico o certificación, debe haber evidencia de gestiones para obtenerlo.
c. Si no se obtiene en un plazo máximo de 3 meses desde el inicio del contrato, se debe reiterar la solicitud cada 3 meses hasta su obtención.
</t>
    </r>
    <r>
      <rPr>
        <b/>
        <sz val="11"/>
        <color rgb="FF000000"/>
        <rFont val="Arial"/>
        <family val="2"/>
      </rPr>
      <t xml:space="preserve">Nota 1: </t>
    </r>
    <r>
      <rPr>
        <sz val="11"/>
        <color rgb="FF000000"/>
        <rFont val="Arial"/>
        <family val="2"/>
      </rPr>
      <t>Si el concepto técnico indica riesgo no mitigable, muy alto o inminente debe existir notificación inmediata al supervisor del contrato y definición de acciones en comité técnico operativo extraordinario.</t>
    </r>
  </si>
  <si>
    <r>
      <rPr>
        <sz val="11"/>
        <color rgb="FF000000"/>
        <rFont val="Arial"/>
        <family val="2"/>
      </rPr>
      <t xml:space="preserve">En caso de contar con servicio de transporte o hacer uso de éste para salidas pedagógicas, la Entidades Administradoras de Servicio o el Prestador Directo del Servicio, debe asegurar que la entidad contratada debe estar legalmente autorizada y cumplir con las condiciones definidas por la normatividad, mínimo:
a. Revisión técnico-mecánica vigente.
b. SOAT vigente.
c. Licencia de conducción vigente del conductor asignado.
</t>
    </r>
    <r>
      <rPr>
        <b/>
        <sz val="11"/>
        <color rgb="FF000000"/>
        <rFont val="Arial"/>
        <family val="2"/>
      </rPr>
      <t>Nota</t>
    </r>
    <r>
      <rPr>
        <sz val="11"/>
        <color rgb="FF000000"/>
        <rFont val="Arial"/>
        <family val="2"/>
      </rPr>
      <t>: Tener en cuenta las orientaciones de la Guía Orientadora para la Gestión del Riesgo en la Primera Infancia o el documento que la modifique o sustituya.</t>
    </r>
  </si>
  <si>
    <t xml:space="preserve">Cuenta con evidencias de la socialización del plan de gestión de riesgos de accidentes a las familias, cuidadores de los participantes y al talento humano de la Unidad de Servicio. 
Nota: De acuerdo con la muestra, en dialogo con las familias, cuidadores de los participantes y al talento humano de la Unidad de Servicio confirme el conocimiento del plan de gestión de riesgos de accidentes. </t>
  </si>
  <si>
    <r>
      <t xml:space="preserve">Cuenta con Plan de Gestión de Riesgos de Accidentes documentado e implementado, formulado a partir del primer mes de atención, que:
a. Responde al contexto donde se presta el Servicio y a las particularidades de la comunidad.
b. Sigue las orientaciones definidas en la Guía Orientadora para la Gestión del Riesgo en la Primera Infancia o el documento que la modifique o sustituya.
c. Contiene como mínimo:
*Identificación de factores de riesgo de accidentes.
*Acciones de reducción de riesgos (prevención y mitigación).
*Procedimiento para la respuesta ante la ocurrencia de un accidente.
*Acciones para la recuperación física y psicológica de las personas afectadas.
*Procedimiento para salidas y desplazamientos de niñas y niños fuera de las instalaciones.
*Procedimiento para el suministro de medicamentos prescritos.
*Procedimiento para actuar en caso de extravío y muerte.
*Procedimiento para el ingreso de niñas y niños a la Unidad de Servicio.
*Procedimiento para el ingreso de personal ajeno a la Unidad de Servicio.
*Indicaciones sobre permanencia en zonas recreativas.
</t>
    </r>
    <r>
      <rPr>
        <b/>
        <sz val="11"/>
        <color theme="1"/>
        <rFont val="Arial"/>
        <family val="2"/>
      </rPr>
      <t>Nota 1</t>
    </r>
    <r>
      <rPr>
        <sz val="11"/>
        <color theme="1"/>
        <rFont val="Arial"/>
        <family val="2"/>
      </rPr>
      <t xml:space="preserve">: Verifique que el plan es actualizado, cada vez que ocurren cambios en los espacios de prestación del servicio o ante cualquier otra situación relevante.
</t>
    </r>
    <r>
      <rPr>
        <b/>
        <sz val="11"/>
        <color theme="1"/>
        <rFont val="Arial"/>
        <family val="2"/>
      </rPr>
      <t>Nota 2</t>
    </r>
    <r>
      <rPr>
        <sz val="11"/>
        <color theme="1"/>
        <rFont val="Arial"/>
        <family val="2"/>
      </rPr>
      <t>: Verifique mediante observación que, los procedimientos documentados que puedan ser revisados en el momento de la visita se estén aplicando de acuerdo con lo especificado.</t>
    </r>
  </si>
  <si>
    <t>En caso de que se cuente con piscina acuática o haga uso de ella a través de un tercero, la Entidades Administradoras de Servicio o Prestador Directo del Servicio debe asegurar que exista certificado vigente del cumplimiento de las normas de seguridad reglamentarias para su uso, conforme a lo establecido en la Ley 1209 de 2008, Decreto 554 de 2015, compilado en el Decreto Único Reglamentario 780 de 2016 del Ministerio de Salud y Protección Social.</t>
  </si>
  <si>
    <r>
      <t xml:space="preserve">En caso de la materialización de alguna de las situaciones de riesgo que afecte la vida o integridad de los participantes, las Entidades Administradoras de Servicio o Prestador Directo del Servicio dispone de:
a. Evidencias sobre la implementación del plan y del informe dirigido al supervisor del contrato o al apoyo a la coordinación en caso de operación directa.
b. Formato de reporte de presuntos hechos de violencia, lesiones y fallecimientos de los participantes de los servicios de primera infancia, diligenciado o el documento que lo reemplace, específicamente en la hoja de denominada lesiones.
</t>
    </r>
    <r>
      <rPr>
        <b/>
        <sz val="11"/>
        <color theme="1"/>
        <rFont val="Arial"/>
        <family val="2"/>
      </rPr>
      <t>Nota:</t>
    </r>
    <r>
      <rPr>
        <sz val="11"/>
        <color theme="1"/>
        <rFont val="Arial"/>
        <family val="2"/>
      </rPr>
      <t xml:space="preserve"> El reporte mensual, no exime a la Entidades Administradoras de Servicio de reportar el presunto hecho el mismo día de conocida la situación al supervisor o coordinador para operación directa y este, a la vez al área correspondiente en el ICBF.</t>
    </r>
  </si>
  <si>
    <r>
      <t xml:space="preserve">En caso de presentarse el fallecimiento de un participante, la Unidad de Atención o cuenta con evidencia del reporte realizado a la Entidad Administradora de Servicio y al supervisor del contrato o para el caso de operación directa al apoyo a la coordinación, en el Formato de reporte de presuntos hechos de violencia, lesiones y fallecimientos (hoja de fallecimientos) o documento que lo sustituya, debidamente diligenciado.
Y máximo a los dos (2) días hábiles siguientes a los hechos, el soporte del envío de estos documentos:
a. Copia del resumen de la historia clínica, previa autorización de la familia.
b. Formato de reporte de presuntos hechos de violencia, lesiones y fallecimientos (hoja de fallecimientos) o documento que lo sustituya, remitido previamente.
c. Formato Informe de la Atención Prestada al Usuario Fallecido o documento que lo sustituya, con descripción de la atención, acciones de acompañamiento a la familia y soportes correspondientes.
d. Evidencia de la desvinculación del participante fallecido del sistema de información o herramienta definida por el ICBF, realizada de forma inmediata.
</t>
    </r>
    <r>
      <rPr>
        <b/>
        <sz val="11"/>
        <color theme="1"/>
        <rFont val="Arial"/>
        <family val="2"/>
      </rPr>
      <t xml:space="preserve">Nota 1: </t>
    </r>
    <r>
      <rPr>
        <sz val="11"/>
        <color theme="1"/>
        <rFont val="Arial"/>
        <family val="2"/>
      </rPr>
      <t xml:space="preserve">En caso de participantes sin documento de identidad y que habitan en comunidades rurales dispersas, deberán tener evidencia de gestiones para certificar el fallecimiento con los respectivos soportes, ante la autoridad tradicional (para grupos indígenas), presidentes de Junta de Acción Comunal (para población Negra, Afro, Raizal o Palenquera y Campesinas).
</t>
    </r>
    <r>
      <rPr>
        <b/>
        <sz val="11"/>
        <color theme="1"/>
        <rFont val="Arial"/>
        <family val="2"/>
      </rPr>
      <t>Nota 2:</t>
    </r>
    <r>
      <rPr>
        <sz val="11"/>
        <color theme="1"/>
        <rFont val="Arial"/>
        <family val="2"/>
      </rPr>
      <t xml:space="preserve"> El informe debe ser preciso respecto a las acciones adelantadas, incluyendo: activación de rutas, seguimiento nutricional y acompañamiento familiar y cuidadores. De acuerdo con la "</t>
    </r>
    <r>
      <rPr>
        <i/>
        <sz val="11"/>
        <color theme="1"/>
        <rFont val="Arial"/>
        <family val="2"/>
      </rPr>
      <t>Guía Orientadora para la Gestión del Riesgo en la Primera Infancia"</t>
    </r>
    <r>
      <rPr>
        <sz val="11"/>
        <color theme="1"/>
        <rFont val="Arial"/>
        <family val="2"/>
      </rPr>
      <t xml:space="preserve"> o el documento que lo modifique o sustituya.</t>
    </r>
  </si>
  <si>
    <r>
      <rPr>
        <sz val="11"/>
        <color rgb="FF000000"/>
        <rFont val="Arial"/>
        <family val="2"/>
      </rPr>
      <t xml:space="preserve">Cuenta con Plan de Gestión de Riesgos de Desastres (Plan de Emergencia) que contiene como mínimo:
a. Identificación de los riesgos: identificación de amenazas y vulnerabilidades según el contexto, población, infraestructura, caracterización del territorio y riesgos señalados en el concepto técnico de ubicación de la Unidad de Servicio en zonas de riesgo no mitigable.
b. Reducción de los riesgos: acciones de prevención y mitigación a corto, mediano y largo plazo.
c. Respuesta a emergencias o desastres: organización de brigadas, planes de acción que indiquen qué hacer antes, durante y después de la emergencia, y estrategia para garantizar la continuidad del servicio.
</t>
    </r>
    <r>
      <rPr>
        <b/>
        <sz val="11"/>
        <color rgb="FF000000"/>
        <rFont val="Arial"/>
        <family val="2"/>
      </rPr>
      <t xml:space="preserve">Nota 1: </t>
    </r>
    <r>
      <rPr>
        <sz val="11"/>
        <color rgb="FF000000"/>
        <rFont val="Arial"/>
        <family val="2"/>
      </rPr>
      <t xml:space="preserve">El contenido del plan debe reflejar la realidad y características del entorno, considerando factores como ubicación, clima, diseño arquitectónico, comunidad y contexto general.
</t>
    </r>
    <r>
      <rPr>
        <b/>
        <sz val="11"/>
        <color rgb="FF000000"/>
        <rFont val="Arial"/>
        <family val="2"/>
      </rPr>
      <t>Nota 2</t>
    </r>
    <r>
      <rPr>
        <sz val="11"/>
        <color rgb="FF000000"/>
        <rFont val="Arial"/>
        <family val="2"/>
      </rPr>
      <t>: El plan de emergencias es actualizado cada vez que haya cambios en los espacios de prestación del servicio o ante cualquier otra situación que se considere.</t>
    </r>
  </si>
  <si>
    <r>
      <t xml:space="preserve">El talento humano conoce el plan de gestión de riesgos de desastres y sus acciones de respuestas. Asimismo, se cuenta con evidencias de la socialización.
</t>
    </r>
    <r>
      <rPr>
        <b/>
        <sz val="11"/>
        <rFont val="Arial"/>
        <family val="2"/>
      </rPr>
      <t>Nota:</t>
    </r>
    <r>
      <rPr>
        <sz val="11"/>
        <rFont val="Arial"/>
        <family val="2"/>
      </rPr>
      <t xml:space="preserve"> Verifique de acuerdo con la muestra, en diálogo con el talento humano el conocimiento sobre Rutas de evacuación señalizadas, Directorio de emergencias, Sistema/mecanismos de alarma, el comité o brigadas de emergencia y el Sistemas de apoyo para la población con discapacidad.</t>
    </r>
  </si>
  <si>
    <t>Cuenta con adecuaciones y ajustes razonables que mejoran la accesibilidad de los espacios para los participantes y la comunidad en general durante el periodo de atención, en cumplimiento de los principios del diseño universal, que incluyen:
a. Uso equitativo.
b. Uso flexible.
c. Uso simple e intuitivo.
d. Información perceptible.
e. Tolerancia al error.
f. Mínimo esfuerzo físico.
g. Tamaño adecuado para aproximación y uso.</t>
  </si>
  <si>
    <t>Cumple con las condiciones de seguridad y accesibilidad de la infraestructura en las construcciones tradicionales de los grupos étnicos, según lo concertado con las comunidades.</t>
  </si>
  <si>
    <t>2.7.20</t>
  </si>
  <si>
    <r>
      <t xml:space="preserve">Todos los muros y techos están libres de inclinaciones y grietas que representen riesgo de colapso (grietas paralelas al piso o en diagonal, en las columnas o en las vigas) y desprendimiento de sus elementos.
</t>
    </r>
    <r>
      <rPr>
        <b/>
        <sz val="11"/>
        <color theme="1"/>
        <rFont val="Arial"/>
        <family val="2"/>
      </rPr>
      <t xml:space="preserve">Nota: </t>
    </r>
    <r>
      <rPr>
        <sz val="11"/>
        <color theme="1"/>
        <rFont val="Arial"/>
        <family val="2"/>
      </rPr>
      <t>Tener en cuenta también el servicio de alimentos</t>
    </r>
  </si>
  <si>
    <r>
      <t xml:space="preserve">La construcción o espacio se encuentra en buenas condiciones y no representa riesgo de colapso de estructura, adicionalmente los elementos como cielo raso, luminarias, claraboyas, ventiladores entre otros, están instalados de una forma segura que no permita la caída de estos.
</t>
    </r>
    <r>
      <rPr>
        <b/>
        <sz val="11"/>
        <rFont val="Arial"/>
        <family val="2"/>
      </rPr>
      <t>Nota 1:</t>
    </r>
    <r>
      <rPr>
        <sz val="11"/>
        <rFont val="Arial"/>
        <family val="2"/>
      </rPr>
      <t xml:space="preserve"> Se entenderá que la construcción se encuentra en buenas condiciones cuando la edificación es estable, está íntegra y no presenta señales que indiquen un riesgo razonable de falla o accidente.
</t>
    </r>
    <r>
      <rPr>
        <b/>
        <sz val="11"/>
        <rFont val="Arial"/>
        <family val="2"/>
      </rPr>
      <t>Nota 2</t>
    </r>
    <r>
      <rPr>
        <sz val="11"/>
        <rFont val="Arial"/>
        <family val="2"/>
      </rPr>
      <t>: Tener en cuenta también el servicio de alimentos</t>
    </r>
  </si>
  <si>
    <t xml:space="preserve">
Guía Operativa del Servicio Educación Inicial en el Hogar. Versión 2 del 26/12/2025
Estándar 8. Pág. 34 y 35.
Guía para el impulso a la soberanía alimentaria por el derecho humano a la alimentación adecuada en las modalidades y servicios del ICBF. G36.PP. Versión 2 del 30/12/2025. Pag 113. 
Tabla 11. Pág. 108 - 109.</t>
  </si>
  <si>
    <t>Guía Operativa del Servicio Educación Inicial en el Hogar. Versión 2 del 26/12/2025.
Estándar 14. Pág. 43-44.
Guía para el impulso a la soberanía alimentaria por el derecho humano a la alimentación adecuada en las modalidades y servicios del ICBF. G36.PP. Versión 2 del 30/12/2025.  
Homogeneidad en el servicio.  Pág. 66</t>
  </si>
  <si>
    <t>Guía Operativa del Servicio Educación Inicial en el Hogar. Versión 2 del 26/12/2025.
Estándar 14. Pág. 43-44.
Guía para el impulso a la soberanía alimentaria por el derecho humano a la alimentación adecuada en las modalidades y servicios del ICBF. G36.PP. Versión 2 del 30/12/2025.  
4.5. COMPLEMENTACIÓN ALIMENTARIA CON CALIDAD. Pág 56</t>
  </si>
  <si>
    <t xml:space="preserve">Guía Operativa del Servicio Educación Inicial en el Hogar. Versión 2 del 26/12/2025.
Estándar 14. Pág. 43-44.44.
Guía para el impulso a la soberanía alimentaria por el derecho humano a la alimentación adecuada en las modalidades y servicios del ICBF. G36.PP. Versión 2 del 30/12/2025.  
4.5. Complementación Alimentaria con Calidad.
4.5.2. Formatos de control y seguimiento para la planeación de la complementación alimentaria 
Tabla 3 Aplicación de formatos del servicio de alimentos y presentación al ICBF. Pág.  63. </t>
  </si>
  <si>
    <t>Guía Operativa del Servicio Educación Inicial en el Hogar. Versión 2 del 26/12/2025
Estándar 8. Pág. 34 y 35.
Guía para el impulso a la soberanía alimentaria por el derecho humano a la alimentación adecuada en las modalidades y servicios del ICBF. G36.PP. Versión 2 del 30/12/2025. Pag 113. 
Tabla 11. Pág. 108 - 109.</t>
  </si>
  <si>
    <t xml:space="preserve">Guía Operativa del Servicio Educación Inicial en el Hogar. Versión 2 del 26/12/2025
Estándar 8. Pág. 34 y 35.
</t>
  </si>
  <si>
    <t xml:space="preserve">4. FAMILIAS, COMUNIDADES Y REDES SOCIALES </t>
  </si>
  <si>
    <r>
      <t xml:space="preserve">Cuenta con copia física o digital del registro civil de las niñas y los niños (y del documento de identidad de las mujeres gestantes, cuando aplican).
En los casos en que no se cuente con el documento de identidad:
*Existe evidencia de sensibilización y orientación a la familia o cuidador para su adquisición ante la autoridad competente o tradicional (cuando aplique).
*Se genera compromiso por escrito para obtener el documento, con plazo máximo de un (1) mes en zonas urbanas y dos (2) meses en zonas rurales y rurales dispersas.
*Se cuenta con soporte de seguimiento en el registro de novedades cada quince (15) días.
Para niñas y niños procedentes de otros países:
*Se cuenta con acta de nacimiento o pasaporte vigente expedido por el país de origen.
*En caso de situación migratoria irregular, existe evidencia de la activación de la ruta con la autoridad competente.
</t>
    </r>
    <r>
      <rPr>
        <b/>
        <sz val="11"/>
        <color theme="1"/>
        <rFont val="Arial"/>
        <family val="2"/>
      </rPr>
      <t>Nota</t>
    </r>
    <r>
      <rPr>
        <sz val="11"/>
        <color theme="1"/>
        <rFont val="Arial"/>
        <family val="2"/>
      </rPr>
      <t>: El documento de identificación debe ser legible, sin enmendaduras ni tachones que impidan visibilizar la información del participante.</t>
    </r>
  </si>
  <si>
    <r>
      <t xml:space="preserve">Cuenta con la Ficha de caracterización para los servicios de atención a la primera infancia, diligenciada en medio digital.
a. Fue formulada en el primer (1er) mes de la atención.
b. Es actualizada en los momentos en que se requiera, como: cambio de domicilio, nacimiento de un nuevo integrante de la familia, muerte de alguno de sus integrantes, entre otros.
</t>
    </r>
    <r>
      <rPr>
        <b/>
        <sz val="11"/>
        <color theme="1"/>
        <rFont val="Arial"/>
        <family val="2"/>
      </rPr>
      <t>Nota:</t>
    </r>
    <r>
      <rPr>
        <sz val="11"/>
        <color theme="1"/>
        <rFont val="Arial"/>
        <family val="2"/>
      </rPr>
      <t xml:space="preserve"> La totalidad de las niñas y niños del servicio debera contar con caracterización.</t>
    </r>
  </si>
  <si>
    <t xml:space="preserve">Cuenta con el formato de la ficha de caracterización pedagógica para la inclusión de niñas y niños con discapacidad o alertas en el desarrollo en los servicios de educación inicial, el cual debe: 
a. Diligenciada en medio físico y adjunta en las carpetas de las niñas y los niños.
b. Se formula máximo al segundo (2°) mes de atención. </t>
  </si>
  <si>
    <r>
      <t xml:space="preserve">Cuenta con el Formato Ficha de Caracterización de Prácticas y Acciones o documento que lo modifique o sustituya, el cual:
a. Fue constuido a partir de las experiencias pedagógicas, en los dos (2) primeros encuentros en el hogar y primer encuentro grupal.
b. Las familias y comunidades viven las prácticas y acciones.
c. Son realizadas cada cuatro (4) meses.
d. Se actualiza de manera semestral. 
</t>
    </r>
    <r>
      <rPr>
        <b/>
        <sz val="11"/>
        <color theme="1"/>
        <rFont val="Arial"/>
        <family val="2"/>
      </rPr>
      <t>Nota 1:</t>
    </r>
    <r>
      <rPr>
        <sz val="11"/>
        <color theme="1"/>
        <rFont val="Arial"/>
        <family val="2"/>
      </rPr>
      <t xml:space="preserve"> las evidencias no pueden ser ejercicios de encuesta o de listas de chequeo que no permiten acercarse de manera respetuosa a la cotidianidad de las familias y comunidades. 
</t>
    </r>
    <r>
      <rPr>
        <b/>
        <sz val="11"/>
        <color theme="1"/>
        <rFont val="Arial"/>
        <family val="2"/>
      </rPr>
      <t>Nota 2</t>
    </r>
    <r>
      <rPr>
        <sz val="11"/>
        <color theme="1"/>
        <rFont val="Arial"/>
        <family val="2"/>
      </rPr>
      <t>: en los encuentros en el hogar se prioriza máximo tres (3) prácticas y dos (2) de sus acciones, y en los encuentros grupales se prioriza máximo cuatro (4) prácticas y tres (3) de sus acciones.</t>
    </r>
  </si>
  <si>
    <t>Mediante la observación y diálogo con el talento humano y los padres de familia, y los padres de familia o cuidadores y en contraste con la caracterización, se evidencia que:</t>
  </si>
  <si>
    <t>Cumple con el horario flexible para usuarios con discapacidad y es acordado con las familias y cuidadores. (cuando aplique).</t>
  </si>
  <si>
    <t>Realiza los procesos y ajustes necesarios en el Servicio para la atención de usuarios con discapacidad, para articular acciones que aseguren el procesos de inclusión en el quehacer diario. (cuando aplique).</t>
  </si>
  <si>
    <r>
      <t>Cuenta con la socialización al talento humano del "</t>
    </r>
    <r>
      <rPr>
        <i/>
        <sz val="11"/>
        <color theme="1"/>
        <rFont val="Arial"/>
        <family val="2"/>
      </rPr>
      <t>Protocolo de actuaciones ante alertas de amenazas, vulneración o inobservancia de derechos en los servicios de atención a la Primera Infancia del ICBF"</t>
    </r>
    <r>
      <rPr>
        <sz val="11"/>
        <color theme="1"/>
        <rFont val="Arial"/>
        <family val="2"/>
      </rPr>
      <t xml:space="preserve"> y el "</t>
    </r>
    <r>
      <rPr>
        <i/>
        <sz val="11"/>
        <color theme="1"/>
        <rFont val="Arial"/>
        <family val="2"/>
      </rPr>
      <t>Lineamiento técnico para la prevención de las violencias contra niñas, niños en primera infancia"</t>
    </r>
    <r>
      <rPr>
        <sz val="11"/>
        <color theme="1"/>
        <rFont val="Arial"/>
        <family val="2"/>
      </rPr>
      <t xml:space="preserve"> o documentos que los modifique o sustituya. 
</t>
    </r>
    <r>
      <rPr>
        <b/>
        <sz val="11"/>
        <color theme="1"/>
        <rFont val="Arial"/>
        <family val="2"/>
      </rPr>
      <t>Nota:</t>
    </r>
    <r>
      <rPr>
        <sz val="11"/>
        <color theme="1"/>
        <rFont val="Arial"/>
        <family val="2"/>
      </rPr>
      <t xml:space="preserve"> los soportes pueden ser actas, listados de asistencia, entre otros.</t>
    </r>
  </si>
  <si>
    <r>
      <t>Se identifican presuntos hechos de violencia, lesiones y fallecimientos de los usuarios de los servicios de Primera Infancia, en el formato "</t>
    </r>
    <r>
      <rPr>
        <i/>
        <sz val="11"/>
        <rFont val="Arial"/>
        <family val="2"/>
      </rPr>
      <t>reporte de presuntos hechos de violencia, lesiones y fallecimientos de los usuarios de los servicios de Primera Infancia"</t>
    </r>
    <r>
      <rPr>
        <sz val="11"/>
        <rFont val="Arial"/>
        <family val="2"/>
      </rPr>
      <t xml:space="preserve"> o documento que lo modifique o sustituya cumpliendo con lo siguiente:
a. Registro de la hoja denominada presuntos hechos de violencia del formato de reportes, como evidencia de la activación de la ruta integral de atenciones para el restablecimiento y garantía de derechos.
b. Para la población de comunidades Negras, Afrocolombianas, Raizales, Palenqueras, pueblo Rrom, indigenas, contar con la evidencia de la comunicación a la autoridad correspondiente, para que se articule con la autoridad tradicional indigena, los consejos comunitarios o representantes.</t>
    </r>
  </si>
  <si>
    <r>
      <t xml:space="preserve">Notifica a la autoridad administrativa correspondiente, la inasistencia y retiros injustificados de las niñas o niños que se encuentran con Proceso Administrativo de Restablecimiento de Derechos - PARD atendidos. 
</t>
    </r>
    <r>
      <rPr>
        <b/>
        <sz val="11"/>
        <color theme="1"/>
        <rFont val="Arial"/>
        <family val="2"/>
      </rPr>
      <t>Nota:</t>
    </r>
    <r>
      <rPr>
        <sz val="11"/>
        <color theme="1"/>
        <rFont val="Arial"/>
        <family val="2"/>
      </rPr>
      <t xml:space="preserve"> los soportes pueden ser correos electrónicos, oficios, registro de novedades y otros medios de comunicación.</t>
    </r>
  </si>
  <si>
    <t>4.2.5</t>
  </si>
  <si>
    <t>4.3.4</t>
  </si>
  <si>
    <t>4.3.5</t>
  </si>
  <si>
    <t>4.5</t>
  </si>
  <si>
    <t>4.5.1</t>
  </si>
  <si>
    <t>4.5.2</t>
  </si>
  <si>
    <t>4.5.3</t>
  </si>
  <si>
    <t>4.7</t>
  </si>
  <si>
    <t>4.7.1</t>
  </si>
  <si>
    <t>4.7.2</t>
  </si>
  <si>
    <t>4.7.3</t>
  </si>
  <si>
    <r>
      <t xml:space="preserve">Cuenta con el plan de articulación interinstitucional y comunitaria que incluye:
a. Nombre del sector, actores, entidades con quienes se requiere la articulación o instancias.
b. Objetivo de la articulación.
c. Fechas para llevar a cabo la articulación, estas deben ser acordadas.
d. Lugares para llevar a cabo la articulación, estas deben ser acordadas.
e. Responsables de la articulación por parte de la EAS o PDS y de la UDS y de las distintas entidades o instancias.
f. Resultados esperados de la articulación.
g. Cronograma acordado con las entidades identificadas para establecer las fechas en que se va a implementar la acción con el talento humano y/o los participantes.
e. En un (1) documento anexo que incluya el directorio actualizado de las entidades y autoridades competentes presentes en el territorio.
</t>
    </r>
    <r>
      <rPr>
        <b/>
        <sz val="11"/>
        <color theme="1"/>
        <rFont val="Arial"/>
        <family val="2"/>
      </rPr>
      <t>Nota 1</t>
    </r>
    <r>
      <rPr>
        <sz val="11"/>
        <color theme="1"/>
        <rFont val="Arial"/>
        <family val="2"/>
      </rPr>
      <t xml:space="preserve">: De acuerdo con la caracterización, dentro de las entidades descritas se evidencia la identificación de autoridades tradicionales, organizaciones comunitarias con presencia en el territorio.
</t>
    </r>
    <r>
      <rPr>
        <b/>
        <sz val="11"/>
        <color theme="1"/>
        <rFont val="Arial"/>
        <family val="2"/>
      </rPr>
      <t>Nota 2:</t>
    </r>
    <r>
      <rPr>
        <sz val="11"/>
        <color theme="1"/>
        <rFont val="Arial"/>
        <family val="2"/>
      </rPr>
      <t xml:space="preserve"> Construido en los primeros dos 2 meses e implementado a partir del tercer (3er) mes.</t>
    </r>
  </si>
  <si>
    <t>Realiza la articulación interinstitucional y comunitaria para la gestión de alertas y riesgos identificados en la valoración y seguimiento al desarrollo infantil. 
Nota: los soportes pueden ser actas, listados de asistencia, oficios, memorandos, entre otros.</t>
  </si>
  <si>
    <t xml:space="preserve">Realiza seguimiento al plan de articulación interinstitucional y comunitaria cada tres (3) meses, teniendo en cuenta el avance y cumplimiento de las acciones. 
Nota 1: los soportes pueden ser actas, listados de asistencia, registro fotográfico, entre otros. </t>
  </si>
  <si>
    <r>
      <t xml:space="preserve">Cuenta con pacto de convivencia que debe ser formulado máximo al mes de inicio de la prestación del servicio paralelo con el proceso de caracterización y de forma colectiva, que incluya: 
a.   Las particularidades de los territorios, necesidades, cosmovisión y ley de origen de los usuarios.
b. Los acuerdos a los que llegaron el agente educativo, el equipo interdisciplinario (Si aplica), con las niñas, niños, sus familias con el proposito de orientar a la convivencia, al bienestar y al desarrollo oportuno de la prestación del servicio.
c. La corresponsabilidad de las familias y cuidadores, participación ciudadana y control social.
d. Los acuerdos sobre horarios y fechas del cronograma de atención.
e. Los acuerdos que promuevan el buen trato, relaciones de respeto por la diversidad, prevención de estigmatización o exclusión de las niñas, los niños, las familias, los cuidadores o talento humano por razones de sexo, género, etnia, nacionalidad, discapacidad, enfermedad, o cualquier otra causa.
f. Los acuerdos para la atención de niñas y niños con discapacidad, contempla un horario flexible de asistencia. (En caso en que aplique).
g. Los consensos de las implicaciones frente al incumplimiento de los acuerdos.
</t>
    </r>
    <r>
      <rPr>
        <b/>
        <sz val="11"/>
        <color theme="1"/>
        <rFont val="Arial"/>
        <family val="2"/>
      </rPr>
      <t xml:space="preserve">Nota 1: </t>
    </r>
    <r>
      <rPr>
        <sz val="11"/>
        <color theme="1"/>
        <rFont val="Arial"/>
        <family val="2"/>
      </rPr>
      <t>El pacto de convivencia</t>
    </r>
    <r>
      <rPr>
        <b/>
        <sz val="11"/>
        <color theme="1"/>
        <rFont val="Arial"/>
        <family val="2"/>
      </rPr>
      <t xml:space="preserve"> </t>
    </r>
    <r>
      <rPr>
        <sz val="11"/>
        <color theme="1"/>
        <rFont val="Arial"/>
        <family val="2"/>
      </rPr>
      <t xml:space="preserve">puede ser un decálogo, una manifestación artística o cualquier otra técnica, dispositivo, representación auditiva o visual, entre otros.
</t>
    </r>
    <r>
      <rPr>
        <b/>
        <sz val="11"/>
        <color theme="1"/>
        <rFont val="Arial"/>
        <family val="2"/>
      </rPr>
      <t>Nota 2</t>
    </r>
    <r>
      <rPr>
        <sz val="11"/>
        <color theme="1"/>
        <rFont val="Arial"/>
        <family val="2"/>
      </rPr>
      <t xml:space="preserve">: En contraste con las actas y listados de asistencia dialogue con el talento humano y los padres de familia o cuidadores que se registran en ellas para verificar la construcción participativa del pacto de convivencia.  </t>
    </r>
  </si>
  <si>
    <r>
      <t xml:space="preserve">El pacto de convivencia fue socializado con participantes, familias, cuidadores y talento humano.
</t>
    </r>
    <r>
      <rPr>
        <b/>
        <sz val="11"/>
        <color theme="1"/>
        <rFont val="Arial"/>
        <family val="2"/>
      </rPr>
      <t>Nota:</t>
    </r>
    <r>
      <rPr>
        <sz val="11"/>
        <color theme="1"/>
        <rFont val="Arial"/>
        <family val="2"/>
      </rPr>
      <t xml:space="preserve"> De acuerdo con la muestra dialogue con participantes, familias, cuidadores y talento humano e identifique el conocimiento que se tiene sobre el pacto de convivencia con el fin de verificar su socialización.</t>
    </r>
  </si>
  <si>
    <t xml:space="preserve">En observación y diálogo con el talento humano, padres de familia y/o cuidadores, se evidencia que los acuerdos del Pacto de Convivencia son cumplidos, tenidos en cuenta el desarrollo del quehacer diario. </t>
  </si>
  <si>
    <r>
      <t xml:space="preserve">El plan de formación y acompañamiento a familias, contiene: 
a. Aspectos que se quieren fortalecer o resignificar priorizados.
b. Actividades y estrategias. 
c. Responsables.
d. Materiales y/o recursos a utilizar.
e. Cronograma para su implementación, que debe tener en cuenta los encuentros con las familias y cuidadores.
f. Apartado para el seguimiento. 
</t>
    </r>
    <r>
      <rPr>
        <b/>
        <sz val="11"/>
        <color theme="1"/>
        <rFont val="Arial"/>
        <family val="2"/>
      </rPr>
      <t xml:space="preserve">
Nota:</t>
    </r>
    <r>
      <rPr>
        <sz val="11"/>
        <color theme="1"/>
        <rFont val="Arial"/>
        <family val="2"/>
      </rPr>
      <t xml:space="preserve"> en caso de población con discapacidad en las actividades, debe reflejar lo orientado con la</t>
    </r>
    <r>
      <rPr>
        <i/>
        <sz val="11"/>
        <color theme="1"/>
        <rFont val="Arial"/>
        <family val="2"/>
      </rPr>
      <t xml:space="preserve"> Guía para la inclusión de niñas, niños y mujeres gestantes con discapacidad en los servicios de atención de primera infancia del ICBF</t>
    </r>
    <r>
      <rPr>
        <sz val="11"/>
        <color theme="1"/>
        <rFont val="Arial"/>
        <family val="2"/>
      </rPr>
      <t xml:space="preserve"> o documento que lo modifique o sustituya. </t>
    </r>
  </si>
  <si>
    <r>
      <t xml:space="preserve">Cuenta e implementa el primer (1er) encuentro grupal en linea con las estrategias del servicio desarrollado mediante la metodología de identificación de sentidos. 
a. Este encuentro se debe desarrollar durante el primer trimestre de atención
</t>
    </r>
    <r>
      <rPr>
        <b/>
        <sz val="11"/>
        <color theme="1"/>
        <rFont val="Arial"/>
        <family val="2"/>
      </rPr>
      <t>Nota 1.</t>
    </r>
    <r>
      <rPr>
        <sz val="11"/>
        <color theme="1"/>
        <rFont val="Arial"/>
        <family val="2"/>
      </rPr>
      <t xml:space="preserve"> Los soportes pueden ser actas, listados de asistencia, registro fotográfico, entre otros de la socialización de la metodología de identificación de sentidos, de acuerdo con las orientaciones del </t>
    </r>
    <r>
      <rPr>
        <i/>
        <sz val="11"/>
        <color theme="1"/>
        <rFont val="Arial"/>
        <family val="2"/>
      </rPr>
      <t>Anexo de orientaciones para el proceso de caracterización en los servicios de educación inicial de ICBF que hace parte de la fase 1 del proceso de caracterización o documento que la modifique o sustituya</t>
    </r>
    <r>
      <rPr>
        <sz val="11"/>
        <color theme="1"/>
        <rFont val="Arial"/>
        <family val="2"/>
      </rPr>
      <t xml:space="preserve">. 
</t>
    </r>
    <r>
      <rPr>
        <b/>
        <sz val="11"/>
        <color theme="1"/>
        <rFont val="Arial"/>
        <family val="2"/>
      </rPr>
      <t>Nota 2</t>
    </r>
    <r>
      <rPr>
        <sz val="11"/>
        <color theme="1"/>
        <rFont val="Arial"/>
        <family val="2"/>
      </rPr>
      <t>: los resultados de este encuentro se tienen en cuenta en la construcción del plan de formación y acompañamiento familiar.</t>
    </r>
  </si>
  <si>
    <r>
      <t xml:space="preserve">Cuenta e implementa  los encuentros grupales con las familias y cuidadores, como evidencia de la implementación del plan de formación y acompañamiento a familias.
a. Este encuentro se realiza una (1) vez cada semana con duración de dos (2) horas con las mujeres y personas en estado de gestación, las niñas y los niños de la UA y sus familias.
b. Esta construido en línea con la identificación de necesidades en el proceso de caracterización y en coherencia con las prácticas y acciones priorizadas.
c. Realizan seguimiento cada  tres (3) meses y el plan podra ser ajustado o actualizado proponiendo acciones de mejora.
</t>
    </r>
    <r>
      <rPr>
        <b/>
        <sz val="11"/>
        <color theme="1"/>
        <rFont val="Arial"/>
        <family val="2"/>
      </rPr>
      <t xml:space="preserve">
Nota:</t>
    </r>
    <r>
      <rPr>
        <sz val="11"/>
        <color theme="1"/>
        <rFont val="Arial"/>
        <family val="2"/>
      </rPr>
      <t xml:space="preserve"> Los soportes pueden ser actas, listados de asistencia, registro fotográfico, entre otros.
</t>
    </r>
    <r>
      <rPr>
        <b/>
        <sz val="11"/>
        <color theme="1"/>
        <rFont val="Arial"/>
        <family val="2"/>
      </rPr>
      <t>Nota 2:</t>
    </r>
    <r>
      <rPr>
        <sz val="11"/>
        <color theme="1"/>
        <rFont val="Arial"/>
        <family val="2"/>
      </rPr>
      <t xml:space="preserve"> Mediante diálogo con las familias y el talento humano se identifica que las familias han recibido formación y acompañamiento requerido.</t>
    </r>
  </si>
  <si>
    <r>
      <t xml:space="preserve">Cuenta con el seguimiento a las familias que requieren acompañamiento o intervención terapéutica, por encontrarse en situaciones emergentes o condiciones especiales.
a. En el Registro de Novedades se consigna el seguimiento al caso de la familia.
b. Las familias fueron remitidas a la entidad competente (instituciones prestadoras de salud, entidades territoriales de salud, autoridades tradicionales, entre otros).
</t>
    </r>
    <r>
      <rPr>
        <b/>
        <sz val="11"/>
        <color theme="1"/>
        <rFont val="Arial"/>
        <family val="2"/>
      </rPr>
      <t>Nota:</t>
    </r>
    <r>
      <rPr>
        <sz val="11"/>
        <color theme="1"/>
        <rFont val="Arial"/>
        <family val="2"/>
      </rPr>
      <t xml:space="preserve"> Los soportes también pueden ser actas, listados de asistencia que permitan identificar la atención.</t>
    </r>
  </si>
  <si>
    <r>
      <t xml:space="preserve">Cuenta y posibilita a la comunidad y a los participantes ejercer el control social sobre la calidad de la atención.
</t>
    </r>
    <r>
      <rPr>
        <b/>
        <sz val="11"/>
        <color theme="1"/>
        <rFont val="Arial"/>
        <family val="2"/>
      </rPr>
      <t>Nota:</t>
    </r>
    <r>
      <rPr>
        <sz val="11"/>
        <color theme="1"/>
        <rFont val="Arial"/>
        <family val="2"/>
      </rPr>
      <t xml:space="preserve"> los soportes pueden ser el resultado de las visitas desarrolladas por veedurías ciudadanas, o por las visitas del Comité del Control Social del Servicio. </t>
    </r>
  </si>
  <si>
    <r>
      <t xml:space="preserve">Realiza socialización a la comunidad de los servicios contratados, así: 
a. Primera Jornada durante el segundo (2) mes de la atención.
b. Segunda jornada durante el mes anterior al que finaliza la atención (es decir en el penúltimo mes de dicha atención). (Cuando aplique). 
</t>
    </r>
    <r>
      <rPr>
        <b/>
        <sz val="11"/>
        <color theme="1"/>
        <rFont val="Arial"/>
        <family val="2"/>
      </rPr>
      <t>Nota 1:</t>
    </r>
    <r>
      <rPr>
        <sz val="11"/>
        <color theme="1"/>
        <rFont val="Arial"/>
        <family val="2"/>
      </rPr>
      <t xml:space="preserve"> En diálogo con el talento humano, padres y/o acudientes y con los soportes suministrados se identifica que se conocen los servicios contratados. 
</t>
    </r>
    <r>
      <rPr>
        <b/>
        <sz val="11"/>
        <color theme="1"/>
        <rFont val="Arial"/>
        <family val="2"/>
      </rPr>
      <t>Nota 2</t>
    </r>
    <r>
      <rPr>
        <sz val="11"/>
        <color theme="1"/>
        <rFont val="Arial"/>
        <family val="2"/>
      </rPr>
      <t>: Los soportes de socialización pueden ser folletos, infografías, cuñas radiales, entre otros</t>
    </r>
  </si>
  <si>
    <r>
      <t xml:space="preserve">Implementa las acciones para atender los resultados del Control Social y los aspectos encontrados durante las visitas desarrolladas por las veedurias.
</t>
    </r>
    <r>
      <rPr>
        <b/>
        <sz val="11"/>
        <color theme="1"/>
        <rFont val="Arial"/>
        <family val="2"/>
      </rPr>
      <t>Nota 1:</t>
    </r>
    <r>
      <rPr>
        <sz val="11"/>
        <color theme="1"/>
        <rFont val="Arial"/>
        <family val="2"/>
      </rPr>
      <t xml:space="preserve"> Los soportes pueden ser actas.
</t>
    </r>
    <r>
      <rPr>
        <b/>
        <sz val="11"/>
        <color theme="1"/>
        <rFont val="Arial"/>
        <family val="2"/>
      </rPr>
      <t xml:space="preserve">Nota 2: </t>
    </r>
    <r>
      <rPr>
        <sz val="11"/>
        <color theme="1"/>
        <rFont val="Arial"/>
        <family val="2"/>
      </rPr>
      <t>Mediante</t>
    </r>
    <r>
      <rPr>
        <b/>
        <sz val="11"/>
        <color theme="1"/>
        <rFont val="Arial"/>
        <family val="2"/>
      </rPr>
      <t xml:space="preserve"> </t>
    </r>
    <r>
      <rPr>
        <sz val="11"/>
        <color theme="1"/>
        <rFont val="Arial"/>
        <family val="2"/>
      </rPr>
      <t>diálogo con el talento humano, padres y/o acudientes y en contraste con los soportes suministrados se identifica que se han implementado acciones a partir del control social o de los resultados de las visitas de las veedurias.</t>
    </r>
  </si>
  <si>
    <r>
      <t xml:space="preserve">El proyecto pedagógico cuenta con:
a. Concepciones
b. Marco normativo y referentes técnicos 
c. Intencionalidades pedagógicas 
d. Estrategias pedagógica 
e. Planeación pedagógica 
f. Acciones de cuidado
g. Seguimiento al desarrollo infantil 
h. Seguimiento, evaluación y actualización 
i. Transiciones, armónicas en la primera infancia
j. Fue construído a partir de la caracterización de la smujeres y personas en estado de gestación, las niñas, los niños, sus familias, cuidadores y territorio.
k. Está basado en las 16 prácticas de cuidado y crianza.
l. Incide en la construcción de la identidad individual y colectiva de las niñas y los niños desde la gestación, fortaleciendo la conexión con lo propio y la construcción de relaciones interculturales.
m.Preserva la cultura, cosmogonía, cosmovisión, cosmógrama y la relación con la madre naturaleza y el territorio.
n.. Fue construido y actualizado de manera participativa en cada vigencia al finalizar el primer trimestre del año. Los soportes pueden ser actas, listados de asistencia, entre otros
</t>
    </r>
    <r>
      <rPr>
        <b/>
        <sz val="11"/>
        <rFont val="Arial"/>
        <family val="2"/>
      </rPr>
      <t>Nota:</t>
    </r>
    <r>
      <rPr>
        <sz val="11"/>
        <rFont val="Arial"/>
        <family val="2"/>
      </rPr>
      <t xml:space="preserve"> Esta verificación se realizará en contraste con el proyecto pedagógico y mediante diálogo con las familias y el talento humano se identifica que se ha construido de manera participativa</t>
    </r>
  </si>
  <si>
    <t xml:space="preserve">Cuenta con el formato de planeación pedagógica el cual contiene:
a. Número del encuentro o acompañamiento
b. Fecha y hora.
c. Talento humano responsable y rol.
d. Intencionalidades de las experiencias pedagógicas.
e. Descripción de las experiencias pedagógicas. 
f. Estrategias pedagógicas. 
g. Recursos o materiales.
h. Valoración del encuentro. </t>
  </si>
  <si>
    <t>Guía Operativa del Servicio Educación Inicial en el Hogar. Versión 2 del 26/12/2025. Estándar 25. Tabla 10. Tiempos de planeación de los encuentros en el hogar. Páginas 59 a la 69.  
* El Anexo orientaciones para la construcción o ajuste  del proyecto pedagógico en los servicios de educación inicial en el marco de la atención integral del ICBF. 
* Bases curriculares para educación inicial y preescolar (MEN, 2017).</t>
  </si>
  <si>
    <t>Mediante la observación y diálogo con el talento humano, padres, cuidadores, niñas y niños, en referencia con lo descrito en el proyecto pedagógico y la planeación de las experiencias pedagógicas se identifica que:</t>
  </si>
  <si>
    <t xml:space="preserve">a. La planeación pedagógica se encuentra acorde con el enfoque, modelo, concepciones, filosofias o corrientes, establecidas en el proyecto y el desarrollo de la intensionalidad pedagógica. 
b. La intensionalidad y acciones pedagógicas se encuentran desarrolladas en el marco de los intereses, particulariadades y necesidades de los usuarios. 
c. Las actividades relacionadas en la planeación pedagógica son flexibles y tienen en cuenta el material que aporta el entorno. 
d.  Las actividades permiten que las niñas y niños sean constructores de su porpio conocimiento por medio de la exploración del medio. </t>
  </si>
  <si>
    <r>
      <t xml:space="preserve">Cuenta con acciones de cuidado que:
a. Promueven en el desarrollo del quehacer diario: Estilos de vida saludable, la alimentación, la siesta, las actividades de cuerpo y movimiento, la higiene (cambio de pañal, control de esfínteres, higiene oral, lavado de manos, entre otros).
b.Tienen un sentido claro y una intencionalidad, las cuales promueven interacciones sensibles, bienestar físico, bienestar emocional y buen trato.
c. Parten del reconocimiento de las particularidades de los participantes, respetando siempre sus ritmos y sus tiempos; permitiendo que las vivan de forma natural, propiciando la construcción de vínculos, relaciones de afecto y seguridad. 
</t>
    </r>
    <r>
      <rPr>
        <b/>
        <sz val="11"/>
        <color theme="1"/>
        <rFont val="Arial"/>
        <family val="2"/>
      </rPr>
      <t>Nota 1:</t>
    </r>
    <r>
      <rPr>
        <sz val="11"/>
        <color theme="1"/>
        <rFont val="Arial"/>
        <family val="2"/>
      </rPr>
      <t xml:space="preserve"> La sensibilidad, el cariño y el afecto cumplen un papel relevante en los momentos, prácticas y vivencias cotidianas. Verifique si el talento humano demuestra de forma consistente sensibilidad, cariño y afecto a través de: tono de voz calmado, contacto físico respetuoso y oportuno, escucha atenta, validación de emociones, consuelo ante el llanto o malestar, trato no violento (sin gritos, humillaciones ni burlas) y gestos de acercamiento y acompañamiento afectuoso.</t>
    </r>
  </si>
  <si>
    <t xml:space="preserve">Cuenta con los ajustes razonables para el desarrollo de las acciones de cuidado para los participantes con discapacidad y étnicos,  partiendo de sus características, capacidades y habilidades. </t>
  </si>
  <si>
    <r>
      <t xml:space="preserve">Utiliza el talento humano de la Institución, lenguaje respetuoso, tiene disposición a la escucha y demuestra empatía con los niños y niñas. 
</t>
    </r>
    <r>
      <rPr>
        <b/>
        <sz val="11"/>
        <color theme="1"/>
        <rFont val="Arial"/>
        <family val="2"/>
      </rPr>
      <t xml:space="preserve">Nota: </t>
    </r>
    <r>
      <rPr>
        <sz val="11"/>
        <color theme="1"/>
        <rFont val="Arial"/>
        <family val="2"/>
      </rPr>
      <t>En observación del personal se evidencia que utilizan lenguaje verbal respetuoso (sin sarcasmos, gritos o descalificaciones), mantienen un tono de voz adecuado, cordial y amable con los niños y niñas.</t>
    </r>
  </si>
  <si>
    <t>Se identifica que los ambientes pedagógicos se caracterizan por: 
a. La igualdad y participación de las niñas, los niños, sus familias y cuidadores basados en las particularidades, intereses, gustos y características de su cultura, la construcción de la identidad y contexto territorial. 
b. La vivencia de experiencias en las que las niñas y los niños disfruten, creen, transformen y doten de sentido su entorno a a través del juego, las expresiones artísticas y la literatura, exploren el medio para conocerlo, apropiarlo y preguntarse sobre él.  
c.Ser flexibles, funcionales, por lo que pueden cobrar distintos usos y sentidos de acuerdo con las intencionalidades pedagógicas.
d. Atender a niñas y niños de diferentes grupos poblacionales teniendo en cuenta sus intereses, particularidades y cultura propia de la comunidad. 
e.Proponer espacios pedagógicos inclusivos y sin estereotipos.
f.Incluir ajustes tales como señales visuales acondicionadas en colores y contrastes, uso de imágenes reales como fotografías, material texturizado, agendas visuales, entre otros.</t>
  </si>
  <si>
    <t xml:space="preserve">Se identifica que los ambientes pedagógicos favorecen la participación de todas las personas, ajustados intencionalmente para promover la inclusión y participación de las niñas y los niños con discapacidad. </t>
  </si>
  <si>
    <r>
      <t xml:space="preserve">Cuentan con material que:  
a. Permite la exploración corporal, instrumentos musicales, juego de construcción, juego simbólico y de roles, material audiovisual, exploración sensorial necesarios, entre otros, suficientes y en buen estado.
b. Apuntan a potenciar la construcción del conocimiento y son de fácil manejo de las niñas y los niños. 
c. Permite la exploración de las particularidades, en caso de atender a niñas y niños de diferentes grupos poblacionales, basadas en la propuesta pedagógica en el marco de sus particularidades, intereses y cultura propia de la comunidad. 
d. Incluye ajustes tales como señales visuales acondicionadas en colores y contrastes, uso de imágenes reales como fotografías, material texturizado, agendas visuales, entre otros, 
e. Se encuentran al alcance de las niñas y los niños, permitiendo el fortalecimieno de habilidades y potencialidades. 
</t>
    </r>
    <r>
      <rPr>
        <b/>
        <sz val="11"/>
        <color theme="1"/>
        <rFont val="Arial"/>
        <family val="2"/>
      </rPr>
      <t>Nota:</t>
    </r>
    <r>
      <rPr>
        <sz val="11"/>
        <color theme="1"/>
        <rFont val="Arial"/>
        <family val="2"/>
      </rPr>
      <t xml:space="preserve"> Los materiales pueden ser:
*Estructurados: Como plastilina, crayolas, marcadores, colores, juegos didácticos, entre otros.
* No estructurados: De origen natural (semillas, hojas secas, ramas de árbol, entre otros). De origen industrial o reutilizables (retazos de tela, tubos de cartón, botellas plásticas, entre otros). Objetos de la vida cotidiana (vasos de plástico, coladores, cucharas de palo, entre otros. Herramientas y utensilios: lupas, linternas, pinzas, embudos, entre otros).</t>
    </r>
  </si>
  <si>
    <r>
      <t xml:space="preserve">Realiza encuentros en el hogar los cuales : 
a. Deben realizarse desde el primer mes de atención,
b. Se deben realizar cada dos (2) meses, es decir, dos (2) planeaciones de acompañamiento al semestre para cada participante según las prácticas y sus acciones priorizadas. 
c. Tiene los tres (3) momentos metodológicos: a) conectarnos, b) construyendo juntos y c) comprometernos.
d. Son realizados por el agente educativo, los profesionales de atención psicosocial o el profesional de salud y nutrición. El auxiliar pedagógico deberá acompañar los encuentros en el hogar según lo defina el equipo de trabajo
</t>
    </r>
    <r>
      <rPr>
        <b/>
        <sz val="10"/>
        <color theme="1"/>
        <rFont val="Arial"/>
        <family val="2"/>
      </rPr>
      <t>Nota 1:</t>
    </r>
    <r>
      <rPr>
        <sz val="10"/>
        <color theme="1"/>
        <rFont val="Arial"/>
        <family val="2"/>
      </rPr>
      <t xml:space="preserve">  Mediante dialogo con  padres, cuidadores, niñas y niños, mujeres y personas en estado de gestación la realización efectiva de los encuentros en el hogar.</t>
    </r>
  </si>
  <si>
    <r>
      <t xml:space="preserve">Cuenta e implementa con un instrumento definido para el seguimiento al desarrollo de cada niño y niña el cual:
a. Contiene: 
*El nombre de la niña o niño
*La fecha del suceso o cambio identificado. 
*Las anotaciones, informaciones y recorridos de las situaciones que cotidianamente se vivieron, haciendo énfasis en el desarrollo y aprendizaje de la niña o el niño.
b. Se aplica mínimo una vez al mes.
c. Aprobado por la supervisión del contrato.
</t>
    </r>
    <r>
      <rPr>
        <b/>
        <sz val="11"/>
        <color theme="1"/>
        <rFont val="Arial"/>
        <family val="2"/>
      </rPr>
      <t>Nota 1:</t>
    </r>
    <r>
      <rPr>
        <sz val="11"/>
        <color theme="1"/>
        <rFont val="Arial"/>
        <family val="2"/>
      </rPr>
      <t xml:space="preserve"> los soportes que evidencian el seguimiento al desarrollo de cada niño y niña podrian ser: diarios de campo, anecdotario, transcripciones de las voces, álbumes o museos de fotografías comentadas, bitácoras, grabaciones de voz, cuadernos viajeros, producciones de las niñas y los niños, entre otros, permiten evidenciar lo que los niños y niñas viven, sienten, preguntan, interpretan, comunican y construyen en su cotidianidad.
</t>
    </r>
    <r>
      <rPr>
        <b/>
        <sz val="11"/>
        <color theme="1"/>
        <rFont val="Arial"/>
        <family val="2"/>
      </rPr>
      <t>Nota 2:</t>
    </r>
    <r>
      <rPr>
        <sz val="11"/>
        <color theme="1"/>
        <rFont val="Arial"/>
        <family val="2"/>
      </rPr>
      <t xml:space="preserve"> En contraste con la información encontrada en el instrumento diálogue con el talento humano y las familias y/o cuidador de acuerdo con la muestra para la verificación del seguimiento al desarrollo de cada niña y niño.</t>
    </r>
  </si>
  <si>
    <r>
      <t xml:space="preserve">Cuenta con la Escala de Valoración Cualitativa del Desarrollo Infantil - Revisada - EVCDI-R, que:
a. Fue constuida a partir de las anotaciones, información y registros realizados máximo mensualmente de cada una de las niñas y niños. 
b. Es liderada por el agente educativo
c. Se aplica cada tres (3) meses a partir del ingreso de cada niña y niño al servicio.
</t>
    </r>
    <r>
      <rPr>
        <b/>
        <sz val="11"/>
        <color theme="1"/>
        <rFont val="Arial"/>
        <family val="2"/>
      </rPr>
      <t xml:space="preserve">Nota: </t>
    </r>
    <r>
      <rPr>
        <sz val="11"/>
        <color theme="1"/>
        <rFont val="Arial"/>
        <family val="2"/>
      </rPr>
      <t>Para este registro se utiliza la hoja de “Registro y respuestas escala de valoración”,  y  se contará con cinco días hábiles calendario, posteriores a la fecha correspondiente para el diligenciamiento de la ECVDI- R o documento que lo modifique o sustituya.</t>
    </r>
  </si>
  <si>
    <r>
      <t xml:space="preserve">Cuenta con los resultados de la Escala de Valoración Cualitativa del Desarrollo Infantil - Revisada - EVCDI-R,  los cuales deben evidenciar que:
Se realizó un análisis de la información del equipo intersiciplinario y se toman decisiones como mínimo con respecto a:
• Fortalecimiento de su práctica pedagógica: planeación y ambientes
• Plan de formación y acompañamiento a familias.
• La gestión intersectorial e institucional.
• Los procesos de cualificación del talento humano.
• Diligenciamiento del Formato Ficha de caracterización pedagógica para la inclusión de niñas y niños con discapacidad o documento que lo modifique o sustituya, cuando se identifiquen dos o más alertas en el desarrollo de las niñas y los niños. 
</t>
    </r>
    <r>
      <rPr>
        <b/>
        <sz val="11"/>
        <color theme="1"/>
        <rFont val="Arial"/>
        <family val="2"/>
      </rPr>
      <t>Nota:</t>
    </r>
    <r>
      <rPr>
        <sz val="11"/>
        <color theme="1"/>
        <rFont val="Arial"/>
        <family val="2"/>
      </rPr>
      <t xml:space="preserve">  los soportes pueden ser, actas, listados de asistencia, registros, entre otros. </t>
    </r>
  </si>
  <si>
    <r>
      <t xml:space="preserve">Cuenta e implementa jornadas de reflexión pedagógica las cuales:
a. Desarrollan espacios participativos de diálogo entre el talento humano interdisciplinario del servicio
b. Incluyen los compromisos y aportes para fortalecer el trabajo con las niñas, los niños, las mujeres y personas en estado de gestación.
d.Son realizadas una (1) vez al mes, cuatro (4) horas por un (1) día. </t>
    </r>
    <r>
      <rPr>
        <b/>
        <sz val="11"/>
        <rFont val="Arial"/>
        <family val="2"/>
      </rPr>
      <t xml:space="preserve">
Nota:</t>
    </r>
    <r>
      <rPr>
        <sz val="11"/>
        <rFont val="Arial"/>
        <family val="2"/>
      </rPr>
      <t xml:space="preserve"> los soportes podrian ser cronograma, actas, listados de asistencia, registros fotográficos entre otros.
</t>
    </r>
    <r>
      <rPr>
        <b/>
        <sz val="11"/>
        <rFont val="Arial"/>
        <family val="2"/>
      </rPr>
      <t>Nota 2:</t>
    </r>
    <r>
      <rPr>
        <sz val="11"/>
        <rFont val="Arial"/>
        <family val="2"/>
      </rPr>
      <t xml:space="preserve"> Las jornadas de reflexión pedagógicas también deben ser verificadas en diálogo con el talento humano.</t>
    </r>
  </si>
  <si>
    <r>
      <t xml:space="preserve">Cuenta con estrategias y acciones que permiten el reconocimiento, la pervivencia y el fortalecimiento de las prácticas culturales de los grupos étnicos presentes en el servicio.
</t>
    </r>
    <r>
      <rPr>
        <b/>
        <sz val="11"/>
        <color theme="1"/>
        <rFont val="Arial"/>
        <family val="2"/>
      </rPr>
      <t>Nota 1:</t>
    </r>
    <r>
      <rPr>
        <sz val="11"/>
        <color theme="1"/>
        <rFont val="Arial"/>
        <family val="2"/>
      </rPr>
      <t xml:space="preserve"> los soportes pueden ser cronogramas de implementación de acciones, actas, registros de asistencia, entre otros.
</t>
    </r>
    <r>
      <rPr>
        <b/>
        <sz val="11"/>
        <color theme="1"/>
        <rFont val="Arial"/>
        <family val="2"/>
      </rPr>
      <t>Nota 2:</t>
    </r>
    <r>
      <rPr>
        <sz val="11"/>
        <color theme="1"/>
        <rFont val="Arial"/>
        <family val="2"/>
      </rPr>
      <t xml:space="preserve"> Las jornadas de prácticas culturales deben ser verificadas en diálogo con el talento humano.</t>
    </r>
  </si>
  <si>
    <r>
      <t xml:space="preserve">Cuenta con la participación del talento humano en los colectivos pedagógicos, quienes deberán: 
a. Movilizar y compartir los aprendizajes y construcciones pedagógicas, con sus compañeros durante las jornadas destinadas a la reflexión pedagógica.
b. Ser constantes con el fin de aportar a las apuestas territoriales que influyan en la garantía del derecho a la educación inicial de las niñas y los niños.
</t>
    </r>
    <r>
      <rPr>
        <b/>
        <sz val="11"/>
        <color theme="1"/>
        <rFont val="Arial"/>
        <family val="2"/>
      </rPr>
      <t xml:space="preserve">Nota 1: </t>
    </r>
    <r>
      <rPr>
        <sz val="11"/>
        <color theme="1"/>
        <rFont val="Arial"/>
        <family val="2"/>
      </rPr>
      <t xml:space="preserve">los soportes podrian ser cronogramas, actas, registros de asistencia, entre otros.
</t>
    </r>
    <r>
      <rPr>
        <b/>
        <sz val="11"/>
        <color theme="1"/>
        <rFont val="Arial"/>
        <family val="2"/>
      </rPr>
      <t>Nota 2:</t>
    </r>
    <r>
      <rPr>
        <sz val="11"/>
        <color theme="1"/>
        <rFont val="Arial"/>
        <family val="2"/>
      </rPr>
      <t xml:space="preserve"> Los colectivos pedagógicos deben ser verificados en diálogo con el talento humano.</t>
    </r>
  </si>
  <si>
    <t xml:space="preserve">Documenta e implementa, de acuerdo con las orientaciones vigentes, la gestión documental de la información sobre las niñas, los niños, mujeres gestantes, sus familias o cuidadores, el talento humano y la gestión administrativa y financiera. - Estandar 53 </t>
  </si>
  <si>
    <r>
      <rPr>
        <sz val="11"/>
        <color rgb="FF000000"/>
        <rFont val="Arial"/>
        <family val="2"/>
      </rPr>
      <t xml:space="preserve">Cuentan los niños y niñas con la totalidad de los documentos requeridos según la muestra seleccionada y están disponibles para consulta.
</t>
    </r>
    <r>
      <rPr>
        <b/>
        <sz val="11"/>
        <color rgb="FF000000"/>
        <rFont val="Arial"/>
        <family val="2"/>
      </rPr>
      <t>Nota 1</t>
    </r>
    <r>
      <rPr>
        <sz val="11"/>
        <color rgb="FF000000"/>
        <rFont val="Arial"/>
        <family val="2"/>
      </rPr>
      <t xml:space="preserve">: En caso de no contar con algun documento, se relacionan las acciones en el registro de novedades para la adquisición de los documentos de las niñas y niños atendidos.
</t>
    </r>
    <r>
      <rPr>
        <b/>
        <sz val="11"/>
        <color rgb="FF000000"/>
        <rFont val="Arial"/>
        <family val="2"/>
      </rPr>
      <t xml:space="preserve">Nota 2: </t>
    </r>
    <r>
      <rPr>
        <sz val="11"/>
        <color rgb="FF000000"/>
        <rFont val="Arial"/>
        <family val="2"/>
      </rPr>
      <t>Esta verificación se realizará a través de la muestra seleccionada.</t>
    </r>
  </si>
  <si>
    <t xml:space="preserve">Cuentan con la documentación requerida para los niñas y niños en proceso migratorio.  </t>
  </si>
  <si>
    <r>
      <t xml:space="preserve">Cuenta con las gestiones realizadas con las entidades territoriales y/o tradicionales para la adquisición de los documentos faltantes. 
</t>
    </r>
    <r>
      <rPr>
        <b/>
        <sz val="11"/>
        <rFont val="Arial"/>
        <family val="2"/>
      </rPr>
      <t>Nota:</t>
    </r>
    <r>
      <rPr>
        <sz val="11"/>
        <rFont val="Arial"/>
        <family val="2"/>
      </rPr>
      <t xml:space="preserve"> los soportes pueden ser actas, listados de asistencia, correos electrónicos, entre otros. </t>
    </r>
  </si>
  <si>
    <r>
      <t xml:space="preserve">Aplican las jornadas de sensibilización y orientación a la familia, cuidador y autoridades tradicionales para la adquisición de los documentos.
</t>
    </r>
    <r>
      <rPr>
        <b/>
        <sz val="11"/>
        <rFont val="Arial"/>
        <family val="2"/>
      </rPr>
      <t xml:space="preserve">Nota: </t>
    </r>
    <r>
      <rPr>
        <sz val="11"/>
        <rFont val="Arial"/>
        <family val="2"/>
      </rPr>
      <t>los soportes pueden ser</t>
    </r>
    <r>
      <rPr>
        <b/>
        <sz val="11"/>
        <rFont val="Arial"/>
        <family val="2"/>
      </rPr>
      <t xml:space="preserve"> </t>
    </r>
    <r>
      <rPr>
        <sz val="11"/>
        <rFont val="Arial"/>
        <family val="2"/>
      </rPr>
      <t xml:space="preserve">actas, listados de asistencia, correos electrónicos, entre otros. </t>
    </r>
  </si>
  <si>
    <t>El archivo fisico y/o digital de cada colaborador contiene la totalidad de documentación requerida y organizada de acuerdo a las orientaciones de gestión documental de la guia opertiva de la modalidad y servicio.</t>
  </si>
  <si>
    <t>Registra y actualiza la información de las niñas, los niños, sus familias, cuidadores y el talento humano a través de los mecanismos que definan las entidades competentes. (Estándar 54)</t>
  </si>
  <si>
    <r>
      <t xml:space="preserve">Disponen del Registro de Asistencia Mensual RAM, que se aplica diariamente a niñas y niños, y cargan la información en el sistema o herramienta que defina el ICBF para tal fin, la cual debe guardar total relación con la asistencia efectiva de los participantes a la UDS.
</t>
    </r>
    <r>
      <rPr>
        <b/>
        <sz val="11"/>
        <rFont val="Arial"/>
        <family val="2"/>
      </rPr>
      <t>Nota 1</t>
    </r>
    <r>
      <rPr>
        <sz val="11"/>
        <rFont val="Arial"/>
        <family val="2"/>
      </rPr>
      <t xml:space="preserve">: Esta verificación se realiza de acuerdo con la muestra seleccionada. 
</t>
    </r>
    <r>
      <rPr>
        <b/>
        <sz val="11"/>
        <rFont val="Arial"/>
        <family val="2"/>
      </rPr>
      <t xml:space="preserve">Nota 2: </t>
    </r>
    <r>
      <rPr>
        <sz val="11"/>
        <rFont val="Arial"/>
        <family val="2"/>
      </rPr>
      <t>En caso que los participantes reportados en el RAM no sean los mismos, cuenta con los soportes de solicitud de actualización y ajuste de los datos de las niñas y niños no relacionados. Los soportes pueden ser actas, correos electrónicos, entre otros.</t>
    </r>
  </si>
  <si>
    <r>
      <t xml:space="preserve">Atiende población relacionada como excepción, para lo cual deberá: 
a. Registrarla en el aplicativo Cuéntame o sistema de información del ICBF: 
b. Tener el soporte de la visita domiciliaria del equipo interdisciplinario de la Institución, que relaciona el motivo para la atención excepcional de niñas y niños de tres (3) a seis (6) meses.
c. Tener el acta de Comité Técnico que contemple la aprobación para esas poblaciones
</t>
    </r>
    <r>
      <rPr>
        <b/>
        <sz val="11"/>
        <rFont val="Arial"/>
        <family val="2"/>
      </rPr>
      <t>Nota 1:</t>
    </r>
    <r>
      <rPr>
        <sz val="11"/>
        <rFont val="Arial"/>
        <family val="2"/>
      </rPr>
      <t xml:space="preserve"> La verificación en Cuéntame o sistema de información del ICBF, se realizará de acuerdo con la muestra seleccionada.</t>
    </r>
  </si>
  <si>
    <t xml:space="preserve">GUÍA OPERATIVA DEL SERVICIO EDUCACIÓN INICIAL EN EL HOGAR GO1.MT2.PP 26/12//2025
Versión 2 Página 105 </t>
  </si>
  <si>
    <r>
      <rPr>
        <sz val="11"/>
        <color rgb="FF000000"/>
        <rFont val="Arial"/>
        <family val="2"/>
      </rPr>
      <t xml:space="preserve">Cuentan con el directorio de familias y cuidadores principales de los participantes, con la siguiente información:
* Nombre y apellido de la niña y/o niño.
* Nombre del padre, madre y/o adulto cuidador principal.
* Dirección o ubicación de la vivienda de la niña y/o niño.
* Teléfonos de contacto (fijo o celular).
* Datos de contacto alterno de un familiar o cuidador (Nombre, parentesco y número de contacto).
* Teléfono de líder o representante de autoridad tradicional para los casos de pertenencia a comunidades étnicas (cuando se cuente con esta información).
</t>
    </r>
    <r>
      <rPr>
        <b/>
        <sz val="11"/>
        <color rgb="FF000000"/>
        <rFont val="Arial"/>
        <family val="2"/>
      </rPr>
      <t xml:space="preserve">Nota 1: </t>
    </r>
    <r>
      <rPr>
        <sz val="11"/>
        <color rgb="FF000000"/>
        <rFont val="Arial"/>
        <family val="2"/>
      </rPr>
      <t xml:space="preserve">El directorio se encuentra disponible en la unidad de servicio y bajo custodia de una persona responsable del talento humano.
</t>
    </r>
    <r>
      <rPr>
        <b/>
        <sz val="11"/>
        <color rgb="FF000000"/>
        <rFont val="Arial"/>
        <family val="2"/>
      </rPr>
      <t xml:space="preserve">Nota 2: </t>
    </r>
    <r>
      <rPr>
        <sz val="11"/>
        <color rgb="FF000000"/>
        <rFont val="Arial"/>
        <family val="2"/>
      </rPr>
      <t>El directorio debe estar actualizado y con información veraz.</t>
    </r>
    <r>
      <rPr>
        <b/>
        <sz val="11"/>
        <color rgb="FF000000"/>
        <rFont val="Arial"/>
        <family val="2"/>
      </rPr>
      <t xml:space="preserve"> </t>
    </r>
    <r>
      <rPr>
        <sz val="11"/>
        <color rgb="FF000000"/>
        <rFont val="Arial"/>
        <family val="2"/>
      </rPr>
      <t>Esta verificación se realiza mediante el diálogo con los padres y/o cuidadores en la cual se debe contrastar la información del directorio, de acuerdo con la muestra.</t>
    </r>
  </si>
  <si>
    <t xml:space="preserve">Cuentan un procedimiento para el trámite de las PQRFS que cuenta como mínimo con: 
a. Tiempos de respuesta.
b. Registro de la PQRFS.
c. Direccionamiento y seguimiento a la respuesta.
d. Asignación de los responsables para gestionar una respuesta oportuna y verás. </t>
  </si>
  <si>
    <r>
      <rPr>
        <sz val="11"/>
        <color rgb="FF000000"/>
        <rFont val="Arial"/>
        <family val="2"/>
      </rPr>
      <t xml:space="preserve">El procedimiento para el trámite de las PQRFS es implementado de acuerdo con lo documentado.
</t>
    </r>
    <r>
      <rPr>
        <b/>
        <sz val="11"/>
        <color rgb="FF000000"/>
        <rFont val="Arial"/>
        <family val="2"/>
      </rPr>
      <t>Nota 1:</t>
    </r>
    <r>
      <rPr>
        <sz val="11"/>
        <color rgb="FF000000"/>
        <rFont val="Arial"/>
        <family val="2"/>
      </rPr>
      <t xml:space="preserve"> Esta verificación se realiza mediante el diálogo con los padres y/o cuidadores y el talento humano, identificando si se conoce y se da respuesta a las PQRFS.</t>
    </r>
  </si>
  <si>
    <t xml:space="preserve">Cuenta con evidencias de aplicación de las dos (2) evaluaciones de satisfacción a participantes, familias y cuidadores frente al servicio prestado al año y el informe de análisis de los resultados. </t>
  </si>
  <si>
    <t>Cuenta con un presupuesto de ingresos y gastos que permita mantener el equilibrio financiero para la prestación del servicio. (Estandar 57)</t>
  </si>
  <si>
    <t xml:space="preserve">Cuenta con un presupuesto de ingresos y gastos para la prestación del servicio </t>
  </si>
  <si>
    <t>Cuenta con un saldo de la cuenta bancaria que  sea superior al valor total de las provisiones mensuales acumuladas de nómina y el valor total de la remuneración del talento humano del mes en curso o el siguiente.</t>
  </si>
  <si>
    <t>Cumple con los requisitos de ley establecidos para la contabilidad, según el tipo de sociedad o empresa. (Estandar 58)</t>
  </si>
  <si>
    <t>7.2.1</t>
  </si>
  <si>
    <t>Cuenta con el RUT actualizado, completo y cumple con las responsabilidades registradas en el mismo.</t>
  </si>
  <si>
    <t>7.2.2</t>
  </si>
  <si>
    <r>
      <t xml:space="preserve">Cuenta con Estados financieros completos del último año fiscal aprobados por el órgano máximo de administración.
</t>
    </r>
    <r>
      <rPr>
        <b/>
        <sz val="11"/>
        <color theme="1"/>
        <rFont val="Arial"/>
        <family val="2"/>
      </rPr>
      <t>Nota:</t>
    </r>
    <r>
      <rPr>
        <sz val="11"/>
        <color theme="1"/>
        <rFont val="Arial"/>
        <family val="2"/>
      </rPr>
      <t xml:space="preserve"> Verificar si la entidad cuenta con manual de politicas contables.</t>
    </r>
  </si>
  <si>
    <t>7.2.3</t>
  </si>
  <si>
    <t>7.3.1</t>
  </si>
  <si>
    <r>
      <t xml:space="preserve">Cuenta con soportes de implementación de la canasta del servicio para el componente de Talento Humano.
</t>
    </r>
    <r>
      <rPr>
        <b/>
        <sz val="11"/>
        <color rgb="FF000000"/>
        <rFont val="Arial"/>
        <family val="2"/>
      </rPr>
      <t>Nota:</t>
    </r>
    <r>
      <rPr>
        <sz val="11"/>
        <color rgb="FF000000"/>
        <rFont val="Arial"/>
        <family val="2"/>
      </rPr>
      <t xml:space="preserve"> Se realiza la verificación de los pagos de Salarios, Honorarios y Seguridad Social.</t>
    </r>
  </si>
  <si>
    <t>7.3.2</t>
  </si>
  <si>
    <t>7.3.3</t>
  </si>
  <si>
    <t>Cuenta con soportes de implementacion de la canasta del servicio para el componente de Gastos Operativos</t>
  </si>
  <si>
    <t>7.3.4</t>
  </si>
  <si>
    <t>Cuenta con soportes de implementacion de la canasta del servicio para el componente  de Seguro (poliza participante)</t>
  </si>
  <si>
    <t>7.3.5</t>
  </si>
  <si>
    <t>Cuenta con soportes de implementacion de la canasta del servicio para el componente  de Dotación de Consumo (Material didáctico de consumo)</t>
  </si>
  <si>
    <t>7.3.6</t>
  </si>
  <si>
    <t>Cuenta con soportes de implementacion de la canasta del servicio para el componente  de Dotación Aseo personal</t>
  </si>
  <si>
    <t>7.3.7</t>
  </si>
  <si>
    <t>Cuenta con soportes de implementacion de la canasta del servicio para el componente de transporte</t>
  </si>
  <si>
    <t>Cuenta con soportes de implementacion de la canasta del servicio para el componente  de Alimentación (Refrigerio por participante)</t>
  </si>
  <si>
    <t>Cuenta con soportes de implementacion de la canasta del servicio para el componente  de Alimentación (Ración para preparar)</t>
  </si>
  <si>
    <t>GUÍA OPERATIVA DEL SERVICIO EDUCACIÓN INICIAL EN EL HOGAR GO1.MT2.PP 26/12//2025 Versión 2 Página 114</t>
  </si>
  <si>
    <r>
      <t xml:space="preserve">El personal cumple con los requisitos de formación académica y experiencia profesional establecidos para ejercer los cargos definidos en el Tabla 11. Roles y Perfiles del Talento Humano.
</t>
    </r>
    <r>
      <rPr>
        <b/>
        <sz val="11"/>
        <rFont val="Arial"/>
        <family val="2"/>
      </rPr>
      <t xml:space="preserve">Nota: </t>
    </r>
    <r>
      <rPr>
        <sz val="11"/>
        <rFont val="Arial"/>
        <family val="2"/>
      </rPr>
      <t>En caso de no contar con perfiles 1 y 2, se ha llevado el caso al comité técnico operativo y se cuenta con la documentación respectiva.</t>
    </r>
  </si>
  <si>
    <t xml:space="preserve">Cuenta con los soportes de implementación del plan de cualificación tales como actas con el listado de asistencia, contemplando las temáticas minimas establecidas en el  el Anexo Temáticas para cualificación del talento humano vinculado a los servicios de educación inicial en el marco de la atención integral o documento que lo modifique o sustituya. </t>
  </si>
  <si>
    <r>
      <t xml:space="preserve">Cuenta con los soportes de verificación de consulta en páginas oficiales de:
- Certificado de antecedentes disciplinarios – Procuraduría.
- Certificado de antecedentes de responsabilidad fiscal – Contraloría.
- Certificado de antecedentes judiciales – Policía Nacional.
- Certificado del Sistema Registro Nacional de Medidas Correctivas – RNMC.
- Certificado de inhabilidades por delitos sexuales contra menores de 18 años.
- Tarjeta profesional o registro profesional o tecnológico (cuando aplique).
- Registro Único Nacional del Talento Humano en Salud – RETHUS (cuando aplique).
- Otros documentos determinados por la normatividad vigente.
</t>
    </r>
    <r>
      <rPr>
        <b/>
        <sz val="11"/>
        <rFont val="Arial"/>
        <family val="2"/>
      </rPr>
      <t xml:space="preserve">Nota 1: </t>
    </r>
    <r>
      <rPr>
        <sz val="11"/>
        <rFont val="Arial"/>
        <family val="2"/>
      </rPr>
      <t xml:space="preserve">No se podrá vincular talento humano que tenga antecedentes: fiscales, disciplinarios, ni judiciales (en Justicia Ordinaria y en el ejercicio de Justicia Propia para el caso de Pueblos Indígeneas). Verificar cada 3 meses durante la vinculación de la modalidad.
</t>
    </r>
    <r>
      <rPr>
        <b/>
        <sz val="11"/>
        <rFont val="Arial"/>
        <family val="2"/>
      </rPr>
      <t>Nota 2:</t>
    </r>
    <r>
      <rPr>
        <sz val="11"/>
        <rFont val="Arial"/>
        <family val="2"/>
      </rPr>
      <t xml:space="preserve"> Verificar que la Unidad haya realizado la validación de antecedentes del talento humano, como requisito previo a su vinculación.
</t>
    </r>
    <r>
      <rPr>
        <b/>
        <sz val="11"/>
        <rFont val="Arial"/>
        <family val="2"/>
      </rPr>
      <t>Nota 3:</t>
    </r>
    <r>
      <rPr>
        <sz val="11"/>
        <rFont val="Arial"/>
        <family val="2"/>
      </rPr>
      <t xml:space="preserve"> solicitar la verificación de los antecedentes judiciales en las páginas oficiales de la muestra seleccionada.</t>
    </r>
  </si>
  <si>
    <t>Cuenta con los soportes documentales de los resultados de la evaluación de selección del talento humano y de los requisitos establecidos, en concordancia con el perfil del cargo.</t>
  </si>
  <si>
    <t>Tabla 11. Roles y perfiles de Talento Humano</t>
  </si>
  <si>
    <t>título profesional en: pedagogía infantil, educación preescolar, educación inicial, educación infantil, educación especial, licenciatura en artes plásticas, escénicas o musicales o etnoeducación en Educación especial, Educación comunitaria, Psicopedagogía, Básica primaria, artes plásticas, escénicas o musicales o en las áreas de la lingüística y literatura</t>
  </si>
  <si>
    <t xml:space="preserve">En diálogo con el talento humano, identifique si conocen el "Protocolo de Actuaciones ante Alertas de Amenazas, Vulneración o Inobservancia de Derechos en los Servicios de Atención a la Primera Infancia del ICBF" y el "Lineamiento técnico para la prevención de las violencias contra niñas, niños en primera infancia". </t>
  </si>
  <si>
    <t>4.6</t>
  </si>
  <si>
    <t>4.6.1</t>
  </si>
  <si>
    <t>4.6.2</t>
  </si>
  <si>
    <t>4.6.3</t>
  </si>
  <si>
    <t>4.6.4</t>
  </si>
  <si>
    <t>Guía Operativa del Servicio Educación Inicial en el Hogar. Versión 2 del 26/12/2025
Estándar 8. Pág. 34 y 35.
Guía para el impulso a la soberanía alimentaria por el derecho humano a la alimentación adecuada en las modalidades y servicios del ICBF. G36.PP. Versión 2 del 30/12/2025.Pág.  113.</t>
  </si>
  <si>
    <t>5.2.4</t>
  </si>
  <si>
    <t>6.1.1</t>
  </si>
  <si>
    <t>6.1.2</t>
  </si>
  <si>
    <t>6.4</t>
  </si>
  <si>
    <t>6.4.1</t>
  </si>
  <si>
    <t>6.5</t>
  </si>
  <si>
    <t>6.5.1</t>
  </si>
  <si>
    <t>6.5.2</t>
  </si>
  <si>
    <t>6.5.3</t>
  </si>
  <si>
    <t>Documenta e implementa un plan para la gestión de riesgos de accidentes o situaciones que afecten la vida o integridad de las niñas, los niños y mujeres gestantes. (Estándar 41, 49 Y 50)</t>
  </si>
  <si>
    <r>
      <t xml:space="preserve">Todos los vidrios están completos, fijos al marco y sin ningún elemento que represente un riesgo a los participantes. En caso de existir anjeos, estos se encuentran completos y sin deterioro, óxido, astillas o latas levantadas.
</t>
    </r>
    <r>
      <rPr>
        <b/>
        <sz val="11"/>
        <rFont val="Arial"/>
        <family val="2"/>
      </rPr>
      <t>Nota 1:</t>
    </r>
    <r>
      <rPr>
        <sz val="11"/>
        <rFont val="Arial"/>
        <family val="2"/>
      </rPr>
      <t xml:space="preserve"> En caso de no estar completos deben tener algún elemento que proteja y minimice el riesgo, mientras se realiza el cambio.
</t>
    </r>
    <r>
      <rPr>
        <b/>
        <sz val="11"/>
        <rFont val="Arial"/>
        <family val="2"/>
      </rPr>
      <t>Nota 2</t>
    </r>
    <r>
      <rPr>
        <sz val="11"/>
        <rFont val="Arial"/>
        <family val="2"/>
      </rPr>
      <t>: Tener en cuenta también el servicio de alimentos</t>
    </r>
  </si>
  <si>
    <t>Nombre de la Unidad de Servicio y/o Jardin Comunitario</t>
  </si>
  <si>
    <t>2.4 Cumple condiciones de seguridad con relación a los elementos de la infraestructura. (Línea 2. Condiciones de infraestructura.)</t>
  </si>
  <si>
    <t>2.5 Garantiza la comodidad en los espacios donde se realiza la prestación del servicio. (Línea 2. Condiciones de infraestructura.)</t>
  </si>
  <si>
    <t xml:space="preserve">2.6 Se garantizan espacios accesibles para la adecuada prestación del servicio. (Línea 2. Condiciones de infraestructura.)
</t>
  </si>
  <si>
    <t xml:space="preserve">2.10 Cuenta con un inmueble que cumple con las condiciones de la planta física establecidas en las especificaciones para las áreas educativa, recreativa, administrativa y de servicios. Dichas especificaciones tendrán en cuenta los espacios diferentes y particulares del territorio y las características de la población atendida. </t>
  </si>
  <si>
    <t>Diligencimiento Componente Financiero</t>
  </si>
  <si>
    <t>7.1.2 Garantiza que los recursos aportados sean utilizados exclusivamente para el financiamiento de las actividades previstas en el contrato.</t>
  </si>
  <si>
    <t>Cuando se trate de un convenio interadministrativo, la entidad territorial en el marco de la contratación derivada debe garantizar que estas obligaciones sean incorporadas en sus minutas, en los casos que el servicio se preste bajo los lineamientos del ICBF.</t>
  </si>
  <si>
    <t>7.2.1 Cuenta con el RUT actualizado, completo y cumple con las responsabilidades registradas en el mismo.</t>
  </si>
  <si>
    <t>Para la verificación de este item solicite el RUT actualizado y completo, identifique lo relacionado con la "obligación de llevar contabilidad", e indique si cumple o no.
En el caso de encontrar inconsistencias relacionadas con la facturación electrónica estas se establecerán como "situación  a informar". 
Si se identifica el NO registro del contador y el revisor fiscal se adelantará una "acción inmediata".</t>
  </si>
  <si>
    <t>Este verifiable depende de las responsabilidade establecidas en el RUT</t>
  </si>
  <si>
    <t>8.4.4 Cuenta con los soportes que evidencian la implementación del proceso de inducción, abarcando las temáticas mínimas establecidas en la guía operativa</t>
  </si>
  <si>
    <t>De los procesos de selección, inducción, evaluación del desempeño y bienestar del talento humano como soporte se debe contar con el cronograma y su implementación con actas, listados de asistencia, fotografías, entre otros; los cuales, deben estar disponibles en la sede administrativa de la EAS o el PDS y en caso de operación directa del ICBF en el centro zonal o dirección regional según corresponda.</t>
  </si>
  <si>
    <t>Cuenta con espacios y/o infraestructuras donde se presta la atención, ubicados fuera de zonas de riesgo no mitigable por causas naturales o humanas de acuerdo con la normatividad técnica vigente. (Estándar 34)</t>
  </si>
  <si>
    <t>Realiza el registro de novedades (accidentes, cambios en los estados de salud, cambios en los estados físicos-emocionales, razones de inasistencia y/o llegadas tarde, incapacidades) de las niñas, los niños, y las mujeres gestantes, así como de las acciones emprendidas y el seguimiento frente las mismas. (Estándar 43)</t>
  </si>
  <si>
    <t>Adelanta las gestiones necesarias para que las niñas, los niños y las mujeres gestantes cuenten con una póliza de seguro contra accidentes. (Estándar 44)</t>
  </si>
  <si>
    <t>Documenta e implementa el Plan de Gestión de Riesgos de Desastres. (Estándar 45)</t>
  </si>
  <si>
    <r>
      <t xml:space="preserve">Cuenta con la socialización de los resultados de la Escala de Valoración Cualitativa del Desarrollo Infantil - Revisada - EVCDI-R así: 
a. De manera presencial a las familias y cuidadores.
b. Debe realizarse de manera presencial mínimo (3) tres veces al año.
</t>
    </r>
    <r>
      <rPr>
        <b/>
        <sz val="11"/>
        <color theme="1"/>
        <rFont val="Arial"/>
        <family val="2"/>
      </rPr>
      <t>Nota 1:</t>
    </r>
    <r>
      <rPr>
        <sz val="11"/>
        <color theme="1"/>
        <rFont val="Arial"/>
        <family val="2"/>
      </rPr>
      <t xml:space="preserve">  Las evidencias de socialización pueden ser: exposiciones, galería de imágenes, descripciones cualitativas, videos y/o registros fotográficos, listados de asistencia entre otros. 
</t>
    </r>
    <r>
      <rPr>
        <b/>
        <sz val="11"/>
        <color theme="1"/>
        <rFont val="Arial"/>
        <family val="2"/>
      </rPr>
      <t>Nota 2:</t>
    </r>
    <r>
      <rPr>
        <sz val="11"/>
        <color theme="1"/>
        <rFont val="Arial"/>
        <family val="2"/>
      </rPr>
      <t xml:space="preserve"> La socialización de los resultados de la Escala de valoración cualitativa del Desarrollo Infantil - Revisada - EVCDI-R también se verifica mediante el diálogo con el talento humano y la familia o cuidador de acuerdo con la muestra. </t>
    </r>
  </si>
  <si>
    <r>
      <t xml:space="preserve">Realiza encuentros grupales los cuales tienen:
a. Están definidos los cuatro (4) momentos metodológicos  a) Bienvenida, b) Crear y conversar, c) Construyendo juntosy d) ¿Qué nos llevamos? ¿En qué quedamos?
b. Son realizados por el agente educativo y el auxiliar pedagógico acompañado por uno o más de los profesionales psicosociales, el profesional de salud y nutrición o la coordinación pedagógica, de acuerdo con la programación de los encuentros.
</t>
    </r>
    <r>
      <rPr>
        <b/>
        <sz val="10"/>
        <color theme="1"/>
        <rFont val="Arial"/>
        <family val="2"/>
      </rPr>
      <t xml:space="preserve">Nota 1: </t>
    </r>
    <r>
      <rPr>
        <sz val="10"/>
        <color theme="1"/>
        <rFont val="Arial"/>
        <family val="2"/>
      </rPr>
      <t xml:space="preserve"> Mediante dialogo con  padres, cuidadores, niñas y niños, mujeres y personas en estado de gestación  verifique la realización efectiva de los encuentros grupales los cuales deberán ser coherentes con la intencionalidad pedagógica, la experiencia y las estrategías pedagógicas planeadas. </t>
    </r>
  </si>
  <si>
    <t>Cumple con la canasta para el servicio de Educación Inicial en el Hogar</t>
  </si>
  <si>
    <t>8.5.2</t>
  </si>
  <si>
    <t xml:space="preserve">7.2.2 Cuenta con Libro Fiscal de acuerdo a la normatividad vigente. </t>
  </si>
  <si>
    <t>7.2.3 Lleva la contabilidad desagregada por centro de costos.</t>
  </si>
  <si>
    <t>Seleccione la población encontrada al momento de la visita, puede elegir más de una opción de acuerdo con lo encontrado.
En el servicio de Educacion Inicial en el hogar  se atiende:
a. Niñas y niños en primera infancia, que por condiciones familiares o territoriales permanecen durante el día al cuidado de su familia y no acceden a otros servicios de educación inicial y prioriza la atención de niñas y niños desde los siete (7) meses hasta los dos (2) años, once (11) meses veintinueve (29) días de edad.
b. Mujeres y personas en estado de gestación, niñas y niños menores de siete (7) meses. (Si aplica)
c. Niñas y niños hasta los cuatro (4) años, once (11) meses veintinueve (29) días. (Si aplica)
Se tienen las siguientes excepciones:
Mujeres y personas en estado de gestación, niñas y niños menores de siete (7) meses.
* Niñas y niños hasta los cuatro (4) años, once (11) meses veintinueve (29) días.
* Mujeres y personas en estado de gestación, niñas y niños menores de siete (7) meses únicamente en las zonas donde no se cuente con oferta de atención del servicio HCB FAMI BienVenir.
* Niñas y niños hasta los cuatro (4) años, once (11) meses veintinueve (29) días, siempre y cuando en su entorno cercano no exista otra oferta de servicios de educación inicial en el marco de la atención integral, que atiendan a niñas y niños de tres (3) a cinco (5) años de edad.
Estos casos requieren aprobación del Comité Técnico Operativo, registre en el campo "observación" los datos de fecha y No. de esta acta o en caso de no contar con ella escriba :"No se tiene".</t>
  </si>
  <si>
    <t>INSTRUCTIVO PARA DILIGENCIAR EL INSTRUMENTO DE VERIFICACION DE LAS CONDICIONES DE PRESTACION DEL SERVICIO - Educación Inicial en el Hogar</t>
  </si>
  <si>
    <t>Garantiza que los recursos aportados sean utilizados exclusivamente para el financiamiento de las actividades previstas en el contrato.</t>
  </si>
  <si>
    <t>7.3.8</t>
  </si>
  <si>
    <t>2.Ambientes Educativos y Protectores</t>
  </si>
  <si>
    <t>3. Salud y Nutrición</t>
  </si>
  <si>
    <t>4. Familia, Comunidades y Redes</t>
  </si>
  <si>
    <t>5. Proceso Pedagógico</t>
  </si>
  <si>
    <t>6. Administrativo y de Gestión</t>
  </si>
  <si>
    <t>7. Financiero</t>
  </si>
  <si>
    <t>8. Talento Humano</t>
  </si>
  <si>
    <t>AMBIENTES EDUCATIVOS Y PROTECTORES</t>
  </si>
  <si>
    <t>SALUD Y NUTRICIÓN</t>
  </si>
  <si>
    <t>FAMILIA, COMUNIDADES Y REDES</t>
  </si>
  <si>
    <t>PROCESO PEDAGÓGICO</t>
  </si>
  <si>
    <t>ADMINISTRATIVO Y DE GESTIÓN</t>
  </si>
  <si>
    <t>Cuenta con registro de novedades. Puede emplearse un formato, ficha o cuaderno, que deberá estar en medio físico en la UA donde se registren todas las novedades y situaciones especiales que se presentan con las niñas, niños y mujeres gestantes (si hacen parte de la Modalidad) de la unidad de servicio. El formato, ficha o cuaderno debe contener:
• Fecha.
• Datos del participante.
• Descripción del evento en la que se detalle la situación y los involucrados.
• Firma de quien registra el evento.
• Firma de la madres, padre o cuidador principal del participante.
• Acciones de seguimiento, por ejemplo: atención a padres, madres o cuidadores; remisión al centro de salud; activación de rutas de actuación y/o atención, copia de la incapacidad, copia de la fórmula médica, activación de la póliza, entre otros. Estos soportes deben reposar en la carpeta del participante y los compromisos en los casos que se requieran.</t>
  </si>
  <si>
    <t>2. Ambientes Educativos y Protectores</t>
  </si>
  <si>
    <t>4. Familía, Comunidades y Redes</t>
  </si>
  <si>
    <t>6. Admnistrativo y Gestión</t>
  </si>
  <si>
    <r>
      <rPr>
        <b/>
        <i/>
        <sz val="12"/>
        <color theme="1"/>
        <rFont val="Tempus Sans ITC"/>
        <family val="5"/>
      </rPr>
      <t xml:space="preserve">¡Antes de imprimir este documento… piense en el medio ambiente!  </t>
    </r>
    <r>
      <rPr>
        <sz val="11"/>
        <color theme="1"/>
        <rFont val="Aptos Narrow"/>
        <family val="2"/>
        <scheme val="minor"/>
      </rPr>
      <t xml:space="preserve">
 </t>
    </r>
    <r>
      <rPr>
        <sz val="6"/>
        <color theme="1"/>
        <rFont val="Arial"/>
        <family val="2"/>
      </rPr>
      <t xml:space="preserve">    Cualquier copia impresa de este documento se considera como COPIA NO CONTROLADA.
LOS DATOS PROPORCIONADOS SERAN TRATADOS DE ACUERDO A LA POLITICA DE TRATAMIENTO DE DATOS PERSONALES DEL ICBF Y A LA LEY 1581 DE 2012</t>
    </r>
  </si>
  <si>
    <t>el equipo de la Oficina de Inspección, Vigilancia y Control y Calidad de Servicios, realiza socialización de las situaciones encontradas durante la visita por cada uno de los componentes:  y se le informa que podrá pronunciarse frente al desarrollo de la misma.</t>
  </si>
  <si>
    <t>IN82.IVC
Versión 2
24/06/2026
Clasificación de la Información
CLASIFICADA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</si>
</sst>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0000000000"/>
    <numFmt numFmtId="165" formatCode="0.0"/>
  </numFmts>
  <fonts count="79">
    <font>
      <sz val="11"/>
      <color theme="1"/>
      <name val="Aptos Narrow"/>
      <family val="2"/>
      <scheme val="minor"/>
    </font>
    <font>
      <sz val="8"/>
      <color theme="1"/>
      <name val="Arial"/>
      <family val="2"/>
    </font>
    <font>
      <b/>
      <sz val="8"/>
      <color theme="1"/>
      <name val="Arial"/>
      <family val="2"/>
    </font>
    <font>
      <b/>
      <sz val="11"/>
      <color theme="1"/>
      <name val="Arial"/>
      <family val="2"/>
    </font>
    <font>
      <sz val="11"/>
      <color theme="1"/>
      <name val="Arial"/>
      <family val="2"/>
    </font>
    <font>
      <b/>
      <sz val="11"/>
      <name val="Arial"/>
      <family val="2"/>
    </font>
    <font>
      <sz val="11"/>
      <color rgb="FF000000"/>
      <name val="Calibri"/>
      <family val="2"/>
    </font>
    <font>
      <sz val="11"/>
      <color rgb="FF000000"/>
      <name val="Calibri"/>
      <family val="2"/>
      <charset val="1"/>
    </font>
    <font>
      <sz val="9"/>
      <color rgb="FF000000"/>
      <name val="Arial"/>
      <family val="2"/>
    </font>
    <font>
      <b/>
      <sz val="12"/>
      <color theme="1"/>
      <name val="Arial"/>
      <family val="2"/>
    </font>
    <font>
      <b/>
      <sz val="11"/>
      <color theme="1"/>
      <name val="Aptos Narrow"/>
      <family val="2"/>
      <scheme val="minor"/>
    </font>
    <font>
      <sz val="5"/>
      <color theme="1"/>
      <name val="Aptos Narrow"/>
      <family val="2"/>
      <scheme val="minor"/>
    </font>
    <font>
      <sz val="11"/>
      <color rgb="FF000000"/>
      <name val="Aptos Narrow"/>
      <family val="2"/>
      <scheme val="minor"/>
    </font>
    <font>
      <b/>
      <sz val="11"/>
      <name val="Aptos Narrow"/>
      <family val="2"/>
      <scheme val="minor"/>
    </font>
    <font>
      <sz val="8"/>
      <color theme="1"/>
      <name val="Aptos Display"/>
      <family val="2"/>
      <scheme val="major"/>
    </font>
    <font>
      <sz val="5"/>
      <color theme="1"/>
      <name val="Aptos Display"/>
      <family val="2"/>
      <scheme val="major"/>
    </font>
    <font>
      <sz val="10"/>
      <color theme="1"/>
      <name val="Aptos Display"/>
      <family val="2"/>
      <scheme val="major"/>
    </font>
    <font>
      <b/>
      <sz val="10"/>
      <color theme="1"/>
      <name val="Aptos Narrow"/>
      <family val="2"/>
      <scheme val="minor"/>
    </font>
    <font>
      <sz val="11"/>
      <color theme="1"/>
      <name val="Aptos Display"/>
      <family val="2"/>
      <scheme val="major"/>
    </font>
    <font>
      <b/>
      <sz val="16"/>
      <color theme="1"/>
      <name val="Aptos Narrow"/>
      <family val="2"/>
      <scheme val="minor"/>
    </font>
    <font>
      <b/>
      <sz val="11"/>
      <color rgb="FF000000"/>
      <name val="Arial Narrow"/>
      <family val="2"/>
    </font>
    <font>
      <sz val="10"/>
      <name val="Arial"/>
      <family val="2"/>
    </font>
    <font>
      <b/>
      <sz val="10"/>
      <name val="Arial"/>
      <family val="2"/>
    </font>
    <font>
      <b/>
      <sz val="11"/>
      <color theme="1"/>
      <name val="Aptos Display"/>
      <family val="2"/>
      <scheme val="major"/>
    </font>
    <font>
      <b/>
      <sz val="11"/>
      <color rgb="FF000000"/>
      <name val="Arial"/>
      <family val="2"/>
    </font>
    <font>
      <sz val="12"/>
      <color theme="1"/>
      <name val="Aptos Narrow"/>
      <family val="2"/>
      <scheme val="minor"/>
    </font>
    <font>
      <sz val="11"/>
      <color rgb="FF000000"/>
      <name val="Arial"/>
      <family val="2"/>
    </font>
    <font>
      <sz val="12"/>
      <color theme="1"/>
      <name val="Arial"/>
      <family val="2"/>
    </font>
    <font>
      <sz val="11"/>
      <color theme="1"/>
      <name val="Aptos Narrow"/>
      <family val="2"/>
      <scheme val="minor"/>
    </font>
    <font>
      <sz val="11"/>
      <name val="Arial"/>
      <family val="2"/>
    </font>
    <font>
      <b/>
      <u/>
      <sz val="11"/>
      <color theme="1"/>
      <name val="Arial"/>
      <family val="2"/>
    </font>
    <font>
      <b/>
      <u/>
      <sz val="11"/>
      <name val="Arial"/>
      <family val="2"/>
    </font>
    <font>
      <sz val="8"/>
      <name val="Aptos Narrow"/>
      <family val="2"/>
      <scheme val="minor"/>
    </font>
    <font>
      <sz val="5"/>
      <color theme="1"/>
      <name val="Arial"/>
      <family val="2"/>
    </font>
    <font>
      <sz val="9"/>
      <color theme="1"/>
      <name val="Arial"/>
      <family val="2"/>
    </font>
    <font>
      <sz val="9"/>
      <color theme="1"/>
      <name val="Aptos Narrow"/>
      <family val="2"/>
      <scheme val="minor"/>
    </font>
    <font>
      <sz val="11"/>
      <name val="Aptos Narrow"/>
      <family val="2"/>
      <scheme val="minor"/>
    </font>
    <font>
      <b/>
      <sz val="5"/>
      <color theme="1"/>
      <name val="Aptos Narrow"/>
      <family val="2"/>
      <scheme val="minor"/>
    </font>
    <font>
      <sz val="10"/>
      <color theme="1"/>
      <name val="Aptos Narrow"/>
      <family val="2"/>
      <scheme val="minor"/>
    </font>
    <font>
      <u/>
      <sz val="11"/>
      <color theme="10"/>
      <name val="Aptos Narrow"/>
      <family val="2"/>
      <scheme val="minor"/>
    </font>
    <font>
      <sz val="22"/>
      <color theme="1"/>
      <name val="Arial"/>
      <family val="2"/>
    </font>
    <font>
      <sz val="10"/>
      <color theme="1"/>
      <name val="Arial"/>
      <family val="2"/>
    </font>
    <font>
      <b/>
      <sz val="12"/>
      <color theme="1"/>
      <name val="Aptos Narrow"/>
      <family val="2"/>
      <scheme val="minor"/>
    </font>
    <font>
      <b/>
      <sz val="8"/>
      <color theme="0"/>
      <name val="Arial"/>
      <family val="2"/>
    </font>
    <font>
      <sz val="11"/>
      <color rgb="FFFF0000"/>
      <name val="Aptos Narrow"/>
      <family val="2"/>
      <scheme val="minor"/>
    </font>
    <font>
      <b/>
      <sz val="11"/>
      <color rgb="FF000000"/>
      <name val="Aptos Narrow"/>
      <family val="2"/>
    </font>
    <font>
      <i/>
      <sz val="11"/>
      <color theme="1"/>
      <name val="Arial"/>
      <family val="2"/>
    </font>
    <font>
      <b/>
      <sz val="11"/>
      <color theme="1"/>
      <name val="Arial Narrow"/>
      <family val="2"/>
    </font>
    <font>
      <sz val="5"/>
      <color rgb="FF000000"/>
      <name val="Aptos Display"/>
      <family val="2"/>
    </font>
    <font>
      <sz val="11"/>
      <color rgb="FF000000"/>
      <name val="Arial Narrow"/>
      <family val="2"/>
    </font>
    <font>
      <b/>
      <u/>
      <sz val="11"/>
      <color theme="0"/>
      <name val="Aptos Narrow"/>
      <family val="2"/>
      <scheme val="minor"/>
    </font>
    <font>
      <sz val="10"/>
      <color theme="1"/>
      <name val="Zurich BT"/>
      <family val="2"/>
    </font>
    <font>
      <sz val="12"/>
      <color rgb="FF000000"/>
      <name val="Arial"/>
      <family val="2"/>
    </font>
    <font>
      <sz val="10"/>
      <color rgb="FF000000"/>
      <name val="Arial"/>
      <family val="2"/>
    </font>
    <font>
      <b/>
      <u/>
      <sz val="10"/>
      <color theme="0"/>
      <name val="Aptos Narrow"/>
      <family val="2"/>
      <scheme val="minor"/>
    </font>
    <font>
      <b/>
      <sz val="10"/>
      <color theme="1"/>
      <name val="Arial"/>
      <family val="2"/>
    </font>
    <font>
      <sz val="11"/>
      <color theme="6" tint="0.39997558519241921"/>
      <name val="Aptos Narrow"/>
      <family val="2"/>
      <scheme val="minor"/>
    </font>
    <font>
      <b/>
      <sz val="5"/>
      <color theme="1"/>
      <name val="Arial"/>
      <family val="2"/>
    </font>
    <font>
      <u/>
      <sz val="11"/>
      <name val="Arial"/>
      <family val="2"/>
    </font>
    <font>
      <sz val="11"/>
      <color rgb="FF000000"/>
      <name val="Arial"/>
      <family val="2"/>
    </font>
    <font>
      <sz val="7"/>
      <color theme="1"/>
      <name val="Arial"/>
      <family val="2"/>
    </font>
    <font>
      <b/>
      <i/>
      <sz val="9"/>
      <color theme="1"/>
      <name val="Arial"/>
      <family val="2"/>
    </font>
    <font>
      <sz val="9"/>
      <name val="Arial"/>
      <family val="2"/>
    </font>
    <font>
      <b/>
      <sz val="14"/>
      <color theme="7" tint="-0.249977111117893"/>
      <name val="Aptos Narrow"/>
      <family val="2"/>
      <scheme val="minor"/>
    </font>
    <font>
      <b/>
      <sz val="9"/>
      <color theme="1"/>
      <name val="Aptos Narrow"/>
      <family val="2"/>
      <scheme val="minor"/>
    </font>
    <font>
      <sz val="5"/>
      <color theme="1"/>
      <name val="Arial"/>
      <family val="2"/>
    </font>
    <font>
      <sz val="11"/>
      <color theme="1"/>
      <name val="Arial"/>
      <family val="2"/>
    </font>
    <font>
      <sz val="5"/>
      <color theme="1"/>
      <name val="Aptos Display"/>
      <family val="2"/>
      <scheme val="major"/>
    </font>
    <font>
      <sz val="11"/>
      <color rgb="FF000000"/>
      <name val="Aptos Display"/>
      <family val="2"/>
    </font>
    <font>
      <sz val="8"/>
      <name val="Arial"/>
      <family val="2"/>
    </font>
    <font>
      <sz val="8"/>
      <color theme="1"/>
      <name val="Aptos Narrow"/>
      <family val="2"/>
      <scheme val="minor"/>
    </font>
    <font>
      <sz val="8"/>
      <color rgb="FF000000"/>
      <name val="Aptos Display"/>
      <family val="2"/>
    </font>
    <font>
      <i/>
      <sz val="11"/>
      <name val="Arial"/>
      <family val="2"/>
    </font>
    <font>
      <i/>
      <sz val="9"/>
      <name val="Aptos Narrow"/>
      <family val="2"/>
      <scheme val="minor"/>
    </font>
    <font>
      <b/>
      <sz val="10"/>
      <color theme="1"/>
      <name val="Arial Narrow"/>
      <family val="2"/>
    </font>
    <font>
      <sz val="10"/>
      <color theme="1"/>
      <name val="Arial Narrow"/>
      <family val="2"/>
    </font>
    <font>
      <b/>
      <i/>
      <sz val="12"/>
      <color theme="1"/>
      <name val="Tempus Sans ITC"/>
      <family val="5"/>
    </font>
    <font>
      <sz val="6"/>
      <color theme="1"/>
      <name val="Arial"/>
      <family val="2"/>
    </font>
    <font>
      <sz val="11"/>
      <color theme="1"/>
      <name val="Aptos Narrow"/>
      <family val="5"/>
      <scheme val="minor"/>
    </font>
  </fonts>
  <fills count="40">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rgb="FF000000"/>
      </patternFill>
    </fill>
    <fill>
      <patternFill patternType="solid">
        <fgColor theme="0"/>
        <bgColor indexed="64"/>
      </patternFill>
    </fill>
    <fill>
      <patternFill patternType="solid">
        <fgColor rgb="FFDAE9F8"/>
        <bgColor rgb="FF000000"/>
      </patternFill>
    </fill>
    <fill>
      <patternFill patternType="solid">
        <fgColor rgb="FFB5E6A2"/>
        <bgColor rgb="FF000000"/>
      </patternFill>
    </fill>
    <fill>
      <patternFill patternType="solid">
        <fgColor rgb="FFFFFFCC"/>
        <bgColor indexed="64"/>
      </patternFill>
    </fill>
    <fill>
      <patternFill patternType="solid">
        <fgColor rgb="FFFFCCFF"/>
        <bgColor indexed="64"/>
      </patternFill>
    </fill>
    <fill>
      <patternFill patternType="solid">
        <fgColor rgb="FF99FFCC"/>
        <bgColor indexed="64"/>
      </patternFill>
    </fill>
    <fill>
      <patternFill patternType="solid">
        <fgColor rgb="FFFFCCCC"/>
        <bgColor indexed="64"/>
      </patternFill>
    </fill>
    <fill>
      <patternFill patternType="solid">
        <fgColor theme="0" tint="-0.249977111117893"/>
        <bgColor indexed="64"/>
      </patternFill>
    </fill>
    <fill>
      <patternFill patternType="solid">
        <fgColor theme="7" tint="0.39997558519241921"/>
        <bgColor rgb="FF000000"/>
      </patternFill>
    </fill>
    <fill>
      <patternFill patternType="solid">
        <fgColor theme="7" tint="0.59999389629810485"/>
        <bgColor rgb="FF000000"/>
      </patternFill>
    </fill>
    <fill>
      <patternFill patternType="solid">
        <fgColor theme="8" tint="0.59999389629810485"/>
        <bgColor rgb="FF000000"/>
      </patternFill>
    </fill>
    <fill>
      <patternFill patternType="solid">
        <fgColor rgb="FF9DC3E6"/>
        <bgColor indexed="64"/>
      </patternFill>
    </fill>
    <fill>
      <patternFill patternType="solid">
        <fgColor theme="3" tint="0.74999237037263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rgb="FF0000FF"/>
        <bgColor indexed="64"/>
      </patternFill>
    </fill>
    <fill>
      <patternFill patternType="solid">
        <fgColor theme="1" tint="0.499984740745262"/>
        <bgColor indexed="64"/>
      </patternFill>
    </fill>
    <fill>
      <patternFill patternType="solid">
        <fgColor rgb="FFFFCCCC"/>
        <bgColor rgb="FF000000"/>
      </patternFill>
    </fill>
    <fill>
      <patternFill patternType="solid">
        <fgColor theme="0"/>
        <bgColor rgb="FF000000"/>
      </patternFill>
    </fill>
    <fill>
      <patternFill patternType="solid">
        <fgColor theme="5" tint="0.79998168889431442"/>
        <bgColor rgb="FF000000"/>
      </patternFill>
    </fill>
    <fill>
      <patternFill patternType="solid">
        <fgColor theme="6" tint="0.59999389629810485"/>
        <bgColor indexed="64"/>
      </patternFill>
    </fill>
    <fill>
      <patternFill patternType="solid">
        <fgColor rgb="FFFFFF00"/>
        <bgColor rgb="FF000000"/>
      </patternFill>
    </fill>
    <fill>
      <patternFill patternType="solid">
        <fgColor theme="4" tint="0.59999389629810485"/>
        <bgColor rgb="FF000000"/>
      </patternFill>
    </fill>
    <fill>
      <patternFill patternType="solid">
        <fgColor rgb="FFFFFFFF"/>
        <bgColor rgb="FF000000"/>
      </patternFill>
    </fill>
    <fill>
      <patternFill patternType="solid">
        <fgColor rgb="FFC0E6F5"/>
        <bgColor rgb="FF000000"/>
      </patternFill>
    </fill>
    <fill>
      <patternFill patternType="solid">
        <fgColor rgb="FF99FFCC"/>
        <bgColor rgb="FF000000"/>
      </patternFill>
    </fill>
  </fills>
  <borders count="77">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style="thin">
        <color indexed="64"/>
      </bottom>
      <diagonal/>
    </border>
    <border>
      <left style="thin">
        <color rgb="FF000000"/>
      </left>
      <right style="medium">
        <color rgb="FF000000"/>
      </right>
      <top style="thin">
        <color rgb="FF000000"/>
      </top>
      <bottom style="thin">
        <color rgb="FF000000"/>
      </bottom>
      <diagonal/>
    </border>
    <border>
      <left/>
      <right/>
      <top/>
      <bottom style="medium">
        <color rgb="FF000000"/>
      </bottom>
      <diagonal/>
    </border>
    <border>
      <left style="thin">
        <color rgb="FF000000"/>
      </left>
      <right/>
      <top style="thin">
        <color rgb="FF000000"/>
      </top>
      <bottom/>
      <diagonal/>
    </border>
    <border>
      <left/>
      <right style="medium">
        <color indexed="64"/>
      </right>
      <top style="thin">
        <color indexed="64"/>
      </top>
      <bottom style="medium">
        <color indexed="64"/>
      </bottom>
      <diagonal/>
    </border>
    <border>
      <left/>
      <right/>
      <top style="thin">
        <color rgb="FF000000"/>
      </top>
      <bottom style="thin">
        <color rgb="FF000000"/>
      </bottom>
      <diagonal/>
    </border>
    <border>
      <left style="medium">
        <color rgb="FF000000"/>
      </left>
      <right style="thin">
        <color indexed="64"/>
      </right>
      <top style="medium">
        <color rgb="FF000000"/>
      </top>
      <bottom/>
      <diagonal/>
    </border>
    <border>
      <left style="medium">
        <color rgb="FF000000"/>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indexed="64"/>
      </right>
      <top style="thin">
        <color indexed="64"/>
      </top>
      <bottom/>
      <diagonal/>
    </border>
    <border>
      <left style="thin">
        <color rgb="FF000000"/>
      </left>
      <right style="medium">
        <color rgb="FF000000"/>
      </right>
      <top style="thin">
        <color rgb="FF000000"/>
      </top>
      <bottom/>
      <diagonal/>
    </border>
    <border>
      <left style="thin">
        <color indexed="64"/>
      </left>
      <right/>
      <top/>
      <bottom style="medium">
        <color indexed="64"/>
      </bottom>
      <diagonal/>
    </border>
  </borders>
  <cellStyleXfs count="6">
    <xf numFmtId="0" fontId="0" fillId="0" borderId="0"/>
    <xf numFmtId="0" fontId="21" fillId="0" borderId="0"/>
    <xf numFmtId="0" fontId="21" fillId="0" borderId="0"/>
    <xf numFmtId="0" fontId="39" fillId="0" borderId="0" applyNumberFormat="0" applyFill="0" applyBorder="0" applyAlignment="0" applyProtection="0"/>
    <xf numFmtId="0" fontId="51" fillId="0" borderId="0"/>
    <xf numFmtId="43" fontId="28" fillId="0" borderId="0" applyFont="0" applyFill="0" applyBorder="0" applyAlignment="0" applyProtection="0"/>
  </cellStyleXfs>
  <cellXfs count="611">
    <xf numFmtId="0" fontId="0" fillId="0" borderId="0" xfId="0"/>
    <xf numFmtId="0" fontId="0" fillId="0" borderId="0" xfId="0" applyAlignment="1">
      <alignment vertical="center"/>
    </xf>
    <xf numFmtId="0" fontId="1" fillId="0" borderId="0" xfId="0" applyFont="1"/>
    <xf numFmtId="0" fontId="2" fillId="0" borderId="0" xfId="0"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3" borderId="0" xfId="0" applyFont="1" applyFill="1" applyAlignment="1">
      <alignment vertical="center"/>
    </xf>
    <xf numFmtId="0" fontId="1" fillId="3" borderId="0" xfId="0" applyFont="1" applyFill="1" applyAlignment="1">
      <alignment vertical="center" wrapText="1"/>
    </xf>
    <xf numFmtId="0" fontId="2" fillId="3" borderId="0" xfId="0" applyFont="1" applyFill="1" applyAlignment="1">
      <alignment horizontal="center" vertical="center"/>
    </xf>
    <xf numFmtId="0" fontId="1" fillId="3" borderId="0" xfId="0" applyFont="1" applyFill="1"/>
    <xf numFmtId="0" fontId="1" fillId="0" borderId="0" xfId="0" applyFont="1" applyAlignment="1">
      <alignment horizontal="left" vertical="center" wrapText="1"/>
    </xf>
    <xf numFmtId="0" fontId="1" fillId="0" borderId="0" xfId="0" applyFont="1" applyAlignment="1">
      <alignment horizontal="left" vertical="center"/>
    </xf>
    <xf numFmtId="0" fontId="3" fillId="2" borderId="1" xfId="0" applyFont="1" applyFill="1" applyBorder="1" applyAlignment="1">
      <alignment vertical="center" wrapText="1"/>
    </xf>
    <xf numFmtId="0" fontId="5" fillId="2" borderId="1" xfId="0" applyFont="1" applyFill="1" applyBorder="1" applyAlignment="1">
      <alignment vertical="center" wrapText="1"/>
    </xf>
    <xf numFmtId="0" fontId="0" fillId="0" borderId="0" xfId="0" applyAlignment="1">
      <alignment horizontal="center"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8" fillId="0" borderId="8" xfId="0" applyFont="1" applyBorder="1" applyAlignment="1">
      <alignment vertical="center" wrapText="1"/>
    </xf>
    <xf numFmtId="0" fontId="6" fillId="0" borderId="8" xfId="0" applyFont="1" applyBorder="1" applyAlignment="1">
      <alignment vertical="center"/>
    </xf>
    <xf numFmtId="0" fontId="6" fillId="0" borderId="9" xfId="0" applyFont="1" applyBorder="1" applyAlignment="1">
      <alignment vertical="center"/>
    </xf>
    <xf numFmtId="0" fontId="7" fillId="0" borderId="8" xfId="0" applyFont="1" applyBorder="1" applyAlignment="1">
      <alignment vertical="center"/>
    </xf>
    <xf numFmtId="0" fontId="3" fillId="2" borderId="3" xfId="0" applyFont="1" applyFill="1" applyBorder="1" applyAlignment="1">
      <alignment vertical="center" wrapText="1"/>
    </xf>
    <xf numFmtId="0" fontId="6" fillId="0" borderId="16" xfId="0" applyFont="1" applyBorder="1" applyAlignment="1">
      <alignment vertical="center" wrapText="1"/>
    </xf>
    <xf numFmtId="0" fontId="7" fillId="0" borderId="17" xfId="0" applyFont="1" applyBorder="1" applyAlignment="1">
      <alignment vertical="center"/>
    </xf>
    <xf numFmtId="0" fontId="6" fillId="0" borderId="16" xfId="0" applyFont="1" applyBorder="1" applyAlignment="1">
      <alignment vertical="center"/>
    </xf>
    <xf numFmtId="0" fontId="6" fillId="0" borderId="17" xfId="0" applyFont="1" applyBorder="1" applyAlignment="1">
      <alignment vertical="center" wrapText="1"/>
    </xf>
    <xf numFmtId="0" fontId="8" fillId="0" borderId="17" xfId="0" applyFont="1" applyBorder="1" applyAlignment="1">
      <alignment vertical="center" wrapText="1"/>
    </xf>
    <xf numFmtId="0" fontId="6" fillId="0" borderId="17" xfId="0" applyFont="1" applyBorder="1" applyAlignment="1">
      <alignment vertical="center"/>
    </xf>
    <xf numFmtId="0" fontId="4" fillId="0" borderId="0" xfId="0" applyFont="1" applyAlignment="1">
      <alignment vertical="center"/>
    </xf>
    <xf numFmtId="0" fontId="0" fillId="0" borderId="0" xfId="0" applyAlignment="1">
      <alignment horizontal="center"/>
    </xf>
    <xf numFmtId="0" fontId="0" fillId="0" borderId="0" xfId="0" applyAlignment="1">
      <alignment horizontal="justify" vertical="center" wrapText="1"/>
    </xf>
    <xf numFmtId="0" fontId="14" fillId="0" borderId="0" xfId="0" applyFont="1"/>
    <xf numFmtId="0" fontId="15" fillId="0" borderId="0" xfId="0" applyFont="1"/>
    <xf numFmtId="0" fontId="16" fillId="0" borderId="0" xfId="0" applyFont="1"/>
    <xf numFmtId="0" fontId="17" fillId="7" borderId="2" xfId="0" applyFont="1" applyFill="1" applyBorder="1" applyAlignment="1" applyProtection="1">
      <alignment horizontal="center" vertical="center" wrapText="1"/>
      <protection locked="0"/>
    </xf>
    <xf numFmtId="0" fontId="18" fillId="0" borderId="0" xfId="0" applyFont="1"/>
    <xf numFmtId="0" fontId="0" fillId="9" borderId="0" xfId="0" applyFill="1"/>
    <xf numFmtId="0" fontId="10" fillId="7" borderId="2" xfId="0" applyFont="1" applyFill="1" applyBorder="1" applyAlignment="1" applyProtection="1">
      <alignment horizontal="center" vertical="center" wrapText="1"/>
      <protection locked="0"/>
    </xf>
    <xf numFmtId="0" fontId="18" fillId="0" borderId="0" xfId="0" applyFont="1" applyAlignment="1">
      <alignment horizontal="center" vertical="center"/>
    </xf>
    <xf numFmtId="0" fontId="0" fillId="0" borderId="8" xfId="0" applyBorder="1" applyAlignment="1">
      <alignment horizontal="center" vertical="center" wrapText="1"/>
    </xf>
    <xf numFmtId="0" fontId="9" fillId="0" borderId="0" xfId="0" applyFont="1" applyAlignment="1">
      <alignment wrapText="1"/>
    </xf>
    <xf numFmtId="0" fontId="12" fillId="0" borderId="0" xfId="0" applyFont="1" applyAlignment="1">
      <alignment vertical="center"/>
    </xf>
    <xf numFmtId="0" fontId="24" fillId="11" borderId="12" xfId="0" applyFont="1" applyFill="1" applyBorder="1" applyAlignment="1">
      <alignment horizontal="center" vertical="center" wrapText="1"/>
    </xf>
    <xf numFmtId="0" fontId="26" fillId="0" borderId="0" xfId="0" applyFont="1" applyAlignment="1">
      <alignment vertical="center"/>
    </xf>
    <xf numFmtId="0" fontId="16" fillId="0" borderId="0" xfId="0" applyFont="1" applyAlignment="1">
      <alignment horizontal="center" vertical="center"/>
    </xf>
    <xf numFmtId="0" fontId="4" fillId="5" borderId="22" xfId="0" applyFont="1" applyFill="1" applyBorder="1" applyAlignment="1">
      <alignment horizontal="center" vertical="center"/>
    </xf>
    <xf numFmtId="0" fontId="4" fillId="0" borderId="11" xfId="0" applyFont="1" applyBorder="1" applyAlignment="1">
      <alignment horizontal="center" vertical="center"/>
    </xf>
    <xf numFmtId="0" fontId="4" fillId="0" borderId="8" xfId="0" applyFont="1" applyBorder="1" applyAlignment="1">
      <alignment horizontal="justify" vertical="center" wrapText="1"/>
    </xf>
    <xf numFmtId="0" fontId="4" fillId="5" borderId="11" xfId="0" applyFont="1" applyFill="1" applyBorder="1" applyAlignment="1">
      <alignment horizontal="center" vertical="center"/>
    </xf>
    <xf numFmtId="0" fontId="29" fillId="0" borderId="8" xfId="0" applyFont="1" applyBorder="1" applyAlignment="1">
      <alignment horizontal="justify" vertical="center" wrapText="1"/>
    </xf>
    <xf numFmtId="0" fontId="4" fillId="0" borderId="13" xfId="0" applyFont="1" applyBorder="1" applyAlignment="1">
      <alignment horizontal="center" vertical="center"/>
    </xf>
    <xf numFmtId="0" fontId="3" fillId="7" borderId="21" xfId="0" applyFont="1" applyFill="1" applyBorder="1" applyAlignment="1">
      <alignment horizontal="center" vertical="center"/>
    </xf>
    <xf numFmtId="0" fontId="3" fillId="7" borderId="21" xfId="0" applyFont="1" applyFill="1" applyBorder="1" applyAlignment="1" applyProtection="1">
      <alignment horizontal="center" vertical="center" wrapText="1"/>
      <protection locked="0"/>
    </xf>
    <xf numFmtId="0" fontId="3" fillId="7" borderId="7" xfId="0" applyFont="1" applyFill="1" applyBorder="1" applyAlignment="1" applyProtection="1">
      <alignment horizontal="center" vertical="center" wrapText="1"/>
      <protection locked="0"/>
    </xf>
    <xf numFmtId="0" fontId="3" fillId="7" borderId="10" xfId="0" applyFont="1" applyFill="1" applyBorder="1" applyAlignment="1">
      <alignment horizontal="center" vertical="center"/>
    </xf>
    <xf numFmtId="0" fontId="4" fillId="0" borderId="8" xfId="0" applyFont="1" applyBorder="1" applyAlignment="1">
      <alignment vertical="center" wrapText="1"/>
    </xf>
    <xf numFmtId="0" fontId="4" fillId="9" borderId="11" xfId="0" applyFont="1" applyFill="1" applyBorder="1" applyAlignment="1">
      <alignment horizontal="center" vertical="center"/>
    </xf>
    <xf numFmtId="0" fontId="29" fillId="5" borderId="8" xfId="0" applyFont="1" applyFill="1" applyBorder="1" applyAlignment="1">
      <alignment vertical="center" wrapText="1"/>
    </xf>
    <xf numFmtId="0" fontId="29" fillId="9" borderId="8" xfId="0" applyFont="1" applyFill="1" applyBorder="1" applyAlignment="1">
      <alignment horizontal="justify" vertical="center" wrapText="1"/>
    </xf>
    <xf numFmtId="0" fontId="4" fillId="5" borderId="27" xfId="0" applyFont="1" applyFill="1" applyBorder="1" applyAlignment="1">
      <alignment horizontal="center" vertical="center"/>
    </xf>
    <xf numFmtId="0" fontId="14" fillId="0" borderId="0" xfId="0" applyFont="1" applyAlignment="1">
      <alignment horizontal="center" vertical="center"/>
    </xf>
    <xf numFmtId="0" fontId="0" fillId="0" borderId="0" xfId="0" applyAlignment="1">
      <alignment wrapText="1"/>
    </xf>
    <xf numFmtId="0" fontId="0" fillId="0" borderId="0" xfId="0" applyAlignment="1">
      <alignment vertical="center" wrapText="1"/>
    </xf>
    <xf numFmtId="0" fontId="3" fillId="5" borderId="8" xfId="0" applyFont="1" applyFill="1" applyBorder="1" applyAlignment="1">
      <alignment horizontal="center" vertical="center" wrapText="1"/>
    </xf>
    <xf numFmtId="0" fontId="3" fillId="7" borderId="47" xfId="0" applyFont="1" applyFill="1" applyBorder="1" applyAlignment="1">
      <alignment horizontal="center" vertical="center"/>
    </xf>
    <xf numFmtId="0" fontId="3" fillId="7" borderId="1" xfId="0" applyFont="1" applyFill="1" applyBorder="1" applyAlignment="1">
      <alignment horizontal="center" vertical="center"/>
    </xf>
    <xf numFmtId="0" fontId="3" fillId="7" borderId="47" xfId="0" applyFont="1" applyFill="1" applyBorder="1" applyAlignment="1" applyProtection="1">
      <alignment horizontal="center" vertical="center" wrapText="1"/>
      <protection locked="0"/>
    </xf>
    <xf numFmtId="0" fontId="3" fillId="7" borderId="2" xfId="0" applyFont="1" applyFill="1" applyBorder="1" applyAlignment="1" applyProtection="1">
      <alignment horizontal="center" vertical="center" wrapText="1"/>
      <protection locked="0"/>
    </xf>
    <xf numFmtId="0" fontId="3" fillId="7" borderId="1" xfId="0" applyFont="1" applyFill="1" applyBorder="1" applyAlignment="1">
      <alignment horizontal="center" vertical="center" wrapText="1"/>
    </xf>
    <xf numFmtId="0" fontId="10" fillId="0" borderId="0" xfId="0" applyFont="1" applyAlignment="1">
      <alignment horizontal="center" vertical="center"/>
    </xf>
    <xf numFmtId="0" fontId="34" fillId="0" borderId="0" xfId="0" applyFont="1" applyAlignment="1">
      <alignment vertical="center" wrapText="1"/>
    </xf>
    <xf numFmtId="0" fontId="5" fillId="5" borderId="32" xfId="2" applyFont="1" applyFill="1" applyBorder="1" applyAlignment="1" applyProtection="1">
      <alignment horizontal="center" vertical="center" wrapText="1"/>
      <protection locked="0"/>
    </xf>
    <xf numFmtId="0" fontId="34" fillId="0" borderId="0" xfId="0" applyFont="1"/>
    <xf numFmtId="0" fontId="34"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0" fillId="16" borderId="14" xfId="0" applyFont="1" applyFill="1" applyBorder="1" applyAlignment="1">
      <alignment horizontal="center" vertical="center" wrapText="1"/>
    </xf>
    <xf numFmtId="0" fontId="10" fillId="16" borderId="15" xfId="0" applyFont="1" applyFill="1" applyBorder="1" applyAlignment="1">
      <alignment horizontal="center" vertical="center" wrapText="1"/>
    </xf>
    <xf numFmtId="0" fontId="29" fillId="5" borderId="28" xfId="0" applyFont="1" applyFill="1" applyBorder="1" applyAlignment="1">
      <alignment horizontal="justify" vertical="center" wrapText="1"/>
    </xf>
    <xf numFmtId="0" fontId="29" fillId="5" borderId="8" xfId="0" applyFont="1" applyFill="1" applyBorder="1" applyAlignment="1">
      <alignment horizontal="justify" vertical="center" wrapText="1"/>
    </xf>
    <xf numFmtId="0" fontId="29" fillId="0" borderId="0" xfId="0" applyFont="1" applyAlignment="1">
      <alignment horizontal="right" vertical="center" wrapText="1"/>
    </xf>
    <xf numFmtId="0" fontId="0" fillId="0" borderId="8" xfId="0" applyBorder="1" applyAlignment="1">
      <alignment horizontal="center" vertical="center"/>
    </xf>
    <xf numFmtId="0" fontId="10" fillId="0" borderId="0" xfId="0" applyFont="1" applyAlignment="1">
      <alignment horizontal="justify" vertical="center" wrapText="1"/>
    </xf>
    <xf numFmtId="0" fontId="3" fillId="2" borderId="50" xfId="0" applyFont="1" applyFill="1" applyBorder="1" applyAlignment="1">
      <alignment vertical="center" wrapText="1"/>
    </xf>
    <xf numFmtId="0" fontId="5" fillId="2" borderId="1" xfId="0" applyFont="1" applyFill="1" applyBorder="1" applyAlignment="1">
      <alignment horizontal="center" vertical="center" wrapText="1"/>
    </xf>
    <xf numFmtId="0" fontId="11" fillId="0" borderId="0" xfId="0" applyFont="1"/>
    <xf numFmtId="0" fontId="37" fillId="7" borderId="45" xfId="0" applyFont="1" applyFill="1" applyBorder="1" applyAlignment="1" applyProtection="1">
      <alignment horizontal="center" vertical="center" wrapText="1"/>
      <protection locked="0"/>
    </xf>
    <xf numFmtId="0" fontId="19" fillId="0" borderId="7" xfId="0" applyFont="1" applyBorder="1" applyAlignment="1" applyProtection="1">
      <alignment horizontal="justify" vertical="center" wrapText="1"/>
      <protection locked="0"/>
    </xf>
    <xf numFmtId="0" fontId="18" fillId="0" borderId="0" xfId="0" applyFont="1" applyAlignment="1">
      <alignment horizontal="justify" vertical="center" wrapText="1"/>
    </xf>
    <xf numFmtId="0" fontId="18" fillId="0" borderId="0" xfId="0" applyFont="1" applyAlignment="1">
      <alignment wrapText="1"/>
    </xf>
    <xf numFmtId="0" fontId="4" fillId="0" borderId="0" xfId="0" applyFont="1"/>
    <xf numFmtId="0" fontId="29" fillId="9" borderId="8" xfId="0" applyFont="1" applyFill="1" applyBorder="1" applyAlignment="1">
      <alignment horizontal="center" vertical="center" wrapText="1"/>
    </xf>
    <xf numFmtId="0" fontId="4" fillId="0" borderId="2" xfId="0" applyFont="1" applyBorder="1" applyAlignment="1" applyProtection="1">
      <alignment vertical="center"/>
      <protection locked="0"/>
    </xf>
    <xf numFmtId="1" fontId="4" fillId="0" borderId="2" xfId="0" applyNumberFormat="1" applyFont="1" applyBorder="1" applyAlignment="1" applyProtection="1">
      <alignment vertical="center"/>
      <protection locked="0"/>
    </xf>
    <xf numFmtId="0" fontId="3" fillId="0" borderId="2" xfId="0" applyFont="1" applyBorder="1" applyAlignment="1" applyProtection="1">
      <alignment horizontal="center" vertical="center"/>
      <protection locked="0"/>
    </xf>
    <xf numFmtId="0" fontId="3" fillId="0" borderId="2" xfId="0" applyFont="1" applyBorder="1" applyAlignment="1" applyProtection="1">
      <alignment horizontal="center" vertical="center" wrapText="1"/>
      <protection locked="0"/>
    </xf>
    <xf numFmtId="14" fontId="3" fillId="0" borderId="2" xfId="0" applyNumberFormat="1" applyFont="1" applyBorder="1" applyAlignment="1" applyProtection="1">
      <alignment horizontal="center" vertical="center" wrapText="1"/>
      <protection locked="0"/>
    </xf>
    <xf numFmtId="0" fontId="4" fillId="0" borderId="12" xfId="0" applyFont="1" applyBorder="1" applyAlignment="1" applyProtection="1">
      <alignment vertical="center" wrapText="1"/>
      <protection locked="0"/>
    </xf>
    <xf numFmtId="0" fontId="4" fillId="9" borderId="12" xfId="0" applyFont="1" applyFill="1" applyBorder="1" applyAlignment="1" applyProtection="1">
      <alignment vertical="center" wrapText="1"/>
      <protection locked="0"/>
    </xf>
    <xf numFmtId="0" fontId="4" fillId="0" borderId="8"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29" fillId="9" borderId="8" xfId="0" applyFont="1" applyFill="1" applyBorder="1" applyAlignment="1" applyProtection="1">
      <alignment horizontal="center" vertical="center" wrapText="1"/>
      <protection locked="0"/>
    </xf>
    <xf numFmtId="0" fontId="29" fillId="0" borderId="8" xfId="0" applyFont="1" applyBorder="1" applyAlignment="1" applyProtection="1">
      <alignment horizontal="center" vertical="center" wrapText="1"/>
      <protection locked="0"/>
    </xf>
    <xf numFmtId="0" fontId="22" fillId="4" borderId="8" xfId="2" applyFont="1" applyFill="1" applyBorder="1" applyAlignment="1">
      <alignment horizontal="center" vertical="center" wrapText="1"/>
    </xf>
    <xf numFmtId="0" fontId="22" fillId="4" borderId="12" xfId="2" applyFont="1" applyFill="1" applyBorder="1" applyAlignment="1">
      <alignment horizontal="center" vertical="center" wrapText="1"/>
    </xf>
    <xf numFmtId="0" fontId="0" fillId="0" borderId="12" xfId="0" applyBorder="1" applyAlignment="1">
      <alignment horizontal="center" vertical="center" wrapText="1"/>
    </xf>
    <xf numFmtId="0" fontId="13" fillId="0" borderId="8" xfId="0" applyFont="1" applyBorder="1" applyAlignment="1">
      <alignment horizontal="center"/>
    </xf>
    <xf numFmtId="0" fontId="13" fillId="0" borderId="12" xfId="0" applyFont="1" applyBorder="1" applyAlignment="1">
      <alignment horizontal="center"/>
    </xf>
    <xf numFmtId="0" fontId="0" fillId="0" borderId="50" xfId="0" applyBorder="1" applyAlignment="1">
      <alignment horizontal="left" vertical="center" wrapText="1"/>
    </xf>
    <xf numFmtId="0" fontId="0" fillId="0" borderId="40" xfId="0" applyBorder="1" applyAlignment="1">
      <alignment horizontal="left" vertical="center" wrapText="1"/>
    </xf>
    <xf numFmtId="0" fontId="13" fillId="0" borderId="14" xfId="0" applyFont="1" applyBorder="1" applyAlignment="1">
      <alignment horizontal="center" vertical="center"/>
    </xf>
    <xf numFmtId="0" fontId="13" fillId="0" borderId="14" xfId="0" applyFont="1" applyBorder="1" applyAlignment="1">
      <alignment horizontal="center" vertical="center" wrapText="1"/>
    </xf>
    <xf numFmtId="0" fontId="13" fillId="0" borderId="15" xfId="0" applyFont="1" applyBorder="1" applyAlignment="1">
      <alignment horizontal="center" vertical="center"/>
    </xf>
    <xf numFmtId="0" fontId="26" fillId="0" borderId="12" xfId="0" applyFont="1" applyBorder="1" applyAlignment="1" applyProtection="1">
      <alignment vertical="center"/>
      <protection locked="0"/>
    </xf>
    <xf numFmtId="0" fontId="26" fillId="0" borderId="15" xfId="0" applyFont="1" applyBorder="1" applyAlignment="1" applyProtection="1">
      <alignment vertical="center"/>
      <protection locked="0"/>
    </xf>
    <xf numFmtId="0" fontId="29" fillId="0" borderId="9" xfId="0" applyFont="1" applyBorder="1" applyAlignment="1" applyProtection="1">
      <alignment horizontal="justify" vertical="center" wrapText="1"/>
      <protection locked="0"/>
    </xf>
    <xf numFmtId="2" fontId="29" fillId="0" borderId="8" xfId="0" applyNumberFormat="1" applyFont="1" applyBorder="1" applyAlignment="1" applyProtection="1">
      <alignment horizontal="center" vertical="center" wrapText="1"/>
      <protection locked="0"/>
    </xf>
    <xf numFmtId="1" fontId="29" fillId="9" borderId="8" xfId="0" applyNumberFormat="1" applyFont="1" applyFill="1" applyBorder="1" applyAlignment="1">
      <alignment horizontal="center" vertical="center" wrapText="1"/>
    </xf>
    <xf numFmtId="0" fontId="29" fillId="0" borderId="19" xfId="0" applyFont="1" applyBorder="1" applyAlignment="1" applyProtection="1">
      <alignment horizontal="center" vertical="center" wrapText="1"/>
      <protection locked="0"/>
    </xf>
    <xf numFmtId="0" fontId="1" fillId="0" borderId="0" xfId="0" applyFont="1" applyAlignment="1">
      <alignment horizontal="left"/>
    </xf>
    <xf numFmtId="0" fontId="40" fillId="0" borderId="28" xfId="0" applyFont="1" applyBorder="1" applyAlignment="1">
      <alignment horizontal="left" vertical="center" wrapText="1"/>
    </xf>
    <xf numFmtId="0" fontId="40" fillId="0" borderId="28" xfId="0" applyFont="1" applyBorder="1" applyAlignment="1">
      <alignment horizontal="center" vertical="center" wrapText="1"/>
    </xf>
    <xf numFmtId="0" fontId="40" fillId="0" borderId="8" xfId="0" applyFont="1" applyBorder="1" applyAlignment="1">
      <alignment horizontal="left" vertical="center" wrapText="1"/>
    </xf>
    <xf numFmtId="0" fontId="40" fillId="0" borderId="8" xfId="0" applyFont="1" applyBorder="1" applyAlignment="1">
      <alignment horizontal="center" vertical="center" wrapText="1"/>
    </xf>
    <xf numFmtId="0" fontId="41" fillId="0" borderId="28" xfId="0" applyFont="1" applyBorder="1" applyAlignment="1">
      <alignment horizontal="left" vertical="center" wrapText="1"/>
    </xf>
    <xf numFmtId="0" fontId="41" fillId="0" borderId="28" xfId="0" applyFont="1" applyBorder="1" applyAlignment="1">
      <alignment vertical="center" wrapText="1"/>
    </xf>
    <xf numFmtId="0" fontId="41" fillId="0" borderId="29" xfId="0" applyFont="1" applyBorder="1" applyAlignment="1">
      <alignment vertical="center" wrapText="1"/>
    </xf>
    <xf numFmtId="0" fontId="41" fillId="0" borderId="8" xfId="0" applyFont="1" applyBorder="1" applyAlignment="1">
      <alignment horizontal="left" vertical="center" wrapText="1"/>
    </xf>
    <xf numFmtId="0" fontId="41" fillId="0" borderId="8" xfId="0" applyFont="1" applyBorder="1" applyAlignment="1">
      <alignment vertical="center" wrapText="1"/>
    </xf>
    <xf numFmtId="0" fontId="41" fillId="0" borderId="12" xfId="0" applyFont="1" applyBorder="1" applyAlignment="1">
      <alignment vertical="center" wrapText="1"/>
    </xf>
    <xf numFmtId="0" fontId="42" fillId="16" borderId="13" xfId="0" applyFont="1" applyFill="1" applyBorder="1" applyAlignment="1">
      <alignment horizontal="center" vertical="center" wrapText="1"/>
    </xf>
    <xf numFmtId="0" fontId="27" fillId="0" borderId="27" xfId="0" applyFont="1" applyBorder="1" applyAlignment="1">
      <alignment horizontal="center" vertical="center" wrapText="1"/>
    </xf>
    <xf numFmtId="0" fontId="27" fillId="0" borderId="11" xfId="0" applyFont="1" applyBorder="1" applyAlignment="1">
      <alignment horizontal="center" vertical="center" wrapText="1"/>
    </xf>
    <xf numFmtId="0" fontId="25" fillId="0" borderId="0" xfId="0" applyFont="1"/>
    <xf numFmtId="0" fontId="1" fillId="0" borderId="28" xfId="0" applyFont="1" applyBorder="1" applyAlignment="1">
      <alignment horizontal="left" vertical="center" wrapText="1"/>
    </xf>
    <xf numFmtId="0" fontId="1" fillId="0" borderId="8" xfId="0" applyFont="1" applyBorder="1" applyAlignment="1">
      <alignment horizontal="left" vertical="center" wrapText="1"/>
    </xf>
    <xf numFmtId="0" fontId="43" fillId="22" borderId="57" xfId="0" applyFont="1" applyFill="1" applyBorder="1" applyAlignment="1">
      <alignment horizontal="center" vertical="center"/>
    </xf>
    <xf numFmtId="0" fontId="1" fillId="23" borderId="57" xfId="0" applyFont="1" applyFill="1" applyBorder="1" applyAlignment="1">
      <alignment vertical="center"/>
    </xf>
    <xf numFmtId="0" fontId="1" fillId="0" borderId="57" xfId="0" applyFont="1" applyBorder="1" applyAlignment="1">
      <alignment vertical="center"/>
    </xf>
    <xf numFmtId="0" fontId="15" fillId="14" borderId="0" xfId="0" applyFont="1" applyFill="1" applyAlignment="1">
      <alignment horizontal="center" vertical="center" wrapText="1"/>
    </xf>
    <xf numFmtId="0" fontId="4" fillId="0" borderId="3" xfId="0" applyFont="1" applyBorder="1" applyAlignment="1" applyProtection="1">
      <alignment horizontal="center" vertical="center"/>
      <protection locked="0"/>
    </xf>
    <xf numFmtId="164" fontId="0" fillId="3" borderId="26" xfId="0" applyNumberFormat="1" applyFill="1" applyBorder="1" applyAlignment="1">
      <alignment horizontal="center" vertical="center"/>
    </xf>
    <xf numFmtId="0" fontId="45" fillId="11" borderId="25" xfId="0" applyFont="1" applyFill="1" applyBorder="1" applyAlignment="1">
      <alignment horizontal="left" vertical="center" wrapText="1"/>
    </xf>
    <xf numFmtId="0" fontId="45" fillId="11" borderId="26" xfId="0" applyFont="1" applyFill="1" applyBorder="1" applyAlignment="1">
      <alignment horizontal="left" vertical="center" wrapText="1"/>
    </xf>
    <xf numFmtId="0" fontId="0" fillId="0" borderId="2" xfId="0" applyBorder="1" applyAlignment="1" applyProtection="1">
      <alignment horizontal="center" vertical="center"/>
      <protection locked="0"/>
    </xf>
    <xf numFmtId="0" fontId="20" fillId="8" borderId="8" xfId="0" applyFont="1" applyFill="1" applyBorder="1" applyAlignment="1">
      <alignment horizontal="center" vertical="center" wrapText="1"/>
    </xf>
    <xf numFmtId="0" fontId="20" fillId="0" borderId="0" xfId="0" applyFont="1" applyAlignment="1">
      <alignment horizontal="left" vertical="justify" wrapText="1"/>
    </xf>
    <xf numFmtId="0" fontId="0" fillId="0" borderId="8" xfId="0" applyBorder="1" applyAlignment="1">
      <alignment horizontal="justify" vertical="center" wrapText="1"/>
    </xf>
    <xf numFmtId="0" fontId="0" fillId="12" borderId="8" xfId="0" applyFill="1" applyBorder="1" applyAlignment="1">
      <alignment horizontal="left" vertical="center"/>
    </xf>
    <xf numFmtId="0" fontId="0" fillId="13" borderId="8" xfId="0" applyFill="1" applyBorder="1" applyAlignment="1">
      <alignment horizontal="left" vertical="center"/>
    </xf>
    <xf numFmtId="0" fontId="18" fillId="15" borderId="8" xfId="0" applyFont="1" applyFill="1" applyBorder="1" applyAlignment="1">
      <alignment horizontal="left" vertical="center"/>
    </xf>
    <xf numFmtId="0" fontId="18" fillId="14" borderId="8" xfId="0" applyFont="1" applyFill="1" applyBorder="1" applyAlignment="1">
      <alignment horizontal="left" vertical="center"/>
    </xf>
    <xf numFmtId="0" fontId="4" fillId="0" borderId="2" xfId="0" applyFont="1" applyBorder="1" applyAlignment="1" applyProtection="1">
      <alignment horizontal="center" vertical="center"/>
      <protection locked="0"/>
    </xf>
    <xf numFmtId="14" fontId="4" fillId="0" borderId="2" xfId="0" applyNumberFormat="1" applyFont="1" applyBorder="1" applyAlignment="1" applyProtection="1">
      <alignment horizontal="center" vertical="center" wrapText="1"/>
      <protection locked="0"/>
    </xf>
    <xf numFmtId="0" fontId="3" fillId="7" borderId="22" xfId="0" applyFont="1" applyFill="1" applyBorder="1" applyAlignment="1">
      <alignment horizontal="center" vertical="center"/>
    </xf>
    <xf numFmtId="0" fontId="3" fillId="7" borderId="23" xfId="0" applyFont="1" applyFill="1" applyBorder="1" applyAlignment="1">
      <alignment horizontal="center" vertical="center"/>
    </xf>
    <xf numFmtId="0" fontId="3" fillId="7" borderId="23" xfId="0" applyFont="1" applyFill="1" applyBorder="1" applyAlignment="1" applyProtection="1">
      <alignment horizontal="center" vertical="center" wrapText="1"/>
      <protection locked="0"/>
    </xf>
    <xf numFmtId="0" fontId="4" fillId="5" borderId="38" xfId="0" applyFont="1" applyFill="1" applyBorder="1" applyAlignment="1">
      <alignment horizontal="center" vertical="center"/>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45" fillId="11" borderId="8" xfId="0" applyFont="1" applyFill="1" applyBorder="1" applyAlignment="1">
      <alignment horizontal="center" vertical="center" wrapText="1"/>
    </xf>
    <xf numFmtId="0" fontId="45" fillId="11" borderId="9"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4" fillId="0" borderId="0" xfId="0" applyFont="1" applyAlignment="1">
      <alignment horizontal="center" vertical="center"/>
    </xf>
    <xf numFmtId="0" fontId="27" fillId="0" borderId="8" xfId="0" applyFont="1" applyBorder="1" applyAlignment="1">
      <alignment vertical="center" wrapText="1"/>
    </xf>
    <xf numFmtId="0" fontId="4" fillId="9" borderId="8" xfId="0" applyFont="1" applyFill="1" applyBorder="1" applyAlignment="1">
      <alignment horizontal="justify" vertical="center" wrapText="1"/>
    </xf>
    <xf numFmtId="0" fontId="4" fillId="24" borderId="11" xfId="0" applyFont="1" applyFill="1" applyBorder="1" applyAlignment="1">
      <alignment horizontal="center" vertical="center"/>
    </xf>
    <xf numFmtId="0" fontId="4" fillId="24" borderId="8" xfId="0" applyFont="1" applyFill="1" applyBorder="1" applyAlignment="1">
      <alignment horizontal="justify" vertical="center" wrapText="1"/>
    </xf>
    <xf numFmtId="0" fontId="10" fillId="7" borderId="7" xfId="0" applyFont="1" applyFill="1" applyBorder="1" applyAlignment="1" applyProtection="1">
      <alignment horizontal="center" vertical="center" wrapText="1"/>
      <protection locked="0"/>
    </xf>
    <xf numFmtId="0" fontId="15" fillId="0" borderId="10" xfId="0" applyFont="1" applyBorder="1"/>
    <xf numFmtId="0" fontId="11" fillId="0" borderId="44" xfId="0" applyFont="1" applyBorder="1"/>
    <xf numFmtId="0" fontId="11" fillId="13" borderId="44" xfId="0" applyFont="1" applyFill="1" applyBorder="1" applyAlignment="1">
      <alignment horizontal="center" vertical="center"/>
    </xf>
    <xf numFmtId="0" fontId="4" fillId="5" borderId="23" xfId="0" applyFont="1" applyFill="1" applyBorder="1" applyAlignment="1">
      <alignment horizontal="justify" vertical="center" wrapText="1"/>
    </xf>
    <xf numFmtId="0" fontId="4" fillId="5" borderId="8" xfId="0" applyFont="1" applyFill="1" applyBorder="1" applyAlignment="1">
      <alignment horizontal="justify" vertical="center" wrapText="1"/>
    </xf>
    <xf numFmtId="0" fontId="26" fillId="0" borderId="8" xfId="0" applyFont="1" applyBorder="1" applyAlignment="1">
      <alignment horizontal="justify" vertical="center" wrapText="1"/>
    </xf>
    <xf numFmtId="0" fontId="4" fillId="0" borderId="14" xfId="0" applyFont="1" applyBorder="1" applyAlignment="1">
      <alignment horizontal="justify" vertical="center" wrapText="1"/>
    </xf>
    <xf numFmtId="0" fontId="29" fillId="0" borderId="0" xfId="0" applyFont="1" applyProtection="1">
      <protection locked="0"/>
    </xf>
    <xf numFmtId="0" fontId="5" fillId="0" borderId="0" xfId="0" applyFont="1" applyAlignment="1" applyProtection="1">
      <alignment horizontal="center"/>
      <protection locked="0"/>
    </xf>
    <xf numFmtId="0" fontId="29" fillId="0" borderId="0" xfId="0" applyFont="1" applyAlignment="1" applyProtection="1">
      <alignment horizontal="center"/>
      <protection locked="0"/>
    </xf>
    <xf numFmtId="0" fontId="5" fillId="21" borderId="33" xfId="0" applyFont="1" applyFill="1" applyBorder="1" applyAlignment="1">
      <alignment horizontal="center" vertical="center" wrapText="1"/>
    </xf>
    <xf numFmtId="0" fontId="5" fillId="21" borderId="28" xfId="0" applyFont="1" applyFill="1" applyBorder="1" applyAlignment="1">
      <alignment horizontal="center" vertical="center" wrapText="1"/>
    </xf>
    <xf numFmtId="0" fontId="5" fillId="21" borderId="54" xfId="0" applyFont="1" applyFill="1" applyBorder="1" applyAlignment="1">
      <alignment horizontal="center" vertical="center" wrapText="1"/>
    </xf>
    <xf numFmtId="3" fontId="29" fillId="9" borderId="8" xfId="0" applyNumberFormat="1" applyFont="1" applyFill="1" applyBorder="1" applyAlignment="1" applyProtection="1">
      <alignment horizontal="center" vertical="center" wrapText="1"/>
      <protection locked="0"/>
    </xf>
    <xf numFmtId="0" fontId="48" fillId="31" borderId="0" xfId="0" applyFont="1" applyFill="1" applyAlignment="1">
      <alignment horizontal="center" vertical="center"/>
    </xf>
    <xf numFmtId="0" fontId="0" fillId="9" borderId="0" xfId="0" applyFill="1" applyAlignment="1">
      <alignment horizontal="center" vertical="center"/>
    </xf>
    <xf numFmtId="0" fontId="11" fillId="9" borderId="44" xfId="0" applyFont="1" applyFill="1" applyBorder="1"/>
    <xf numFmtId="0" fontId="11" fillId="9" borderId="44" xfId="0" applyFont="1" applyFill="1" applyBorder="1" applyAlignment="1">
      <alignment horizontal="center" vertical="center"/>
    </xf>
    <xf numFmtId="0" fontId="4" fillId="9" borderId="14" xfId="0" applyFont="1" applyFill="1" applyBorder="1" applyAlignment="1">
      <alignment horizontal="justify" vertical="center" wrapText="1"/>
    </xf>
    <xf numFmtId="0" fontId="10" fillId="0" borderId="8" xfId="0" applyFont="1" applyBorder="1" applyAlignment="1">
      <alignment horizontal="justify" vertical="center" wrapText="1"/>
    </xf>
    <xf numFmtId="0" fontId="0" fillId="9" borderId="17" xfId="0" applyFill="1" applyBorder="1" applyAlignment="1">
      <alignment horizontal="justify" vertical="top" wrapText="1"/>
    </xf>
    <xf numFmtId="0" fontId="49" fillId="32" borderId="8" xfId="0" applyFont="1" applyFill="1" applyBorder="1" applyAlignment="1">
      <alignment horizontal="left" vertical="top" wrapText="1"/>
    </xf>
    <xf numFmtId="0" fontId="36" fillId="9" borderId="8" xfId="0" applyFont="1" applyFill="1" applyBorder="1" applyAlignment="1">
      <alignment horizontal="justify" vertical="center" wrapText="1"/>
    </xf>
    <xf numFmtId="0" fontId="0" fillId="9" borderId="17" xfId="0" applyFill="1" applyBorder="1" applyAlignment="1">
      <alignment horizontal="justify" vertical="center" wrapText="1"/>
    </xf>
    <xf numFmtId="0" fontId="50" fillId="29" borderId="0" xfId="3" applyFont="1" applyFill="1" applyAlignment="1">
      <alignment horizontal="center" vertical="center"/>
    </xf>
    <xf numFmtId="0" fontId="15" fillId="14" borderId="0" xfId="0" applyFont="1" applyFill="1" applyAlignment="1">
      <alignment horizontal="center" vertical="center"/>
    </xf>
    <xf numFmtId="0" fontId="10" fillId="2" borderId="62" xfId="0" applyFont="1" applyFill="1" applyBorder="1" applyAlignment="1">
      <alignment horizontal="center" vertical="center"/>
    </xf>
    <xf numFmtId="0" fontId="10" fillId="2" borderId="63" xfId="0" applyFont="1" applyFill="1" applyBorder="1" applyAlignment="1">
      <alignment horizontal="center" vertical="center" wrapText="1"/>
    </xf>
    <xf numFmtId="0" fontId="0" fillId="9" borderId="8" xfId="0" applyFill="1" applyBorder="1" applyAlignment="1">
      <alignment horizontal="center" vertical="center"/>
    </xf>
    <xf numFmtId="0" fontId="0" fillId="9" borderId="9" xfId="0" applyFill="1" applyBorder="1" applyAlignment="1">
      <alignment horizontal="justify" vertical="center" wrapText="1"/>
    </xf>
    <xf numFmtId="0" fontId="0" fillId="9" borderId="60" xfId="0" applyFill="1" applyBorder="1" applyAlignment="1">
      <alignment horizontal="justify" vertical="top" wrapText="1"/>
    </xf>
    <xf numFmtId="0" fontId="0" fillId="9" borderId="65" xfId="0" applyFill="1" applyBorder="1" applyAlignment="1">
      <alignment vertical="center"/>
    </xf>
    <xf numFmtId="0" fontId="10" fillId="9" borderId="64" xfId="0" applyFont="1" applyFill="1" applyBorder="1" applyAlignment="1">
      <alignment vertical="center" wrapText="1"/>
    </xf>
    <xf numFmtId="0" fontId="0" fillId="9" borderId="0" xfId="0" applyFill="1" applyAlignment="1">
      <alignment vertical="center"/>
    </xf>
    <xf numFmtId="0" fontId="41" fillId="0" borderId="0" xfId="0" applyFont="1"/>
    <xf numFmtId="0" fontId="21" fillId="0" borderId="0" xfId="0" applyFont="1"/>
    <xf numFmtId="0" fontId="27" fillId="0" borderId="0" xfId="0" applyFont="1" applyAlignment="1">
      <alignment wrapText="1"/>
    </xf>
    <xf numFmtId="0" fontId="41" fillId="0" borderId="0" xfId="0" applyFont="1" applyAlignment="1">
      <alignment wrapText="1"/>
    </xf>
    <xf numFmtId="0" fontId="52" fillId="2" borderId="8" xfId="0" applyFont="1" applyFill="1" applyBorder="1" applyAlignment="1">
      <alignment horizontal="center" textRotation="90" wrapText="1"/>
    </xf>
    <xf numFmtId="0" fontId="52" fillId="2" borderId="8" xfId="0" applyFont="1" applyFill="1" applyBorder="1" applyAlignment="1">
      <alignment horizontal="center" vertical="center" textRotation="90" wrapText="1"/>
    </xf>
    <xf numFmtId="0" fontId="41" fillId="0" borderId="8" xfId="0" applyFont="1" applyBorder="1" applyAlignment="1">
      <alignment horizontal="center" vertical="center" wrapText="1"/>
    </xf>
    <xf numFmtId="0" fontId="27" fillId="0" borderId="0" xfId="0" applyFont="1"/>
    <xf numFmtId="0" fontId="21" fillId="0" borderId="0" xfId="0" applyFont="1" applyAlignment="1">
      <alignment horizontal="center" vertical="center"/>
    </xf>
    <xf numFmtId="0" fontId="54" fillId="29" borderId="0" xfId="3" applyFont="1" applyFill="1" applyAlignment="1">
      <alignment horizontal="center" vertical="center"/>
    </xf>
    <xf numFmtId="0" fontId="17" fillId="2" borderId="8" xfId="0" applyFont="1" applyFill="1" applyBorder="1" applyAlignment="1">
      <alignment horizontal="center" vertical="center" wrapText="1"/>
    </xf>
    <xf numFmtId="0" fontId="17" fillId="2" borderId="8" xfId="0" applyFont="1" applyFill="1" applyBorder="1" applyAlignment="1">
      <alignment horizontal="center" vertical="center"/>
    </xf>
    <xf numFmtId="0" fontId="15" fillId="15" borderId="8" xfId="0" applyFont="1" applyFill="1" applyBorder="1" applyAlignment="1">
      <alignment horizontal="center" vertical="center" wrapText="1"/>
    </xf>
    <xf numFmtId="0" fontId="4" fillId="0" borderId="8" xfId="0" applyFont="1" applyBorder="1" applyAlignment="1">
      <alignment horizontal="center" vertical="center"/>
    </xf>
    <xf numFmtId="0" fontId="4" fillId="0" borderId="8" xfId="0" applyFont="1" applyBorder="1" applyAlignment="1">
      <alignment horizontal="center" vertical="center" wrapText="1"/>
    </xf>
    <xf numFmtId="0" fontId="29" fillId="0" borderId="8" xfId="0" applyFont="1" applyBorder="1" applyAlignment="1">
      <alignment vertical="center" wrapText="1"/>
    </xf>
    <xf numFmtId="0" fontId="29" fillId="9" borderId="8" xfId="0" applyFont="1" applyFill="1" applyBorder="1" applyAlignment="1">
      <alignment vertical="center" wrapText="1"/>
    </xf>
    <xf numFmtId="0" fontId="10" fillId="9" borderId="0" xfId="0" applyFont="1" applyFill="1" applyAlignment="1">
      <alignment vertical="center"/>
    </xf>
    <xf numFmtId="0" fontId="10" fillId="9" borderId="6" xfId="0" applyFont="1" applyFill="1" applyBorder="1" applyAlignment="1">
      <alignment vertical="center"/>
    </xf>
    <xf numFmtId="0" fontId="10" fillId="9" borderId="7" xfId="0" applyFont="1" applyFill="1" applyBorder="1" applyAlignment="1">
      <alignment vertical="center"/>
    </xf>
    <xf numFmtId="0" fontId="37" fillId="7" borderId="9" xfId="0" applyFont="1" applyFill="1" applyBorder="1" applyAlignment="1">
      <alignment horizontal="center" vertical="center" wrapText="1"/>
    </xf>
    <xf numFmtId="0" fontId="24" fillId="2" borderId="25" xfId="0" applyFont="1" applyFill="1" applyBorder="1" applyAlignment="1">
      <alignment horizontal="center" vertical="center" wrapText="1"/>
    </xf>
    <xf numFmtId="0" fontId="24" fillId="2" borderId="26" xfId="0" applyFont="1" applyFill="1" applyBorder="1" applyAlignment="1">
      <alignment horizontal="center" vertical="center" wrapText="1"/>
    </xf>
    <xf numFmtId="0" fontId="24" fillId="2" borderId="59" xfId="0" applyFont="1" applyFill="1" applyBorder="1" applyAlignment="1">
      <alignment horizontal="center" vertical="center" wrapText="1"/>
    </xf>
    <xf numFmtId="0" fontId="48" fillId="31" borderId="9" xfId="0" applyFont="1" applyFill="1" applyBorder="1" applyAlignment="1">
      <alignment horizontal="center" vertical="center" wrapText="1"/>
    </xf>
    <xf numFmtId="0" fontId="4" fillId="0" borderId="27" xfId="0" applyFont="1" applyBorder="1" applyAlignment="1" applyProtection="1">
      <alignment horizontal="center" vertical="center" wrapText="1"/>
      <protection locked="0"/>
    </xf>
    <xf numFmtId="0" fontId="4" fillId="0" borderId="28" xfId="0" applyFont="1" applyBorder="1" applyAlignment="1" applyProtection="1">
      <alignment horizontal="justify" vertical="center" wrapText="1"/>
      <protection locked="0"/>
    </xf>
    <xf numFmtId="14" fontId="4" fillId="0" borderId="28" xfId="0" applyNumberFormat="1" applyFont="1" applyBorder="1" applyAlignment="1" applyProtection="1">
      <alignment horizontal="justify" vertical="center" wrapText="1"/>
      <protection locked="0"/>
    </xf>
    <xf numFmtId="1" fontId="4" fillId="0" borderId="28" xfId="0" applyNumberFormat="1" applyFont="1" applyBorder="1" applyAlignment="1" applyProtection="1">
      <alignment horizontal="justify" vertical="center" wrapText="1"/>
      <protection locked="0"/>
    </xf>
    <xf numFmtId="0" fontId="4" fillId="0" borderId="28" xfId="0" applyFont="1" applyBorder="1" applyAlignment="1" applyProtection="1">
      <alignment horizontal="center" vertical="center" wrapText="1"/>
      <protection locked="0"/>
    </xf>
    <xf numFmtId="0" fontId="0" fillId="0" borderId="28" xfId="0" applyBorder="1" applyProtection="1">
      <protection locked="0"/>
    </xf>
    <xf numFmtId="0" fontId="0" fillId="0" borderId="29" xfId="0" applyBorder="1" applyProtection="1">
      <protection locked="0"/>
    </xf>
    <xf numFmtId="0" fontId="4" fillId="0" borderId="11" xfId="0" applyFont="1" applyBorder="1" applyAlignment="1" applyProtection="1">
      <alignment horizontal="center" vertical="center" wrapText="1"/>
      <protection locked="0"/>
    </xf>
    <xf numFmtId="0" fontId="4" fillId="0" borderId="8" xfId="0" applyFont="1" applyBorder="1" applyAlignment="1" applyProtection="1">
      <alignment horizontal="justify" vertical="center" wrapText="1"/>
      <protection locked="0"/>
    </xf>
    <xf numFmtId="14" fontId="4" fillId="0" borderId="8" xfId="0" applyNumberFormat="1" applyFont="1" applyBorder="1" applyAlignment="1" applyProtection="1">
      <alignment horizontal="justify" vertical="center" wrapText="1"/>
      <protection locked="0"/>
    </xf>
    <xf numFmtId="1" fontId="4" fillId="0" borderId="8" xfId="0" applyNumberFormat="1" applyFont="1" applyBorder="1" applyAlignment="1" applyProtection="1">
      <alignment horizontal="justify" vertical="center" wrapText="1"/>
      <protection locked="0"/>
    </xf>
    <xf numFmtId="0" fontId="0" fillId="0" borderId="8" xfId="0" applyBorder="1" applyProtection="1">
      <protection locked="0"/>
    </xf>
    <xf numFmtId="0" fontId="0" fillId="0" borderId="12" xfId="0" applyBorder="1" applyProtection="1">
      <protection locked="0"/>
    </xf>
    <xf numFmtId="0" fontId="4" fillId="0" borderId="13" xfId="0" applyFont="1" applyBorder="1" applyAlignment="1" applyProtection="1">
      <alignment horizontal="center" vertical="center" wrapText="1"/>
      <protection locked="0"/>
    </xf>
    <xf numFmtId="0" fontId="4" fillId="0" borderId="14" xfId="0" applyFont="1" applyBorder="1" applyAlignment="1" applyProtection="1">
      <alignment horizontal="justify" vertical="center" wrapText="1"/>
      <protection locked="0"/>
    </xf>
    <xf numFmtId="14" fontId="4" fillId="0" borderId="14" xfId="0" applyNumberFormat="1" applyFont="1" applyBorder="1" applyAlignment="1" applyProtection="1">
      <alignment horizontal="justify" vertical="center" wrapText="1"/>
      <protection locked="0"/>
    </xf>
    <xf numFmtId="1" fontId="4" fillId="0" borderId="14" xfId="0" applyNumberFormat="1" applyFont="1" applyBorder="1" applyAlignment="1" applyProtection="1">
      <alignment horizontal="justify" vertical="center" wrapText="1"/>
      <protection locked="0"/>
    </xf>
    <xf numFmtId="0" fontId="4" fillId="0" borderId="58" xfId="0" applyFont="1" applyBorder="1" applyAlignment="1" applyProtection="1">
      <alignment horizontal="center" vertical="center" wrapText="1"/>
      <protection locked="0"/>
    </xf>
    <xf numFmtId="0" fontId="0" fillId="0" borderId="14" xfId="0" applyBorder="1" applyProtection="1">
      <protection locked="0"/>
    </xf>
    <xf numFmtId="0" fontId="0" fillId="0" borderId="15" xfId="0" applyBorder="1" applyProtection="1">
      <protection locked="0"/>
    </xf>
    <xf numFmtId="0" fontId="29" fillId="0" borderId="17" xfId="0" applyFont="1" applyBorder="1" applyAlignment="1">
      <alignment horizontal="justify" vertical="center" wrapText="1"/>
    </xf>
    <xf numFmtId="0" fontId="15" fillId="9" borderId="0" xfId="0" applyFont="1" applyFill="1" applyAlignment="1">
      <alignment horizontal="center" vertical="center"/>
    </xf>
    <xf numFmtId="0" fontId="3" fillId="0" borderId="2" xfId="0" applyFont="1" applyBorder="1" applyAlignment="1">
      <alignment horizontal="center" vertical="center" wrapText="1"/>
    </xf>
    <xf numFmtId="0" fontId="0" fillId="9" borderId="0" xfId="0" applyFill="1" applyAlignment="1">
      <alignment horizontal="justify" vertical="center" wrapText="1"/>
    </xf>
    <xf numFmtId="0" fontId="10" fillId="9" borderId="0" xfId="0" applyFont="1" applyFill="1" applyAlignment="1">
      <alignment horizontal="justify" vertical="center" wrapText="1"/>
    </xf>
    <xf numFmtId="0" fontId="29" fillId="5" borderId="8" xfId="0" applyFont="1" applyFill="1" applyBorder="1" applyAlignment="1">
      <alignment horizontal="left" vertical="center" wrapText="1"/>
    </xf>
    <xf numFmtId="0" fontId="29" fillId="9" borderId="11" xfId="0" applyFont="1" applyFill="1" applyBorder="1" applyAlignment="1">
      <alignment horizontal="center" vertical="center"/>
    </xf>
    <xf numFmtId="0" fontId="41" fillId="0" borderId="8" xfId="0" applyFont="1" applyBorder="1" applyAlignment="1">
      <alignment horizontal="justify" vertical="center" wrapText="1"/>
    </xf>
    <xf numFmtId="0" fontId="29" fillId="5" borderId="11" xfId="0" applyFont="1" applyFill="1" applyBorder="1" applyAlignment="1">
      <alignment horizontal="center" vertical="center"/>
    </xf>
    <xf numFmtId="0" fontId="56" fillId="9" borderId="0" xfId="0" applyFont="1" applyFill="1" applyAlignment="1">
      <alignment horizontal="center" vertical="center"/>
    </xf>
    <xf numFmtId="0" fontId="29" fillId="9" borderId="8" xfId="0" applyFont="1" applyFill="1" applyBorder="1" applyAlignment="1">
      <alignment horizontal="justify" vertical="center"/>
    </xf>
    <xf numFmtId="0" fontId="11" fillId="13" borderId="50" xfId="0" applyFont="1" applyFill="1" applyBorder="1" applyAlignment="1">
      <alignment horizontal="center" vertical="center"/>
    </xf>
    <xf numFmtId="0" fontId="29" fillId="0" borderId="13" xfId="0" applyFont="1" applyBorder="1" applyAlignment="1">
      <alignment horizontal="center" vertical="center"/>
    </xf>
    <xf numFmtId="0" fontId="29" fillId="9" borderId="14" xfId="0" applyFont="1" applyFill="1" applyBorder="1" applyAlignment="1">
      <alignment horizontal="justify" vertical="center" wrapText="1"/>
    </xf>
    <xf numFmtId="0" fontId="4" fillId="0" borderId="11" xfId="0" applyFont="1" applyBorder="1" applyAlignment="1">
      <alignment horizontal="center" vertical="center" wrapText="1"/>
    </xf>
    <xf numFmtId="0" fontId="41" fillId="5" borderId="8" xfId="0" applyFont="1" applyFill="1" applyBorder="1" applyAlignment="1">
      <alignment horizontal="justify" vertical="center" wrapText="1"/>
    </xf>
    <xf numFmtId="0" fontId="4" fillId="0" borderId="20" xfId="0" applyFont="1" applyBorder="1" applyAlignment="1">
      <alignment horizontal="center" vertical="center" wrapText="1"/>
    </xf>
    <xf numFmtId="0" fontId="29" fillId="5" borderId="23" xfId="0" applyFont="1" applyFill="1" applyBorder="1" applyAlignment="1">
      <alignment vertical="center" wrapText="1"/>
    </xf>
    <xf numFmtId="0" fontId="29" fillId="0" borderId="8" xfId="0" applyFont="1" applyBorder="1" applyAlignment="1">
      <alignment horizontal="left" vertical="center" wrapText="1"/>
    </xf>
    <xf numFmtId="0" fontId="41" fillId="24" borderId="28" xfId="0" applyFont="1" applyFill="1" applyBorder="1" applyAlignment="1">
      <alignment horizontal="justify" vertical="center" wrapText="1"/>
    </xf>
    <xf numFmtId="0" fontId="29" fillId="5" borderId="28" xfId="0" applyFont="1" applyFill="1" applyBorder="1" applyAlignment="1">
      <alignment vertical="center" wrapText="1"/>
    </xf>
    <xf numFmtId="0" fontId="4" fillId="0" borderId="20" xfId="0" applyFont="1" applyBorder="1" applyAlignment="1">
      <alignment horizontal="center" vertical="center"/>
    </xf>
    <xf numFmtId="0" fontId="29" fillId="5" borderId="31" xfId="0" applyFont="1" applyFill="1" applyBorder="1" applyAlignment="1">
      <alignment horizontal="justify" vertical="center" wrapText="1"/>
    </xf>
    <xf numFmtId="0" fontId="57" fillId="7" borderId="2" xfId="0" applyFont="1" applyFill="1" applyBorder="1" applyAlignment="1" applyProtection="1">
      <alignment horizontal="center" vertical="center" wrapText="1"/>
      <protection locked="0"/>
    </xf>
    <xf numFmtId="0" fontId="55" fillId="7" borderId="7" xfId="0" applyFont="1" applyFill="1" applyBorder="1" applyAlignment="1" applyProtection="1">
      <alignment horizontal="center" vertical="center" wrapText="1"/>
      <protection locked="0"/>
    </xf>
    <xf numFmtId="0" fontId="33" fillId="0" borderId="0" xfId="0" applyFont="1" applyAlignment="1">
      <alignment horizontal="center" vertical="center"/>
    </xf>
    <xf numFmtId="0" fontId="33" fillId="5" borderId="45" xfId="0" applyFont="1" applyFill="1" applyBorder="1" applyAlignment="1">
      <alignment horizontal="justify" vertical="center" wrapText="1"/>
    </xf>
    <xf numFmtId="0" fontId="33" fillId="12" borderId="0" xfId="0" applyFont="1" applyFill="1" applyAlignment="1">
      <alignment horizontal="center" vertical="center"/>
    </xf>
    <xf numFmtId="0" fontId="33" fillId="0" borderId="45" xfId="0" applyFont="1" applyBorder="1" applyAlignment="1">
      <alignment horizontal="justify" vertical="center" wrapText="1"/>
    </xf>
    <xf numFmtId="0" fontId="33" fillId="0" borderId="0" xfId="0" applyFont="1"/>
    <xf numFmtId="0" fontId="29" fillId="0" borderId="9" xfId="0" applyFont="1" applyBorder="1" applyAlignment="1">
      <alignment horizontal="justify" vertical="center" wrapText="1"/>
    </xf>
    <xf numFmtId="0" fontId="29" fillId="5" borderId="17" xfId="0" applyFont="1" applyFill="1" applyBorder="1" applyAlignment="1">
      <alignment horizontal="left" vertical="center" wrapText="1"/>
    </xf>
    <xf numFmtId="0" fontId="33" fillId="5" borderId="45" xfId="0" applyFont="1" applyFill="1" applyBorder="1" applyAlignment="1">
      <alignment horizontal="left" vertical="center" wrapText="1"/>
    </xf>
    <xf numFmtId="0" fontId="58" fillId="0" borderId="9" xfId="0" applyFont="1" applyBorder="1" applyAlignment="1">
      <alignment horizontal="justify" vertical="center" wrapText="1"/>
    </xf>
    <xf numFmtId="0" fontId="29" fillId="0" borderId="0" xfId="3" applyFont="1" applyFill="1" applyAlignment="1">
      <alignment horizontal="center" vertical="center"/>
    </xf>
    <xf numFmtId="0" fontId="29" fillId="0" borderId="67" xfId="0" applyFont="1" applyBorder="1" applyAlignment="1">
      <alignment horizontal="justify" vertical="center" wrapText="1"/>
    </xf>
    <xf numFmtId="0" fontId="29" fillId="0" borderId="14" xfId="0" applyFont="1" applyBorder="1" applyAlignment="1" applyProtection="1">
      <alignment vertical="center" wrapText="1"/>
      <protection locked="0"/>
    </xf>
    <xf numFmtId="0" fontId="4" fillId="5" borderId="11" xfId="0" applyFont="1" applyFill="1" applyBorder="1" applyAlignment="1">
      <alignment horizontal="center" vertical="center" wrapText="1"/>
    </xf>
    <xf numFmtId="0" fontId="26" fillId="0" borderId="9" xfId="0" applyFont="1" applyBorder="1" applyAlignment="1">
      <alignment horizontal="justify" vertical="center" wrapText="1"/>
    </xf>
    <xf numFmtId="0" fontId="37" fillId="7" borderId="6" xfId="0" applyFont="1" applyFill="1" applyBorder="1" applyAlignment="1" applyProtection="1">
      <alignment horizontal="center" vertical="center" wrapText="1"/>
      <protection locked="0"/>
    </xf>
    <xf numFmtId="0" fontId="15" fillId="9" borderId="9" xfId="0" applyFont="1" applyFill="1" applyBorder="1" applyAlignment="1">
      <alignment horizontal="center" vertical="center"/>
    </xf>
    <xf numFmtId="0" fontId="60" fillId="5" borderId="18" xfId="0" applyFont="1" applyFill="1" applyBorder="1" applyAlignment="1">
      <alignment horizontal="justify" vertical="top" wrapText="1"/>
    </xf>
    <xf numFmtId="0" fontId="60" fillId="0" borderId="35" xfId="0" applyFont="1" applyBorder="1" applyAlignment="1">
      <alignment vertical="top" wrapText="1"/>
    </xf>
    <xf numFmtId="0" fontId="19" fillId="0" borderId="7" xfId="0" applyFont="1" applyBorder="1" applyAlignment="1" applyProtection="1">
      <alignment vertical="center" wrapText="1"/>
      <protection locked="0"/>
    </xf>
    <xf numFmtId="0" fontId="34" fillId="5" borderId="18" xfId="0" applyFont="1" applyFill="1" applyBorder="1" applyAlignment="1">
      <alignment horizontal="justify" vertical="center" wrapText="1"/>
    </xf>
    <xf numFmtId="0" fontId="34" fillId="9" borderId="34" xfId="0" applyFont="1" applyFill="1" applyBorder="1" applyAlignment="1">
      <alignment vertical="center" wrapText="1"/>
    </xf>
    <xf numFmtId="0" fontId="4" fillId="5" borderId="9" xfId="0" applyFont="1" applyFill="1" applyBorder="1" applyAlignment="1">
      <alignment horizontal="justify" vertical="center" wrapText="1"/>
    </xf>
    <xf numFmtId="0" fontId="34" fillId="5" borderId="34" xfId="0" applyFont="1" applyFill="1" applyBorder="1" applyAlignment="1">
      <alignment horizontal="justify" vertical="center" wrapText="1"/>
    </xf>
    <xf numFmtId="0" fontId="29" fillId="9" borderId="9" xfId="0" applyFont="1" applyFill="1" applyBorder="1" applyAlignment="1">
      <alignment horizontal="justify" vertical="center" wrapText="1"/>
    </xf>
    <xf numFmtId="0" fontId="34" fillId="0" borderId="69" xfId="0" applyFont="1" applyBorder="1" applyAlignment="1">
      <alignment vertical="center" wrapText="1"/>
    </xf>
    <xf numFmtId="0" fontId="4" fillId="9" borderId="9" xfId="0" applyFont="1" applyFill="1" applyBorder="1" applyAlignment="1">
      <alignment horizontal="justify" vertical="center" wrapText="1"/>
    </xf>
    <xf numFmtId="0" fontId="61" fillId="5" borderId="18" xfId="0" applyFont="1" applyFill="1" applyBorder="1" applyAlignment="1">
      <alignment horizontal="justify" vertical="center" wrapText="1"/>
    </xf>
    <xf numFmtId="0" fontId="26" fillId="9" borderId="9" xfId="0" applyFont="1" applyFill="1" applyBorder="1" applyAlignment="1">
      <alignment horizontal="justify" vertical="center" wrapText="1"/>
    </xf>
    <xf numFmtId="0" fontId="34" fillId="0" borderId="34" xfId="0" applyFont="1" applyBorder="1" applyAlignment="1">
      <alignment vertical="center" wrapText="1"/>
    </xf>
    <xf numFmtId="0" fontId="4" fillId="0" borderId="17" xfId="0" applyFont="1" applyBorder="1" applyAlignment="1" applyProtection="1">
      <alignment horizontal="center" vertical="center"/>
      <protection locked="0"/>
    </xf>
    <xf numFmtId="0" fontId="29" fillId="0" borderId="12" xfId="0" applyFont="1" applyBorder="1" applyAlignment="1" applyProtection="1">
      <alignment vertical="center" wrapText="1"/>
      <protection locked="0"/>
    </xf>
    <xf numFmtId="0" fontId="34" fillId="5" borderId="35" xfId="0" applyFont="1" applyFill="1" applyBorder="1" applyAlignment="1">
      <alignment horizontal="left" vertical="center" wrapText="1"/>
    </xf>
    <xf numFmtId="0" fontId="34" fillId="9" borderId="35" xfId="0" applyFont="1" applyFill="1" applyBorder="1" applyAlignment="1">
      <alignment vertical="center" wrapText="1"/>
    </xf>
    <xf numFmtId="0" fontId="29" fillId="0" borderId="9" xfId="0" applyFont="1" applyBorder="1" applyAlignment="1">
      <alignment horizontal="left" vertical="center" wrapText="1"/>
    </xf>
    <xf numFmtId="0" fontId="29" fillId="0" borderId="16" xfId="0" applyFont="1" applyBorder="1" applyAlignment="1">
      <alignment horizontal="left" vertical="center" wrapText="1"/>
    </xf>
    <xf numFmtId="0" fontId="62" fillId="5" borderId="18" xfId="0" applyFont="1" applyFill="1" applyBorder="1" applyAlignment="1">
      <alignment horizontal="justify" vertical="center" wrapText="1"/>
    </xf>
    <xf numFmtId="0" fontId="34" fillId="0" borderId="19" xfId="0" applyFont="1" applyBorder="1" applyAlignment="1">
      <alignment horizontal="left" vertical="center" wrapText="1"/>
    </xf>
    <xf numFmtId="0" fontId="4" fillId="9" borderId="13" xfId="0" applyFont="1" applyFill="1" applyBorder="1" applyAlignment="1">
      <alignment horizontal="center" vertical="center"/>
    </xf>
    <xf numFmtId="0" fontId="63" fillId="0" borderId="0" xfId="0" applyFont="1"/>
    <xf numFmtId="0" fontId="0" fillId="20" borderId="47" xfId="0" applyFill="1" applyBorder="1" applyAlignment="1" applyProtection="1">
      <alignment horizontal="center" vertical="center"/>
      <protection locked="0"/>
    </xf>
    <xf numFmtId="0" fontId="10" fillId="2" borderId="70" xfId="0" applyFont="1" applyFill="1" applyBorder="1" applyAlignment="1">
      <alignment horizontal="center" vertical="center"/>
    </xf>
    <xf numFmtId="0" fontId="0" fillId="9" borderId="28" xfId="0" applyFill="1" applyBorder="1" applyAlignment="1">
      <alignment horizontal="center" vertical="center"/>
    </xf>
    <xf numFmtId="0" fontId="0" fillId="9" borderId="54" xfId="0" applyFill="1" applyBorder="1" applyAlignment="1">
      <alignment horizontal="justify" vertical="center" wrapText="1"/>
    </xf>
    <xf numFmtId="0" fontId="0" fillId="9" borderId="72" xfId="0" applyFill="1" applyBorder="1" applyAlignment="1">
      <alignment horizontal="justify" vertical="top" wrapText="1"/>
    </xf>
    <xf numFmtId="0" fontId="0" fillId="9" borderId="73" xfId="0" applyFill="1" applyBorder="1" applyAlignment="1">
      <alignment vertical="center"/>
    </xf>
    <xf numFmtId="0" fontId="10" fillId="9" borderId="8" xfId="0" applyFont="1" applyFill="1" applyBorder="1" applyAlignment="1">
      <alignment horizontal="center" vertical="center"/>
    </xf>
    <xf numFmtId="0" fontId="10" fillId="9" borderId="8" xfId="0" applyFont="1" applyFill="1" applyBorder="1" applyAlignment="1">
      <alignment horizontal="center" vertical="center" wrapText="1"/>
    </xf>
    <xf numFmtId="0" fontId="0" fillId="9" borderId="9" xfId="0" applyFill="1" applyBorder="1" applyAlignment="1">
      <alignment horizontal="justify" vertical="center"/>
    </xf>
    <xf numFmtId="0" fontId="0" fillId="9" borderId="8" xfId="0" applyFill="1" applyBorder="1" applyAlignment="1">
      <alignment horizontal="left" vertical="top" wrapText="1"/>
    </xf>
    <xf numFmtId="0" fontId="0" fillId="9" borderId="17" xfId="0" applyFill="1" applyBorder="1" applyAlignment="1">
      <alignment horizontal="center" vertical="center"/>
    </xf>
    <xf numFmtId="0" fontId="0" fillId="9" borderId="16" xfId="0" applyFill="1" applyBorder="1" applyAlignment="1">
      <alignment horizontal="justify" vertical="center" wrapText="1"/>
    </xf>
    <xf numFmtId="0" fontId="0" fillId="9" borderId="61" xfId="0" applyFill="1" applyBorder="1" applyAlignment="1">
      <alignment horizontal="justify" vertical="top" wrapText="1"/>
    </xf>
    <xf numFmtId="0" fontId="0" fillId="9" borderId="75" xfId="0" applyFill="1" applyBorder="1" applyAlignment="1">
      <alignment vertical="center"/>
    </xf>
    <xf numFmtId="0" fontId="10" fillId="9" borderId="8" xfId="0" applyFont="1" applyFill="1" applyBorder="1" applyAlignment="1">
      <alignment horizontal="left" vertical="center"/>
    </xf>
    <xf numFmtId="0" fontId="0" fillId="9" borderId="8" xfId="0" applyFill="1" applyBorder="1" applyAlignment="1">
      <alignment horizontal="justify" vertical="center" wrapText="1"/>
    </xf>
    <xf numFmtId="0" fontId="0" fillId="9" borderId="8" xfId="0" applyFill="1" applyBorder="1" applyAlignment="1">
      <alignment horizontal="justify" vertical="top" wrapText="1"/>
    </xf>
    <xf numFmtId="0" fontId="0" fillId="9" borderId="8" xfId="0" applyFill="1" applyBorder="1" applyAlignment="1">
      <alignment vertical="center"/>
    </xf>
    <xf numFmtId="0" fontId="44" fillId="9" borderId="0" xfId="0" applyFont="1" applyFill="1" applyAlignment="1">
      <alignment vertical="center"/>
    </xf>
    <xf numFmtId="0" fontId="44" fillId="9" borderId="0" xfId="0" applyFont="1" applyFill="1" applyAlignment="1">
      <alignment horizontal="center" vertical="center"/>
    </xf>
    <xf numFmtId="0" fontId="44" fillId="9" borderId="0" xfId="0" applyFont="1" applyFill="1"/>
    <xf numFmtId="0" fontId="10" fillId="9" borderId="8" xfId="0" applyFont="1" applyFill="1" applyBorder="1" applyAlignment="1">
      <alignment horizontal="left" vertical="center" wrapText="1"/>
    </xf>
    <xf numFmtId="0" fontId="65" fillId="5" borderId="45" xfId="0" applyFont="1" applyFill="1" applyBorder="1" applyAlignment="1">
      <alignment horizontal="left" vertical="center" wrapText="1"/>
    </xf>
    <xf numFmtId="0" fontId="65" fillId="0" borderId="45" xfId="0" applyFont="1" applyBorder="1" applyAlignment="1">
      <alignment horizontal="left" vertical="center" wrapText="1"/>
    </xf>
    <xf numFmtId="0" fontId="66" fillId="0" borderId="0" xfId="0" applyFont="1"/>
    <xf numFmtId="0" fontId="65" fillId="0" borderId="68" xfId="0" applyFont="1" applyBorder="1" applyAlignment="1">
      <alignment horizontal="justify" vertical="center" wrapText="1"/>
    </xf>
    <xf numFmtId="0" fontId="18" fillId="9" borderId="0" xfId="0" applyFont="1" applyFill="1"/>
    <xf numFmtId="0" fontId="48" fillId="37" borderId="9" xfId="0" applyFont="1" applyFill="1" applyBorder="1" applyAlignment="1">
      <alignment horizontal="center" vertical="center"/>
    </xf>
    <xf numFmtId="0" fontId="26" fillId="38" borderId="23" xfId="0" applyFont="1" applyFill="1" applyBorder="1" applyAlignment="1">
      <alignment horizontal="left" vertical="center" wrapText="1"/>
    </xf>
    <xf numFmtId="0" fontId="68" fillId="37" borderId="0" xfId="0" applyFont="1" applyFill="1"/>
    <xf numFmtId="0" fontId="29" fillId="37" borderId="8" xfId="0" applyFont="1" applyFill="1" applyBorder="1" applyAlignment="1">
      <alignment horizontal="left" vertical="center" wrapText="1"/>
    </xf>
    <xf numFmtId="0" fontId="29" fillId="37" borderId="8" xfId="0" applyFont="1" applyFill="1" applyBorder="1" applyAlignment="1">
      <alignment horizontal="left" vertical="top" wrapText="1"/>
    </xf>
    <xf numFmtId="0" fontId="10" fillId="0" borderId="7" xfId="0" applyFont="1" applyBorder="1" applyAlignment="1" applyProtection="1">
      <alignment vertical="center" wrapText="1"/>
      <protection locked="0"/>
    </xf>
    <xf numFmtId="0" fontId="59" fillId="9" borderId="8" xfId="0" applyFont="1" applyFill="1" applyBorder="1" applyAlignment="1">
      <alignment vertical="center" wrapText="1"/>
    </xf>
    <xf numFmtId="0" fontId="59" fillId="9" borderId="8" xfId="0" applyFont="1" applyFill="1" applyBorder="1" applyAlignment="1">
      <alignment horizontal="justify" vertical="center" wrapText="1"/>
    </xf>
    <xf numFmtId="0" fontId="26" fillId="9" borderId="8" xfId="0" applyFont="1" applyFill="1" applyBorder="1" applyAlignment="1">
      <alignment horizontal="justify" vertical="center" wrapText="1"/>
    </xf>
    <xf numFmtId="0" fontId="1" fillId="0" borderId="0" xfId="0" applyFont="1" applyAlignment="1">
      <alignment horizontal="center" vertical="top"/>
    </xf>
    <xf numFmtId="0" fontId="70" fillId="0" borderId="0" xfId="0" applyFont="1" applyAlignment="1">
      <alignment horizontal="center" vertical="center"/>
    </xf>
    <xf numFmtId="0" fontId="14" fillId="0" borderId="0" xfId="0" applyFont="1" applyAlignment="1">
      <alignment horizontal="justify" vertical="center" wrapText="1"/>
    </xf>
    <xf numFmtId="0" fontId="26" fillId="8" borderId="22" xfId="0" applyFont="1" applyFill="1" applyBorder="1" applyAlignment="1">
      <alignment horizontal="center" vertical="center"/>
    </xf>
    <xf numFmtId="0" fontId="26" fillId="32" borderId="11" xfId="0" applyFont="1" applyFill="1" applyBorder="1" applyAlignment="1">
      <alignment horizontal="center" vertical="center"/>
    </xf>
    <xf numFmtId="0" fontId="4" fillId="9" borderId="28" xfId="0" applyFont="1" applyFill="1" applyBorder="1" applyAlignment="1">
      <alignment horizontal="justify" vertical="center" wrapText="1"/>
    </xf>
    <xf numFmtId="0" fontId="41" fillId="9" borderId="28" xfId="0" applyFont="1" applyFill="1" applyBorder="1" applyAlignment="1">
      <alignment horizontal="justify" vertical="center" wrapText="1"/>
    </xf>
    <xf numFmtId="0" fontId="15" fillId="15" borderId="9" xfId="0" applyFont="1" applyFill="1" applyBorder="1" applyAlignment="1">
      <alignment horizontal="center" vertical="center" wrapText="1"/>
    </xf>
    <xf numFmtId="0" fontId="15" fillId="14" borderId="9" xfId="0" applyFont="1" applyFill="1" applyBorder="1" applyAlignment="1">
      <alignment horizontal="center" vertical="center" wrapText="1"/>
    </xf>
    <xf numFmtId="0" fontId="26" fillId="0" borderId="8" xfId="0" applyFont="1" applyBorder="1" applyAlignment="1">
      <alignment vertical="center" wrapText="1"/>
    </xf>
    <xf numFmtId="0" fontId="26" fillId="9" borderId="8" xfId="0" applyFont="1" applyFill="1" applyBorder="1" applyAlignment="1">
      <alignment horizontal="justify" vertical="top" wrapText="1"/>
    </xf>
    <xf numFmtId="0" fontId="70" fillId="0" borderId="0" xfId="0" applyFont="1" applyAlignment="1">
      <alignment wrapText="1"/>
    </xf>
    <xf numFmtId="0" fontId="29" fillId="0" borderId="11" xfId="0" applyFont="1" applyBorder="1" applyAlignment="1">
      <alignment horizontal="center" vertical="center"/>
    </xf>
    <xf numFmtId="0" fontId="29" fillId="9" borderId="9" xfId="0" applyFont="1" applyFill="1" applyBorder="1" applyAlignment="1">
      <alignment horizontal="left" vertical="center" wrapText="1"/>
    </xf>
    <xf numFmtId="0" fontId="5" fillId="9" borderId="8" xfId="0" applyFont="1" applyFill="1" applyBorder="1" applyAlignment="1">
      <alignment horizontal="justify" vertical="top"/>
    </xf>
    <xf numFmtId="0" fontId="70" fillId="0" borderId="19" xfId="0" applyFont="1" applyBorder="1" applyAlignment="1">
      <alignment wrapText="1"/>
    </xf>
    <xf numFmtId="0" fontId="36" fillId="9" borderId="8" xfId="0" applyFont="1" applyFill="1" applyBorder="1" applyAlignment="1">
      <alignment horizontal="justify" vertical="top" wrapText="1"/>
    </xf>
    <xf numFmtId="0" fontId="73" fillId="9" borderId="0" xfId="0" applyFont="1" applyFill="1" applyAlignment="1">
      <alignment horizontal="justify" vertical="center" wrapText="1"/>
    </xf>
    <xf numFmtId="0" fontId="4" fillId="0" borderId="8"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4" fillId="0" borderId="14"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4" fillId="0" borderId="14" xfId="0" applyFont="1" applyBorder="1" applyAlignment="1">
      <alignment vertical="center" wrapText="1"/>
    </xf>
    <xf numFmtId="0" fontId="4" fillId="0" borderId="12" xfId="0" applyFont="1" applyBorder="1" applyAlignment="1" applyProtection="1">
      <alignment horizontal="left" vertical="center" wrapText="1"/>
      <protection locked="0"/>
    </xf>
    <xf numFmtId="0" fontId="4" fillId="9" borderId="12" xfId="0" applyFont="1" applyFill="1" applyBorder="1" applyAlignment="1" applyProtection="1">
      <alignment horizontal="left" vertical="center" wrapText="1"/>
      <protection locked="0"/>
    </xf>
    <xf numFmtId="0" fontId="4" fillId="0" borderId="15" xfId="0" applyFont="1" applyBorder="1" applyAlignment="1" applyProtection="1">
      <alignment horizontal="left" vertical="center" wrapText="1"/>
      <protection locked="0"/>
    </xf>
    <xf numFmtId="0" fontId="5" fillId="5" borderId="8" xfId="0" applyFont="1" applyFill="1" applyBorder="1" applyAlignment="1">
      <alignment horizontal="center" vertical="center" wrapText="1"/>
    </xf>
    <xf numFmtId="0" fontId="29" fillId="0" borderId="8" xfId="0" applyFont="1" applyBorder="1" applyAlignment="1" applyProtection="1">
      <alignment horizontal="center" vertical="center"/>
      <protection locked="0"/>
    </xf>
    <xf numFmtId="0" fontId="29" fillId="0" borderId="12" xfId="0" applyFont="1" applyBorder="1" applyAlignment="1" applyProtection="1">
      <alignment horizontal="left" vertical="center" wrapText="1"/>
      <protection locked="0"/>
    </xf>
    <xf numFmtId="0" fontId="29" fillId="5" borderId="12" xfId="0" applyFont="1" applyFill="1" applyBorder="1" applyAlignment="1">
      <alignment vertical="center" wrapText="1"/>
    </xf>
    <xf numFmtId="0" fontId="29" fillId="9" borderId="12" xfId="0" applyFont="1" applyFill="1" applyBorder="1" applyAlignment="1" applyProtection="1">
      <alignment vertical="center" wrapText="1"/>
      <protection locked="0"/>
    </xf>
    <xf numFmtId="0" fontId="29" fillId="9" borderId="12" xfId="0" applyFont="1" applyFill="1" applyBorder="1" applyAlignment="1" applyProtection="1">
      <alignment horizontal="left" vertical="center" wrapText="1"/>
      <protection locked="0"/>
    </xf>
    <xf numFmtId="0" fontId="5" fillId="5" borderId="17" xfId="0" applyFont="1" applyFill="1" applyBorder="1" applyAlignment="1">
      <alignment horizontal="center" vertical="center" wrapText="1"/>
    </xf>
    <xf numFmtId="0" fontId="29" fillId="0" borderId="14" xfId="0" applyFont="1" applyBorder="1" applyAlignment="1" applyProtection="1">
      <alignment horizontal="center" vertical="center"/>
      <protection locked="0"/>
    </xf>
    <xf numFmtId="0" fontId="29" fillId="0" borderId="15" xfId="0" applyFont="1" applyBorder="1" applyAlignment="1" applyProtection="1">
      <alignment horizontal="left" vertical="center" wrapText="1"/>
      <protection locked="0"/>
    </xf>
    <xf numFmtId="0" fontId="69" fillId="9" borderId="45" xfId="0" applyFont="1" applyFill="1" applyBorder="1" applyAlignment="1">
      <alignment vertical="top" wrapText="1"/>
    </xf>
    <xf numFmtId="0" fontId="69" fillId="9" borderId="45" xfId="0" applyFont="1" applyFill="1" applyBorder="1" applyAlignment="1">
      <alignment horizontal="justify" vertical="top" wrapText="1"/>
    </xf>
    <xf numFmtId="0" fontId="69" fillId="9" borderId="5" xfId="0" applyFont="1" applyFill="1" applyBorder="1" applyAlignment="1">
      <alignment vertical="top" wrapText="1"/>
    </xf>
    <xf numFmtId="0" fontId="69" fillId="9" borderId="68" xfId="0" applyFont="1" applyFill="1" applyBorder="1" applyAlignment="1">
      <alignment vertical="top" wrapText="1"/>
    </xf>
    <xf numFmtId="0" fontId="59" fillId="0" borderId="8" xfId="0" applyFont="1" applyBorder="1" applyAlignment="1">
      <alignment horizontal="justify" vertical="center" wrapText="1"/>
    </xf>
    <xf numFmtId="0" fontId="5" fillId="9" borderId="8" xfId="0" applyFont="1" applyFill="1" applyBorder="1" applyAlignment="1" applyProtection="1">
      <alignment horizontal="center" vertical="center" wrapText="1"/>
      <protection locked="0"/>
    </xf>
    <xf numFmtId="0" fontId="37" fillId="7" borderId="36" xfId="0" applyFont="1" applyFill="1" applyBorder="1" applyAlignment="1" applyProtection="1">
      <alignment horizontal="center" vertical="center" wrapText="1"/>
      <protection locked="0"/>
    </xf>
    <xf numFmtId="0" fontId="10" fillId="9" borderId="46" xfId="0" applyFont="1" applyFill="1" applyBorder="1" applyAlignment="1" applyProtection="1">
      <alignment horizontal="center" vertical="center" wrapText="1"/>
      <protection locked="0"/>
    </xf>
    <xf numFmtId="0" fontId="29" fillId="9" borderId="12" xfId="0" applyFont="1" applyFill="1" applyBorder="1" applyAlignment="1" applyProtection="1">
      <alignment horizontal="justify" vertical="center" wrapText="1"/>
      <protection locked="0"/>
    </xf>
    <xf numFmtId="0" fontId="5" fillId="9" borderId="14" xfId="0" applyFont="1" applyFill="1" applyBorder="1" applyAlignment="1" applyProtection="1">
      <alignment horizontal="center" vertical="center" wrapText="1"/>
      <protection locked="0"/>
    </xf>
    <xf numFmtId="0" fontId="37" fillId="7" borderId="18" xfId="0" applyFont="1" applyFill="1" applyBorder="1" applyAlignment="1" applyProtection="1">
      <alignment horizontal="center" vertical="center" wrapText="1"/>
      <protection locked="0"/>
    </xf>
    <xf numFmtId="0" fontId="11" fillId="0" borderId="19" xfId="0" applyFont="1" applyBorder="1" applyAlignment="1">
      <alignment horizontal="justify" vertical="center" wrapText="1"/>
    </xf>
    <xf numFmtId="0" fontId="11" fillId="9" borderId="19" xfId="0" applyFont="1" applyFill="1" applyBorder="1" applyAlignment="1">
      <alignment horizontal="justify" vertical="center" wrapText="1"/>
    </xf>
    <xf numFmtId="0" fontId="5" fillId="7" borderId="47" xfId="0" applyFont="1" applyFill="1" applyBorder="1" applyAlignment="1" applyProtection="1">
      <alignment horizontal="center" vertical="center" wrapText="1"/>
      <protection locked="0"/>
    </xf>
    <xf numFmtId="0" fontId="5" fillId="7" borderId="2" xfId="0" applyFont="1" applyFill="1" applyBorder="1" applyAlignment="1" applyProtection="1">
      <alignment horizontal="center" vertical="center" wrapText="1"/>
      <protection locked="0"/>
    </xf>
    <xf numFmtId="0" fontId="29" fillId="24" borderId="12" xfId="0" applyFont="1" applyFill="1" applyBorder="1" applyAlignment="1">
      <alignment vertical="center" wrapText="1"/>
    </xf>
    <xf numFmtId="0" fontId="29" fillId="0" borderId="15" xfId="0" applyFont="1" applyBorder="1" applyAlignment="1" applyProtection="1">
      <alignment vertical="center" wrapText="1"/>
      <protection locked="0"/>
    </xf>
    <xf numFmtId="0" fontId="15" fillId="15" borderId="0" xfId="0" applyFont="1" applyFill="1" applyAlignment="1">
      <alignment horizontal="center" vertical="center" wrapText="1"/>
    </xf>
    <xf numFmtId="0" fontId="15" fillId="9" borderId="0" xfId="0" applyFont="1" applyFill="1" applyAlignment="1">
      <alignment horizontal="center" vertical="center" wrapText="1"/>
    </xf>
    <xf numFmtId="0" fontId="4" fillId="0" borderId="8" xfId="0" applyFont="1" applyBorder="1" applyAlignment="1" applyProtection="1">
      <alignment horizontal="center" vertical="center" wrapText="1"/>
      <protection locked="0"/>
    </xf>
    <xf numFmtId="0" fontId="4" fillId="0" borderId="19" xfId="0" applyFont="1" applyBorder="1" applyAlignment="1" applyProtection="1">
      <alignment horizontal="center" vertical="center" wrapText="1"/>
      <protection locked="0"/>
    </xf>
    <xf numFmtId="0" fontId="4" fillId="24" borderId="19" xfId="0" applyFont="1" applyFill="1" applyBorder="1" applyAlignment="1" applyProtection="1">
      <alignment horizontal="center" vertical="center" wrapText="1"/>
      <protection locked="0"/>
    </xf>
    <xf numFmtId="0" fontId="29" fillId="5" borderId="12" xfId="0" applyFont="1" applyFill="1" applyBorder="1" applyAlignment="1">
      <alignment horizontal="left" vertical="center" wrapText="1"/>
    </xf>
    <xf numFmtId="0" fontId="15" fillId="5" borderId="19" xfId="0" applyFont="1" applyFill="1" applyBorder="1" applyAlignment="1">
      <alignment horizontal="justify" vertical="center" wrapText="1"/>
    </xf>
    <xf numFmtId="0" fontId="15" fillId="0" borderId="19" xfId="0" applyFont="1" applyBorder="1" applyAlignment="1">
      <alignment horizontal="justify" vertical="center" wrapText="1"/>
    </xf>
    <xf numFmtId="0" fontId="67" fillId="0" borderId="19" xfId="0" applyFont="1" applyBorder="1" applyAlignment="1">
      <alignment horizontal="justify" vertical="center" wrapText="1"/>
    </xf>
    <xf numFmtId="0" fontId="4" fillId="24" borderId="12" xfId="0" applyFont="1" applyFill="1" applyBorder="1" applyAlignment="1" applyProtection="1">
      <alignment horizontal="left" vertical="center" wrapText="1"/>
      <protection locked="0"/>
    </xf>
    <xf numFmtId="0" fontId="4" fillId="0" borderId="30" xfId="0" applyFont="1" applyBorder="1" applyAlignment="1" applyProtection="1">
      <alignment horizontal="center" vertical="center" wrapText="1"/>
      <protection locked="0"/>
    </xf>
    <xf numFmtId="0" fontId="48" fillId="39" borderId="9" xfId="0" applyFont="1" applyFill="1" applyBorder="1" applyAlignment="1">
      <alignment horizontal="center" vertical="center" wrapText="1"/>
    </xf>
    <xf numFmtId="0" fontId="15" fillId="9" borderId="9" xfId="0" applyFont="1" applyFill="1" applyBorder="1" applyAlignment="1">
      <alignment horizontal="center" vertical="center" wrapText="1"/>
    </xf>
    <xf numFmtId="0" fontId="71" fillId="0" borderId="19" xfId="0" applyFont="1" applyBorder="1" applyAlignment="1">
      <alignment horizontal="justify" vertical="center" wrapText="1"/>
    </xf>
    <xf numFmtId="0" fontId="14" fillId="5" borderId="19" xfId="0" applyFont="1" applyFill="1" applyBorder="1" applyAlignment="1">
      <alignment horizontal="justify" vertical="center" wrapText="1"/>
    </xf>
    <xf numFmtId="0" fontId="14" fillId="0" borderId="19" xfId="0" applyFont="1" applyBorder="1" applyAlignment="1">
      <alignment horizontal="justify" vertical="center" wrapText="1"/>
    </xf>
    <xf numFmtId="0" fontId="4" fillId="0" borderId="41" xfId="0" applyFont="1" applyBorder="1" applyAlignment="1">
      <alignment horizontal="center" vertical="center" wrapText="1"/>
    </xf>
    <xf numFmtId="0" fontId="26" fillId="0" borderId="17" xfId="0" applyFont="1" applyBorder="1" applyAlignment="1" applyProtection="1">
      <alignment horizontal="center" vertical="center"/>
      <protection locked="0"/>
    </xf>
    <xf numFmtId="0" fontId="26" fillId="0" borderId="14" xfId="0" applyFont="1" applyBorder="1" applyAlignment="1" applyProtection="1">
      <alignment horizontal="center" vertical="center"/>
      <protection locked="0"/>
    </xf>
    <xf numFmtId="0" fontId="26" fillId="0" borderId="12" xfId="0" applyFont="1" applyBorder="1" applyAlignment="1" applyProtection="1">
      <alignment horizontal="left" vertical="center" wrapText="1"/>
      <protection locked="0"/>
    </xf>
    <xf numFmtId="0" fontId="19" fillId="7" borderId="7" xfId="0" applyFont="1" applyFill="1" applyBorder="1" applyAlignment="1" applyProtection="1">
      <alignment vertical="center" wrapText="1"/>
      <protection locked="0"/>
    </xf>
    <xf numFmtId="0" fontId="17" fillId="7" borderId="46" xfId="0" applyFont="1" applyFill="1" applyBorder="1" applyAlignment="1" applyProtection="1">
      <alignment horizontal="center" vertical="center" wrapText="1"/>
      <protection locked="0"/>
    </xf>
    <xf numFmtId="0" fontId="3" fillId="7" borderId="8" xfId="0" applyFont="1" applyFill="1" applyBorder="1" applyAlignment="1">
      <alignment horizontal="center" vertical="center" wrapText="1"/>
    </xf>
    <xf numFmtId="0" fontId="3" fillId="7" borderId="8" xfId="0" applyFont="1" applyFill="1" applyBorder="1" applyAlignment="1" applyProtection="1">
      <alignment horizontal="center" vertical="center" wrapText="1"/>
      <protection locked="0"/>
    </xf>
    <xf numFmtId="0" fontId="3" fillId="7" borderId="11" xfId="0" applyFont="1" applyFill="1" applyBorder="1" applyAlignment="1">
      <alignment horizontal="center" vertical="center"/>
    </xf>
    <xf numFmtId="0" fontId="3" fillId="7" borderId="12" xfId="0" applyFont="1" applyFill="1" applyBorder="1" applyAlignment="1" applyProtection="1">
      <alignment horizontal="center" vertical="center" wrapText="1"/>
      <protection locked="0"/>
    </xf>
    <xf numFmtId="0" fontId="4" fillId="0" borderId="13" xfId="0" applyFont="1" applyBorder="1" applyAlignment="1">
      <alignment horizontal="center" vertical="center" wrapText="1"/>
    </xf>
    <xf numFmtId="0" fontId="4" fillId="5" borderId="12" xfId="0" applyFont="1" applyFill="1" applyBorder="1" applyAlignment="1">
      <alignment horizontal="left" vertical="center" wrapText="1"/>
    </xf>
    <xf numFmtId="0" fontId="4" fillId="0" borderId="39" xfId="0" applyFont="1" applyBorder="1" applyAlignment="1" applyProtection="1">
      <alignment horizontal="left" vertical="center" wrapText="1"/>
      <protection locked="0"/>
    </xf>
    <xf numFmtId="0" fontId="11" fillId="0" borderId="0" xfId="0" applyFont="1" applyAlignment="1">
      <alignment wrapText="1"/>
    </xf>
    <xf numFmtId="0" fontId="52" fillId="0" borderId="8" xfId="0" applyFont="1" applyBorder="1" applyAlignment="1">
      <alignment vertical="center" wrapText="1"/>
    </xf>
    <xf numFmtId="0" fontId="52" fillId="9" borderId="8" xfId="0" applyFont="1" applyFill="1" applyBorder="1" applyAlignment="1">
      <alignment vertical="center" wrapText="1"/>
    </xf>
    <xf numFmtId="14" fontId="52" fillId="0" borderId="8" xfId="0" applyNumberFormat="1" applyFont="1" applyBorder="1" applyAlignment="1">
      <alignment vertical="center" wrapText="1"/>
    </xf>
    <xf numFmtId="0" fontId="0" fillId="0" borderId="11" xfId="0" applyBorder="1" applyAlignment="1">
      <alignment vertical="center" wrapText="1"/>
    </xf>
    <xf numFmtId="165" fontId="39" fillId="28" borderId="12" xfId="5" applyNumberFormat="1" applyFont="1" applyFill="1" applyBorder="1" applyAlignment="1">
      <alignment horizontal="right" vertical="center"/>
    </xf>
    <xf numFmtId="165" fontId="39" fillId="9" borderId="12" xfId="5" applyNumberFormat="1" applyFont="1" applyFill="1" applyBorder="1" applyAlignment="1">
      <alignment horizontal="right" vertical="center"/>
    </xf>
    <xf numFmtId="0" fontId="0" fillId="0" borderId="48" xfId="0" applyBorder="1" applyAlignment="1">
      <alignment vertical="center" wrapText="1"/>
    </xf>
    <xf numFmtId="165" fontId="39" fillId="9" borderId="52" xfId="5" applyNumberFormat="1" applyFont="1" applyFill="1" applyBorder="1" applyAlignment="1">
      <alignment horizontal="right" vertical="center"/>
    </xf>
    <xf numFmtId="0" fontId="0" fillId="0" borderId="44" xfId="0" applyBorder="1"/>
    <xf numFmtId="0" fontId="0" fillId="0" borderId="5" xfId="0" applyBorder="1"/>
    <xf numFmtId="0" fontId="64" fillId="0" borderId="1" xfId="0" applyFont="1" applyBorder="1" applyAlignment="1">
      <alignment horizontal="center" vertical="center" wrapText="1"/>
    </xf>
    <xf numFmtId="0" fontId="29" fillId="24" borderId="8" xfId="0" applyFont="1" applyFill="1" applyBorder="1" applyAlignment="1">
      <alignment horizontal="center" vertical="center" wrapText="1"/>
    </xf>
    <xf numFmtId="0" fontId="29" fillId="0" borderId="14" xfId="0" applyFont="1" applyBorder="1" applyAlignment="1" applyProtection="1">
      <alignment horizontal="center" vertical="center" wrapText="1"/>
      <protection locked="0"/>
    </xf>
    <xf numFmtId="0" fontId="29" fillId="0" borderId="29" xfId="0" applyFont="1" applyBorder="1" applyAlignment="1" applyProtection="1">
      <alignment vertical="center" wrapText="1"/>
      <protection locked="0"/>
    </xf>
    <xf numFmtId="1" fontId="0" fillId="0" borderId="0" xfId="0" applyNumberFormat="1"/>
    <xf numFmtId="14" fontId="0" fillId="0" borderId="0" xfId="0" applyNumberFormat="1"/>
    <xf numFmtId="0" fontId="36" fillId="0" borderId="0" xfId="0" applyFont="1"/>
    <xf numFmtId="0" fontId="50" fillId="29" borderId="0" xfId="3" applyFont="1" applyFill="1" applyAlignment="1" applyProtection="1">
      <alignment horizontal="center" vertical="center" wrapText="1"/>
      <protection locked="0"/>
    </xf>
    <xf numFmtId="0" fontId="50" fillId="30" borderId="0" xfId="3" applyFont="1" applyFill="1" applyAlignment="1" applyProtection="1">
      <alignment horizontal="center" vertical="center"/>
      <protection locked="0"/>
    </xf>
    <xf numFmtId="0" fontId="75" fillId="0" borderId="0" xfId="0" applyFont="1" applyAlignment="1">
      <alignment horizontal="right" vertical="center" wrapText="1"/>
    </xf>
    <xf numFmtId="0" fontId="75" fillId="0" borderId="0" xfId="0" applyFont="1" applyAlignment="1">
      <alignment horizontal="right" vertical="center"/>
    </xf>
    <xf numFmtId="0" fontId="74"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78" fillId="0" borderId="0" xfId="0" applyFont="1" applyAlignment="1">
      <alignment horizontal="center" vertical="center" wrapText="1"/>
    </xf>
    <xf numFmtId="0" fontId="20" fillId="18" borderId="6" xfId="0" applyFont="1" applyFill="1" applyBorder="1" applyAlignment="1">
      <alignment horizontal="center" vertical="justify" wrapText="1"/>
    </xf>
    <xf numFmtId="0" fontId="20" fillId="17" borderId="50" xfId="0" applyFont="1" applyFill="1" applyBorder="1" applyAlignment="1">
      <alignment horizontal="center" vertical="justify" wrapText="1"/>
    </xf>
    <xf numFmtId="0" fontId="20" fillId="17" borderId="4" xfId="0" applyFont="1" applyFill="1" applyBorder="1" applyAlignment="1">
      <alignment horizontal="center" vertical="justify" wrapText="1"/>
    </xf>
    <xf numFmtId="0" fontId="10" fillId="34" borderId="9" xfId="0" applyFont="1" applyFill="1" applyBorder="1" applyAlignment="1">
      <alignment horizontal="center" vertical="center"/>
    </xf>
    <xf numFmtId="0" fontId="10" fillId="34" borderId="19" xfId="0" applyFont="1" applyFill="1" applyBorder="1" applyAlignment="1">
      <alignment horizontal="center" vertical="center"/>
    </xf>
    <xf numFmtId="0" fontId="20" fillId="35" borderId="8" xfId="0" applyFont="1" applyFill="1" applyBorder="1" applyAlignment="1">
      <alignment horizontal="center" vertical="justify" wrapText="1"/>
    </xf>
    <xf numFmtId="0" fontId="20" fillId="36" borderId="8" xfId="0" applyFont="1" applyFill="1" applyBorder="1" applyAlignment="1">
      <alignment horizontal="center" vertical="justify" wrapText="1"/>
    </xf>
    <xf numFmtId="0" fontId="20" fillId="19" borderId="44" xfId="0" applyFont="1" applyFill="1" applyBorder="1" applyAlignment="1">
      <alignment horizontal="center" vertical="justify" wrapText="1"/>
    </xf>
    <xf numFmtId="0" fontId="20" fillId="19" borderId="0" xfId="0" applyFont="1" applyFill="1" applyAlignment="1">
      <alignment horizontal="center" vertical="justify" wrapText="1"/>
    </xf>
    <xf numFmtId="0" fontId="10" fillId="0" borderId="8" xfId="0" applyFont="1" applyBorder="1" applyAlignment="1">
      <alignment horizontal="left" vertical="center" wrapText="1"/>
    </xf>
    <xf numFmtId="0" fontId="20" fillId="35" borderId="19" xfId="0" applyFont="1" applyFill="1" applyBorder="1" applyAlignment="1">
      <alignment horizontal="center" vertical="justify" wrapText="1"/>
    </xf>
    <xf numFmtId="0" fontId="20" fillId="33" borderId="8" xfId="0" applyFont="1" applyFill="1" applyBorder="1" applyAlignment="1">
      <alignment horizontal="center" vertical="justify" wrapText="1"/>
    </xf>
    <xf numFmtId="0" fontId="47" fillId="24" borderId="9" xfId="0" applyFont="1" applyFill="1" applyBorder="1" applyAlignment="1">
      <alignment horizontal="center" vertical="center"/>
    </xf>
    <xf numFmtId="0" fontId="47" fillId="24" borderId="19"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2" xfId="0" applyFont="1" applyFill="1" applyBorder="1" applyAlignment="1">
      <alignment horizontal="center" vertical="center"/>
    </xf>
    <xf numFmtId="0" fontId="4" fillId="0" borderId="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3" fillId="2" borderId="10"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50"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0" borderId="53"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32"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5" xfId="0" applyFont="1" applyBorder="1" applyAlignment="1" applyProtection="1">
      <alignment horizontal="left" vertical="top" wrapText="1"/>
      <protection locked="0"/>
    </xf>
    <xf numFmtId="0" fontId="4" fillId="0" borderId="76"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4" fillId="0" borderId="51" xfId="0" applyFont="1" applyBorder="1" applyAlignment="1" applyProtection="1">
      <alignment horizontal="left" vertical="top" wrapText="1"/>
      <protection locked="0"/>
    </xf>
    <xf numFmtId="0" fontId="3" fillId="4" borderId="1" xfId="0" applyFont="1" applyFill="1" applyBorder="1" applyAlignment="1" applyProtection="1">
      <alignment horizontal="center" vertical="center"/>
      <protection locked="0"/>
    </xf>
    <xf numFmtId="0" fontId="3" fillId="4" borderId="3" xfId="0" applyFont="1" applyFill="1" applyBorder="1" applyAlignment="1" applyProtection="1">
      <alignment horizontal="center" vertical="center"/>
      <protection locked="0"/>
    </xf>
    <xf numFmtId="0" fontId="3" fillId="4" borderId="2" xfId="0" applyFont="1" applyFill="1" applyBorder="1" applyAlignment="1" applyProtection="1">
      <alignment horizontal="center" vertical="center"/>
      <protection locked="0"/>
    </xf>
    <xf numFmtId="0" fontId="3" fillId="0" borderId="3" xfId="0" applyFont="1" applyBorder="1" applyAlignment="1" applyProtection="1">
      <alignment horizontal="center" vertical="center" wrapText="1"/>
      <protection locked="0"/>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1" xfId="0" applyFont="1" applyBorder="1" applyAlignment="1">
      <alignment horizontal="center" vertical="center" wrapText="1"/>
    </xf>
    <xf numFmtId="0" fontId="9" fillId="7" borderId="36" xfId="0" applyFont="1" applyFill="1" applyBorder="1" applyAlignment="1" applyProtection="1">
      <alignment horizontal="center" vertical="center" wrapText="1"/>
      <protection locked="0"/>
    </xf>
    <xf numFmtId="0" fontId="9" fillId="7" borderId="37" xfId="0" applyFont="1" applyFill="1" applyBorder="1" applyAlignment="1" applyProtection="1">
      <alignment horizontal="center" vertical="center" wrapText="1"/>
      <protection locked="0"/>
    </xf>
    <xf numFmtId="0" fontId="9" fillId="7" borderId="46" xfId="0" applyFont="1" applyFill="1" applyBorder="1" applyAlignment="1" applyProtection="1">
      <alignment horizontal="center" vertical="center" wrapText="1"/>
      <protection locked="0"/>
    </xf>
    <xf numFmtId="0" fontId="19" fillId="7" borderId="10" xfId="0" applyFont="1" applyFill="1" applyBorder="1" applyAlignment="1" applyProtection="1">
      <alignment horizontal="center" vertical="center" wrapText="1"/>
      <protection locked="0"/>
    </xf>
    <xf numFmtId="0" fontId="19" fillId="7" borderId="6" xfId="0" applyFont="1" applyFill="1" applyBorder="1" applyAlignment="1" applyProtection="1">
      <alignment horizontal="center" vertical="center" wrapText="1"/>
      <protection locked="0"/>
    </xf>
    <xf numFmtId="0" fontId="19" fillId="7" borderId="7" xfId="0" applyFont="1" applyFill="1" applyBorder="1" applyAlignment="1" applyProtection="1">
      <alignment horizontal="center" vertical="center" wrapText="1"/>
      <protection locked="0"/>
    </xf>
    <xf numFmtId="0" fontId="19" fillId="7" borderId="1" xfId="0" applyFont="1" applyFill="1" applyBorder="1" applyAlignment="1" applyProtection="1">
      <alignment horizontal="center" vertical="center" wrapText="1"/>
      <protection locked="0"/>
    </xf>
    <xf numFmtId="0" fontId="19" fillId="7" borderId="3" xfId="0" applyFont="1" applyFill="1" applyBorder="1" applyAlignment="1" applyProtection="1">
      <alignment horizontal="center" vertical="center" wrapText="1"/>
      <protection locked="0"/>
    </xf>
    <xf numFmtId="0" fontId="19" fillId="7" borderId="2" xfId="0" applyFont="1" applyFill="1" applyBorder="1" applyAlignment="1" applyProtection="1">
      <alignment horizontal="center" vertical="center" wrapText="1"/>
      <protection locked="0"/>
    </xf>
    <xf numFmtId="0" fontId="19" fillId="7" borderId="22" xfId="0" applyFont="1" applyFill="1" applyBorder="1" applyAlignment="1" applyProtection="1">
      <alignment horizontal="center" vertical="center" wrapText="1"/>
      <protection locked="0"/>
    </xf>
    <xf numFmtId="0" fontId="19" fillId="7" borderId="23" xfId="0" applyFont="1" applyFill="1" applyBorder="1" applyAlignment="1" applyProtection="1">
      <alignment horizontal="center" vertical="center" wrapText="1"/>
      <protection locked="0"/>
    </xf>
    <xf numFmtId="0" fontId="19" fillId="7" borderId="24" xfId="0" applyFont="1" applyFill="1" applyBorder="1" applyAlignment="1" applyProtection="1">
      <alignment horizontal="center" vertical="center" wrapText="1"/>
      <protection locked="0"/>
    </xf>
    <xf numFmtId="0" fontId="5" fillId="21" borderId="25" xfId="0" applyFont="1" applyFill="1" applyBorder="1" applyAlignment="1">
      <alignment horizontal="center" vertical="center" wrapText="1"/>
    </xf>
    <xf numFmtId="0" fontId="5" fillId="21" borderId="26" xfId="0" applyFont="1" applyFill="1" applyBorder="1" applyAlignment="1">
      <alignment horizontal="center" vertical="center" wrapText="1"/>
    </xf>
    <xf numFmtId="0" fontId="5" fillId="21" borderId="59" xfId="0" applyFont="1" applyFill="1" applyBorder="1" applyAlignment="1">
      <alignment horizontal="center" vertical="center" wrapText="1"/>
    </xf>
    <xf numFmtId="0" fontId="10" fillId="9" borderId="0" xfId="0" applyFont="1" applyFill="1" applyAlignment="1">
      <alignment horizontal="center" vertical="center"/>
    </xf>
    <xf numFmtId="0" fontId="10" fillId="9" borderId="71" xfId="0" applyFont="1" applyFill="1" applyBorder="1" applyAlignment="1">
      <alignment horizontal="left" vertical="center"/>
    </xf>
    <xf numFmtId="0" fontId="10" fillId="9" borderId="64" xfId="0" applyFont="1" applyFill="1" applyBorder="1" applyAlignment="1">
      <alignment horizontal="left" vertical="center"/>
    </xf>
    <xf numFmtId="0" fontId="10" fillId="9" borderId="74" xfId="0" applyFont="1" applyFill="1" applyBorder="1" applyAlignment="1">
      <alignment horizontal="left" vertical="center"/>
    </xf>
    <xf numFmtId="0" fontId="38" fillId="9" borderId="0" xfId="0" applyFont="1" applyFill="1" applyAlignment="1">
      <alignment horizontal="center" vertical="center"/>
    </xf>
    <xf numFmtId="0" fontId="10" fillId="9" borderId="17" xfId="0" applyFont="1" applyFill="1" applyBorder="1" applyAlignment="1">
      <alignment horizontal="left" vertical="center"/>
    </xf>
    <xf numFmtId="0" fontId="10" fillId="9" borderId="28" xfId="0" applyFont="1" applyFill="1" applyBorder="1" applyAlignment="1">
      <alignment horizontal="left" vertical="center"/>
    </xf>
    <xf numFmtId="0" fontId="10" fillId="9" borderId="66" xfId="0" applyFont="1" applyFill="1" applyBorder="1" applyAlignment="1">
      <alignment horizontal="center" vertical="center"/>
    </xf>
    <xf numFmtId="0" fontId="53" fillId="2" borderId="8" xfId="0" applyFont="1" applyFill="1" applyBorder="1" applyAlignment="1">
      <alignment horizontal="center" vertical="center" textRotation="90" wrapText="1"/>
    </xf>
    <xf numFmtId="0" fontId="27" fillId="0" borderId="32" xfId="0" applyFont="1" applyBorder="1" applyAlignment="1">
      <alignment horizontal="left" vertical="top" wrapText="1"/>
    </xf>
    <xf numFmtId="0" fontId="27" fillId="0" borderId="0" xfId="0" applyFont="1" applyAlignment="1">
      <alignment horizontal="left" vertical="top" wrapText="1"/>
    </xf>
    <xf numFmtId="0" fontId="53" fillId="2" borderId="9" xfId="0" applyFont="1" applyFill="1" applyBorder="1" applyAlignment="1">
      <alignment horizontal="center" vertical="center" textRotation="90" wrapText="1"/>
    </xf>
    <xf numFmtId="0" fontId="53" fillId="2" borderId="19" xfId="0" applyFont="1" applyFill="1" applyBorder="1" applyAlignment="1">
      <alignment horizontal="center" vertical="center" textRotation="90" wrapText="1"/>
    </xf>
    <xf numFmtId="0" fontId="52" fillId="2" borderId="8" xfId="0" applyFont="1" applyFill="1" applyBorder="1" applyAlignment="1">
      <alignment horizontal="center" vertical="center" wrapText="1"/>
    </xf>
    <xf numFmtId="0" fontId="38" fillId="0" borderId="48" xfId="0" applyFont="1" applyBorder="1" applyAlignment="1">
      <alignment horizontal="center" vertical="center" wrapText="1"/>
    </xf>
    <xf numFmtId="0" fontId="38" fillId="0" borderId="52" xfId="0" applyFont="1" applyBorder="1" applyAlignment="1">
      <alignment horizontal="center" vertical="center" wrapText="1"/>
    </xf>
    <xf numFmtId="0" fontId="10" fillId="9" borderId="20" xfId="0" applyFont="1" applyFill="1" applyBorder="1" applyAlignment="1">
      <alignment horizontal="center" vertical="center" wrapText="1"/>
    </xf>
    <xf numFmtId="0" fontId="10" fillId="9" borderId="45"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45" xfId="0" applyBorder="1" applyAlignment="1">
      <alignment horizontal="center" vertical="center" wrapText="1"/>
    </xf>
    <xf numFmtId="0" fontId="10" fillId="2" borderId="22"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8" xfId="0" applyFont="1" applyFill="1" applyBorder="1" applyAlignment="1">
      <alignment horizontal="center" wrapText="1"/>
    </xf>
    <xf numFmtId="0" fontId="35" fillId="0" borderId="0" xfId="0" applyFont="1" applyAlignment="1">
      <alignment horizontal="left" vertical="center" wrapText="1"/>
    </xf>
    <xf numFmtId="0" fontId="10" fillId="2" borderId="8" xfId="0" applyFont="1" applyFill="1" applyBorder="1" applyAlignment="1">
      <alignment horizontal="center"/>
    </xf>
    <xf numFmtId="0" fontId="4" fillId="0" borderId="8" xfId="0" applyFont="1" applyBorder="1" applyAlignment="1">
      <alignment horizontal="left" vertical="top" wrapText="1"/>
    </xf>
    <xf numFmtId="0" fontId="35" fillId="0" borderId="0" xfId="0" applyFont="1" applyAlignment="1">
      <alignment vertical="top" wrapText="1"/>
    </xf>
    <xf numFmtId="0" fontId="0" fillId="0" borderId="3" xfId="0" applyBorder="1" applyAlignment="1">
      <alignment horizontal="justify" vertical="center" wrapText="1"/>
    </xf>
    <xf numFmtId="0" fontId="0" fillId="0" borderId="2" xfId="0" applyBorder="1" applyAlignment="1">
      <alignment horizontal="justify" vertical="center" wrapText="1"/>
    </xf>
    <xf numFmtId="0" fontId="0" fillId="0" borderId="1"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25" fillId="0" borderId="8" xfId="0" applyFont="1" applyBorder="1" applyAlignment="1" applyProtection="1">
      <alignment horizontal="left" vertical="center" wrapText="1"/>
      <protection locked="0"/>
    </xf>
    <xf numFmtId="0" fontId="25" fillId="0" borderId="8" xfId="0" applyFont="1" applyBorder="1" applyAlignment="1">
      <alignment horizontal="left" vertical="center" wrapText="1"/>
    </xf>
    <xf numFmtId="0" fontId="23" fillId="6" borderId="22" xfId="0" applyFont="1" applyFill="1" applyBorder="1" applyAlignment="1">
      <alignment horizontal="center" vertical="center" wrapText="1"/>
    </xf>
    <xf numFmtId="0" fontId="23" fillId="6" borderId="23" xfId="0" applyFont="1" applyFill="1" applyBorder="1" applyAlignment="1">
      <alignment horizontal="center" vertical="center" wrapText="1"/>
    </xf>
    <xf numFmtId="0" fontId="23" fillId="6" borderId="24" xfId="0" applyFont="1" applyFill="1" applyBorder="1" applyAlignment="1">
      <alignment horizontal="center" vertical="center" wrapText="1"/>
    </xf>
    <xf numFmtId="0" fontId="22" fillId="4" borderId="11" xfId="2" applyFont="1" applyFill="1" applyBorder="1" applyAlignment="1">
      <alignment horizontal="center" vertical="center" wrapText="1"/>
    </xf>
    <xf numFmtId="0" fontId="22" fillId="4" borderId="8" xfId="2" applyFont="1" applyFill="1" applyBorder="1" applyAlignment="1">
      <alignment horizontal="center" vertical="center" wrapText="1"/>
    </xf>
    <xf numFmtId="0" fontId="26" fillId="0" borderId="41" xfId="0" applyFont="1" applyBorder="1" applyAlignment="1" applyProtection="1">
      <alignment horizontal="center" vertical="center"/>
      <protection locked="0"/>
    </xf>
    <xf numFmtId="0" fontId="26" fillId="0" borderId="30" xfId="0" applyFont="1" applyBorder="1" applyAlignment="1" applyProtection="1">
      <alignment horizontal="center" vertical="center"/>
      <protection locked="0"/>
    </xf>
    <xf numFmtId="0" fontId="26" fillId="0" borderId="42" xfId="0" applyFont="1" applyBorder="1" applyAlignment="1" applyProtection="1">
      <alignment horizontal="center" vertical="center"/>
      <protection locked="0"/>
    </xf>
    <xf numFmtId="0" fontId="26" fillId="0" borderId="43" xfId="0" applyFont="1" applyBorder="1" applyAlignment="1" applyProtection="1">
      <alignment horizontal="center" vertical="center"/>
      <protection locked="0"/>
    </xf>
    <xf numFmtId="0" fontId="26" fillId="0" borderId="20" xfId="0" applyFont="1" applyBorder="1" applyAlignment="1" applyProtection="1">
      <alignment horizontal="center" vertical="center"/>
      <protection locked="0"/>
    </xf>
    <xf numFmtId="0" fontId="26" fillId="0" borderId="19" xfId="0" applyFont="1" applyBorder="1" applyAlignment="1" applyProtection="1">
      <alignment horizontal="center" vertical="center"/>
      <protection locked="0"/>
    </xf>
    <xf numFmtId="0" fontId="26" fillId="0" borderId="9" xfId="0" applyFont="1" applyBorder="1" applyAlignment="1" applyProtection="1">
      <alignment horizontal="center" vertical="center"/>
      <protection locked="0"/>
    </xf>
    <xf numFmtId="0" fontId="26" fillId="0" borderId="18" xfId="0" applyFont="1" applyBorder="1" applyAlignment="1" applyProtection="1">
      <alignment horizontal="center" vertical="center"/>
      <protection locked="0"/>
    </xf>
    <xf numFmtId="0" fontId="24" fillId="10" borderId="36" xfId="0" applyFont="1" applyFill="1" applyBorder="1" applyAlignment="1">
      <alignment horizontal="center" vertical="center"/>
    </xf>
    <xf numFmtId="0" fontId="24" fillId="10" borderId="37" xfId="0" applyFont="1" applyFill="1" applyBorder="1" applyAlignment="1">
      <alignment horizontal="center" vertical="center"/>
    </xf>
    <xf numFmtId="0" fontId="24" fillId="10" borderId="46" xfId="0" applyFont="1" applyFill="1" applyBorder="1" applyAlignment="1">
      <alignment horizontal="center" vertical="center"/>
    </xf>
    <xf numFmtId="0" fontId="24" fillId="11" borderId="20" xfId="0" applyFont="1" applyFill="1" applyBorder="1" applyAlignment="1">
      <alignment horizontal="center" vertical="center"/>
    </xf>
    <xf numFmtId="0" fontId="24" fillId="11" borderId="19" xfId="0" applyFont="1" applyFill="1" applyBorder="1" applyAlignment="1">
      <alignment horizontal="center" vertical="center"/>
    </xf>
    <xf numFmtId="0" fontId="24" fillId="11" borderId="9" xfId="0" applyFont="1" applyFill="1" applyBorder="1" applyAlignment="1">
      <alignment horizontal="center" vertical="center"/>
    </xf>
    <xf numFmtId="0" fontId="24" fillId="11" borderId="18" xfId="0" applyFont="1" applyFill="1" applyBorder="1" applyAlignment="1">
      <alignment horizontal="center" vertical="center"/>
    </xf>
    <xf numFmtId="0" fontId="26" fillId="0" borderId="3" xfId="0" applyFont="1" applyBorder="1" applyAlignment="1">
      <alignment horizontal="center" vertical="center"/>
    </xf>
    <xf numFmtId="0" fontId="0" fillId="0" borderId="49" xfId="0" applyBorder="1" applyAlignment="1">
      <alignment horizontal="left" vertical="center" wrapText="1"/>
    </xf>
    <xf numFmtId="0" fontId="0" fillId="0" borderId="33" xfId="0" applyBorder="1" applyAlignment="1">
      <alignment horizontal="left" vertical="center" wrapText="1"/>
    </xf>
    <xf numFmtId="0" fontId="23" fillId="0" borderId="48" xfId="0" applyFont="1" applyBorder="1" applyAlignment="1" applyProtection="1">
      <alignment horizontal="left" vertical="center" wrapText="1"/>
      <protection locked="0"/>
    </xf>
    <xf numFmtId="0" fontId="23" fillId="0" borderId="34" xfId="0" applyFont="1" applyBorder="1" applyAlignment="1" applyProtection="1">
      <alignment horizontal="left" vertical="center" wrapText="1"/>
      <protection locked="0"/>
    </xf>
    <xf numFmtId="0" fontId="23" fillId="0" borderId="52" xfId="0" applyFont="1" applyBorder="1" applyAlignment="1" applyProtection="1">
      <alignment horizontal="left" vertical="center" wrapText="1"/>
      <protection locked="0"/>
    </xf>
    <xf numFmtId="0" fontId="23" fillId="0" borderId="50" xfId="0" applyFont="1" applyBorder="1" applyAlignment="1" applyProtection="1">
      <alignment horizontal="left" vertical="center" wrapText="1"/>
      <protection locked="0"/>
    </xf>
    <xf numFmtId="0" fontId="23" fillId="0" borderId="4" xfId="0" applyFont="1" applyBorder="1" applyAlignment="1" applyProtection="1">
      <alignment horizontal="left" vertical="center" wrapText="1"/>
      <protection locked="0"/>
    </xf>
    <xf numFmtId="0" fontId="23" fillId="0" borderId="51" xfId="0" applyFont="1" applyBorder="1" applyAlignment="1" applyProtection="1">
      <alignment horizontal="left" vertical="center" wrapText="1"/>
      <protection locked="0"/>
    </xf>
    <xf numFmtId="0" fontId="19" fillId="7" borderId="1"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19" fillId="7" borderId="2" xfId="0" applyFont="1" applyFill="1" applyBorder="1" applyAlignment="1">
      <alignment horizontal="center" vertical="center" wrapText="1"/>
    </xf>
    <xf numFmtId="0" fontId="19" fillId="4" borderId="8" xfId="0" applyFont="1" applyFill="1" applyBorder="1" applyAlignment="1">
      <alignment horizontal="center" vertical="center" wrapText="1"/>
    </xf>
    <xf numFmtId="0" fontId="19" fillId="4" borderId="12" xfId="0" applyFont="1" applyFill="1" applyBorder="1" applyAlignment="1">
      <alignment horizontal="center" vertical="center" wrapText="1"/>
    </xf>
    <xf numFmtId="0" fontId="0" fillId="0" borderId="20" xfId="0" applyBorder="1" applyAlignment="1">
      <alignment horizontal="left" vertical="center" wrapText="1"/>
    </xf>
    <xf numFmtId="0" fontId="0" fillId="0" borderId="19" xfId="0" applyBorder="1" applyAlignment="1">
      <alignment horizontal="left" vertical="center" wrapText="1"/>
    </xf>
    <xf numFmtId="0" fontId="0" fillId="0" borderId="44" xfId="0" applyBorder="1" applyAlignment="1" applyProtection="1">
      <alignment horizontal="center"/>
      <protection locked="0"/>
    </xf>
    <xf numFmtId="0" fontId="0" fillId="0" borderId="0" xfId="0" applyAlignment="1" applyProtection="1">
      <alignment horizontal="center"/>
      <protection locked="0"/>
    </xf>
    <xf numFmtId="0" fontId="0" fillId="0" borderId="5" xfId="0" applyBorder="1" applyAlignment="1" applyProtection="1">
      <alignment horizontal="center"/>
      <protection locked="0"/>
    </xf>
    <xf numFmtId="0" fontId="24" fillId="10" borderId="49" xfId="0" applyFont="1" applyFill="1" applyBorder="1" applyAlignment="1">
      <alignment horizontal="center" vertical="center"/>
    </xf>
    <xf numFmtId="0" fontId="24" fillId="10" borderId="55" xfId="0" applyFont="1" applyFill="1" applyBorder="1" applyAlignment="1">
      <alignment horizontal="center" vertical="center"/>
    </xf>
    <xf numFmtId="0" fontId="24" fillId="10" borderId="56" xfId="0" applyFont="1" applyFill="1" applyBorder="1" applyAlignment="1">
      <alignment horizontal="center" vertical="center"/>
    </xf>
    <xf numFmtId="0" fontId="10" fillId="34" borderId="55" xfId="0" applyFont="1" applyFill="1" applyBorder="1" applyAlignment="1">
      <alignment horizontal="center" vertical="center"/>
    </xf>
    <xf numFmtId="0" fontId="10" fillId="2" borderId="0" xfId="0" applyFont="1" applyFill="1" applyAlignment="1">
      <alignment horizontal="center" vertical="center"/>
    </xf>
    <xf numFmtId="0" fontId="10" fillId="3" borderId="54" xfId="0" applyFont="1" applyFill="1" applyBorder="1" applyAlignment="1">
      <alignment horizontal="center" vertical="center"/>
    </xf>
    <xf numFmtId="0" fontId="10" fillId="3" borderId="55" xfId="0" applyFont="1" applyFill="1" applyBorder="1" applyAlignment="1">
      <alignment horizontal="center" vertical="center"/>
    </xf>
    <xf numFmtId="0" fontId="10" fillId="25" borderId="54" xfId="0" applyFont="1" applyFill="1" applyBorder="1" applyAlignment="1">
      <alignment horizontal="center" vertical="center"/>
    </xf>
    <xf numFmtId="0" fontId="10" fillId="25" borderId="55" xfId="0" applyFont="1" applyFill="1" applyBorder="1" applyAlignment="1">
      <alignment horizontal="center" vertical="center"/>
    </xf>
    <xf numFmtId="0" fontId="10" fillId="27" borderId="55" xfId="0" applyFont="1" applyFill="1" applyBorder="1" applyAlignment="1">
      <alignment horizontal="center" vertical="center"/>
    </xf>
    <xf numFmtId="0" fontId="10" fillId="27" borderId="0" xfId="0" applyFont="1" applyFill="1" applyAlignment="1">
      <alignment horizontal="center" vertical="center"/>
    </xf>
    <xf numFmtId="0" fontId="10" fillId="24" borderId="0" xfId="0" applyFont="1" applyFill="1" applyAlignment="1">
      <alignment horizontal="center" vertical="center"/>
    </xf>
    <xf numFmtId="0" fontId="10" fillId="9" borderId="8" xfId="0" applyFont="1" applyFill="1" applyBorder="1" applyAlignment="1">
      <alignment horizontal="center"/>
    </xf>
    <xf numFmtId="0" fontId="10" fillId="9" borderId="9" xfId="0" applyFont="1" applyFill="1" applyBorder="1" applyAlignment="1">
      <alignment horizontal="center"/>
    </xf>
    <xf numFmtId="0" fontId="3" fillId="24" borderId="8" xfId="0" applyFont="1" applyFill="1" applyBorder="1" applyAlignment="1" applyProtection="1">
      <alignment horizontal="center" vertical="center"/>
      <protection locked="0"/>
    </xf>
    <xf numFmtId="0" fontId="3" fillId="24" borderId="9" xfId="0" applyFont="1" applyFill="1" applyBorder="1" applyAlignment="1" applyProtection="1">
      <alignment horizontal="center" vertical="center"/>
      <protection locked="0"/>
    </xf>
    <xf numFmtId="0" fontId="3" fillId="25" borderId="8" xfId="0" applyFont="1" applyFill="1" applyBorder="1" applyAlignment="1">
      <alignment horizontal="center" vertical="center"/>
    </xf>
    <xf numFmtId="0" fontId="3" fillId="9" borderId="44" xfId="0" applyFont="1" applyFill="1" applyBorder="1" applyAlignment="1">
      <alignment horizontal="center" vertical="center"/>
    </xf>
    <xf numFmtId="0" fontId="3" fillId="9" borderId="0" xfId="0" applyFont="1" applyFill="1" applyAlignment="1">
      <alignment horizontal="center" vertical="center"/>
    </xf>
    <xf numFmtId="0" fontId="10" fillId="4" borderId="8" xfId="0" applyFont="1" applyFill="1" applyBorder="1" applyAlignment="1">
      <alignment horizontal="center"/>
    </xf>
    <xf numFmtId="0" fontId="10" fillId="4" borderId="9" xfId="0" applyFont="1" applyFill="1" applyBorder="1" applyAlignment="1">
      <alignment horizontal="center"/>
    </xf>
    <xf numFmtId="0" fontId="3" fillId="26" borderId="44" xfId="0" applyFont="1" applyFill="1" applyBorder="1" applyAlignment="1">
      <alignment horizontal="center" vertical="center"/>
    </xf>
    <xf numFmtId="0" fontId="3" fillId="26" borderId="0" xfId="0" applyFont="1" applyFill="1" applyAlignment="1">
      <alignment horizontal="center" vertical="center"/>
    </xf>
  </cellXfs>
  <cellStyles count="6">
    <cellStyle name="Hipervínculo" xfId="3" builtinId="8"/>
    <cellStyle name="Millares" xfId="5" builtinId="3"/>
    <cellStyle name="Normal" xfId="0" builtinId="0"/>
    <cellStyle name="Normal 2" xfId="2" xr:uid="{00000000-0005-0000-0000-000002000000}"/>
    <cellStyle name="Normal 5" xfId="1" xr:uid="{00000000-0005-0000-0000-000003000000}"/>
    <cellStyle name="Normal 5 2" xfId="4" xr:uid="{CB5203E7-F7F1-4D36-8140-223A72F29507}"/>
  </cellStyles>
  <dxfs count="426">
    <dxf>
      <font>
        <b/>
        <i val="0"/>
        <color theme="9"/>
      </font>
      <fill>
        <patternFill>
          <bgColor theme="9" tint="0.79998168889431442"/>
        </patternFill>
      </fill>
    </dxf>
    <dxf>
      <font>
        <b/>
        <i val="0"/>
        <color rgb="FFC00000"/>
      </font>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ont>
        <b val="0"/>
        <i val="0"/>
        <strike val="0"/>
        <condense val="0"/>
        <extend val="0"/>
        <outline val="0"/>
        <shadow val="0"/>
        <u val="none"/>
        <vertAlign val="baseline"/>
        <sz val="11"/>
        <color auto="1"/>
        <name val="Arial"/>
        <family val="2"/>
        <scheme val="none"/>
      </font>
      <alignment horizontal="justify"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protection locked="0" hidden="0"/>
    </dxf>
    <dxf>
      <border>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s>
  <tableStyles count="0" defaultTableStyle="TableStyleMedium2" defaultPivotStyle="PivotStyleLight16"/>
  <colors>
    <mruColors>
      <color rgb="FF28A745"/>
      <color rgb="FF4CAF50"/>
      <color rgb="FFF57C00"/>
      <color rgb="FFFF99FF"/>
      <color rgb="FF00FFFF"/>
      <color rgb="FF66FF33"/>
      <color rgb="FFFFCCCC"/>
      <color rgb="FFFF9800"/>
      <color rgb="FF616161"/>
      <color rgb="FFA45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sharedStrings" Target="sharedStrings.xml"/><Relationship Id="rId30" Type="http://schemas.microsoft.com/office/2022/11/relationships/FeaturePropertyBag" Target="featurePropertyBag/featurePropertyBag.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hyperlink" Target="#'7. Financiero'!A1"/><Relationship Id="rId13" Type="http://schemas.openxmlformats.org/officeDocument/2006/relationships/hyperlink" Target="#'Tabla 4 Registro Muestra TH'!A1"/><Relationship Id="rId3" Type="http://schemas.openxmlformats.org/officeDocument/2006/relationships/hyperlink" Target="#'2. Ambientes Edu. y Protectores'!A1"/><Relationship Id="rId7" Type="http://schemas.openxmlformats.org/officeDocument/2006/relationships/hyperlink" Target="#'6. Administrativo y Gesti&#243;n'!A1"/><Relationship Id="rId12" Type="http://schemas.openxmlformats.org/officeDocument/2006/relationships/hyperlink" Target="#'Tabla 3 Perfiles TH'!A1"/><Relationship Id="rId17" Type="http://schemas.openxmlformats.org/officeDocument/2006/relationships/image" Target="../media/image1.jpeg"/><Relationship Id="rId2" Type="http://schemas.openxmlformats.org/officeDocument/2006/relationships/hyperlink" Target="#'1. Informaci&#243;n General'!A1"/><Relationship Id="rId16" Type="http://schemas.openxmlformats.org/officeDocument/2006/relationships/hyperlink" Target="#Acta_Cierre!A1"/><Relationship Id="rId1" Type="http://schemas.openxmlformats.org/officeDocument/2006/relationships/hyperlink" Target="#INSTRUCTIVO!A1"/><Relationship Id="rId6" Type="http://schemas.openxmlformats.org/officeDocument/2006/relationships/hyperlink" Target="#'5. Proceso Pedag&#243;gico'!A1"/><Relationship Id="rId11" Type="http://schemas.openxmlformats.org/officeDocument/2006/relationships/hyperlink" Target="#'Tabla 2 Evid. no cumpl P.I.'!A1"/><Relationship Id="rId5" Type="http://schemas.openxmlformats.org/officeDocument/2006/relationships/hyperlink" Target="#'4. Familia, Comunidades y Redes'!A1"/><Relationship Id="rId15" Type="http://schemas.openxmlformats.org/officeDocument/2006/relationships/hyperlink" Target="#'Condiciones NO cumplimiento'!A1"/><Relationship Id="rId10" Type="http://schemas.openxmlformats.org/officeDocument/2006/relationships/hyperlink" Target="#'Tabla 1. &#193;reas'!A1"/><Relationship Id="rId4" Type="http://schemas.openxmlformats.org/officeDocument/2006/relationships/hyperlink" Target="#'3. Salud y Nutrici&#243;n'!A1"/><Relationship Id="rId9" Type="http://schemas.openxmlformats.org/officeDocument/2006/relationships/hyperlink" Target="#'8. Talento Humano'!A1"/><Relationship Id="rId14" Type="http://schemas.openxmlformats.org/officeDocument/2006/relationships/hyperlink" Target="#'Anexo 1. Doc. Inscripcion'!A1"/></Relationships>
</file>

<file path=xl/drawings/_rels/drawing10.xml.rels><?xml version="1.0" encoding="UTF-8" standalone="yes"?>
<Relationships xmlns="http://schemas.openxmlformats.org/package/2006/relationships"><Relationship Id="rId1" Type="http://schemas.openxmlformats.org/officeDocument/2006/relationships/hyperlink" Target="#PORTADA!A1"/></Relationships>
</file>

<file path=xl/drawings/_rels/drawing11.xml.rels><?xml version="1.0" encoding="UTF-8" standalone="yes"?>
<Relationships xmlns="http://schemas.openxmlformats.org/package/2006/relationships"><Relationship Id="rId1" Type="http://schemas.openxmlformats.org/officeDocument/2006/relationships/hyperlink" Target="#PORTADA!A1"/></Relationships>
</file>

<file path=xl/drawings/_rels/drawing2.xml.rels><?xml version="1.0" encoding="UTF-8" standalone="yes"?>
<Relationships xmlns="http://schemas.openxmlformats.org/package/2006/relationships"><Relationship Id="rId1" Type="http://schemas.openxmlformats.org/officeDocument/2006/relationships/hyperlink" Target="#PORTADA!A1"/></Relationships>
</file>

<file path=xl/drawings/_rels/drawing3.xml.rels><?xml version="1.0" encoding="UTF-8" standalone="yes"?>
<Relationships xmlns="http://schemas.openxmlformats.org/package/2006/relationships"><Relationship Id="rId1" Type="http://schemas.openxmlformats.org/officeDocument/2006/relationships/hyperlink" Target="#PORTADA!A1"/></Relationships>
</file>

<file path=xl/drawings/_rels/drawing4.xml.rels><?xml version="1.0" encoding="UTF-8" standalone="yes"?>
<Relationships xmlns="http://schemas.openxmlformats.org/package/2006/relationships"><Relationship Id="rId1" Type="http://schemas.openxmlformats.org/officeDocument/2006/relationships/hyperlink" Target="#PORTADA!A1"/></Relationships>
</file>

<file path=xl/drawings/_rels/drawing5.xml.rels><?xml version="1.0" encoding="UTF-8" standalone="yes"?>
<Relationships xmlns="http://schemas.openxmlformats.org/package/2006/relationships"><Relationship Id="rId1" Type="http://schemas.openxmlformats.org/officeDocument/2006/relationships/hyperlink" Target="#PORTADA!A1"/></Relationships>
</file>

<file path=xl/drawings/_rels/drawing6.xml.rels><?xml version="1.0" encoding="UTF-8" standalone="yes"?>
<Relationships xmlns="http://schemas.openxmlformats.org/package/2006/relationships"><Relationship Id="rId1" Type="http://schemas.openxmlformats.org/officeDocument/2006/relationships/hyperlink" Target="#PORTADA!A1"/></Relationships>
</file>

<file path=xl/drawings/_rels/drawing7.xml.rels><?xml version="1.0" encoding="UTF-8" standalone="yes"?>
<Relationships xmlns="http://schemas.openxmlformats.org/package/2006/relationships"><Relationship Id="rId1" Type="http://schemas.openxmlformats.org/officeDocument/2006/relationships/hyperlink" Target="#PORTADA!A1"/></Relationships>
</file>

<file path=xl/drawings/_rels/drawing8.xml.rels><?xml version="1.0" encoding="UTF-8" standalone="yes"?>
<Relationships xmlns="http://schemas.openxmlformats.org/package/2006/relationships"><Relationship Id="rId1" Type="http://schemas.openxmlformats.org/officeDocument/2006/relationships/hyperlink" Target="#PORTADA!A1"/></Relationships>
</file>

<file path=xl/drawings/_rels/drawing9.xml.rels><?xml version="1.0" encoding="UTF-8" standalone="yes"?>
<Relationships xmlns="http://schemas.openxmlformats.org/package/2006/relationships"><Relationship Id="rId1" Type="http://schemas.openxmlformats.org/officeDocument/2006/relationships/hyperlink" Target="#PORTADA!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866774</xdr:colOff>
      <xdr:row>6</xdr:row>
      <xdr:rowOff>180975</xdr:rowOff>
    </xdr:from>
    <xdr:to>
      <xdr:col>1</xdr:col>
      <xdr:colOff>2384424</xdr:colOff>
      <xdr:row>10</xdr:row>
      <xdr:rowOff>92075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9C051412-A923-4119-AAE4-4D73B33F8A5A}"/>
            </a:ext>
          </a:extLst>
        </xdr:cNvPr>
        <xdr:cNvSpPr/>
      </xdr:nvSpPr>
      <xdr:spPr>
        <a:xfrm>
          <a:off x="866774" y="1779058"/>
          <a:ext cx="3909483" cy="673100"/>
        </a:xfrm>
        <a:prstGeom prst="roundRect">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t>INSTRUCTIVO</a:t>
          </a:r>
        </a:p>
      </xdr:txBody>
    </xdr:sp>
    <xdr:clientData/>
  </xdr:twoCellAnchor>
  <xdr:twoCellAnchor>
    <xdr:from>
      <xdr:col>0</xdr:col>
      <xdr:colOff>866774</xdr:colOff>
      <xdr:row>11</xdr:row>
      <xdr:rowOff>171450</xdr:rowOff>
    </xdr:from>
    <xdr:to>
      <xdr:col>1</xdr:col>
      <xdr:colOff>2384424</xdr:colOff>
      <xdr:row>15</xdr:row>
      <xdr:rowOff>82550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6933FAF6-5BCE-457A-B70A-A9051B6FCACE}"/>
            </a:ext>
          </a:extLst>
        </xdr:cNvPr>
        <xdr:cNvSpPr/>
      </xdr:nvSpPr>
      <xdr:spPr>
        <a:xfrm>
          <a:off x="866774" y="2722033"/>
          <a:ext cx="3909483" cy="673100"/>
        </a:xfrm>
        <a:prstGeom prst="roundRect">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1. INFORMACIÓN</a:t>
          </a:r>
          <a:r>
            <a:rPr lang="en-US" sz="1800" b="1" baseline="0">
              <a:solidFill>
                <a:sysClr val="windowText" lastClr="000000"/>
              </a:solidFill>
            </a:rPr>
            <a:t> GENERAL</a:t>
          </a:r>
          <a:endParaRPr lang="en-US" sz="1800" b="1">
            <a:solidFill>
              <a:sysClr val="windowText" lastClr="000000"/>
            </a:solidFill>
          </a:endParaRPr>
        </a:p>
      </xdr:txBody>
    </xdr:sp>
    <xdr:clientData/>
  </xdr:twoCellAnchor>
  <xdr:twoCellAnchor>
    <xdr:from>
      <xdr:col>0</xdr:col>
      <xdr:colOff>866774</xdr:colOff>
      <xdr:row>16</xdr:row>
      <xdr:rowOff>161925</xdr:rowOff>
    </xdr:from>
    <xdr:to>
      <xdr:col>1</xdr:col>
      <xdr:colOff>2384424</xdr:colOff>
      <xdr:row>20</xdr:row>
      <xdr:rowOff>73025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2FDAEF82-27D3-4BF4-BDB4-407FB266F656}"/>
            </a:ext>
          </a:extLst>
        </xdr:cNvPr>
        <xdr:cNvSpPr/>
      </xdr:nvSpPr>
      <xdr:spPr>
        <a:xfrm>
          <a:off x="866774" y="3665008"/>
          <a:ext cx="3909483" cy="673100"/>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2. AMBIENTES</a:t>
          </a:r>
          <a:r>
            <a:rPr lang="en-US" sz="1600" b="1" baseline="0">
              <a:solidFill>
                <a:sysClr val="windowText" lastClr="000000"/>
              </a:solidFill>
            </a:rPr>
            <a:t> EDUCATIVOS Y PROTECTORES</a:t>
          </a:r>
          <a:endParaRPr lang="en-US" sz="1600" b="1">
            <a:solidFill>
              <a:sysClr val="windowText" lastClr="000000"/>
            </a:solidFill>
          </a:endParaRPr>
        </a:p>
      </xdr:txBody>
    </xdr:sp>
    <xdr:clientData/>
  </xdr:twoCellAnchor>
  <xdr:twoCellAnchor>
    <xdr:from>
      <xdr:col>0</xdr:col>
      <xdr:colOff>866774</xdr:colOff>
      <xdr:row>21</xdr:row>
      <xdr:rowOff>152400</xdr:rowOff>
    </xdr:from>
    <xdr:to>
      <xdr:col>1</xdr:col>
      <xdr:colOff>2384424</xdr:colOff>
      <xdr:row>25</xdr:row>
      <xdr:rowOff>63500</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83025A77-5916-4FC2-9087-D83D66DB784C}"/>
            </a:ext>
          </a:extLst>
        </xdr:cNvPr>
        <xdr:cNvSpPr/>
      </xdr:nvSpPr>
      <xdr:spPr>
        <a:xfrm>
          <a:off x="866774" y="4607983"/>
          <a:ext cx="3909483" cy="673100"/>
        </a:xfrm>
        <a:prstGeom prst="roundRect">
          <a:avLst/>
        </a:prstGeom>
        <a:solidFill>
          <a:schemeClr val="accent5">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3. SALUD Y NUTRICIÓN</a:t>
          </a:r>
        </a:p>
      </xdr:txBody>
    </xdr:sp>
    <xdr:clientData/>
  </xdr:twoCellAnchor>
  <xdr:twoCellAnchor>
    <xdr:from>
      <xdr:col>0</xdr:col>
      <xdr:colOff>898524</xdr:colOff>
      <xdr:row>26</xdr:row>
      <xdr:rowOff>132293</xdr:rowOff>
    </xdr:from>
    <xdr:to>
      <xdr:col>1</xdr:col>
      <xdr:colOff>2416174</xdr:colOff>
      <xdr:row>30</xdr:row>
      <xdr:rowOff>43393</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CC026FF4-F728-469A-A854-F9DC21084123}"/>
            </a:ext>
          </a:extLst>
        </xdr:cNvPr>
        <xdr:cNvSpPr/>
      </xdr:nvSpPr>
      <xdr:spPr>
        <a:xfrm>
          <a:off x="898524" y="5540376"/>
          <a:ext cx="3909483"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600" b="1">
              <a:solidFill>
                <a:sysClr val="windowText" lastClr="000000"/>
              </a:solidFill>
            </a:rPr>
            <a:t>4. FAMILIA, COMUNIDAD Y REDES</a:t>
          </a:r>
        </a:p>
      </xdr:txBody>
    </xdr:sp>
    <xdr:clientData/>
  </xdr:twoCellAnchor>
  <xdr:twoCellAnchor>
    <xdr:from>
      <xdr:col>2</xdr:col>
      <xdr:colOff>375707</xdr:colOff>
      <xdr:row>7</xdr:row>
      <xdr:rowOff>23283</xdr:rowOff>
    </xdr:from>
    <xdr:to>
      <xdr:col>3</xdr:col>
      <xdr:colOff>1479549</xdr:colOff>
      <xdr:row>10</xdr:row>
      <xdr:rowOff>118533</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5AD3BB85-37D9-49DB-96EB-964AE8C33796}"/>
            </a:ext>
          </a:extLst>
        </xdr:cNvPr>
        <xdr:cNvSpPr/>
      </xdr:nvSpPr>
      <xdr:spPr>
        <a:xfrm>
          <a:off x="5360457" y="1811866"/>
          <a:ext cx="3601509" cy="66675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5. </a:t>
          </a:r>
          <a:r>
            <a:rPr lang="en-US" sz="1800" b="1" baseline="0">
              <a:solidFill>
                <a:sysClr val="windowText" lastClr="000000"/>
              </a:solidFill>
            </a:rPr>
            <a:t>PROCESO PEDAGÓGICO</a:t>
          </a:r>
          <a:endParaRPr lang="en-US" sz="1800" b="1">
            <a:solidFill>
              <a:sysClr val="windowText" lastClr="000000"/>
            </a:solidFill>
          </a:endParaRPr>
        </a:p>
      </xdr:txBody>
    </xdr:sp>
    <xdr:clientData/>
  </xdr:twoCellAnchor>
  <xdr:twoCellAnchor>
    <xdr:from>
      <xdr:col>2</xdr:col>
      <xdr:colOff>375707</xdr:colOff>
      <xdr:row>12</xdr:row>
      <xdr:rowOff>0</xdr:rowOff>
    </xdr:from>
    <xdr:to>
      <xdr:col>3</xdr:col>
      <xdr:colOff>1479549</xdr:colOff>
      <xdr:row>15</xdr:row>
      <xdr:rowOff>95250</xdr:rowOff>
    </xdr:to>
    <xdr:sp macro="" textlink="">
      <xdr:nvSpPr>
        <xdr:cNvPr id="8" name="Rectángulo: esquinas redondeadas 7">
          <a:hlinkClick xmlns:r="http://schemas.openxmlformats.org/officeDocument/2006/relationships" r:id="rId7"/>
          <a:extLst>
            <a:ext uri="{FF2B5EF4-FFF2-40B4-BE49-F238E27FC236}">
              <a16:creationId xmlns:a16="http://schemas.microsoft.com/office/drawing/2014/main" id="{4917DE89-0D36-4B99-8997-FCA1494D843D}"/>
            </a:ext>
          </a:extLst>
        </xdr:cNvPr>
        <xdr:cNvSpPr/>
      </xdr:nvSpPr>
      <xdr:spPr>
        <a:xfrm>
          <a:off x="5360457" y="2741083"/>
          <a:ext cx="3601509" cy="66675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6.</a:t>
          </a:r>
          <a:r>
            <a:rPr lang="en-US" sz="1800" b="1" baseline="0">
              <a:solidFill>
                <a:sysClr val="windowText" lastClr="000000"/>
              </a:solidFill>
            </a:rPr>
            <a:t> ADMINISTRATIVO Y DE GESTIÓN</a:t>
          </a:r>
          <a:endParaRPr lang="en-US" sz="1800" b="1">
            <a:solidFill>
              <a:sysClr val="windowText" lastClr="000000"/>
            </a:solidFill>
          </a:endParaRPr>
        </a:p>
      </xdr:txBody>
    </xdr:sp>
    <xdr:clientData/>
  </xdr:twoCellAnchor>
  <xdr:twoCellAnchor>
    <xdr:from>
      <xdr:col>2</xdr:col>
      <xdr:colOff>375707</xdr:colOff>
      <xdr:row>16</xdr:row>
      <xdr:rowOff>160867</xdr:rowOff>
    </xdr:from>
    <xdr:to>
      <xdr:col>3</xdr:col>
      <xdr:colOff>1479549</xdr:colOff>
      <xdr:row>20</xdr:row>
      <xdr:rowOff>71967</xdr:rowOff>
    </xdr:to>
    <xdr:sp macro="" textlink="">
      <xdr:nvSpPr>
        <xdr:cNvPr id="9" name="Rectángulo: esquinas redondeadas 8">
          <a:hlinkClick xmlns:r="http://schemas.openxmlformats.org/officeDocument/2006/relationships" r:id="rId8"/>
          <a:extLst>
            <a:ext uri="{FF2B5EF4-FFF2-40B4-BE49-F238E27FC236}">
              <a16:creationId xmlns:a16="http://schemas.microsoft.com/office/drawing/2014/main" id="{F4643EE7-6FA4-4C8D-82DF-846FA2739F8A}"/>
            </a:ext>
          </a:extLst>
        </xdr:cNvPr>
        <xdr:cNvSpPr/>
      </xdr:nvSpPr>
      <xdr:spPr>
        <a:xfrm>
          <a:off x="5360457" y="3663950"/>
          <a:ext cx="3601509" cy="673100"/>
        </a:xfrm>
        <a:prstGeom prst="roundRect">
          <a:avLst/>
        </a:prstGeom>
        <a:solidFill>
          <a:schemeClr val="accent3">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7.FINANCIERO</a:t>
          </a:r>
        </a:p>
      </xdr:txBody>
    </xdr:sp>
    <xdr:clientData/>
  </xdr:twoCellAnchor>
  <xdr:twoCellAnchor>
    <xdr:from>
      <xdr:col>2</xdr:col>
      <xdr:colOff>375707</xdr:colOff>
      <xdr:row>21</xdr:row>
      <xdr:rowOff>137584</xdr:rowOff>
    </xdr:from>
    <xdr:to>
      <xdr:col>3</xdr:col>
      <xdr:colOff>1479549</xdr:colOff>
      <xdr:row>25</xdr:row>
      <xdr:rowOff>48684</xdr:rowOff>
    </xdr:to>
    <xdr:sp macro="" textlink="">
      <xdr:nvSpPr>
        <xdr:cNvPr id="10" name="Rectángulo: esquinas redondeadas 9">
          <a:hlinkClick xmlns:r="http://schemas.openxmlformats.org/officeDocument/2006/relationships" r:id="rId9"/>
          <a:extLst>
            <a:ext uri="{FF2B5EF4-FFF2-40B4-BE49-F238E27FC236}">
              <a16:creationId xmlns:a16="http://schemas.microsoft.com/office/drawing/2014/main" id="{E881DF64-342E-42C6-835C-AC8B92343A22}"/>
            </a:ext>
          </a:extLst>
        </xdr:cNvPr>
        <xdr:cNvSpPr/>
      </xdr:nvSpPr>
      <xdr:spPr>
        <a:xfrm>
          <a:off x="5360457" y="4593167"/>
          <a:ext cx="3601509" cy="673100"/>
        </a:xfrm>
        <a:prstGeom prst="roundRect">
          <a:avLst/>
        </a:prstGeom>
        <a:solidFill>
          <a:schemeClr val="accent3">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8.</a:t>
          </a:r>
          <a:r>
            <a:rPr lang="en-US" sz="1800" b="1" baseline="0">
              <a:solidFill>
                <a:sysClr val="windowText" lastClr="000000"/>
              </a:solidFill>
            </a:rPr>
            <a:t> TALENTO HUMANO</a:t>
          </a:r>
          <a:endParaRPr lang="en-US" sz="1800" b="1">
            <a:solidFill>
              <a:sysClr val="windowText" lastClr="000000"/>
            </a:solidFill>
          </a:endParaRPr>
        </a:p>
      </xdr:txBody>
    </xdr:sp>
    <xdr:clientData/>
  </xdr:twoCellAnchor>
  <xdr:twoCellAnchor>
    <xdr:from>
      <xdr:col>2</xdr:col>
      <xdr:colOff>343958</xdr:colOff>
      <xdr:row>26</xdr:row>
      <xdr:rowOff>135466</xdr:rowOff>
    </xdr:from>
    <xdr:to>
      <xdr:col>3</xdr:col>
      <xdr:colOff>1447800</xdr:colOff>
      <xdr:row>30</xdr:row>
      <xdr:rowOff>46566</xdr:rowOff>
    </xdr:to>
    <xdr:sp macro="" textlink="">
      <xdr:nvSpPr>
        <xdr:cNvPr id="11" name="Rectángulo: esquinas redondeadas 10">
          <a:hlinkClick xmlns:r="http://schemas.openxmlformats.org/officeDocument/2006/relationships" r:id="rId10"/>
          <a:extLst>
            <a:ext uri="{FF2B5EF4-FFF2-40B4-BE49-F238E27FC236}">
              <a16:creationId xmlns:a16="http://schemas.microsoft.com/office/drawing/2014/main" id="{F989A7AA-9E49-49E5-8E3C-423A01D133D8}"/>
            </a:ext>
          </a:extLst>
        </xdr:cNvPr>
        <xdr:cNvSpPr/>
      </xdr:nvSpPr>
      <xdr:spPr>
        <a:xfrm>
          <a:off x="5328708" y="5543549"/>
          <a:ext cx="3601509" cy="673100"/>
        </a:xfrm>
        <a:prstGeom prst="roundRect">
          <a:avLst/>
        </a:prstGeom>
        <a:solidFill>
          <a:srgbClr val="FFFF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600" b="1">
              <a:solidFill>
                <a:sysClr val="windowText" lastClr="000000"/>
              </a:solidFill>
            </a:rPr>
            <a:t>TABLA 1. AREAS</a:t>
          </a:r>
        </a:p>
      </xdr:txBody>
    </xdr:sp>
    <xdr:clientData/>
  </xdr:twoCellAnchor>
  <xdr:twoCellAnchor>
    <xdr:from>
      <xdr:col>3</xdr:col>
      <xdr:colOff>2155822</xdr:colOff>
      <xdr:row>6</xdr:row>
      <xdr:rowOff>177800</xdr:rowOff>
    </xdr:from>
    <xdr:to>
      <xdr:col>4</xdr:col>
      <xdr:colOff>809622</xdr:colOff>
      <xdr:row>10</xdr:row>
      <xdr:rowOff>88900</xdr:rowOff>
    </xdr:to>
    <xdr:sp macro="" textlink="">
      <xdr:nvSpPr>
        <xdr:cNvPr id="12" name="Rectángulo: esquinas redondeadas 11">
          <a:hlinkClick xmlns:r="http://schemas.openxmlformats.org/officeDocument/2006/relationships" r:id="rId11"/>
          <a:extLst>
            <a:ext uri="{FF2B5EF4-FFF2-40B4-BE49-F238E27FC236}">
              <a16:creationId xmlns:a16="http://schemas.microsoft.com/office/drawing/2014/main" id="{DFE7B874-3C38-4DC0-8A38-068A362692EF}"/>
            </a:ext>
          </a:extLst>
        </xdr:cNvPr>
        <xdr:cNvSpPr/>
      </xdr:nvSpPr>
      <xdr:spPr>
        <a:xfrm>
          <a:off x="9638239" y="1775883"/>
          <a:ext cx="3596216"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TABLA 2. EVIDENCIA NO CUMPLIMIENTO</a:t>
          </a:r>
        </a:p>
      </xdr:txBody>
    </xdr:sp>
    <xdr:clientData/>
  </xdr:twoCellAnchor>
  <xdr:twoCellAnchor>
    <xdr:from>
      <xdr:col>3</xdr:col>
      <xdr:colOff>2145239</xdr:colOff>
      <xdr:row>12</xdr:row>
      <xdr:rowOff>62441</xdr:rowOff>
    </xdr:from>
    <xdr:to>
      <xdr:col>4</xdr:col>
      <xdr:colOff>799039</xdr:colOff>
      <xdr:row>15</xdr:row>
      <xdr:rowOff>164041</xdr:rowOff>
    </xdr:to>
    <xdr:sp macro="" textlink="">
      <xdr:nvSpPr>
        <xdr:cNvPr id="14" name="Rectángulo: esquinas redondeadas 13">
          <a:hlinkClick xmlns:r="http://schemas.openxmlformats.org/officeDocument/2006/relationships" r:id="rId12"/>
          <a:extLst>
            <a:ext uri="{FF2B5EF4-FFF2-40B4-BE49-F238E27FC236}">
              <a16:creationId xmlns:a16="http://schemas.microsoft.com/office/drawing/2014/main" id="{79E72F05-942C-4667-B9BA-7F7D41311354}"/>
            </a:ext>
          </a:extLst>
        </xdr:cNvPr>
        <xdr:cNvSpPr/>
      </xdr:nvSpPr>
      <xdr:spPr>
        <a:xfrm>
          <a:off x="9627656" y="2803524"/>
          <a:ext cx="3596216" cy="673100"/>
        </a:xfrm>
        <a:prstGeom prst="roundRect">
          <a:avLst/>
        </a:prstGeom>
        <a:solidFill>
          <a:schemeClr val="accent3">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3. PERFILES TALENTO HUMANO</a:t>
          </a:r>
        </a:p>
      </xdr:txBody>
    </xdr:sp>
    <xdr:clientData/>
  </xdr:twoCellAnchor>
  <xdr:twoCellAnchor>
    <xdr:from>
      <xdr:col>3</xdr:col>
      <xdr:colOff>2124072</xdr:colOff>
      <xdr:row>16</xdr:row>
      <xdr:rowOff>189971</xdr:rowOff>
    </xdr:from>
    <xdr:to>
      <xdr:col>4</xdr:col>
      <xdr:colOff>777872</xdr:colOff>
      <xdr:row>20</xdr:row>
      <xdr:rowOff>101071</xdr:rowOff>
    </xdr:to>
    <xdr:sp macro="" textlink="">
      <xdr:nvSpPr>
        <xdr:cNvPr id="15" name="Rectángulo: esquinas redondeadas 14">
          <a:hlinkClick xmlns:r="http://schemas.openxmlformats.org/officeDocument/2006/relationships" r:id="rId13"/>
          <a:extLst>
            <a:ext uri="{FF2B5EF4-FFF2-40B4-BE49-F238E27FC236}">
              <a16:creationId xmlns:a16="http://schemas.microsoft.com/office/drawing/2014/main" id="{5FD577BB-8E7F-4789-B969-CABAE1CC1D45}"/>
            </a:ext>
          </a:extLst>
        </xdr:cNvPr>
        <xdr:cNvSpPr/>
      </xdr:nvSpPr>
      <xdr:spPr>
        <a:xfrm>
          <a:off x="9606489" y="3693054"/>
          <a:ext cx="3596216" cy="673100"/>
        </a:xfrm>
        <a:prstGeom prst="roundRect">
          <a:avLst/>
        </a:prstGeom>
        <a:solidFill>
          <a:schemeClr val="accent3">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4. REGISTRO</a:t>
          </a:r>
          <a:r>
            <a:rPr lang="en-US" sz="1400" b="1" baseline="0">
              <a:solidFill>
                <a:sysClr val="windowText" lastClr="000000"/>
              </a:solidFill>
            </a:rPr>
            <a:t> MUESTRA </a:t>
          </a:r>
          <a:r>
            <a:rPr lang="en-US" sz="1400" b="1">
              <a:solidFill>
                <a:sysClr val="windowText" lastClr="000000"/>
              </a:solidFill>
            </a:rPr>
            <a:t>TALENTO HUMANO</a:t>
          </a:r>
        </a:p>
      </xdr:txBody>
    </xdr:sp>
    <xdr:clientData/>
  </xdr:twoCellAnchor>
  <xdr:twoCellAnchor>
    <xdr:from>
      <xdr:col>3</xdr:col>
      <xdr:colOff>2071155</xdr:colOff>
      <xdr:row>21</xdr:row>
      <xdr:rowOff>137583</xdr:rowOff>
    </xdr:from>
    <xdr:to>
      <xdr:col>4</xdr:col>
      <xdr:colOff>724955</xdr:colOff>
      <xdr:row>25</xdr:row>
      <xdr:rowOff>48683</xdr:rowOff>
    </xdr:to>
    <xdr:sp macro="" textlink="">
      <xdr:nvSpPr>
        <xdr:cNvPr id="16" name="Rectángulo: esquinas redondeadas 15">
          <a:hlinkClick xmlns:r="http://schemas.openxmlformats.org/officeDocument/2006/relationships" r:id="rId14"/>
          <a:extLst>
            <a:ext uri="{FF2B5EF4-FFF2-40B4-BE49-F238E27FC236}">
              <a16:creationId xmlns:a16="http://schemas.microsoft.com/office/drawing/2014/main" id="{4A29AB65-470F-4EE1-96B7-E7EAD196569D}"/>
            </a:ext>
          </a:extLst>
        </xdr:cNvPr>
        <xdr:cNvSpPr/>
      </xdr:nvSpPr>
      <xdr:spPr>
        <a:xfrm>
          <a:off x="9553572" y="4593166"/>
          <a:ext cx="3596216" cy="673100"/>
        </a:xfrm>
        <a:prstGeom prst="roundRect">
          <a:avLst/>
        </a:prstGeom>
        <a:solidFill>
          <a:schemeClr val="accent2">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ANEXO</a:t>
          </a:r>
          <a:r>
            <a:rPr lang="en-US" sz="1400" b="1" baseline="0">
              <a:solidFill>
                <a:sysClr val="windowText" lastClr="000000"/>
              </a:solidFill>
            </a:rPr>
            <a:t> 1. DOCUMENTOS INSCRIPCION</a:t>
          </a:r>
        </a:p>
      </xdr:txBody>
    </xdr:sp>
    <xdr:clientData/>
  </xdr:twoCellAnchor>
  <xdr:twoCellAnchor>
    <xdr:from>
      <xdr:col>1</xdr:col>
      <xdr:colOff>188383</xdr:colOff>
      <xdr:row>31</xdr:row>
      <xdr:rowOff>101599</xdr:rowOff>
    </xdr:from>
    <xdr:to>
      <xdr:col>2</xdr:col>
      <xdr:colOff>1299633</xdr:colOff>
      <xdr:row>34</xdr:row>
      <xdr:rowOff>203199</xdr:rowOff>
    </xdr:to>
    <xdr:sp macro="" textlink="">
      <xdr:nvSpPr>
        <xdr:cNvPr id="17" name="Rectángulo: esquinas redondeadas 16">
          <a:hlinkClick xmlns:r="http://schemas.openxmlformats.org/officeDocument/2006/relationships" r:id="rId15"/>
          <a:extLst>
            <a:ext uri="{FF2B5EF4-FFF2-40B4-BE49-F238E27FC236}">
              <a16:creationId xmlns:a16="http://schemas.microsoft.com/office/drawing/2014/main" id="{8E0DFF83-307C-4749-B110-82506575E0D4}"/>
            </a:ext>
          </a:extLst>
        </xdr:cNvPr>
        <xdr:cNvSpPr/>
      </xdr:nvSpPr>
      <xdr:spPr>
        <a:xfrm>
          <a:off x="2580216" y="6462182"/>
          <a:ext cx="3704167" cy="673100"/>
        </a:xfrm>
        <a:prstGeom prst="roundRect">
          <a:avLst/>
        </a:prstGeom>
        <a:solidFill>
          <a:srgbClr val="FF00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CONSOLIDADO</a:t>
          </a:r>
          <a:r>
            <a:rPr lang="en-US" sz="1400" b="1" baseline="0">
              <a:solidFill>
                <a:sysClr val="windowText" lastClr="000000"/>
              </a:solidFill>
            </a:rPr>
            <a:t> CONDICIONES CON </a:t>
          </a:r>
        </a:p>
        <a:p>
          <a:pPr algn="ctr"/>
          <a:r>
            <a:rPr lang="en-US" sz="1400" b="1" baseline="0">
              <a:solidFill>
                <a:sysClr val="windowText" lastClr="000000"/>
              </a:solidFill>
            </a:rPr>
            <a:t>NO CUMPLIMIENTO</a:t>
          </a:r>
          <a:endParaRPr lang="en-US" sz="1400" b="1">
            <a:solidFill>
              <a:sysClr val="windowText" lastClr="000000"/>
            </a:solidFill>
          </a:endParaRPr>
        </a:p>
      </xdr:txBody>
    </xdr:sp>
    <xdr:clientData/>
  </xdr:twoCellAnchor>
  <xdr:twoCellAnchor>
    <xdr:from>
      <xdr:col>3</xdr:col>
      <xdr:colOff>80433</xdr:colOff>
      <xdr:row>31</xdr:row>
      <xdr:rowOff>127000</xdr:rowOff>
    </xdr:from>
    <xdr:to>
      <xdr:col>3</xdr:col>
      <xdr:colOff>3682999</xdr:colOff>
      <xdr:row>34</xdr:row>
      <xdr:rowOff>228600</xdr:rowOff>
    </xdr:to>
    <xdr:sp macro="" textlink="">
      <xdr:nvSpPr>
        <xdr:cNvPr id="18" name="Rectángulo: esquinas redondeadas 17">
          <a:hlinkClick xmlns:r="http://schemas.openxmlformats.org/officeDocument/2006/relationships" r:id="rId16"/>
          <a:extLst>
            <a:ext uri="{FF2B5EF4-FFF2-40B4-BE49-F238E27FC236}">
              <a16:creationId xmlns:a16="http://schemas.microsoft.com/office/drawing/2014/main" id="{980CC7E6-F5DB-4086-A9FF-9B3E0F6E9B98}"/>
            </a:ext>
          </a:extLst>
        </xdr:cNvPr>
        <xdr:cNvSpPr/>
      </xdr:nvSpPr>
      <xdr:spPr>
        <a:xfrm>
          <a:off x="7562850" y="6487583"/>
          <a:ext cx="3602566" cy="673100"/>
        </a:xfrm>
        <a:prstGeom prst="roundRect">
          <a:avLst/>
        </a:prstGeom>
        <a:solidFill>
          <a:schemeClr val="tx2">
            <a:lumMod val="75000"/>
            <a:lumOff val="25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ACTA DE CIERRE</a:t>
          </a:r>
        </a:p>
      </xdr:txBody>
    </xdr:sp>
    <xdr:clientData/>
  </xdr:twoCellAnchor>
  <xdr:twoCellAnchor editAs="oneCell">
    <xdr:from>
      <xdr:col>0</xdr:col>
      <xdr:colOff>582084</xdr:colOff>
      <xdr:row>0</xdr:row>
      <xdr:rowOff>148166</xdr:rowOff>
    </xdr:from>
    <xdr:to>
      <xdr:col>0</xdr:col>
      <xdr:colOff>1513417</xdr:colOff>
      <xdr:row>4</xdr:row>
      <xdr:rowOff>106441</xdr:rowOff>
    </xdr:to>
    <xdr:pic>
      <xdr:nvPicPr>
        <xdr:cNvPr id="19" name="Imagen 18">
          <a:extLst>
            <a:ext uri="{FF2B5EF4-FFF2-40B4-BE49-F238E27FC236}">
              <a16:creationId xmlns:a16="http://schemas.microsoft.com/office/drawing/2014/main" id="{0BFA391E-E332-4578-A312-2AC0707D3823}"/>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82084" y="148166"/>
          <a:ext cx="931333" cy="97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0</xdr:colOff>
      <xdr:row>0</xdr:row>
      <xdr:rowOff>0</xdr:rowOff>
    </xdr:from>
    <xdr:to>
      <xdr:col>7</xdr:col>
      <xdr:colOff>432955</xdr:colOff>
      <xdr:row>0</xdr:row>
      <xdr:rowOff>213591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0ACDBE08-4F61-488D-B7D8-2FF9707709F6}"/>
            </a:ext>
          </a:extLst>
        </xdr:cNvPr>
        <xdr:cNvSpPr/>
      </xdr:nvSpPr>
      <xdr:spPr>
        <a:xfrm>
          <a:off x="15316200" y="0"/>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432955</xdr:colOff>
      <xdr:row>0</xdr:row>
      <xdr:rowOff>213591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E55725B8-31A2-451A-A18E-4973A6597E64}"/>
            </a:ext>
          </a:extLst>
        </xdr:cNvPr>
        <xdr:cNvSpPr/>
      </xdr:nvSpPr>
      <xdr:spPr>
        <a:xfrm>
          <a:off x="14687550" y="0"/>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19050</xdr:rowOff>
    </xdr:from>
    <xdr:to>
      <xdr:col>0</xdr:col>
      <xdr:colOff>412750</xdr:colOff>
      <xdr:row>0</xdr:row>
      <xdr:rowOff>177800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2AC44B92-321C-4BE5-8A06-F08D72372B8F}"/>
            </a:ext>
          </a:extLst>
        </xdr:cNvPr>
        <xdr:cNvSpPr/>
      </xdr:nvSpPr>
      <xdr:spPr>
        <a:xfrm>
          <a:off x="0" y="19050"/>
          <a:ext cx="412750" cy="158750"/>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461818</xdr:colOff>
      <xdr:row>0</xdr:row>
      <xdr:rowOff>178955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FF49425F-2EE4-4A3B-B8CD-B557DB888D60}"/>
            </a:ext>
          </a:extLst>
        </xdr:cNvPr>
        <xdr:cNvSpPr/>
      </xdr:nvSpPr>
      <xdr:spPr>
        <a:xfrm>
          <a:off x="12636500" y="0"/>
          <a:ext cx="461818" cy="178955"/>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432955</xdr:colOff>
      <xdr:row>0</xdr:row>
      <xdr:rowOff>213591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40373194-4039-43AF-8749-41A30CB505B9}"/>
            </a:ext>
          </a:extLst>
        </xdr:cNvPr>
        <xdr:cNvSpPr/>
      </xdr:nvSpPr>
      <xdr:spPr>
        <a:xfrm>
          <a:off x="0" y="0"/>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15875</xdr:colOff>
      <xdr:row>0</xdr:row>
      <xdr:rowOff>7938</xdr:rowOff>
    </xdr:from>
    <xdr:to>
      <xdr:col>0</xdr:col>
      <xdr:colOff>448830</xdr:colOff>
      <xdr:row>0</xdr:row>
      <xdr:rowOff>221529</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1E964BB1-DDCE-48B0-8FD3-0393F6797FDB}"/>
            </a:ext>
          </a:extLst>
        </xdr:cNvPr>
        <xdr:cNvSpPr/>
      </xdr:nvSpPr>
      <xdr:spPr>
        <a:xfrm>
          <a:off x="15875" y="7938"/>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15875</xdr:colOff>
      <xdr:row>0</xdr:row>
      <xdr:rowOff>7938</xdr:rowOff>
    </xdr:from>
    <xdr:to>
      <xdr:col>0</xdr:col>
      <xdr:colOff>448830</xdr:colOff>
      <xdr:row>0</xdr:row>
      <xdr:rowOff>221529</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EAA7FBF3-1E2E-4DF4-87BB-655269A89B57}"/>
            </a:ext>
          </a:extLst>
        </xdr:cNvPr>
        <xdr:cNvSpPr/>
      </xdr:nvSpPr>
      <xdr:spPr>
        <a:xfrm>
          <a:off x="15875" y="7938"/>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15875</xdr:colOff>
      <xdr:row>0</xdr:row>
      <xdr:rowOff>7938</xdr:rowOff>
    </xdr:from>
    <xdr:to>
      <xdr:col>0</xdr:col>
      <xdr:colOff>448830</xdr:colOff>
      <xdr:row>0</xdr:row>
      <xdr:rowOff>221529</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EF65A360-C621-4281-8AD7-A198A9D53F0A}"/>
            </a:ext>
          </a:extLst>
        </xdr:cNvPr>
        <xdr:cNvSpPr/>
      </xdr:nvSpPr>
      <xdr:spPr>
        <a:xfrm>
          <a:off x="15875" y="7938"/>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xdr:colOff>
      <xdr:row>0</xdr:row>
      <xdr:rowOff>38100</xdr:rowOff>
    </xdr:from>
    <xdr:to>
      <xdr:col>0</xdr:col>
      <xdr:colOff>533400</xdr:colOff>
      <xdr:row>0</xdr:row>
      <xdr:rowOff>266700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0D832858-819B-49CF-936D-D3FF000594D4}"/>
            </a:ext>
          </a:extLst>
        </xdr:cNvPr>
        <xdr:cNvSpPr/>
      </xdr:nvSpPr>
      <xdr:spPr>
        <a:xfrm>
          <a:off x="1" y="38100"/>
          <a:ext cx="533399" cy="228600"/>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432955</xdr:colOff>
      <xdr:row>1</xdr:row>
      <xdr:rowOff>29441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4BF7ACFA-FEFA-4DED-9CEF-71D633387452}"/>
            </a:ext>
          </a:extLst>
        </xdr:cNvPr>
        <xdr:cNvSpPr/>
      </xdr:nvSpPr>
      <xdr:spPr>
        <a:xfrm>
          <a:off x="8350250" y="0"/>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A8B7EFA/in21.ivc_instrumento_de_verificacion_rd_medio_dif._flia_internado_aplica_prog.esp_.gestantes_v6.xlsx" TargetMode="External"/><Relationship Id="rId1" Type="http://schemas.openxmlformats.org/officeDocument/2006/relationships/externalLinkPath" Target="/DA8B7EFA/in21.ivc_instrumento_de_verificacion_rd_medio_dif._flia_internado_aplica_prog.esp_.gestantes_v6.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angela_martinez_icbf_gov_co/Documents/Actividades_2023/18.%20Jefatura/13.%20Ajuste%20Instumentos/1.%20Propuestas_Formatos/3.%20&#193;ngela%20Mart&#237;nez/2023/05.%20DESCARGAS/in21.ivc_instrumento_de_verificacion_rd_medio_dif._flia_internado_aplica_prog.esp_.gestantes_v6.xlsx" TargetMode="External"/><Relationship Id="rId2" Type="http://schemas.microsoft.com/office/2019/04/relationships/externalLinkLongPath" Target="/personal/angela_martinez_icbf_gov_co/Documents/Actividades_2023/18.%20Jefatura/13.%20Ajuste%20Instumentos/1.%20Propuestas_Formatos/3.%20&#193;ngela%20Mart&#237;nez/2023/05.%20DESCARGAS/in21.ivc_instrumento_de_verificacion_rd_medio_dif._flia_internado_aplica_prog.esp_.gestantes_v6.xlsx?A42D7564" TargetMode="External"/><Relationship Id="rId1" Type="http://schemas.openxmlformats.org/officeDocument/2006/relationships/externalLinkPath" Target="file:///\\A42D7564\in21.ivc_instrumento_de_verificacion_rd_medio_dif._flia_internado_aplica_prog.esp_.gestantes_v6.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A42D7564/in21.ivc_instrumento_de_verificacion_rd_medio_dif._flia_internado_aplica_prog.esp_.gestantes_v6.xlsx" TargetMode="External"/><Relationship Id="rId1" Type="http://schemas.openxmlformats.org/officeDocument/2006/relationships/externalLinkPath" Target="/A42D7564/in21.ivc_instrumento_de_verificacion_rd_medio_dif._flia_internado_aplica_prog.esp_.gestantes_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sheetData sheetId="15" refreshError="1"/>
      <sheetData sheetId="16"/>
      <sheetData sheetId="17"/>
      <sheetData sheetId="18"/>
      <sheetData sheetId="19"/>
      <sheetData sheetId="20"/>
      <sheetData sheetId="21"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Vanessa Paola Caro Tapias" id="{7086D32A-E985-47D7-AE61-F5165E947ACF}" userId="S::Vanessa.Caro@icbf.gov.co::25ee7202-fd2e-4b16-ae39-4f3604e4f3e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ERVICIOS" displayName="SERVICIOS" ref="B89:B91" totalsRowShown="0" headerRowDxfId="425" dataDxfId="424">
  <autoFilter ref="B89:B91" xr:uid="{00000000-0009-0000-0100-000001000000}"/>
  <tableColumns count="1">
    <tableColumn id="1" xr3:uid="{00000000-0010-0000-0000-000001000000}" name="SERVICIOS" dataDxfId="423"/>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POB_RESTABLECIMIENTO_DE_DERECHOS" displayName="POB_RESTABLECIMIENTO_DE_DERECHOS" ref="F10:F13" totalsRowShown="0" headerRowDxfId="398" dataDxfId="397">
  <autoFilter ref="F10:F13" xr:uid="{00000000-0009-0000-0100-00000A000000}"/>
  <tableColumns count="1">
    <tableColumn id="1" xr3:uid="{00000000-0010-0000-0900-000001000000}" name="POB_RESTABLECIMIENTO_DE_DERECHOS" dataDxfId="396"/>
  </tableColumns>
  <tableStyleInfo name="TableStyleMedium2"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63000000}" name="QUINDÍO" displayName="QUINDÍO" ref="AB204:AB216" totalsRowShown="0" headerRowDxfId="143">
  <autoFilter ref="AB204:AB216" xr:uid="{00000000-0009-0000-0100-000064000000}"/>
  <tableColumns count="1">
    <tableColumn id="1" xr3:uid="{00000000-0010-0000-6300-000001000000}" name="QUINDÍO"/>
  </tableColumns>
  <tableStyleInfo name="TableStyleMedium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64000000}" name="RISARALDA" displayName="RISARALDA" ref="AC204:AC218" totalsRowShown="0" headerRowDxfId="142">
  <autoFilter ref="AC204:AC218" xr:uid="{00000000-0009-0000-0100-000065000000}"/>
  <tableColumns count="1">
    <tableColumn id="1" xr3:uid="{00000000-0010-0000-6400-000001000000}" name="RISARALDA"/>
  </tableColumns>
  <tableStyleInfo name="TableStyleMedium2"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65000000}" name="SAN_ANDRÉS_Y_PROVIDENCIA" displayName="SAN_ANDRÉS_Y_PROVIDENCIA" ref="AD204:AD206" totalsRowShown="0" headerRowDxfId="141">
  <autoFilter ref="AD204:AD206" xr:uid="{00000000-0009-0000-0100-000066000000}"/>
  <tableColumns count="1">
    <tableColumn id="1" xr3:uid="{00000000-0010-0000-6500-000001000000}" name="SAN_ANDRÉS_Y_PROVIDENCIA"/>
  </tableColumns>
  <tableStyleInfo name="TableStyleMedium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66000000}" name="SANTANDER" displayName="SANTANDER" ref="AE204:AE291" totalsRowShown="0" headerRowDxfId="140">
  <autoFilter ref="AE204:AE291" xr:uid="{00000000-0009-0000-0100-000067000000}"/>
  <tableColumns count="1">
    <tableColumn id="1" xr3:uid="{00000000-0010-0000-6600-000001000000}" name="SANTANDER"/>
  </tableColumns>
  <tableStyleInfo name="TableStyleMedium2"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67000000}" name="SUCRE" displayName="SUCRE" ref="AF204:AF230" totalsRowShown="0" headerRowDxfId="139">
  <autoFilter ref="AF204:AF230" xr:uid="{00000000-0009-0000-0100-000068000000}"/>
  <tableColumns count="1">
    <tableColumn id="1" xr3:uid="{00000000-0010-0000-6700-000001000000}" name="SUCRE"/>
  </tableColumns>
  <tableStyleInfo name="TableStyleMedium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68000000}" name="TOLIMA" displayName="TOLIMA" ref="AG204:AG251" totalsRowShown="0" headerRowDxfId="138">
  <autoFilter ref="AG204:AG251" xr:uid="{00000000-0009-0000-0100-000069000000}"/>
  <tableColumns count="1">
    <tableColumn id="1" xr3:uid="{00000000-0010-0000-6800-000001000000}" name="TOLIMA"/>
  </tableColumns>
  <tableStyleInfo name="TableStyleMedium2"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0000000-000C-0000-FFFF-FFFF69000000}" name="VALLE_DEL_CAUCA" displayName="VALLE_DEL_CAUCA" ref="AH204:AH246" totalsRowShown="0" headerRowDxfId="137">
  <autoFilter ref="AH204:AH246" xr:uid="{00000000-0009-0000-0100-00006A000000}"/>
  <tableColumns count="1">
    <tableColumn id="1" xr3:uid="{00000000-0010-0000-6900-000001000000}" name="VALLE_DEL_CAUCA"/>
  </tableColumns>
  <tableStyleInfo name="TableStyleMedium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0000000-000C-0000-FFFF-FFFF6A000000}" name="VAUPÉS" displayName="VAUPÉS" ref="AI204:AI210" totalsRowShown="0" headerRowDxfId="136">
  <autoFilter ref="AI204:AI210" xr:uid="{00000000-0009-0000-0100-00006B000000}"/>
  <tableColumns count="1">
    <tableColumn id="1" xr3:uid="{00000000-0010-0000-6A00-000001000000}" name="VAUPÉS"/>
  </tableColumns>
  <tableStyleInfo name="TableStyleMedium2"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0000000-000C-0000-FFFF-FFFF6B000000}" name="VICHADA" displayName="VICHADA" ref="AJ204:AJ208" totalsRowShown="0" headerRowDxfId="135">
  <autoFilter ref="AJ204:AJ208" xr:uid="{00000000-0009-0000-0100-00006C000000}"/>
  <tableColumns count="1">
    <tableColumn id="1" xr3:uid="{00000000-0010-0000-6B00-000001000000}" name="VICHADA"/>
  </tableColumns>
  <tableStyleInfo name="TableStyleMedium2"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00000000-000C-0000-FFFF-FFFF6C000000}" name="MOD_RESTABLECIMIENTO_DE_DERECHOS113" displayName="MOD_RESTABLECIMIENTO_DE_DERECHOS113" ref="H19:H23" totalsRowShown="0" headerRowDxfId="134" dataDxfId="133">
  <autoFilter ref="H19:H23" xr:uid="{00000000-0009-0000-0100-000070000000}"/>
  <tableColumns count="1">
    <tableColumn id="1" xr3:uid="{00000000-0010-0000-6C00-000001000000}" name="MOD_RESTABLECIMIENTO_DE_DERECHOS" dataDxfId="132"/>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POB_SISTEMA_DE_RESPONSABILIDAD_PENAL_ADOLESCENTES" displayName="POB_SISTEMA_DE_RESPONSABILIDAD_PENAL_ADOLESCENTES" ref="F34:F35" totalsRowShown="0" headerRowDxfId="395" dataDxfId="394">
  <autoFilter ref="F34:F35" xr:uid="{00000000-0009-0000-0100-00000B000000}"/>
  <tableColumns count="1">
    <tableColumn id="1" xr3:uid="{00000000-0010-0000-0A00-000001000000}" name="POB_SISTEMA_DE_RESPONSABILIDAD_PENAL_ADOLESCENTES" dataDxfId="393"/>
  </tableColumns>
  <tableStyleInfo name="TableStyleMedium2"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6D000000}" name="SERV_ESTRATEGIA_UNIDADES_MOVILES114" displayName="SERV_ESTRATEGIA_UNIDADES_MOVILES114" ref="J64:J66" totalsRowShown="0" headerRowDxfId="131" dataDxfId="130">
  <autoFilter ref="J64:J66" xr:uid="{00000000-0009-0000-0100-000071000000}"/>
  <tableColumns count="1">
    <tableColumn id="1" xr3:uid="{00000000-0010-0000-6D00-000001000000}" name="SERV_UBICACION INICIAL" dataDxfId="129"/>
  </tableColumns>
  <tableStyleInfo name="TableStyleMedium2"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6E000000}" name="SERV_ESTRATEGIA_UNIDADES_MOVILES114115" displayName="SERV_ESTRATEGIA_UNIDADES_MOVILES114115" ref="J68:J72" totalsRowShown="0" headerRowDxfId="128" dataDxfId="127">
  <autoFilter ref="J68:J72" xr:uid="{00000000-0009-0000-0100-000072000000}"/>
  <tableColumns count="1">
    <tableColumn id="1" xr3:uid="{00000000-0010-0000-6E00-000001000000}" name="SERV_APOYO Y FORTALECIMIENTO A LA FAMILIA Y/O RED VINCULAR" dataDxfId="126"/>
  </tableColumns>
  <tableStyleInfo name="TableStyleMedium2"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6F000000}" name="SERV_ESTRATEGIA_UNIDADES_MOVILES116" displayName="SERV_ESTRATEGIA_UNIDADES_MOVILES116" ref="J74:J75" totalsRowShown="0" headerRowDxfId="125" dataDxfId="124">
  <autoFilter ref="J74:J75" xr:uid="{00000000-0009-0000-0100-000073000000}"/>
  <tableColumns count="1">
    <tableColumn id="1" xr3:uid="{00000000-0010-0000-6F00-000001000000}" name="SERV_ACOGIMIENTO FAMILIAR" dataDxfId="123"/>
  </tableColumns>
  <tableStyleInfo name="TableStyleMedium2"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0000000-000C-0000-FFFF-FFFF70000000}" name="SERV_ESTRATEGIA_UNIDADES_MOVILES114115118" displayName="SERV_ESTRATEGIA_UNIDADES_MOVILES114115118" ref="J77:J81" totalsRowShown="0" headerRowDxfId="122" dataDxfId="121">
  <autoFilter ref="J77:J81" xr:uid="{00000000-0009-0000-0100-000075000000}"/>
  <tableColumns count="1">
    <tableColumn id="1" xr3:uid="{00000000-0010-0000-7000-000001000000}" name="SERV_ACOGIMIENTO RESIDENCIAL" dataDxfId="120"/>
  </tableColumns>
  <tableStyleInfo name="TableStyleMedium2"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B86AD4AF-CE61-4F46-B1A4-D13D646875A4}" name="Tabla1117" displayName="Tabla1117" ref="A3:I8" totalsRowShown="0" headerRowDxfId="119" dataDxfId="117" headerRowBorderDxfId="118" tableBorderDxfId="116" totalsRowBorderDxfId="115">
  <tableColumns count="9">
    <tableColumn id="1" xr3:uid="{93317206-5F68-43D7-A464-B3803A3C4DC8}" name="Ubicación" dataDxfId="114"/>
    <tableColumn id="7" xr3:uid="{3152AE47-6FE3-4154-A987-4F150CF5CF81}" name="Denominación del espacio pedagógico" dataDxfId="113"/>
    <tableColumn id="8" xr3:uid="{E2361181-88A5-4C1C-A88C-CCC73E2D2C04}" name="Rango de edad _x000a_(años)" dataDxfId="112"/>
    <tableColumn id="2" xr3:uid="{AACDA603-4C16-4431-8ED7-CC3D46A6DAEA}" name="Área (m²)" dataDxfId="111"/>
    <tableColumn id="3" xr3:uid="{36186101-CF99-45DB-95DA-C27E7C9A10FC}" name="Índice (m²/niña-niño)" dataDxfId="110"/>
    <tableColumn id="4" xr3:uid="{273E02B8-CE1F-41D8-98B6-56AEE694FEAA}" name="Capacidad máxima _x000a_(Área / Índice)_x000a_" dataDxfId="109">
      <calculatedColumnFormula>IFERROR(ROUNDDOWN((Tabla1117[[#This Row],[Área (m²)]]/Tabla1117[[#This Row],[Índice (m²/niña-niño)]]),0)," ")</calculatedColumnFormula>
    </tableColumn>
    <tableColumn id="5" xr3:uid="{AA504FC4-01A1-4896-B3E4-0EFB6026E25E}" name="No. niñas y niños (Cupos ubicados)" dataDxfId="108"/>
    <tableColumn id="10" xr3:uid="{5F807B58-05E4-4280-B043-5AA0B2B965C5}" name="Cumple - No cumple - No aplica" dataDxfId="107">
      <calculatedColumnFormula>IF(OR(ISBLANK(Tabla1117[[#This Row],[Capacidad máxima 
(Área / Índice)
]]),ISBLANK(Tabla1117[[#This Row],[No. niñas y niños (Cupos ubicados)]])),"No aplica",IF(Tabla1117[[#This Row],[No. niñas y niños (Cupos ubicados)]]&lt;=Tabla1117[[#This Row],[Capacidad máxima 
(Área / Índice)
]],"Cumple","No cumple"))</calculatedColumnFormula>
    </tableColumn>
    <tableColumn id="6" xr3:uid="{7B11D79F-47AE-4F45-95A4-6F7BEEB65846}" name="observaciones" dataDxfId="106"/>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POB_ADOPCIONES" displayName="POB_ADOPCIONES" ref="F84:F85" totalsRowShown="0" headerRowDxfId="392" dataDxfId="391">
  <autoFilter ref="F84:F85" xr:uid="{00000000-0009-0000-0100-00000C000000}"/>
  <tableColumns count="1">
    <tableColumn id="1" xr3:uid="{00000000-0010-0000-0B00-000001000000}" name="POB_ADOPCIONES" dataDxfId="390"/>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MOD_PRIMERA_INFANCIA" displayName="MOD_PRIMERA_INFANCIA" ref="H102:H106" totalsRowShown="0" headerRowDxfId="389" dataDxfId="388">
  <autoFilter ref="H102:H106" xr:uid="{00000000-0009-0000-0100-00000D000000}"/>
  <tableColumns count="1">
    <tableColumn id="1" xr3:uid="{00000000-0010-0000-0C00-000001000000}" name="MOD_PRIMERA_INFANCIA" dataDxfId="387"/>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SERV_INSTITUCIONAL" displayName="SERV_INSTITUCIONAL" ref="J95:J101" totalsRowShown="0" headerRowDxfId="386" dataDxfId="385">
  <autoFilter ref="J95:J101" xr:uid="{00000000-0009-0000-0100-00000E000000}"/>
  <tableColumns count="1">
    <tableColumn id="1" xr3:uid="{00000000-0010-0000-0D00-000001000000}" name="SERV_INSTITUCIONAL" dataDxfId="384"/>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SERV_COMUNITARIA" displayName="SERV_COMUNITARIA" ref="J103:J106" totalsRowShown="0" headerRowDxfId="383" dataDxfId="382">
  <autoFilter ref="J103:J106" xr:uid="{00000000-0009-0000-0100-00000F000000}"/>
  <tableColumns count="1">
    <tableColumn id="1" xr3:uid="{00000000-0010-0000-0E00-000001000000}" name="SERV_COMUNITARIA" dataDxfId="381"/>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SERV_FAMILIAR" displayName="SERV_FAMILIAR" ref="J108:J111" totalsRowShown="0" headerRowDxfId="380" dataDxfId="379">
  <autoFilter ref="J108:J111" xr:uid="{00000000-0009-0000-0100-000010000000}"/>
  <tableColumns count="1">
    <tableColumn id="1" xr3:uid="{00000000-0010-0000-0F00-000001000000}" name="SERV_FAMILIAR" dataDxfId="378"/>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SERV_PROPIA_E_INTERCULTURAL" displayName="SERV_PROPIA_E_INTERCULTURAL" ref="J113:J114" totalsRowShown="0" headerRowDxfId="377" dataDxfId="376">
  <autoFilter ref="J113:J114" xr:uid="{00000000-0009-0000-0100-000011000000}"/>
  <tableColumns count="1">
    <tableColumn id="1" xr3:uid="{00000000-0010-0000-1000-000001000000}" name="SERV_PROPIA_E_INTERCULTURAL" dataDxfId="375"/>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MOD_INFANCIA" displayName="MOD_INFANCIA" ref="H116:H117" totalsRowShown="0" headerRowDxfId="374" dataDxfId="373">
  <autoFilter ref="H116:H117" xr:uid="{00000000-0009-0000-0100-000012000000}"/>
  <tableColumns count="1">
    <tableColumn id="1" xr3:uid="{00000000-0010-0000-1100-000001000000}" name="MOD_INFANCIA" dataDxfId="37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SERV_ATRAPASUEÑOS" displayName="SERV_ATRAPASUEÑOS" ref="J117:J121" totalsRowShown="0" headerRowDxfId="371" dataDxfId="370">
  <autoFilter ref="J117:J121" xr:uid="{00000000-0009-0000-0100-000013000000}"/>
  <tableColumns count="1">
    <tableColumn id="1" xr3:uid="{00000000-0010-0000-1200-000001000000}" name="SERV_ATRAPASUEÑOS" dataDxfId="36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DIR_PROMOCION_Y_PREVENCION" displayName="DIR_PROMOCION_Y_PREVENCION" ref="D117:D123" totalsRowShown="0" headerRowDxfId="422" dataDxfId="421">
  <autoFilter ref="D117:D123" xr:uid="{00000000-0009-0000-0100-000002000000}"/>
  <tableColumns count="1">
    <tableColumn id="1" xr3:uid="{00000000-0010-0000-0100-000001000000}" name="DIR_PROMOCIÓN_Y_PREVENCION" dataDxfId="420"/>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MOD_NUTRICION" displayName="MOD_NUTRICION" ref="H130:H133" totalsRowShown="0" headerRowDxfId="368" dataDxfId="367">
  <autoFilter ref="H130:H133" xr:uid="{00000000-0009-0000-0100-000014000000}"/>
  <tableColumns count="1">
    <tableColumn id="1" xr3:uid="{00000000-0010-0000-1300-000001000000}" name="MOD_NUTRICION" dataDxfId="366"/>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SERV_NUTRICION" displayName="SERV_NUTRICION" ref="J128:J129" totalsRowShown="0" headerRowDxfId="365" dataDxfId="364">
  <autoFilter ref="J128:J129" xr:uid="{00000000-0009-0000-0100-000015000000}"/>
  <tableColumns count="1">
    <tableColumn id="1" xr3:uid="{00000000-0010-0000-1400-000001000000}" name="SERV_CENTROS_DE_RECUPERACION_INSTITUCIONAL" dataDxfId="363"/>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MOD_FAMILIAS_Y_COMUNIDADES" displayName="MOD_FAMILIAS_Y_COMUNIDADES" ref="H144:H147" totalsRowShown="0" headerRowDxfId="362" dataDxfId="361">
  <autoFilter ref="H144:H147" xr:uid="{00000000-0009-0000-0100-000016000000}"/>
  <tableColumns count="1">
    <tableColumn id="1" xr3:uid="{00000000-0010-0000-1500-000001000000}" name="MOD_FAMILIAS_Y_COMUNIDADES" dataDxfId="360"/>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MOD_RESTABLECIMIENTO_DE_DERECHOS" displayName="MOD_RESTABLECIMIENTO_DE_DERECHOS" ref="H10:H14" totalsRowShown="0" headerRowDxfId="359" dataDxfId="358">
  <autoFilter ref="H10:H14" xr:uid="{00000000-0009-0000-0100-000017000000}"/>
  <tableColumns count="1">
    <tableColumn id="1" xr3:uid="{00000000-0010-0000-1600-000001000000}" name="MOD_RESTABLECIMIENTO_DE_DERECHOS" dataDxfId="357"/>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SERV_PRIVATIVAS_DE_LA_LIBERTAD" displayName="SERV_PRIVATIVAS_DE_LA_LIBERTAD" ref="J2:J6" totalsRowShown="0" headerRowDxfId="356" dataDxfId="355">
  <autoFilter ref="J2:J6" xr:uid="{00000000-0009-0000-0100-000018000000}"/>
  <tableColumns count="1">
    <tableColumn id="1" xr3:uid="{00000000-0010-0000-1700-000001000000}" name="SERV_PRIVATIVAS_DE_LA_LIBERTAD" dataDxfId="354"/>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SERV_NO_PRIVATIVAS_DE_LA_LIBERTAD" displayName="SERV_NO_PRIVATIVAS_DE_LA_LIBERTAD" ref="J8:J11" totalsRowShown="0" headerRowDxfId="353" dataDxfId="352">
  <autoFilter ref="J8:J11" xr:uid="{00000000-0009-0000-0100-000019000000}"/>
  <tableColumns count="1">
    <tableColumn id="1" xr3:uid="{00000000-0010-0000-1800-000001000000}" name="SERV_NO_PRIVATIVAS_DE_LA_LIBERTAD" dataDxfId="351"/>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SERV_COMPLEMENTARIAS_Y_DE_RESTABLECIMIENTO_EN_ADMINISTRACION_DE_JUSTICIA" displayName="SERV_COMPLEMENTARIAS_Y_DE_RESTABLECIMIENTO_EN_ADMINISTRACION_DE_JUSTICIA" ref="J13:J18" totalsRowShown="0" headerRowDxfId="350" dataDxfId="349">
  <autoFilter ref="J13:J18" xr:uid="{00000000-0009-0000-0100-00001A000000}"/>
  <tableColumns count="1">
    <tableColumn id="1" xr3:uid="{00000000-0010-0000-1900-000001000000}" name="SERV_COMPLEMENTARIAS_Y_DE_RESTABLECIMIENTO_EN_ADMINISTRACION_DE_JUSTICIA" dataDxfId="348"/>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SERV_PROGRAMA_DE_INCLUSION_SOCIAL" displayName="SERV_PROGRAMA_DE_INCLUSION_SOCIAL" ref="J20:J22" totalsRowShown="0" headerRowDxfId="347" dataDxfId="346">
  <autoFilter ref="J20:J22" xr:uid="{00000000-0009-0000-0100-00001B000000}"/>
  <tableColumns count="1">
    <tableColumn id="1" xr3:uid="{00000000-0010-0000-1A00-000001000000}" name="SERV_PROGRAMA_DE_INCLUSION_SOCIAL" dataDxfId="345"/>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MOD_SISTEMA_DE_RESPONSABILIDAD_PENAL_ADOLESCENTES" displayName="MOD_SISTEMA_DE_RESPONSABILIDAD_PENAL_ADOLESCENTES" ref="H32:H37" totalsRowShown="0" headerRowDxfId="344" dataDxfId="343">
  <autoFilter ref="H32:H37" xr:uid="{00000000-0009-0000-0100-00001C000000}"/>
  <tableColumns count="1">
    <tableColumn id="1" xr3:uid="{00000000-0010-0000-1B00-000001000000}" name="MOD_SISTEMA_DE_RESPONSABILIDAD_PENAL_ADOLESCENTES" dataDxfId="342"/>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SERV_CENTRO_DE_EMERGENCIA" displayName="SERV_CENTRO_DE_EMERGENCIA" ref="J25:J26" totalsRowShown="0" headerRowDxfId="341" dataDxfId="340">
  <autoFilter ref="J25:J26" xr:uid="{00000000-0009-0000-0100-00001D000000}"/>
  <tableColumns count="1">
    <tableColumn id="1" xr3:uid="{00000000-0010-0000-1C00-000001000000}" name="SERV_CENTRO_DE_EMERGENCIA" dataDxfId="33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DIR_PROTECCION" displayName="DIR_PROTECCION" ref="D22:D25" totalsRowShown="0" headerRowDxfId="419" dataDxfId="418">
  <autoFilter ref="D22:D25" xr:uid="{00000000-0009-0000-0100-000003000000}"/>
  <tableColumns count="1">
    <tableColumn id="1" xr3:uid="{00000000-0010-0000-0200-000001000000}" name="DIR_PROTECCION" dataDxfId="417"/>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SERV_SERVICIO_DE_APOYO_Y_FORTALECIMIENTO_A_LA_FAMILIA" displayName="SERV_SERVICIO_DE_APOYO_Y_FORTALECIMIENTO_A_LA_FAMILIA" ref="J28:J36" totalsRowShown="0" headerRowDxfId="338" dataDxfId="337">
  <autoFilter ref="J28:J36" xr:uid="{00000000-0009-0000-0100-00001E000000}"/>
  <tableColumns count="1">
    <tableColumn id="1" xr3:uid="{00000000-0010-0000-1D00-000001000000}" name="SERV_SERVICIO_DE_APOYO_Y_FORTALECIMIENTO_A_LA_FAMILIA" dataDxfId="336"/>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SERV_ACOGIMIENTO_FAMILIAR" displayName="SERV_ACOGIMIENTO_FAMILIAR" ref="J38:J43" totalsRowShown="0" headerRowDxfId="335" dataDxfId="334">
  <autoFilter ref="J38:J43" xr:uid="{00000000-0009-0000-0100-00001F000000}"/>
  <tableColumns count="1">
    <tableColumn id="1" xr3:uid="{00000000-0010-0000-1E00-000001000000}" name="SERV_ACOGIMIENTO_FAMILIAR" dataDxfId="333"/>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SERV_ACOGIMIENTO_RESIDENCIAL" displayName="SERV_ACOGIMIENTO_RESIDENCIAL" ref="J45:J58" totalsRowShown="0" headerRowDxfId="332" dataDxfId="331">
  <autoFilter ref="J45:J58" xr:uid="{00000000-0009-0000-0100-000020000000}"/>
  <tableColumns count="1">
    <tableColumn id="1" xr3:uid="{00000000-0010-0000-1F00-000001000000}" name="SERV_ACOGIMIENTO_RESIDENCIAL" dataDxfId="330"/>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SERV_ESTRATEGIA_UNIDADES_MOVILES" displayName="SERV_ESTRATEGIA_UNIDADES_MOVILES" ref="J60:J61" totalsRowShown="0" headerRowDxfId="329" dataDxfId="328">
  <autoFilter ref="J60:J61" xr:uid="{00000000-0009-0000-0100-000021000000}"/>
  <tableColumns count="1">
    <tableColumn id="1" xr3:uid="{00000000-0010-0000-2000-000001000000}" name="SERV_ESTRATEGIA_UNIDADES_MOVILES" dataDxfId="327"/>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1000000}" name="MOD_ADOLESCENCIA" displayName="MOD_ADOLESCENCIA" ref="H119:H120" totalsRowShown="0" headerRowDxfId="326" dataDxfId="325">
  <autoFilter ref="H119:H120" xr:uid="{00000000-0009-0000-0100-00002B000000}"/>
  <tableColumns count="1">
    <tableColumn id="1" xr3:uid="{00000000-0010-0000-2100-000001000000}" name="MOD_ADOLESCENCIA" dataDxfId="324"/>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2000000}" name="MOD_JUVENTUD" displayName="MOD_JUVENTUD" ref="H122:H123" totalsRowShown="0" headerRowDxfId="323" dataDxfId="322">
  <autoFilter ref="H122:H123" xr:uid="{00000000-0009-0000-0100-00002C000000}"/>
  <tableColumns count="1">
    <tableColumn id="1" xr3:uid="{00000000-0010-0000-2200-000001000000}" name="MOD_JUVENTUD" dataDxfId="321"/>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3000000}" name="SERV_SOMOS_FAMILIA_SOMOS_COMUNIDAD" displayName="SERV_SOMOS_FAMILIA_SOMOS_COMUNIDAD" ref="J142:J143" totalsRowShown="0" headerRowDxfId="320" dataDxfId="319">
  <autoFilter ref="J142:J143" xr:uid="{00000000-0009-0000-0100-00002D000000}"/>
  <tableColumns count="1">
    <tableColumn id="1" xr3:uid="{00000000-0010-0000-2300-000001000000}" name="SERV_SOMOS_FAMILIA_SOMOS_COMUNIDAD" dataDxfId="318"/>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4000000}" name="MOD_ADOPCIONES" displayName="MOD_ADOPCIONES" ref="H84:H85" totalsRowShown="0" headerRowDxfId="317" dataDxfId="316">
  <autoFilter ref="H84:H85" xr:uid="{00000000-0009-0000-0100-00002E000000}"/>
  <tableColumns count="1">
    <tableColumn id="1" xr3:uid="{00000000-0010-0000-2400-000001000000}" name="MOD_ADOPCIONES" dataDxfId="315"/>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5000000}" name="SERV_ADOPCIONES" displayName="SERV_ADOPCIONES" ref="J84:J85" totalsRowShown="0" headerRowDxfId="314" dataDxfId="313">
  <autoFilter ref="J84:J85" xr:uid="{00000000-0009-0000-0100-00002F000000}"/>
  <tableColumns count="1">
    <tableColumn id="1" xr3:uid="{00000000-0010-0000-2500-000001000000}" name="SERV_ADOPCIONES" dataDxfId="312"/>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6000000}" name="SERV_1000_DÍAS_PARA_CAMBIAR_EL_MUNDO" displayName="SERV_1000_DÍAS_PARA_CAMBIAR_EL_MUNDO" ref="J131:J132" totalsRowShown="0" headerRowDxfId="311" dataDxfId="310">
  <autoFilter ref="J131:J132" xr:uid="{00000000-0009-0000-0100-000022000000}"/>
  <tableColumns count="1">
    <tableColumn id="1" xr3:uid="{00000000-0010-0000-2600-000001000000}" name="SERV_1000_DÍAS_PARA_CAMBIAR_EL_MUNDO" dataDxfId="309"/>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POB_PRIMERA_INFANCIA" displayName="POB_PRIMERA_INFANCIA" ref="F104:F105" totalsRowShown="0" headerRowDxfId="416" dataDxfId="415">
  <autoFilter ref="F104:F105" xr:uid="{00000000-0009-0000-0100-000004000000}"/>
  <tableColumns count="1">
    <tableColumn id="1" xr3:uid="{00000000-0010-0000-0300-000001000000}" name="POB_PRIMERA_INFANCIA" dataDxfId="414"/>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7000000}" name="SERV_SERVICIOS_DE_UNIDADES_DE_BUSQUEDA_ACTIVA" displayName="SERV_SERVICIOS_DE_UNIDADES_DE_BUSQUEDA_ACTIVA" ref="J134:J135" totalsRowShown="0" headerRowDxfId="308" dataDxfId="307">
  <autoFilter ref="J134:J135" xr:uid="{00000000-0009-0000-0100-000023000000}"/>
  <tableColumns count="1">
    <tableColumn id="1" xr3:uid="{00000000-0010-0000-2700-000001000000}" name="SERV_SERVICIOS_DE_UNIDADES_DE_BUSQUEDA_ACTIVA" dataDxfId="306"/>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8000000}" name="SERV_SOMOS_FAMILIA_CONECTADAS" displayName="SERV_SOMOS_FAMILIA_CONECTADAS" ref="J145:J146" totalsRowShown="0" headerRowDxfId="305" dataDxfId="304">
  <autoFilter ref="J145:J146" xr:uid="{00000000-0009-0000-0100-000024000000}"/>
  <tableColumns count="1">
    <tableColumn id="1" xr3:uid="{00000000-0010-0000-2800-000001000000}" name="SERV_SOMOS_FAMILIA_CONECTADAS" dataDxfId="303"/>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9000000}" name="SERV_ACOMPAÑAMIENTO_INTERCULTURAL_ETNICA_Y_CAMPESINA_TEJIENDO_INTERCULTURALIDAD" displayName="SERV_ACOMPAÑAMIENTO_INTERCULTURAL_ETNICA_Y_CAMPESINA_TEJIENDO_INTERCULTURALIDAD" ref="J148:J149" totalsRowShown="0" headerRowDxfId="302" dataDxfId="301">
  <autoFilter ref="J148:J149" xr:uid="{00000000-0009-0000-0100-000025000000}"/>
  <tableColumns count="1">
    <tableColumn id="1" xr3:uid="{00000000-0010-0000-2900-000001000000}" name="SERV_ACOMPAÑAMIENTO_INTERCULTURAL_ETNICA_Y_CAMPESINA_TEJIENDO_INTERCULTURALIDAD" dataDxfId="300"/>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A000000}" name="AMAZONAS." displayName="AMAZONAS." ref="D171:D172" totalsRowShown="0" headerRowDxfId="299" dataDxfId="298" tableBorderDxfId="297">
  <autoFilter ref="D171:D172" xr:uid="{00000000-0009-0000-0100-000026000000}"/>
  <tableColumns count="1">
    <tableColumn id="1" xr3:uid="{00000000-0010-0000-2A00-000001000000}" name="AMAZONAS." dataDxfId="296"/>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B000000}" name="ANTIOQUIA." displayName="ANTIOQUIA." ref="E171:E189" totalsRowShown="0" headerRowDxfId="295" dataDxfId="294" tableBorderDxfId="293">
  <autoFilter ref="E171:E189" xr:uid="{00000000-0009-0000-0100-000027000000}"/>
  <tableColumns count="1">
    <tableColumn id="1" xr3:uid="{00000000-0010-0000-2B00-000001000000}" name="ANTIOQUIA." dataDxfId="292"/>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C000000}" name="ARAUCA." displayName="ARAUCA." ref="F171:F174" totalsRowShown="0" headerRowDxfId="291" dataDxfId="290" tableBorderDxfId="289">
  <autoFilter ref="F171:F174" xr:uid="{00000000-0009-0000-0100-000028000000}"/>
  <tableColumns count="1">
    <tableColumn id="1" xr3:uid="{00000000-0010-0000-2C00-000001000000}" name="ARAUCA." dataDxfId="288"/>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D000000}" name="ATLANTICO." displayName="ATLANTICO." ref="G171:G178" totalsRowShown="0" headerRowDxfId="287" dataDxfId="286" tableBorderDxfId="285">
  <autoFilter ref="G171:G178" xr:uid="{00000000-0009-0000-0100-000029000000}"/>
  <tableColumns count="1">
    <tableColumn id="1" xr3:uid="{00000000-0010-0000-2D00-000001000000}" name="ATLANTICO." dataDxfId="284"/>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E000000}" name="BOGOTA." displayName="BOGOTA." ref="H171:H189" totalsRowShown="0" headerRowDxfId="283" dataDxfId="282" tableBorderDxfId="281">
  <autoFilter ref="H171:H189" xr:uid="{00000000-0009-0000-0100-00002A000000}"/>
  <tableColumns count="1">
    <tableColumn id="1" xr3:uid="{00000000-0010-0000-2E00-000001000000}" name="BOGOTA." dataDxfId="280"/>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BOLIVAR." displayName="BOLIVAR." ref="I171:I179" totalsRowShown="0" headerRowDxfId="279" dataDxfId="278" tableBorderDxfId="277">
  <autoFilter ref="I171:I179" xr:uid="{00000000-0009-0000-0100-000030000000}"/>
  <tableColumns count="1">
    <tableColumn id="1" xr3:uid="{00000000-0010-0000-2F00-000001000000}" name="BOLIVAR." dataDxfId="276"/>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0000000}" name="BOYACA." displayName="BOYACA." ref="J171:J183" totalsRowShown="0" headerRowDxfId="275" dataDxfId="274" tableBorderDxfId="273">
  <autoFilter ref="J171:J183" xr:uid="{00000000-0009-0000-0100-000031000000}"/>
  <tableColumns count="1">
    <tableColumn id="1" xr3:uid="{00000000-0010-0000-3000-000001000000}" name="BOYACA." dataDxfId="27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POB_INFANCIA" displayName="POB_INFANCIA" ref="F116:F117" totalsRowShown="0" headerRowDxfId="413" dataDxfId="412">
  <autoFilter ref="F116:F117" xr:uid="{00000000-0009-0000-0100-000005000000}"/>
  <tableColumns count="1">
    <tableColumn id="1" xr3:uid="{00000000-0010-0000-0400-000001000000}" name="POB_INFANCIA" dataDxfId="411"/>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CALDAS." displayName="CALDAS." ref="K171:K178" totalsRowShown="0" headerRowDxfId="271" dataDxfId="270" tableBorderDxfId="269">
  <autoFilter ref="K171:K178" xr:uid="{00000000-0009-0000-0100-000032000000}"/>
  <tableColumns count="1">
    <tableColumn id="1" xr3:uid="{00000000-0010-0000-3100-000001000000}" name="CALDAS." dataDxfId="268"/>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CAQUETA." displayName="CAQUETA." ref="L171:L175" totalsRowShown="0" headerRowDxfId="267" dataDxfId="266" tableBorderDxfId="265">
  <autoFilter ref="L171:L175" xr:uid="{00000000-0009-0000-0100-000033000000}"/>
  <tableColumns count="1">
    <tableColumn id="1" xr3:uid="{00000000-0010-0000-3200-000001000000}" name="CAQUETA." dataDxfId="264"/>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CASANARE." displayName="CASANARE." ref="M171:M174" totalsRowShown="0" headerRowDxfId="263" dataDxfId="262" tableBorderDxfId="261">
  <autoFilter ref="M171:M174" xr:uid="{00000000-0009-0000-0100-000034000000}"/>
  <tableColumns count="1">
    <tableColumn id="1" xr3:uid="{00000000-0010-0000-3300-000001000000}" name="CASANARE." dataDxfId="260"/>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4000000}" name="CAUCA." displayName="CAUCA." ref="N171:N178" totalsRowShown="0" headerRowDxfId="259" dataDxfId="258" tableBorderDxfId="257">
  <autoFilter ref="N171:N178" xr:uid="{00000000-0009-0000-0100-000035000000}"/>
  <tableColumns count="1">
    <tableColumn id="1" xr3:uid="{00000000-0010-0000-3400-000001000000}" name="CAUCA." dataDxfId="256"/>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5000000}" name="CESAR." displayName="CESAR." ref="O171:O176" totalsRowShown="0" headerRowDxfId="255" dataDxfId="254" tableBorderDxfId="253">
  <autoFilter ref="O171:O176" xr:uid="{00000000-0009-0000-0100-000036000000}"/>
  <tableColumns count="1">
    <tableColumn id="1" xr3:uid="{00000000-0010-0000-3500-000001000000}" name="CESAR." dataDxfId="252"/>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6000000}" name="CHOCO." displayName="CHOCO." ref="P171:P177" totalsRowShown="0" headerRowDxfId="251" dataDxfId="250" tableBorderDxfId="249">
  <autoFilter ref="P171:P177" xr:uid="{00000000-0009-0000-0100-000037000000}"/>
  <tableColumns count="1">
    <tableColumn id="1" xr3:uid="{00000000-0010-0000-3600-000001000000}" name="CHOCO." dataDxfId="248"/>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7000000}" name="CORDOBA." displayName="CORDOBA." ref="Q171:Q179" totalsRowShown="0" headerRowDxfId="247" dataDxfId="246" tableBorderDxfId="245">
  <autoFilter ref="Q171:Q179" xr:uid="{00000000-0009-0000-0100-000038000000}"/>
  <tableColumns count="1">
    <tableColumn id="1" xr3:uid="{00000000-0010-0000-3700-000001000000}" name="CORDOBA." dataDxfId="244"/>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8000000}" name="CUNDINAMARCA." displayName="CUNDINAMARCA." ref="R171:R185" totalsRowShown="0" headerRowDxfId="243" dataDxfId="242" tableBorderDxfId="241">
  <autoFilter ref="R171:R185" xr:uid="{00000000-0009-0000-0100-000039000000}"/>
  <tableColumns count="1">
    <tableColumn id="1" xr3:uid="{00000000-0010-0000-3800-000001000000}" name="CUNDINAMARCA." dataDxfId="240"/>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9000000}" name="GUAINIA." displayName="GUAINIA." ref="S171:S172" totalsRowShown="0" headerRowDxfId="239" dataDxfId="238" tableBorderDxfId="237">
  <autoFilter ref="S171:S172" xr:uid="{00000000-0009-0000-0100-00003A000000}"/>
  <tableColumns count="1">
    <tableColumn id="1" xr3:uid="{00000000-0010-0000-3900-000001000000}" name="GUAINIA." dataDxfId="236"/>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A000000}" name="LA_GUAJIRA." displayName="LA_GUAJIRA." ref="T171:T178" totalsRowShown="0" headerRowDxfId="235" dataDxfId="234" tableBorderDxfId="233">
  <autoFilter ref="T171:T178" xr:uid="{00000000-0009-0000-0100-00003B000000}"/>
  <tableColumns count="1">
    <tableColumn id="1" xr3:uid="{00000000-0010-0000-3A00-000001000000}" name="LA_GUAJIRA." dataDxfId="23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POB_ADOLESCENCIA" displayName="POB_ADOLESCENCIA" ref="F119:F120" totalsRowShown="0" headerRowDxfId="410" dataDxfId="409">
  <autoFilter ref="F119:F120" xr:uid="{00000000-0009-0000-0100-000006000000}"/>
  <tableColumns count="1">
    <tableColumn id="1" xr3:uid="{00000000-0010-0000-0500-000001000000}" name="POB_ADOLESCENCIA" dataDxfId="408"/>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B000000}" name="GUAVIARE." displayName="GUAVIARE." ref="U171:U172" totalsRowShown="0" headerRowDxfId="231" dataDxfId="230" tableBorderDxfId="229">
  <autoFilter ref="U171:U172" xr:uid="{00000000-0009-0000-0100-00003C000000}"/>
  <tableColumns count="1">
    <tableColumn id="1" xr3:uid="{00000000-0010-0000-3B00-000001000000}" name="GUAVIARE." dataDxfId="228"/>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C000000}" name="HUILA." displayName="HUILA." ref="V171:V176" totalsRowShown="0" headerRowDxfId="227" dataDxfId="226" tableBorderDxfId="225">
  <autoFilter ref="V171:V176" xr:uid="{00000000-0009-0000-0100-00003D000000}"/>
  <tableColumns count="1">
    <tableColumn id="1" xr3:uid="{00000000-0010-0000-3C00-000001000000}" name="HUILA." dataDxfId="224"/>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D000000}" name="MAGDALENA." displayName="MAGDALENA." ref="W171:W179" totalsRowShown="0" headerRowDxfId="223" dataDxfId="222" tableBorderDxfId="221">
  <autoFilter ref="W171:W179" xr:uid="{00000000-0009-0000-0100-00003E000000}"/>
  <tableColumns count="1">
    <tableColumn id="1" xr3:uid="{00000000-0010-0000-3D00-000001000000}" name="MAGDALENA." dataDxfId="220"/>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E000000}" name="META." displayName="META." ref="X171:X176" totalsRowShown="0" headerRowDxfId="219" dataDxfId="218" tableBorderDxfId="217">
  <autoFilter ref="X171:X176" xr:uid="{00000000-0009-0000-0100-00003F000000}"/>
  <tableColumns count="1">
    <tableColumn id="1" xr3:uid="{00000000-0010-0000-3E00-000001000000}" name="META." dataDxfId="216"/>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F000000}" name="NARIÑO." displayName="NARIÑO." ref="Y171:Y179" totalsRowShown="0" headerRowDxfId="215" dataDxfId="214" tableBorderDxfId="213">
  <autoFilter ref="Y171:Y179" xr:uid="{00000000-0009-0000-0100-000040000000}"/>
  <tableColumns count="1">
    <tableColumn id="1" xr3:uid="{00000000-0010-0000-3F00-000001000000}" name="NARIÑO." dataDxfId="212"/>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0000000}" name="NORTE_DE_SANTANDER." displayName="NORTE_DE_SANTANDER." ref="Z171:Z177" totalsRowShown="0" headerRowDxfId="211" dataDxfId="210" tableBorderDxfId="209">
  <autoFilter ref="Z171:Z177" xr:uid="{00000000-0009-0000-0100-000041000000}"/>
  <tableColumns count="1">
    <tableColumn id="1" xr3:uid="{00000000-0010-0000-4000-000001000000}" name="NORTE_DE_SANTANDER." dataDxfId="208"/>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1000000}" name="PUTUMAYO." displayName="PUTUMAYO." ref="AA171:AA175" totalsRowShown="0" headerRowDxfId="207" dataDxfId="206" tableBorderDxfId="205">
  <autoFilter ref="AA171:AA175" xr:uid="{00000000-0009-0000-0100-000042000000}"/>
  <tableColumns count="1">
    <tableColumn id="1" xr3:uid="{00000000-0010-0000-4100-000001000000}" name="PUTUMAYO." dataDxfId="204"/>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2000000}" name="QUINDIO." displayName="QUINDIO." ref="AB171:AB174" totalsRowShown="0" headerRowDxfId="203" dataDxfId="202" tableBorderDxfId="201">
  <autoFilter ref="AB171:AB174" xr:uid="{00000000-0009-0000-0100-000043000000}"/>
  <tableColumns count="1">
    <tableColumn id="1" xr3:uid="{00000000-0010-0000-4200-000001000000}" name="QUINDIO." dataDxfId="200"/>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3000000}" name="RISARALDA." displayName="RISARALDA." ref="AC171:AC176" totalsRowShown="0" headerRowDxfId="199" dataDxfId="198" tableBorderDxfId="197">
  <autoFilter ref="AC171:AC176" xr:uid="{00000000-0009-0000-0100-000044000000}"/>
  <tableColumns count="1">
    <tableColumn id="1" xr3:uid="{00000000-0010-0000-4300-000001000000}" name="RISARALDA." dataDxfId="196"/>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4000000}" name="SAN_ANDRES." displayName="SAN_ANDRES." ref="AD171:AD173" totalsRowShown="0" headerRowDxfId="195" dataDxfId="194" tableBorderDxfId="193">
  <autoFilter ref="AD171:AD173" xr:uid="{00000000-0009-0000-0100-000045000000}"/>
  <tableColumns count="1">
    <tableColumn id="1" xr3:uid="{00000000-0010-0000-4400-000001000000}" name="SAN_ANDRES." dataDxfId="19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POB_JUVENTUD" displayName="POB_JUVENTUD" ref="F122:F123" totalsRowShown="0" headerRowDxfId="407" dataDxfId="406">
  <autoFilter ref="F122:F123" xr:uid="{00000000-0009-0000-0100-000007000000}"/>
  <tableColumns count="1">
    <tableColumn id="1" xr3:uid="{00000000-0010-0000-0600-000001000000}" name="POB_JUVENTUD" dataDxfId="405"/>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5000000}" name="SANTANDER." displayName="SANTANDER." ref="AE171:AE182" totalsRowShown="0" headerRowDxfId="191" dataDxfId="190" tableBorderDxfId="189">
  <autoFilter ref="AE171:AE182" xr:uid="{00000000-0009-0000-0100-000046000000}"/>
  <tableColumns count="1">
    <tableColumn id="1" xr3:uid="{00000000-0010-0000-4500-000001000000}" name="SANTANDER." dataDxfId="188"/>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6000000}" name="SUCRE." displayName="SUCRE." ref="AF171:AF175" totalsRowShown="0" headerRowDxfId="187" dataDxfId="186" tableBorderDxfId="185">
  <autoFilter ref="AF171:AF175" xr:uid="{00000000-0009-0000-0100-000047000000}"/>
  <tableColumns count="1">
    <tableColumn id="1" xr3:uid="{00000000-0010-0000-4600-000001000000}" name="SUCRE." dataDxfId="184"/>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7000000}" name="TOLIMA." displayName="TOLIMA." ref="AG171:AG181" totalsRowShown="0" headerRowDxfId="183" dataDxfId="182" tableBorderDxfId="181">
  <autoFilter ref="AG171:AG181" xr:uid="{00000000-0009-0000-0100-000048000000}"/>
  <tableColumns count="1">
    <tableColumn id="1" xr3:uid="{00000000-0010-0000-4700-000001000000}" name="TOLIMA." dataDxfId="180"/>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8000000}" name="VALLE_DEL_CAUCA." displayName="VALLE_DEL_CAUCA." ref="AH171:AH186" totalsRowShown="0" headerRowDxfId="179" dataDxfId="178" tableBorderDxfId="177">
  <autoFilter ref="AH171:AH186" xr:uid="{00000000-0009-0000-0100-000049000000}"/>
  <tableColumns count="1">
    <tableColumn id="1" xr3:uid="{00000000-0010-0000-4800-000001000000}" name="VALLE_DEL_CAUCA." dataDxfId="176"/>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9000000}" name="VAUPES." displayName="VAUPES." ref="AI171:AI172" totalsRowShown="0" headerRowDxfId="175" dataDxfId="174" tableBorderDxfId="173">
  <autoFilter ref="AI171:AI172" xr:uid="{00000000-0009-0000-0100-00004A000000}"/>
  <tableColumns count="1">
    <tableColumn id="1" xr3:uid="{00000000-0010-0000-4900-000001000000}" name="VAUPES." dataDxfId="172"/>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4A000000}" name="VICHADA." displayName="VICHADA." ref="AJ171:AJ172" totalsRowShown="0" headerRowDxfId="171" dataDxfId="170" tableBorderDxfId="169">
  <autoFilter ref="AJ171:AJ172" xr:uid="{00000000-0009-0000-0100-00004B000000}"/>
  <tableColumns count="1">
    <tableColumn id="1" xr3:uid="{00000000-0010-0000-4A00-000001000000}" name="VICHADA." dataDxfId="168"/>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4B000000}" name="AMAZONAS" displayName="AMAZONAS" ref="D204:D215" totalsRowShown="0" headerRowDxfId="167">
  <autoFilter ref="D204:D215" xr:uid="{00000000-0009-0000-0100-00004C000000}"/>
  <tableColumns count="1">
    <tableColumn id="1" xr3:uid="{00000000-0010-0000-4B00-000001000000}" name="AMAZONAS"/>
  </tableColumns>
  <tableStyleInfo name="TableStyleMedium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4C000000}" name="ANTIOQUIA" displayName="ANTIOQUIA" ref="E204:E329" totalsRowShown="0" headerRowDxfId="166">
  <autoFilter ref="E204:E329" xr:uid="{00000000-0009-0000-0100-00004D000000}"/>
  <tableColumns count="1">
    <tableColumn id="1" xr3:uid="{00000000-0010-0000-4C00-000001000000}" name="ANTIOQUIA"/>
  </tableColumns>
  <tableStyleInfo name="TableStyleMedium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4D000000}" name="ARAUCA" displayName="ARAUCA" ref="F204:F211" totalsRowShown="0" headerRowDxfId="165">
  <autoFilter ref="F204:F211" xr:uid="{00000000-0009-0000-0100-00004E000000}"/>
  <tableColumns count="1">
    <tableColumn id="1" xr3:uid="{00000000-0010-0000-4D00-000001000000}" name="ARAUCA"/>
  </tableColumns>
  <tableStyleInfo name="TableStyleMedium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4E000000}" name="ATLÁNTICO" displayName="ATLÁNTICO" ref="G204:G227" totalsRowShown="0" headerRowDxfId="164">
  <autoFilter ref="G204:G227" xr:uid="{00000000-0009-0000-0100-00004F000000}"/>
  <tableColumns count="1">
    <tableColumn id="1" xr3:uid="{00000000-0010-0000-4E00-000001000000}" name="ATLÁNTICO"/>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POB_NUTRICION" displayName="POB_NUTRICION" ref="F130:F131" totalsRowShown="0" headerRowDxfId="404" dataDxfId="403">
  <autoFilter ref="F130:F131" xr:uid="{00000000-0009-0000-0100-000008000000}"/>
  <tableColumns count="1">
    <tableColumn id="1" xr3:uid="{00000000-0010-0000-0700-000001000000}" name="POB_NUTRICION" dataDxfId="402"/>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4F000000}" name="BOGOTÁ.D.C." displayName="BOGOTÁ.D.C." ref="H204:H205" totalsRowShown="0" headerRowDxfId="163">
  <autoFilter ref="H204:H205" xr:uid="{00000000-0009-0000-0100-000050000000}"/>
  <tableColumns count="1">
    <tableColumn id="1" xr3:uid="{00000000-0010-0000-4F00-000001000000}" name="BOGOTÁ.D.C."/>
  </tableColumns>
  <tableStyleInfo name="TableStyleMedium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0000000}" name="BOLÍVAR" displayName="BOLÍVAR" ref="I204:I250" totalsRowShown="0" headerRowDxfId="162">
  <autoFilter ref="I204:I250" xr:uid="{00000000-0009-0000-0100-000051000000}"/>
  <tableColumns count="1">
    <tableColumn id="1" xr3:uid="{00000000-0010-0000-5000-000001000000}" name="BOLÍVAR"/>
  </tableColumns>
  <tableStyleInfo name="TableStyleMedium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51000000}" name="BOYACÁ" displayName="BOYACÁ" ref="J204:J327" totalsRowShown="0" headerRowDxfId="161">
  <autoFilter ref="J204:J327" xr:uid="{00000000-0009-0000-0100-000052000000}"/>
  <tableColumns count="1">
    <tableColumn id="1" xr3:uid="{00000000-0010-0000-5100-000001000000}" name="BOYACÁ"/>
  </tableColumns>
  <tableStyleInfo name="TableStyleMedium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52000000}" name="CALDAS" displayName="CALDAS" ref="K204:K231" totalsRowShown="0" headerRowDxfId="160">
  <autoFilter ref="K204:K231" xr:uid="{00000000-0009-0000-0100-000053000000}"/>
  <tableColumns count="1">
    <tableColumn id="1" xr3:uid="{00000000-0010-0000-5200-000001000000}" name="CALDAS"/>
  </tableColumns>
  <tableStyleInfo name="TableStyleMedium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53000000}" name="CAQUETÁ" displayName="CAQUETÁ" ref="L204:L220" totalsRowShown="0" headerRowDxfId="159">
  <autoFilter ref="L204:L220" xr:uid="{00000000-0009-0000-0100-000054000000}"/>
  <tableColumns count="1">
    <tableColumn id="1" xr3:uid="{00000000-0010-0000-5300-000001000000}" name="CAQUETÁ"/>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54000000}" name="CASANARE" displayName="CASANARE" ref="M204:M223" totalsRowShown="0" headerRowDxfId="158">
  <autoFilter ref="M204:M223" xr:uid="{00000000-0009-0000-0100-000055000000}"/>
  <tableColumns count="1">
    <tableColumn id="1" xr3:uid="{00000000-0010-0000-5400-000001000000}" name="CASANARE"/>
  </tableColumns>
  <tableStyleInfo name="TableStyleMedium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55000000}" name="CAUCA" displayName="CAUCA" ref="N204:N246" totalsRowShown="0" headerRowDxfId="157">
  <autoFilter ref="N204:N246" xr:uid="{00000000-0009-0000-0100-000056000000}"/>
  <tableColumns count="1">
    <tableColumn id="1" xr3:uid="{00000000-0010-0000-5500-000001000000}" name="CAUCA"/>
  </tableColumns>
  <tableStyleInfo name="TableStyleMedium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56000000}" name="CHOCÓ" displayName="CHOCÓ" ref="P204:P234" totalsRowShown="0" headerRowDxfId="156">
  <autoFilter ref="P204:P234" xr:uid="{00000000-0009-0000-0100-000057000000}"/>
  <tableColumns count="1">
    <tableColumn id="1" xr3:uid="{00000000-0010-0000-5600-000001000000}" name="CHOCÓ"/>
  </tableColumns>
  <tableStyleInfo name="TableStyleMedium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57000000}" name="CESAR" displayName="CESAR" ref="O204:O229" totalsRowShown="0" headerRowDxfId="155">
  <autoFilter ref="O204:O229" xr:uid="{00000000-0009-0000-0100-000058000000}"/>
  <tableColumns count="1">
    <tableColumn id="1" xr3:uid="{00000000-0010-0000-5700-000001000000}" name="CESAR"/>
  </tableColumns>
  <tableStyleInfo name="TableStyleMedium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58000000}" name="CÓRDOBA" displayName="CÓRDOBA" ref="Q204:Q234" totalsRowShown="0" headerRowDxfId="154">
  <autoFilter ref="Q204:Q234" xr:uid="{00000000-0009-0000-0100-000059000000}"/>
  <tableColumns count="1">
    <tableColumn id="1" xr3:uid="{00000000-0010-0000-5800-000001000000}" name="CÓRDOBA"/>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OB_FAMILIAS_Y_COMUNIDADES" displayName="POB_FAMILIAS_Y_COMUNIDADES" ref="F145:F146" totalsRowShown="0" headerRowDxfId="401" dataDxfId="400">
  <autoFilter ref="F145:F146" xr:uid="{00000000-0009-0000-0100-000009000000}"/>
  <tableColumns count="1">
    <tableColumn id="1" xr3:uid="{00000000-0010-0000-0800-000001000000}" name="POB_FAMILIAS_Y_COMUNIDADES" dataDxfId="399"/>
  </tableColumns>
  <tableStyleInfo name="TableStyleMedium2"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59000000}" name="CUNDINAMARCA" displayName="CUNDINAMARCA" ref="R204:R320" totalsRowShown="0" headerRowDxfId="153">
  <autoFilter ref="R204:R320" xr:uid="{00000000-0009-0000-0100-00005A000000}"/>
  <tableColumns count="1">
    <tableColumn id="1" xr3:uid="{00000000-0010-0000-5900-000001000000}" name="CUNDINAMARCA"/>
  </tableColumns>
  <tableStyleInfo name="TableStyleMedium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5A000000}" name="GUAINÍA" displayName="GUAINÍA" ref="S204:S212" totalsRowShown="0" headerRowDxfId="152">
  <autoFilter ref="S204:S212" xr:uid="{00000000-0009-0000-0100-00005B000000}"/>
  <tableColumns count="1">
    <tableColumn id="1" xr3:uid="{00000000-0010-0000-5A00-000001000000}" name="GUAINÍA"/>
  </tableColumns>
  <tableStyleInfo name="TableStyleMedium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5B000000}" name="GUAVIARE" displayName="GUAVIARE" ref="T204:T208" totalsRowShown="0" headerRowDxfId="151">
  <autoFilter ref="T204:T208" xr:uid="{00000000-0009-0000-0100-00005C000000}"/>
  <tableColumns count="1">
    <tableColumn id="1" xr3:uid="{00000000-0010-0000-5B00-000001000000}" name="GUAVIARE"/>
  </tableColumns>
  <tableStyleInfo name="TableStyleMedium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5C000000}" name="HUILA" displayName="HUILA" ref="U204:U241" totalsRowShown="0" headerRowDxfId="150">
  <autoFilter ref="U204:U241" xr:uid="{00000000-0009-0000-0100-00005D000000}"/>
  <tableColumns count="1">
    <tableColumn id="1" xr3:uid="{00000000-0010-0000-5C00-000001000000}" name="HUILA"/>
  </tableColumns>
  <tableStyleInfo name="TableStyleMedium2"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5D000000}" name="LA_GUAJIRA" displayName="LA_GUAJIRA" ref="V204:V219" totalsRowShown="0" headerRowDxfId="149">
  <autoFilter ref="V204:V219" xr:uid="{00000000-0009-0000-0100-00005E000000}"/>
  <tableColumns count="1">
    <tableColumn id="1" xr3:uid="{00000000-0010-0000-5D00-000001000000}" name="LA_GUAJIRA"/>
  </tableColumns>
  <tableStyleInfo name="TableStyleMedium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5E000000}" name="MAGDALENA" displayName="MAGDALENA" ref="W204:W234" totalsRowShown="0" headerRowDxfId="148">
  <autoFilter ref="W204:W234" xr:uid="{00000000-0009-0000-0100-00005F000000}"/>
  <tableColumns count="1">
    <tableColumn id="1" xr3:uid="{00000000-0010-0000-5E00-000001000000}" name="MAGDALENA"/>
  </tableColumns>
  <tableStyleInfo name="TableStyleMedium2"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5F000000}" name="META" displayName="META" ref="X204:X233" totalsRowShown="0" headerRowDxfId="147">
  <autoFilter ref="X204:X233" xr:uid="{00000000-0009-0000-0100-000060000000}"/>
  <tableColumns count="1">
    <tableColumn id="1" xr3:uid="{00000000-0010-0000-5F00-000001000000}" name="META"/>
  </tableColumns>
  <tableStyleInfo name="TableStyleMedium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60000000}" name="NARIÑO" displayName="NARIÑO" ref="Y204:Y268" totalsRowShown="0" headerRowDxfId="146">
  <autoFilter ref="Y204:Y268" xr:uid="{00000000-0009-0000-0100-000061000000}"/>
  <tableColumns count="1">
    <tableColumn id="1" xr3:uid="{00000000-0010-0000-6000-000001000000}" name="NARIÑO"/>
  </tableColumns>
  <tableStyleInfo name="TableStyleMedium2"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61000000}" name="NORTE_DE_SANTANDER" displayName="NORTE_DE_SANTANDER" ref="Z204:Z244" totalsRowShown="0" headerRowDxfId="145">
  <autoFilter ref="Z204:Z244" xr:uid="{00000000-0009-0000-0100-000062000000}"/>
  <tableColumns count="1">
    <tableColumn id="1" xr3:uid="{00000000-0010-0000-6100-000001000000}" name="NORTE_DE_SANTANDER"/>
  </tableColumns>
  <tableStyleInfo name="TableStyleMedium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62000000}" name="PUTUMAYO" displayName="PUTUMAYO" ref="AA204:AA217" totalsRowShown="0" headerRowDxfId="144">
  <autoFilter ref="AA204:AA217" xr:uid="{00000000-0009-0000-0100-000063000000}"/>
  <tableColumns count="1">
    <tableColumn id="1" xr3:uid="{00000000-0010-0000-6200-000001000000}" name="PUTUMAY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S1" dT="2026-02-12T18:27:46.00" personId="{7086D32A-E985-47D7-AE61-F5165E947ACF}" id="{DF7731C1-8C70-4CA3-8A50-A729DAF788C1}">
    <text xml:space="preserve">Insertar otra columna con  
“Certificado del Sistema Registro Nacional de Medidas Correctivas - RNMC de la Policía Nacional”.  Continuando con el formato SI y NO </text>
  </threadedComment>
</ThreadedComments>
</file>

<file path=xl/worksheets/_rels/sheet1.xml.rels><?xml version="1.0" encoding="UTF-8" standalone="yes"?>
<Relationships xmlns="http://schemas.openxmlformats.org/package/2006/relationships"><Relationship Id="rId26" Type="http://schemas.openxmlformats.org/officeDocument/2006/relationships/table" Target="../tables/table26.xml"/><Relationship Id="rId21" Type="http://schemas.openxmlformats.org/officeDocument/2006/relationships/table" Target="../tables/table21.xml"/><Relationship Id="rId42" Type="http://schemas.openxmlformats.org/officeDocument/2006/relationships/table" Target="../tables/table42.xml"/><Relationship Id="rId47" Type="http://schemas.openxmlformats.org/officeDocument/2006/relationships/table" Target="../tables/table47.xml"/><Relationship Id="rId63" Type="http://schemas.openxmlformats.org/officeDocument/2006/relationships/table" Target="../tables/table63.xml"/><Relationship Id="rId68" Type="http://schemas.openxmlformats.org/officeDocument/2006/relationships/table" Target="../tables/table68.xml"/><Relationship Id="rId84" Type="http://schemas.openxmlformats.org/officeDocument/2006/relationships/table" Target="../tables/table84.xml"/><Relationship Id="rId89" Type="http://schemas.openxmlformats.org/officeDocument/2006/relationships/table" Target="../tables/table89.xml"/><Relationship Id="rId112" Type="http://schemas.openxmlformats.org/officeDocument/2006/relationships/table" Target="../tables/table112.xml"/><Relationship Id="rId16" Type="http://schemas.openxmlformats.org/officeDocument/2006/relationships/table" Target="../tables/table16.xml"/><Relationship Id="rId107" Type="http://schemas.openxmlformats.org/officeDocument/2006/relationships/table" Target="../tables/table107.xml"/><Relationship Id="rId11" Type="http://schemas.openxmlformats.org/officeDocument/2006/relationships/table" Target="../tables/table11.xml"/><Relationship Id="rId32" Type="http://schemas.openxmlformats.org/officeDocument/2006/relationships/table" Target="../tables/table32.xml"/><Relationship Id="rId37" Type="http://schemas.openxmlformats.org/officeDocument/2006/relationships/table" Target="../tables/table37.xml"/><Relationship Id="rId53" Type="http://schemas.openxmlformats.org/officeDocument/2006/relationships/table" Target="../tables/table53.xml"/><Relationship Id="rId58" Type="http://schemas.openxmlformats.org/officeDocument/2006/relationships/table" Target="../tables/table58.xml"/><Relationship Id="rId74" Type="http://schemas.openxmlformats.org/officeDocument/2006/relationships/table" Target="../tables/table74.xml"/><Relationship Id="rId79" Type="http://schemas.openxmlformats.org/officeDocument/2006/relationships/table" Target="../tables/table79.xml"/><Relationship Id="rId102" Type="http://schemas.openxmlformats.org/officeDocument/2006/relationships/table" Target="../tables/table102.xml"/><Relationship Id="rId5" Type="http://schemas.openxmlformats.org/officeDocument/2006/relationships/table" Target="../tables/table5.xml"/><Relationship Id="rId90" Type="http://schemas.openxmlformats.org/officeDocument/2006/relationships/table" Target="../tables/table90.xml"/><Relationship Id="rId95" Type="http://schemas.openxmlformats.org/officeDocument/2006/relationships/table" Target="../tables/table95.xml"/><Relationship Id="rId22" Type="http://schemas.openxmlformats.org/officeDocument/2006/relationships/table" Target="../tables/table22.xml"/><Relationship Id="rId27" Type="http://schemas.openxmlformats.org/officeDocument/2006/relationships/table" Target="../tables/table27.xml"/><Relationship Id="rId43" Type="http://schemas.openxmlformats.org/officeDocument/2006/relationships/table" Target="../tables/table43.xml"/><Relationship Id="rId48" Type="http://schemas.openxmlformats.org/officeDocument/2006/relationships/table" Target="../tables/table48.xml"/><Relationship Id="rId64" Type="http://schemas.openxmlformats.org/officeDocument/2006/relationships/table" Target="../tables/table64.xml"/><Relationship Id="rId69" Type="http://schemas.openxmlformats.org/officeDocument/2006/relationships/table" Target="../tables/table69.xml"/><Relationship Id="rId113" Type="http://schemas.openxmlformats.org/officeDocument/2006/relationships/table" Target="../tables/table113.xml"/><Relationship Id="rId80" Type="http://schemas.openxmlformats.org/officeDocument/2006/relationships/table" Target="../tables/table80.xml"/><Relationship Id="rId85" Type="http://schemas.openxmlformats.org/officeDocument/2006/relationships/table" Target="../tables/table85.xml"/><Relationship Id="rId12" Type="http://schemas.openxmlformats.org/officeDocument/2006/relationships/table" Target="../tables/table12.xml"/><Relationship Id="rId17" Type="http://schemas.openxmlformats.org/officeDocument/2006/relationships/table" Target="../tables/table17.xml"/><Relationship Id="rId33" Type="http://schemas.openxmlformats.org/officeDocument/2006/relationships/table" Target="../tables/table33.xml"/><Relationship Id="rId38" Type="http://schemas.openxmlformats.org/officeDocument/2006/relationships/table" Target="../tables/table38.xml"/><Relationship Id="rId59" Type="http://schemas.openxmlformats.org/officeDocument/2006/relationships/table" Target="../tables/table59.xml"/><Relationship Id="rId103" Type="http://schemas.openxmlformats.org/officeDocument/2006/relationships/table" Target="../tables/table103.xml"/><Relationship Id="rId108" Type="http://schemas.openxmlformats.org/officeDocument/2006/relationships/table" Target="../tables/table108.xml"/><Relationship Id="rId54" Type="http://schemas.openxmlformats.org/officeDocument/2006/relationships/table" Target="../tables/table54.xml"/><Relationship Id="rId70" Type="http://schemas.openxmlformats.org/officeDocument/2006/relationships/table" Target="../tables/table70.xml"/><Relationship Id="rId75" Type="http://schemas.openxmlformats.org/officeDocument/2006/relationships/table" Target="../tables/table75.xml"/><Relationship Id="rId91" Type="http://schemas.openxmlformats.org/officeDocument/2006/relationships/table" Target="../tables/table91.xml"/><Relationship Id="rId96" Type="http://schemas.openxmlformats.org/officeDocument/2006/relationships/table" Target="../tables/table96.xml"/><Relationship Id="rId1" Type="http://schemas.openxmlformats.org/officeDocument/2006/relationships/table" Target="../tables/table1.xml"/><Relationship Id="rId6" Type="http://schemas.openxmlformats.org/officeDocument/2006/relationships/table" Target="../tables/table6.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36" Type="http://schemas.openxmlformats.org/officeDocument/2006/relationships/table" Target="../tables/table36.xml"/><Relationship Id="rId49" Type="http://schemas.openxmlformats.org/officeDocument/2006/relationships/table" Target="../tables/table49.xml"/><Relationship Id="rId57" Type="http://schemas.openxmlformats.org/officeDocument/2006/relationships/table" Target="../tables/table57.xml"/><Relationship Id="rId106" Type="http://schemas.openxmlformats.org/officeDocument/2006/relationships/table" Target="../tables/table106.xml"/><Relationship Id="rId10" Type="http://schemas.openxmlformats.org/officeDocument/2006/relationships/table" Target="../tables/table10.xml"/><Relationship Id="rId31" Type="http://schemas.openxmlformats.org/officeDocument/2006/relationships/table" Target="../tables/table31.xml"/><Relationship Id="rId44" Type="http://schemas.openxmlformats.org/officeDocument/2006/relationships/table" Target="../tables/table44.xml"/><Relationship Id="rId52" Type="http://schemas.openxmlformats.org/officeDocument/2006/relationships/table" Target="../tables/table52.xml"/><Relationship Id="rId60" Type="http://schemas.openxmlformats.org/officeDocument/2006/relationships/table" Target="../tables/table60.xml"/><Relationship Id="rId65" Type="http://schemas.openxmlformats.org/officeDocument/2006/relationships/table" Target="../tables/table65.xml"/><Relationship Id="rId73" Type="http://schemas.openxmlformats.org/officeDocument/2006/relationships/table" Target="../tables/table73.xml"/><Relationship Id="rId78" Type="http://schemas.openxmlformats.org/officeDocument/2006/relationships/table" Target="../tables/table78.xml"/><Relationship Id="rId81" Type="http://schemas.openxmlformats.org/officeDocument/2006/relationships/table" Target="../tables/table81.xml"/><Relationship Id="rId86" Type="http://schemas.openxmlformats.org/officeDocument/2006/relationships/table" Target="../tables/table86.xml"/><Relationship Id="rId94" Type="http://schemas.openxmlformats.org/officeDocument/2006/relationships/table" Target="../tables/table94.xml"/><Relationship Id="rId99" Type="http://schemas.openxmlformats.org/officeDocument/2006/relationships/table" Target="../tables/table99.xml"/><Relationship Id="rId101" Type="http://schemas.openxmlformats.org/officeDocument/2006/relationships/table" Target="../tables/table101.xml"/><Relationship Id="rId4" Type="http://schemas.openxmlformats.org/officeDocument/2006/relationships/table" Target="../tables/table4.xml"/><Relationship Id="rId9" Type="http://schemas.openxmlformats.org/officeDocument/2006/relationships/table" Target="../tables/table9.xml"/><Relationship Id="rId13" Type="http://schemas.openxmlformats.org/officeDocument/2006/relationships/table" Target="../tables/table13.xml"/><Relationship Id="rId18" Type="http://schemas.openxmlformats.org/officeDocument/2006/relationships/table" Target="../tables/table18.xml"/><Relationship Id="rId39" Type="http://schemas.openxmlformats.org/officeDocument/2006/relationships/table" Target="../tables/table39.xml"/><Relationship Id="rId109" Type="http://schemas.openxmlformats.org/officeDocument/2006/relationships/table" Target="../tables/table109.xml"/><Relationship Id="rId34" Type="http://schemas.openxmlformats.org/officeDocument/2006/relationships/table" Target="../tables/table34.xml"/><Relationship Id="rId50" Type="http://schemas.openxmlformats.org/officeDocument/2006/relationships/table" Target="../tables/table50.xml"/><Relationship Id="rId55" Type="http://schemas.openxmlformats.org/officeDocument/2006/relationships/table" Target="../tables/table55.xml"/><Relationship Id="rId76" Type="http://schemas.openxmlformats.org/officeDocument/2006/relationships/table" Target="../tables/table76.xml"/><Relationship Id="rId97" Type="http://schemas.openxmlformats.org/officeDocument/2006/relationships/table" Target="../tables/table97.xml"/><Relationship Id="rId104" Type="http://schemas.openxmlformats.org/officeDocument/2006/relationships/table" Target="../tables/table104.xml"/><Relationship Id="rId7" Type="http://schemas.openxmlformats.org/officeDocument/2006/relationships/table" Target="../tables/table7.xml"/><Relationship Id="rId71" Type="http://schemas.openxmlformats.org/officeDocument/2006/relationships/table" Target="../tables/table71.xml"/><Relationship Id="rId92" Type="http://schemas.openxmlformats.org/officeDocument/2006/relationships/table" Target="../tables/table92.xml"/><Relationship Id="rId2" Type="http://schemas.openxmlformats.org/officeDocument/2006/relationships/table" Target="../tables/table2.xml"/><Relationship Id="rId29" Type="http://schemas.openxmlformats.org/officeDocument/2006/relationships/table" Target="../tables/table29.xml"/><Relationship Id="rId24" Type="http://schemas.openxmlformats.org/officeDocument/2006/relationships/table" Target="../tables/table24.xml"/><Relationship Id="rId40" Type="http://schemas.openxmlformats.org/officeDocument/2006/relationships/table" Target="../tables/table40.xml"/><Relationship Id="rId45" Type="http://schemas.openxmlformats.org/officeDocument/2006/relationships/table" Target="../tables/table45.xml"/><Relationship Id="rId66" Type="http://schemas.openxmlformats.org/officeDocument/2006/relationships/table" Target="../tables/table66.xml"/><Relationship Id="rId87" Type="http://schemas.openxmlformats.org/officeDocument/2006/relationships/table" Target="../tables/table87.xml"/><Relationship Id="rId110" Type="http://schemas.openxmlformats.org/officeDocument/2006/relationships/table" Target="../tables/table110.xml"/><Relationship Id="rId61" Type="http://schemas.openxmlformats.org/officeDocument/2006/relationships/table" Target="../tables/table61.xml"/><Relationship Id="rId82" Type="http://schemas.openxmlformats.org/officeDocument/2006/relationships/table" Target="../tables/table82.xml"/><Relationship Id="rId19" Type="http://schemas.openxmlformats.org/officeDocument/2006/relationships/table" Target="../tables/table19.xml"/><Relationship Id="rId14" Type="http://schemas.openxmlformats.org/officeDocument/2006/relationships/table" Target="../tables/table14.xml"/><Relationship Id="rId30" Type="http://schemas.openxmlformats.org/officeDocument/2006/relationships/table" Target="../tables/table30.xml"/><Relationship Id="rId35" Type="http://schemas.openxmlformats.org/officeDocument/2006/relationships/table" Target="../tables/table35.xml"/><Relationship Id="rId56" Type="http://schemas.openxmlformats.org/officeDocument/2006/relationships/table" Target="../tables/table56.xml"/><Relationship Id="rId77" Type="http://schemas.openxmlformats.org/officeDocument/2006/relationships/table" Target="../tables/table77.xml"/><Relationship Id="rId100" Type="http://schemas.openxmlformats.org/officeDocument/2006/relationships/table" Target="../tables/table100.xml"/><Relationship Id="rId105" Type="http://schemas.openxmlformats.org/officeDocument/2006/relationships/table" Target="../tables/table105.xml"/><Relationship Id="rId8" Type="http://schemas.openxmlformats.org/officeDocument/2006/relationships/table" Target="../tables/table8.xml"/><Relationship Id="rId51" Type="http://schemas.openxmlformats.org/officeDocument/2006/relationships/table" Target="../tables/table51.xml"/><Relationship Id="rId72" Type="http://schemas.openxmlformats.org/officeDocument/2006/relationships/table" Target="../tables/table72.xml"/><Relationship Id="rId93" Type="http://schemas.openxmlformats.org/officeDocument/2006/relationships/table" Target="../tables/table93.xml"/><Relationship Id="rId98" Type="http://schemas.openxmlformats.org/officeDocument/2006/relationships/table" Target="../tables/table98.xml"/><Relationship Id="rId3" Type="http://schemas.openxmlformats.org/officeDocument/2006/relationships/table" Target="../tables/table3.xml"/><Relationship Id="rId25" Type="http://schemas.openxmlformats.org/officeDocument/2006/relationships/table" Target="../tables/table25.xml"/><Relationship Id="rId46" Type="http://schemas.openxmlformats.org/officeDocument/2006/relationships/table" Target="../tables/table46.xml"/><Relationship Id="rId67" Type="http://schemas.openxmlformats.org/officeDocument/2006/relationships/table" Target="../tables/table67.xml"/><Relationship Id="rId20" Type="http://schemas.openxmlformats.org/officeDocument/2006/relationships/table" Target="../tables/table20.xml"/><Relationship Id="rId41" Type="http://schemas.openxmlformats.org/officeDocument/2006/relationships/table" Target="../tables/table41.xml"/><Relationship Id="rId62" Type="http://schemas.openxmlformats.org/officeDocument/2006/relationships/table" Target="../tables/table62.xml"/><Relationship Id="rId83" Type="http://schemas.openxmlformats.org/officeDocument/2006/relationships/table" Target="../tables/table83.xml"/><Relationship Id="rId88" Type="http://schemas.openxmlformats.org/officeDocument/2006/relationships/table" Target="../tables/table88.xml"/><Relationship Id="rId111" Type="http://schemas.openxmlformats.org/officeDocument/2006/relationships/table" Target="../tables/table11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14.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vmlDrawing" Target="../drawings/vmlDrawing13.vml"/><Relationship Id="rId1" Type="http://schemas.openxmlformats.org/officeDocument/2006/relationships/printerSettings" Target="../printerSettings/printerSettings1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J460"/>
  <sheetViews>
    <sheetView topLeftCell="D132" zoomScale="85" zoomScaleNormal="85" workbookViewId="0">
      <selection activeCell="D58" sqref="D58"/>
    </sheetView>
  </sheetViews>
  <sheetFormatPr baseColWidth="10" defaultColWidth="11.42578125" defaultRowHeight="11.25"/>
  <cols>
    <col min="1" max="1" width="4.140625" style="2" customWidth="1"/>
    <col min="2" max="2" width="29.42578125" style="2" customWidth="1"/>
    <col min="3" max="3" width="4.140625" style="2" customWidth="1"/>
    <col min="4" max="4" width="60.85546875" style="2" bestFit="1" customWidth="1"/>
    <col min="5" max="5" width="22.85546875" style="2" bestFit="1" customWidth="1"/>
    <col min="6" max="6" width="78" style="2" bestFit="1" customWidth="1"/>
    <col min="7" max="7" width="28.85546875" style="2" bestFit="1" customWidth="1"/>
    <col min="8" max="8" width="78.140625" style="2" bestFit="1" customWidth="1"/>
    <col min="9" max="9" width="33.140625" style="2" bestFit="1" customWidth="1"/>
    <col min="10" max="10" width="81.140625" style="2" customWidth="1"/>
    <col min="11" max="11" width="53.140625" style="2" customWidth="1"/>
    <col min="12" max="12" width="16.85546875" style="2" bestFit="1" customWidth="1"/>
    <col min="13" max="13" width="62.85546875" style="2" customWidth="1"/>
    <col min="14" max="14" width="27.85546875" style="2" customWidth="1"/>
    <col min="15" max="15" width="57.42578125" style="2" customWidth="1"/>
    <col min="16" max="16" width="24.42578125" style="2" customWidth="1"/>
    <col min="17" max="17" width="58.85546875" style="2" customWidth="1"/>
    <col min="18" max="18" width="23.85546875" style="2" customWidth="1"/>
    <col min="19" max="19" width="58.85546875" style="2" customWidth="1"/>
    <col min="20" max="20" width="27" style="2" bestFit="1" customWidth="1"/>
    <col min="21" max="21" width="20" style="2" customWidth="1"/>
    <col min="22" max="22" width="15.42578125" style="2" bestFit="1" customWidth="1"/>
    <col min="23" max="23" width="24.140625" style="2" bestFit="1" customWidth="1"/>
    <col min="24" max="24" width="22.140625" style="2" customWidth="1"/>
    <col min="25" max="25" width="21.140625" style="2" customWidth="1"/>
    <col min="26" max="26" width="23.85546875" style="2" customWidth="1"/>
    <col min="27" max="27" width="35.140625" style="2" customWidth="1"/>
    <col min="28" max="28" width="34.85546875" style="2" customWidth="1"/>
    <col min="29" max="29" width="31.140625" style="2" customWidth="1"/>
    <col min="30" max="30" width="27.140625" style="2" customWidth="1"/>
    <col min="31" max="31" width="36.140625" style="2" customWidth="1"/>
    <col min="32" max="32" width="28.140625" style="2" customWidth="1"/>
    <col min="33" max="33" width="25.85546875" style="2" customWidth="1"/>
    <col min="34" max="34" width="31.42578125" style="2" customWidth="1"/>
    <col min="35" max="35" width="11.42578125" style="2"/>
    <col min="36" max="36" width="32.140625" style="2" customWidth="1"/>
    <col min="37" max="16384" width="11.42578125" style="2"/>
  </cols>
  <sheetData>
    <row r="2" spans="6:13">
      <c r="J2" s="3" t="s">
        <v>0</v>
      </c>
    </row>
    <row r="3" spans="6:13">
      <c r="J3" s="4" t="s">
        <v>1</v>
      </c>
    </row>
    <row r="4" spans="6:13">
      <c r="J4" s="4" t="s">
        <v>2</v>
      </c>
    </row>
    <row r="5" spans="6:13">
      <c r="J5" s="4" t="s">
        <v>3</v>
      </c>
    </row>
    <row r="6" spans="6:13">
      <c r="J6" s="4" t="s">
        <v>4</v>
      </c>
    </row>
    <row r="7" spans="6:13">
      <c r="J7" s="4"/>
    </row>
    <row r="8" spans="6:13">
      <c r="J8" s="3" t="s">
        <v>5</v>
      </c>
      <c r="M8" s="4"/>
    </row>
    <row r="9" spans="6:13">
      <c r="J9" s="4" t="s">
        <v>6</v>
      </c>
    </row>
    <row r="10" spans="6:13">
      <c r="F10" s="3" t="s">
        <v>7</v>
      </c>
      <c r="H10" s="3" t="s">
        <v>8</v>
      </c>
      <c r="J10" s="4" t="s">
        <v>9</v>
      </c>
    </row>
    <row r="11" spans="6:13">
      <c r="F11" s="5" t="s">
        <v>10</v>
      </c>
      <c r="H11" s="4" t="s">
        <v>11</v>
      </c>
      <c r="J11" s="4" t="s">
        <v>12</v>
      </c>
      <c r="M11" s="4"/>
    </row>
    <row r="12" spans="6:13">
      <c r="F12" s="5" t="s">
        <v>13</v>
      </c>
      <c r="H12" s="4" t="s">
        <v>14</v>
      </c>
    </row>
    <row r="13" spans="6:13">
      <c r="F13" s="5" t="s">
        <v>15</v>
      </c>
      <c r="H13" s="5" t="s">
        <v>16</v>
      </c>
      <c r="J13" s="3" t="s">
        <v>17</v>
      </c>
    </row>
    <row r="14" spans="6:13">
      <c r="H14" s="4" t="s">
        <v>18</v>
      </c>
      <c r="J14" s="5" t="s">
        <v>19</v>
      </c>
    </row>
    <row r="15" spans="6:13">
      <c r="J15" s="5" t="s">
        <v>20</v>
      </c>
    </row>
    <row r="16" spans="6:13">
      <c r="J16" s="5" t="s">
        <v>21</v>
      </c>
    </row>
    <row r="17" spans="2:20">
      <c r="J17" s="5" t="s">
        <v>22</v>
      </c>
    </row>
    <row r="18" spans="2:20">
      <c r="C18" s="4"/>
      <c r="E18" s="4"/>
      <c r="G18" s="3"/>
      <c r="H18" s="4"/>
      <c r="J18" s="5" t="s">
        <v>23</v>
      </c>
      <c r="T18" s="4"/>
    </row>
    <row r="19" spans="2:20">
      <c r="C19" s="4"/>
      <c r="E19" s="4"/>
      <c r="G19" s="4"/>
      <c r="H19" s="3" t="s">
        <v>8</v>
      </c>
      <c r="J19" s="4"/>
      <c r="T19" s="4"/>
    </row>
    <row r="20" spans="2:20">
      <c r="C20" s="4"/>
      <c r="E20" s="4"/>
      <c r="G20" s="4"/>
      <c r="H20" s="4" t="s">
        <v>24</v>
      </c>
      <c r="J20" s="3" t="s">
        <v>25</v>
      </c>
      <c r="T20" s="4"/>
    </row>
    <row r="21" spans="2:20">
      <c r="B21" s="4"/>
      <c r="C21" s="4"/>
      <c r="E21" s="4"/>
      <c r="G21" s="4"/>
      <c r="H21" s="4" t="s">
        <v>26</v>
      </c>
      <c r="J21" s="4" t="s">
        <v>27</v>
      </c>
      <c r="T21" s="4"/>
    </row>
    <row r="22" spans="2:20">
      <c r="B22" s="4"/>
      <c r="C22" s="4"/>
      <c r="D22" s="3" t="s">
        <v>28</v>
      </c>
      <c r="E22" s="4"/>
      <c r="G22" s="4"/>
      <c r="H22" s="5" t="s">
        <v>29</v>
      </c>
      <c r="J22" s="4" t="s">
        <v>30</v>
      </c>
      <c r="T22" s="4"/>
    </row>
    <row r="23" spans="2:20">
      <c r="B23" s="4"/>
      <c r="C23" s="4"/>
      <c r="D23" s="4" t="s">
        <v>31</v>
      </c>
      <c r="E23" s="4"/>
      <c r="G23" s="4"/>
      <c r="H23" s="4" t="s">
        <v>32</v>
      </c>
      <c r="T23" s="4"/>
    </row>
    <row r="24" spans="2:20">
      <c r="B24" s="4"/>
      <c r="C24" s="4"/>
      <c r="D24" s="4" t="s">
        <v>33</v>
      </c>
      <c r="E24" s="4"/>
      <c r="G24" s="4"/>
      <c r="H24" s="4"/>
      <c r="T24" s="4"/>
    </row>
    <row r="25" spans="2:20">
      <c r="B25" s="4"/>
      <c r="C25" s="4"/>
      <c r="D25" s="4" t="s">
        <v>34</v>
      </c>
      <c r="E25" s="4"/>
      <c r="G25" s="4"/>
      <c r="J25" s="3" t="s">
        <v>35</v>
      </c>
      <c r="T25" s="4"/>
    </row>
    <row r="26" spans="2:20">
      <c r="B26" s="4"/>
      <c r="C26" s="4"/>
      <c r="D26" s="4"/>
      <c r="E26" s="4"/>
      <c r="G26" s="3"/>
      <c r="J26" s="4" t="s">
        <v>36</v>
      </c>
      <c r="T26" s="4"/>
    </row>
    <row r="27" spans="2:20">
      <c r="B27" s="4"/>
      <c r="C27" s="4"/>
      <c r="D27" s="4"/>
      <c r="E27" s="4"/>
      <c r="G27" s="3"/>
      <c r="T27" s="4"/>
    </row>
    <row r="28" spans="2:20">
      <c r="B28" s="4"/>
      <c r="C28" s="4"/>
      <c r="D28" s="4"/>
      <c r="E28" s="4"/>
      <c r="G28" s="3"/>
      <c r="J28" s="3" t="s">
        <v>37</v>
      </c>
      <c r="M28" s="4"/>
      <c r="T28" s="4"/>
    </row>
    <row r="29" spans="2:20">
      <c r="B29" s="4"/>
      <c r="C29" s="4"/>
      <c r="D29" s="4"/>
      <c r="E29" s="4"/>
      <c r="G29" s="3"/>
      <c r="J29" s="4" t="s">
        <v>38</v>
      </c>
      <c r="M29" s="4"/>
      <c r="T29" s="4"/>
    </row>
    <row r="30" spans="2:20">
      <c r="B30" s="4"/>
      <c r="C30" s="4"/>
      <c r="D30" s="4"/>
      <c r="E30" s="4"/>
      <c r="G30" s="3"/>
      <c r="J30" s="4" t="s">
        <v>39</v>
      </c>
      <c r="M30" s="4"/>
      <c r="T30" s="4"/>
    </row>
    <row r="31" spans="2:20">
      <c r="B31" s="4"/>
      <c r="C31" s="4"/>
      <c r="D31" s="4"/>
      <c r="E31" s="4"/>
      <c r="G31" s="3"/>
      <c r="J31" s="4" t="s">
        <v>40</v>
      </c>
      <c r="M31" s="4"/>
      <c r="T31" s="4"/>
    </row>
    <row r="32" spans="2:20">
      <c r="B32" s="4"/>
      <c r="C32" s="4"/>
      <c r="D32" s="4"/>
      <c r="E32" s="4"/>
      <c r="G32" s="3"/>
      <c r="H32" s="3" t="s">
        <v>41</v>
      </c>
      <c r="J32" s="4" t="s">
        <v>42</v>
      </c>
      <c r="M32" s="4"/>
      <c r="T32" s="4"/>
    </row>
    <row r="33" spans="2:20">
      <c r="B33" s="4"/>
      <c r="C33" s="4"/>
      <c r="D33" s="4"/>
      <c r="E33" s="4"/>
      <c r="G33" s="3"/>
      <c r="H33" s="4" t="s">
        <v>43</v>
      </c>
      <c r="J33" s="4" t="s">
        <v>44</v>
      </c>
      <c r="M33" s="4"/>
      <c r="T33" s="4"/>
    </row>
    <row r="34" spans="2:20" ht="22.5">
      <c r="B34" s="4"/>
      <c r="C34" s="4"/>
      <c r="D34" s="4"/>
      <c r="E34" s="4"/>
      <c r="F34" s="3" t="s">
        <v>45</v>
      </c>
      <c r="G34" s="3"/>
      <c r="H34" s="4" t="s">
        <v>46</v>
      </c>
      <c r="J34" s="5" t="s">
        <v>47</v>
      </c>
      <c r="M34" s="4"/>
      <c r="T34" s="4"/>
    </row>
    <row r="35" spans="2:20" ht="22.5">
      <c r="B35" s="4"/>
      <c r="C35" s="4"/>
      <c r="D35" s="4"/>
      <c r="E35" s="4"/>
      <c r="F35" s="5" t="s">
        <v>48</v>
      </c>
      <c r="G35" s="3"/>
      <c r="H35" s="4" t="s">
        <v>49</v>
      </c>
      <c r="J35" s="5" t="s">
        <v>50</v>
      </c>
      <c r="M35" s="4"/>
      <c r="T35" s="4"/>
    </row>
    <row r="36" spans="2:20" ht="22.5">
      <c r="B36" s="4"/>
      <c r="C36" s="4"/>
      <c r="D36" s="4"/>
      <c r="E36" s="4"/>
      <c r="G36" s="3"/>
      <c r="H36" s="4" t="s">
        <v>51</v>
      </c>
      <c r="J36" s="5" t="s">
        <v>52</v>
      </c>
      <c r="M36" s="4"/>
      <c r="T36" s="4"/>
    </row>
    <row r="37" spans="2:20">
      <c r="B37" s="4"/>
      <c r="C37" s="4"/>
      <c r="D37" s="4"/>
      <c r="E37" s="4"/>
      <c r="G37" s="3"/>
      <c r="H37" s="4" t="s">
        <v>53</v>
      </c>
      <c r="M37" s="4"/>
      <c r="T37" s="4"/>
    </row>
    <row r="38" spans="2:20">
      <c r="B38" s="4"/>
      <c r="C38" s="4"/>
      <c r="D38" s="4"/>
      <c r="E38" s="4"/>
      <c r="G38" s="3"/>
      <c r="J38" s="3" t="s">
        <v>54</v>
      </c>
      <c r="M38" s="4"/>
      <c r="T38" s="4"/>
    </row>
    <row r="39" spans="2:20">
      <c r="B39" s="4"/>
      <c r="C39" s="4"/>
      <c r="D39" s="4"/>
      <c r="E39" s="4"/>
      <c r="G39" s="3"/>
      <c r="J39" s="4" t="s">
        <v>55</v>
      </c>
      <c r="M39" s="4"/>
      <c r="T39" s="4"/>
    </row>
    <row r="40" spans="2:20">
      <c r="B40" s="4"/>
      <c r="C40" s="4"/>
      <c r="D40" s="4"/>
      <c r="E40" s="4"/>
      <c r="G40" s="3"/>
      <c r="J40" s="4" t="s">
        <v>56</v>
      </c>
      <c r="M40" s="4"/>
      <c r="T40" s="4"/>
    </row>
    <row r="41" spans="2:20">
      <c r="B41" s="4"/>
      <c r="C41" s="4"/>
      <c r="D41" s="4"/>
      <c r="E41" s="4"/>
      <c r="G41" s="3"/>
      <c r="J41" s="4" t="s">
        <v>57</v>
      </c>
      <c r="M41" s="4"/>
      <c r="T41" s="4"/>
    </row>
    <row r="42" spans="2:20">
      <c r="B42" s="4"/>
      <c r="C42" s="4"/>
      <c r="D42" s="4"/>
      <c r="E42" s="4"/>
      <c r="G42" s="3"/>
      <c r="J42" s="4" t="s">
        <v>58</v>
      </c>
      <c r="M42" s="4"/>
      <c r="T42" s="4"/>
    </row>
    <row r="43" spans="2:20">
      <c r="B43" s="4"/>
      <c r="C43" s="4"/>
      <c r="D43" s="4"/>
      <c r="E43" s="4"/>
      <c r="G43" s="3"/>
      <c r="J43" s="4" t="s">
        <v>59</v>
      </c>
      <c r="M43" s="4"/>
      <c r="T43" s="4"/>
    </row>
    <row r="44" spans="2:20">
      <c r="B44" s="4"/>
      <c r="C44" s="4"/>
      <c r="D44" s="4"/>
      <c r="E44" s="4"/>
      <c r="G44" s="3"/>
      <c r="M44" s="4"/>
      <c r="T44" s="4"/>
    </row>
    <row r="45" spans="2:20">
      <c r="B45" s="4"/>
      <c r="C45" s="4"/>
      <c r="D45" s="4"/>
      <c r="E45" s="4"/>
      <c r="G45" s="3"/>
      <c r="J45" s="3" t="s">
        <v>60</v>
      </c>
      <c r="M45" s="4"/>
      <c r="T45" s="4"/>
    </row>
    <row r="46" spans="2:20">
      <c r="B46" s="4"/>
      <c r="C46" s="4"/>
      <c r="D46" s="4"/>
      <c r="E46" s="4"/>
      <c r="G46" s="3"/>
      <c r="J46" s="4" t="s">
        <v>61</v>
      </c>
      <c r="M46" s="4"/>
      <c r="T46" s="4"/>
    </row>
    <row r="47" spans="2:20">
      <c r="B47" s="4"/>
      <c r="C47" s="4"/>
      <c r="D47" s="4"/>
      <c r="E47" s="4"/>
      <c r="G47" s="3"/>
      <c r="J47" s="4" t="s">
        <v>62</v>
      </c>
      <c r="M47" s="4"/>
      <c r="T47" s="4"/>
    </row>
    <row r="48" spans="2:20">
      <c r="B48" s="4"/>
      <c r="C48" s="4"/>
      <c r="D48" s="136" t="s">
        <v>63</v>
      </c>
      <c r="E48" s="4"/>
      <c r="G48" s="3"/>
      <c r="J48" s="4" t="s">
        <v>64</v>
      </c>
      <c r="T48" s="4"/>
    </row>
    <row r="49" spans="2:20">
      <c r="B49" s="4"/>
      <c r="C49" s="4"/>
      <c r="D49" s="137" t="s">
        <v>65</v>
      </c>
      <c r="E49" s="4"/>
      <c r="F49" s="5"/>
      <c r="G49" s="3"/>
      <c r="J49" s="4" t="s">
        <v>66</v>
      </c>
      <c r="T49" s="4"/>
    </row>
    <row r="50" spans="2:20">
      <c r="B50" s="4"/>
      <c r="C50" s="4"/>
      <c r="D50" s="138" t="s">
        <v>67</v>
      </c>
      <c r="E50" s="4"/>
      <c r="F50" s="5"/>
      <c r="G50" s="3"/>
      <c r="J50" s="4" t="s">
        <v>68</v>
      </c>
      <c r="T50" s="4"/>
    </row>
    <row r="51" spans="2:20">
      <c r="B51" s="4"/>
      <c r="C51" s="4"/>
      <c r="D51" s="137" t="s">
        <v>69</v>
      </c>
      <c r="E51" s="4"/>
      <c r="F51" s="5"/>
      <c r="G51" s="3"/>
      <c r="J51" s="4" t="s">
        <v>70</v>
      </c>
      <c r="T51" s="4"/>
    </row>
    <row r="52" spans="2:20">
      <c r="B52" s="4"/>
      <c r="C52" s="4"/>
      <c r="D52" s="4"/>
      <c r="E52" s="4"/>
      <c r="F52" s="5"/>
      <c r="G52" s="3"/>
      <c r="J52" s="4" t="s">
        <v>71</v>
      </c>
      <c r="T52" s="4"/>
    </row>
    <row r="53" spans="2:20">
      <c r="B53" s="4"/>
      <c r="C53" s="4"/>
      <c r="D53" s="4"/>
      <c r="E53" s="4"/>
      <c r="F53" s="5"/>
      <c r="G53" s="3"/>
      <c r="J53" s="4" t="s">
        <v>72</v>
      </c>
      <c r="T53" s="4"/>
    </row>
    <row r="54" spans="2:20">
      <c r="B54" s="4"/>
      <c r="C54" s="4"/>
      <c r="D54" s="4"/>
      <c r="E54" s="4"/>
      <c r="F54" s="5"/>
      <c r="G54" s="3"/>
      <c r="J54" s="4" t="s">
        <v>73</v>
      </c>
      <c r="T54" s="4"/>
    </row>
    <row r="55" spans="2:20">
      <c r="B55" s="4"/>
      <c r="C55" s="4"/>
      <c r="D55" s="4"/>
      <c r="E55" s="4"/>
      <c r="F55" s="5"/>
      <c r="G55" s="3"/>
      <c r="H55" s="4"/>
      <c r="J55" s="4" t="s">
        <v>74</v>
      </c>
      <c r="T55" s="4"/>
    </row>
    <row r="56" spans="2:20">
      <c r="B56" s="4"/>
      <c r="C56" s="4"/>
      <c r="D56" s="4"/>
      <c r="E56" s="4"/>
      <c r="F56" s="5"/>
      <c r="G56" s="3"/>
      <c r="H56" s="4"/>
      <c r="J56" s="4" t="s">
        <v>75</v>
      </c>
      <c r="T56" s="4"/>
    </row>
    <row r="57" spans="2:20">
      <c r="B57" s="4"/>
      <c r="C57" s="4"/>
      <c r="D57" s="136" t="s">
        <v>76</v>
      </c>
      <c r="E57" s="4"/>
      <c r="F57" s="5"/>
      <c r="G57" s="3"/>
      <c r="H57" s="4"/>
      <c r="J57" s="4" t="s">
        <v>77</v>
      </c>
      <c r="T57" s="4"/>
    </row>
    <row r="58" spans="2:20">
      <c r="B58" s="4"/>
      <c r="C58" s="4"/>
      <c r="E58" s="4"/>
      <c r="G58" s="3"/>
      <c r="H58" s="4"/>
      <c r="J58" s="4" t="s">
        <v>78</v>
      </c>
      <c r="T58" s="4"/>
    </row>
    <row r="59" spans="2:20">
      <c r="B59" s="4"/>
      <c r="C59" s="4"/>
      <c r="D59" s="4" t="s">
        <v>79</v>
      </c>
      <c r="E59" s="4"/>
      <c r="G59" s="3"/>
      <c r="H59" s="4"/>
      <c r="J59" s="4"/>
      <c r="T59" s="4"/>
    </row>
    <row r="60" spans="2:20">
      <c r="B60" s="4"/>
      <c r="C60" s="4"/>
      <c r="E60" s="4"/>
      <c r="F60" s="5"/>
      <c r="G60" s="3"/>
      <c r="H60" s="4"/>
      <c r="J60" s="3" t="s">
        <v>80</v>
      </c>
      <c r="T60" s="4"/>
    </row>
    <row r="61" spans="2:20">
      <c r="B61" s="4"/>
      <c r="C61" s="4"/>
      <c r="E61" s="4"/>
      <c r="F61" s="5"/>
      <c r="G61" s="3"/>
      <c r="H61" s="4"/>
      <c r="J61" s="4" t="s">
        <v>81</v>
      </c>
      <c r="T61" s="4"/>
    </row>
    <row r="62" spans="2:20">
      <c r="B62" s="4"/>
      <c r="C62" s="4"/>
      <c r="D62" s="4"/>
      <c r="E62" s="4"/>
      <c r="F62" s="5"/>
      <c r="G62" s="3"/>
      <c r="H62" s="4"/>
      <c r="J62" s="4"/>
      <c r="T62" s="4"/>
    </row>
    <row r="63" spans="2:20">
      <c r="B63" s="4"/>
      <c r="C63" s="4"/>
      <c r="D63" s="4"/>
      <c r="E63" s="4"/>
      <c r="F63" s="5"/>
      <c r="G63" s="3"/>
      <c r="H63" s="4"/>
      <c r="J63" s="4"/>
      <c r="T63" s="4"/>
    </row>
    <row r="64" spans="2:20">
      <c r="B64" s="4"/>
      <c r="C64" s="4"/>
      <c r="D64" s="4"/>
      <c r="E64" s="4"/>
      <c r="F64" s="5"/>
      <c r="G64" s="3"/>
      <c r="H64" s="4"/>
      <c r="J64" s="3" t="s">
        <v>82</v>
      </c>
      <c r="T64" s="4"/>
    </row>
    <row r="65" spans="2:20">
      <c r="B65" s="4"/>
      <c r="C65" s="4"/>
      <c r="D65" s="4"/>
      <c r="E65" s="4"/>
      <c r="F65" s="5"/>
      <c r="G65" s="3"/>
      <c r="H65" s="4"/>
      <c r="J65" s="4" t="s">
        <v>36</v>
      </c>
      <c r="T65" s="4"/>
    </row>
    <row r="66" spans="2:20">
      <c r="B66" s="4"/>
      <c r="C66" s="4"/>
      <c r="D66" s="4"/>
      <c r="E66" s="4"/>
      <c r="F66" s="5"/>
      <c r="G66" s="3"/>
      <c r="H66" s="4"/>
      <c r="J66" s="4" t="s">
        <v>83</v>
      </c>
      <c r="T66" s="4"/>
    </row>
    <row r="67" spans="2:20">
      <c r="B67" s="4"/>
      <c r="C67" s="4"/>
      <c r="D67" s="4"/>
      <c r="E67" s="4"/>
      <c r="F67" s="5"/>
      <c r="G67" s="3"/>
      <c r="H67" s="4"/>
      <c r="J67" s="4"/>
      <c r="T67" s="4"/>
    </row>
    <row r="68" spans="2:20">
      <c r="B68" s="4"/>
      <c r="C68" s="4"/>
      <c r="D68" s="4"/>
      <c r="E68" s="4"/>
      <c r="F68" s="5"/>
      <c r="G68" s="3"/>
      <c r="H68" s="4"/>
      <c r="J68" s="3" t="s">
        <v>84</v>
      </c>
      <c r="T68" s="4"/>
    </row>
    <row r="69" spans="2:20">
      <c r="B69" s="4"/>
      <c r="C69" s="4"/>
      <c r="D69" s="4"/>
      <c r="E69" s="4"/>
      <c r="F69" s="5"/>
      <c r="G69" s="3"/>
      <c r="H69" s="4"/>
      <c r="J69" s="4" t="s">
        <v>85</v>
      </c>
      <c r="T69" s="4"/>
    </row>
    <row r="70" spans="2:20">
      <c r="B70" s="4"/>
      <c r="C70" s="4"/>
      <c r="D70" s="4"/>
      <c r="E70" s="4"/>
      <c r="F70" s="5"/>
      <c r="G70" s="3"/>
      <c r="H70" s="4"/>
      <c r="J70" s="4" t="s">
        <v>86</v>
      </c>
      <c r="T70" s="4"/>
    </row>
    <row r="71" spans="2:20">
      <c r="B71" s="4"/>
      <c r="C71" s="4"/>
      <c r="D71" s="4"/>
      <c r="E71" s="4"/>
      <c r="F71" s="5"/>
      <c r="G71" s="3"/>
      <c r="H71" s="4"/>
      <c r="J71" s="4" t="s">
        <v>42</v>
      </c>
      <c r="T71" s="4"/>
    </row>
    <row r="72" spans="2:20">
      <c r="B72" s="4"/>
      <c r="C72" s="4"/>
      <c r="D72" s="4"/>
      <c r="E72" s="4"/>
      <c r="F72" s="5"/>
      <c r="G72" s="3"/>
      <c r="H72" s="4"/>
      <c r="J72" s="4" t="s">
        <v>44</v>
      </c>
      <c r="T72" s="4"/>
    </row>
    <row r="73" spans="2:20">
      <c r="B73" s="4"/>
      <c r="C73" s="4"/>
      <c r="D73" s="4"/>
      <c r="E73" s="4"/>
      <c r="F73" s="5"/>
      <c r="G73" s="3"/>
      <c r="H73" s="4"/>
      <c r="J73" s="4"/>
      <c r="T73" s="4"/>
    </row>
    <row r="74" spans="2:20">
      <c r="B74" s="4"/>
      <c r="C74" s="4"/>
      <c r="D74" s="4"/>
      <c r="E74" s="4"/>
      <c r="F74" s="5"/>
      <c r="G74" s="3"/>
      <c r="H74" s="4"/>
      <c r="J74" s="3" t="s">
        <v>87</v>
      </c>
      <c r="T74" s="4"/>
    </row>
    <row r="75" spans="2:20">
      <c r="B75" s="4"/>
      <c r="C75" s="4"/>
      <c r="D75" s="4"/>
      <c r="E75" s="4"/>
      <c r="F75" s="5"/>
      <c r="G75" s="3"/>
      <c r="H75" s="4"/>
      <c r="J75" s="4" t="s">
        <v>88</v>
      </c>
      <c r="T75" s="4"/>
    </row>
    <row r="76" spans="2:20">
      <c r="B76" s="4"/>
      <c r="C76" s="4"/>
      <c r="D76" s="4"/>
      <c r="E76" s="4"/>
      <c r="F76" s="5"/>
      <c r="G76" s="3"/>
      <c r="H76" s="4"/>
      <c r="J76" s="4"/>
      <c r="T76" s="4"/>
    </row>
    <row r="77" spans="2:20">
      <c r="B77" s="4"/>
      <c r="C77" s="4"/>
      <c r="D77" s="4"/>
      <c r="E77" s="4"/>
      <c r="F77" s="5"/>
      <c r="G77" s="3"/>
      <c r="H77" s="4"/>
      <c r="J77" s="3" t="s">
        <v>89</v>
      </c>
      <c r="T77" s="4"/>
    </row>
    <row r="78" spans="2:20">
      <c r="B78" s="4"/>
      <c r="C78" s="4"/>
      <c r="D78" s="4"/>
      <c r="E78" s="4"/>
      <c r="F78" s="5"/>
      <c r="G78" s="3"/>
      <c r="H78" s="4"/>
      <c r="J78" s="4" t="s">
        <v>61</v>
      </c>
      <c r="T78" s="4"/>
    </row>
    <row r="79" spans="2:20">
      <c r="B79" s="4"/>
      <c r="C79" s="4"/>
      <c r="D79" s="4"/>
      <c r="E79" s="4"/>
      <c r="F79" s="5"/>
      <c r="G79" s="3"/>
      <c r="H79" s="4"/>
      <c r="J79" s="4" t="s">
        <v>90</v>
      </c>
      <c r="T79" s="4"/>
    </row>
    <row r="80" spans="2:20">
      <c r="B80" s="4"/>
      <c r="C80" s="4"/>
      <c r="D80" s="4"/>
      <c r="E80" s="4"/>
      <c r="F80" s="5"/>
      <c r="G80" s="3"/>
      <c r="H80" s="4"/>
      <c r="J80" s="4" t="s">
        <v>91</v>
      </c>
      <c r="T80" s="4"/>
    </row>
    <row r="81" spans="2:20">
      <c r="B81" s="4"/>
      <c r="C81" s="4"/>
      <c r="D81" s="4"/>
      <c r="E81" s="4"/>
      <c r="F81" s="5"/>
      <c r="G81" s="3"/>
      <c r="H81" s="4"/>
      <c r="J81" s="4" t="s">
        <v>92</v>
      </c>
      <c r="T81" s="4"/>
    </row>
    <row r="82" spans="2:20">
      <c r="B82" s="4"/>
      <c r="C82" s="4"/>
      <c r="D82" s="4"/>
      <c r="E82" s="4"/>
      <c r="F82" s="5"/>
      <c r="G82" s="3"/>
      <c r="H82" s="4"/>
      <c r="J82" s="4"/>
      <c r="T82" s="4"/>
    </row>
    <row r="83" spans="2:20">
      <c r="B83" s="4"/>
      <c r="C83" s="4"/>
      <c r="D83" s="4"/>
      <c r="E83" s="4"/>
      <c r="F83" s="5"/>
      <c r="G83" s="3"/>
      <c r="H83" s="4"/>
      <c r="T83" s="4"/>
    </row>
    <row r="84" spans="2:20">
      <c r="B84" s="4"/>
      <c r="C84" s="4"/>
      <c r="D84" s="4"/>
      <c r="E84" s="4"/>
      <c r="F84" s="3" t="s">
        <v>93</v>
      </c>
      <c r="G84" s="3"/>
      <c r="H84" s="3" t="s">
        <v>94</v>
      </c>
      <c r="J84" s="3" t="s">
        <v>95</v>
      </c>
      <c r="T84" s="4"/>
    </row>
    <row r="85" spans="2:20" ht="33.75">
      <c r="B85" s="4"/>
      <c r="C85" s="4"/>
      <c r="D85" s="4"/>
      <c r="E85" s="4"/>
      <c r="F85" s="5" t="s">
        <v>96</v>
      </c>
      <c r="G85" s="3"/>
      <c r="H85" s="4" t="s">
        <v>34</v>
      </c>
      <c r="J85" s="4" t="s">
        <v>34</v>
      </c>
      <c r="T85" s="4"/>
    </row>
    <row r="86" spans="2:20">
      <c r="B86" s="4"/>
      <c r="C86" s="4"/>
      <c r="D86" s="4"/>
      <c r="E86" s="4"/>
      <c r="F86" s="5"/>
      <c r="G86" s="3"/>
      <c r="H86" s="4"/>
      <c r="T86" s="4"/>
    </row>
    <row r="87" spans="2:20">
      <c r="B87" s="4"/>
      <c r="C87" s="4"/>
      <c r="D87" s="4"/>
      <c r="E87" s="4"/>
      <c r="F87" s="5"/>
      <c r="G87" s="3"/>
      <c r="H87" s="4"/>
      <c r="T87" s="4"/>
    </row>
    <row r="88" spans="2:20">
      <c r="B88" s="4"/>
      <c r="C88" s="4"/>
      <c r="D88" s="4"/>
      <c r="E88" s="4"/>
      <c r="F88" s="5"/>
      <c r="G88" s="3"/>
      <c r="H88" s="4"/>
      <c r="T88" s="4"/>
    </row>
    <row r="89" spans="2:20" s="9" customFormat="1">
      <c r="B89" s="3" t="s">
        <v>97</v>
      </c>
      <c r="C89" s="6"/>
      <c r="D89" s="6"/>
      <c r="E89" s="6"/>
      <c r="F89" s="7"/>
      <c r="G89" s="8"/>
      <c r="H89" s="6"/>
      <c r="T89" s="6"/>
    </row>
    <row r="90" spans="2:20" s="9" customFormat="1">
      <c r="B90" s="4" t="s">
        <v>98</v>
      </c>
      <c r="C90" s="6"/>
      <c r="D90" s="6"/>
      <c r="E90" s="6"/>
      <c r="F90" s="7"/>
      <c r="G90" s="8"/>
      <c r="H90" s="6"/>
      <c r="T90" s="6"/>
    </row>
    <row r="91" spans="2:20" s="9" customFormat="1">
      <c r="B91" s="4" t="s">
        <v>99</v>
      </c>
      <c r="C91" s="6"/>
      <c r="D91" s="6"/>
      <c r="E91" s="6"/>
      <c r="F91" s="7"/>
      <c r="G91" s="8"/>
      <c r="H91" s="6"/>
      <c r="T91" s="6"/>
    </row>
    <row r="92" spans="2:20">
      <c r="B92" s="4"/>
      <c r="C92" s="4"/>
      <c r="D92" s="4"/>
      <c r="E92" s="4"/>
      <c r="F92" s="5"/>
      <c r="G92" s="3"/>
      <c r="H92" s="4"/>
      <c r="T92" s="4"/>
    </row>
    <row r="93" spans="2:20">
      <c r="B93" s="4"/>
      <c r="C93" s="4"/>
      <c r="D93" s="4"/>
      <c r="E93" s="4"/>
      <c r="F93" s="5"/>
      <c r="G93" s="3"/>
      <c r="H93" s="4"/>
      <c r="T93" s="4"/>
    </row>
    <row r="94" spans="2:20">
      <c r="B94" s="4"/>
      <c r="C94" s="4"/>
      <c r="D94" s="4"/>
      <c r="E94" s="4"/>
      <c r="F94" s="5"/>
      <c r="G94" s="3"/>
      <c r="H94" s="4"/>
      <c r="T94" s="4"/>
    </row>
    <row r="95" spans="2:20">
      <c r="B95" s="4"/>
      <c r="C95" s="4"/>
      <c r="D95" s="4"/>
      <c r="E95" s="4"/>
      <c r="F95" s="5"/>
      <c r="G95" s="3"/>
      <c r="H95" s="4"/>
      <c r="J95" s="3" t="s">
        <v>100</v>
      </c>
      <c r="T95" s="4"/>
    </row>
    <row r="96" spans="2:20">
      <c r="B96" s="4"/>
      <c r="C96" s="4"/>
      <c r="D96" s="4"/>
      <c r="E96" s="4"/>
      <c r="G96" s="3"/>
      <c r="H96" s="4"/>
      <c r="J96" s="4" t="s">
        <v>101</v>
      </c>
      <c r="T96" s="4"/>
    </row>
    <row r="97" spans="2:20">
      <c r="B97" s="4"/>
      <c r="C97" s="4"/>
      <c r="D97" s="4"/>
      <c r="E97" s="4"/>
      <c r="G97" s="3"/>
      <c r="H97" s="4"/>
      <c r="J97" s="4" t="s">
        <v>102</v>
      </c>
      <c r="T97" s="4"/>
    </row>
    <row r="98" spans="2:20">
      <c r="B98" s="4"/>
      <c r="C98" s="4"/>
      <c r="D98" s="4"/>
      <c r="E98" s="4"/>
      <c r="G98" s="3"/>
      <c r="H98" s="4"/>
      <c r="J98" s="4" t="s">
        <v>103</v>
      </c>
      <c r="T98" s="4"/>
    </row>
    <row r="99" spans="2:20">
      <c r="B99" s="4"/>
      <c r="C99" s="4"/>
      <c r="D99" s="4"/>
      <c r="E99" s="4"/>
      <c r="G99" s="3"/>
      <c r="H99" s="4"/>
      <c r="J99" s="4" t="s">
        <v>104</v>
      </c>
      <c r="T99" s="4"/>
    </row>
    <row r="100" spans="2:20">
      <c r="B100" s="4"/>
      <c r="C100" s="4"/>
      <c r="D100" s="4"/>
      <c r="E100" s="4"/>
      <c r="G100" s="10"/>
      <c r="H100" s="4"/>
      <c r="J100" s="4" t="s">
        <v>105</v>
      </c>
      <c r="T100" s="4"/>
    </row>
    <row r="101" spans="2:20">
      <c r="B101" s="4"/>
      <c r="C101" s="4"/>
      <c r="D101" s="4"/>
      <c r="E101" s="4"/>
      <c r="G101" s="4"/>
      <c r="H101" s="4"/>
      <c r="J101" s="4" t="s">
        <v>106</v>
      </c>
      <c r="T101" s="4"/>
    </row>
    <row r="102" spans="2:20">
      <c r="B102" s="4"/>
      <c r="C102" s="4"/>
      <c r="D102" s="4"/>
      <c r="E102" s="4"/>
      <c r="G102" s="3"/>
      <c r="H102" s="3" t="s">
        <v>107</v>
      </c>
      <c r="T102" s="4"/>
    </row>
    <row r="103" spans="2:20">
      <c r="B103" s="4"/>
      <c r="C103" s="4"/>
      <c r="D103" s="4"/>
      <c r="E103" s="4"/>
      <c r="G103" s="10"/>
      <c r="H103" s="2" t="s">
        <v>108</v>
      </c>
      <c r="J103" s="3" t="s">
        <v>109</v>
      </c>
      <c r="T103" s="4"/>
    </row>
    <row r="104" spans="2:20">
      <c r="B104" s="4"/>
      <c r="C104" s="4"/>
      <c r="D104" s="4"/>
      <c r="E104" s="4"/>
      <c r="F104" s="3" t="s">
        <v>110</v>
      </c>
      <c r="G104" s="4"/>
      <c r="H104" s="2" t="s">
        <v>111</v>
      </c>
      <c r="J104" s="4" t="s">
        <v>112</v>
      </c>
      <c r="T104" s="4"/>
    </row>
    <row r="105" spans="2:20">
      <c r="F105" s="10" t="s">
        <v>113</v>
      </c>
      <c r="G105" s="3"/>
      <c r="H105" s="11" t="s">
        <v>114</v>
      </c>
      <c r="J105" s="4" t="s">
        <v>115</v>
      </c>
      <c r="T105" s="4"/>
    </row>
    <row r="106" spans="2:20">
      <c r="G106" s="10"/>
      <c r="H106" s="2" t="s">
        <v>116</v>
      </c>
      <c r="J106" s="4" t="s">
        <v>117</v>
      </c>
      <c r="T106" s="4"/>
    </row>
    <row r="107" spans="2:20">
      <c r="T107" s="4"/>
    </row>
    <row r="108" spans="2:20">
      <c r="G108" s="3"/>
      <c r="J108" s="3" t="s">
        <v>118</v>
      </c>
      <c r="T108" s="4"/>
    </row>
    <row r="109" spans="2:20">
      <c r="G109" s="3"/>
      <c r="J109" s="4" t="s">
        <v>119</v>
      </c>
      <c r="T109" s="4"/>
    </row>
    <row r="110" spans="2:20">
      <c r="B110" s="4"/>
      <c r="G110" s="3"/>
      <c r="J110" s="4" t="s">
        <v>120</v>
      </c>
      <c r="T110" s="4"/>
    </row>
    <row r="111" spans="2:20">
      <c r="B111" s="4"/>
      <c r="G111" s="3"/>
      <c r="J111" s="4" t="s">
        <v>121</v>
      </c>
      <c r="T111" s="4"/>
    </row>
    <row r="112" spans="2:20">
      <c r="B112" s="4"/>
      <c r="G112" s="3"/>
      <c r="T112" s="4"/>
    </row>
    <row r="113" spans="2:20">
      <c r="B113" s="4"/>
      <c r="G113" s="10"/>
      <c r="J113" s="3" t="s">
        <v>122</v>
      </c>
      <c r="T113" s="4"/>
    </row>
    <row r="114" spans="2:20">
      <c r="B114" s="4"/>
      <c r="G114" s="10"/>
      <c r="J114" s="4" t="s">
        <v>123</v>
      </c>
      <c r="T114" s="4"/>
    </row>
    <row r="115" spans="2:20">
      <c r="G115" s="10"/>
      <c r="T115" s="4"/>
    </row>
    <row r="116" spans="2:20">
      <c r="F116" s="3" t="s">
        <v>124</v>
      </c>
      <c r="G116" s="10"/>
      <c r="H116" s="3" t="s">
        <v>125</v>
      </c>
      <c r="T116" s="4"/>
    </row>
    <row r="117" spans="2:20">
      <c r="D117" s="3" t="s">
        <v>126</v>
      </c>
      <c r="F117" s="10" t="s">
        <v>127</v>
      </c>
      <c r="H117" s="4" t="s">
        <v>128</v>
      </c>
      <c r="J117" s="3" t="s">
        <v>129</v>
      </c>
      <c r="T117" s="4"/>
    </row>
    <row r="118" spans="2:20">
      <c r="D118" s="4" t="s">
        <v>130</v>
      </c>
      <c r="F118" s="4"/>
      <c r="G118" s="3"/>
      <c r="J118" s="4" t="s">
        <v>131</v>
      </c>
      <c r="T118" s="4"/>
    </row>
    <row r="119" spans="2:20">
      <c r="D119" s="4" t="s">
        <v>132</v>
      </c>
      <c r="F119" s="3" t="s">
        <v>133</v>
      </c>
      <c r="G119" s="5"/>
      <c r="H119" s="3" t="s">
        <v>134</v>
      </c>
      <c r="J119" s="4" t="s">
        <v>135</v>
      </c>
      <c r="T119" s="4"/>
    </row>
    <row r="120" spans="2:20" ht="22.5">
      <c r="D120" s="4" t="s">
        <v>136</v>
      </c>
      <c r="F120" s="10" t="s">
        <v>137</v>
      </c>
      <c r="G120" s="5"/>
      <c r="H120" s="4" t="s">
        <v>128</v>
      </c>
      <c r="J120" s="4" t="s">
        <v>138</v>
      </c>
      <c r="T120" s="4"/>
    </row>
    <row r="121" spans="2:20">
      <c r="D121" s="4" t="s">
        <v>139</v>
      </c>
      <c r="G121" s="5"/>
      <c r="J121" s="4" t="s">
        <v>140</v>
      </c>
      <c r="T121" s="4"/>
    </row>
    <row r="122" spans="2:20">
      <c r="D122" s="4" t="s">
        <v>141</v>
      </c>
      <c r="F122" s="3" t="s">
        <v>142</v>
      </c>
      <c r="H122" s="3" t="s">
        <v>143</v>
      </c>
      <c r="T122" s="4"/>
    </row>
    <row r="123" spans="2:20">
      <c r="D123" s="4" t="s">
        <v>144</v>
      </c>
      <c r="F123" s="10" t="s">
        <v>145</v>
      </c>
      <c r="G123" s="3"/>
      <c r="H123" s="4" t="s">
        <v>128</v>
      </c>
      <c r="T123" s="4"/>
    </row>
    <row r="124" spans="2:20">
      <c r="D124" s="4"/>
      <c r="F124" s="10"/>
      <c r="G124" s="3"/>
      <c r="H124" s="4"/>
      <c r="T124" s="4"/>
    </row>
    <row r="125" spans="2:20">
      <c r="G125" s="5"/>
      <c r="T125" s="4"/>
    </row>
    <row r="126" spans="2:20">
      <c r="T126" s="4"/>
    </row>
    <row r="127" spans="2:20">
      <c r="G127" s="3"/>
      <c r="T127" s="4"/>
    </row>
    <row r="128" spans="2:20">
      <c r="F128" s="10"/>
      <c r="G128" s="3"/>
      <c r="J128" s="3" t="s">
        <v>146</v>
      </c>
      <c r="T128" s="4"/>
    </row>
    <row r="129" spans="6:20">
      <c r="F129" s="10"/>
      <c r="G129" s="3"/>
      <c r="J129" s="4" t="s">
        <v>147</v>
      </c>
      <c r="T129" s="4"/>
    </row>
    <row r="130" spans="6:20">
      <c r="F130" s="3" t="s">
        <v>148</v>
      </c>
      <c r="G130" s="3"/>
      <c r="H130" s="3" t="s">
        <v>149</v>
      </c>
      <c r="T130" s="4"/>
    </row>
    <row r="131" spans="6:20" ht="22.5">
      <c r="F131" s="10" t="s">
        <v>150</v>
      </c>
      <c r="G131" s="3"/>
      <c r="H131" s="4" t="s">
        <v>147</v>
      </c>
      <c r="J131" s="3" t="s">
        <v>151</v>
      </c>
      <c r="T131" s="4"/>
    </row>
    <row r="132" spans="6:20">
      <c r="G132" s="5"/>
      <c r="H132" s="4" t="s">
        <v>152</v>
      </c>
      <c r="J132" s="4" t="s">
        <v>152</v>
      </c>
      <c r="T132" s="4"/>
    </row>
    <row r="133" spans="6:20">
      <c r="H133" s="4" t="s">
        <v>153</v>
      </c>
      <c r="T133" s="4"/>
    </row>
    <row r="134" spans="6:20">
      <c r="J134" s="3" t="s">
        <v>154</v>
      </c>
      <c r="T134" s="4"/>
    </row>
    <row r="135" spans="6:20">
      <c r="J135" s="4" t="s">
        <v>155</v>
      </c>
      <c r="T135" s="4"/>
    </row>
    <row r="136" spans="6:20">
      <c r="J136" s="4"/>
      <c r="T136" s="4"/>
    </row>
    <row r="137" spans="6:20">
      <c r="J137" s="4"/>
      <c r="T137" s="4"/>
    </row>
    <row r="138" spans="6:20">
      <c r="J138" s="4"/>
      <c r="T138" s="4"/>
    </row>
    <row r="139" spans="6:20">
      <c r="T139" s="4"/>
    </row>
    <row r="140" spans="6:20">
      <c r="L140" s="4"/>
      <c r="N140" s="4"/>
      <c r="P140" s="4"/>
      <c r="R140" s="4"/>
      <c r="T140" s="4"/>
    </row>
    <row r="141" spans="6:20">
      <c r="L141" s="4"/>
      <c r="N141" s="4"/>
      <c r="P141" s="4"/>
      <c r="R141" s="4"/>
      <c r="T141" s="4"/>
    </row>
    <row r="142" spans="6:20">
      <c r="J142" s="3" t="s">
        <v>156</v>
      </c>
      <c r="K142" s="4"/>
      <c r="L142" s="4"/>
      <c r="N142" s="4"/>
      <c r="P142" s="4"/>
      <c r="R142" s="4"/>
      <c r="T142" s="4"/>
    </row>
    <row r="143" spans="6:20">
      <c r="J143" s="4" t="s">
        <v>157</v>
      </c>
      <c r="L143" s="4"/>
      <c r="M143" s="4"/>
      <c r="N143" s="4"/>
      <c r="P143" s="4"/>
      <c r="R143" s="4"/>
      <c r="T143" s="4"/>
    </row>
    <row r="144" spans="6:20">
      <c r="H144" s="3" t="s">
        <v>158</v>
      </c>
      <c r="J144" s="4"/>
      <c r="L144" s="4"/>
      <c r="N144" s="4"/>
      <c r="O144" s="4"/>
      <c r="P144" s="4"/>
      <c r="R144" s="4"/>
      <c r="T144" s="4"/>
    </row>
    <row r="145" spans="6:20">
      <c r="F145" s="3" t="s">
        <v>159</v>
      </c>
      <c r="H145" s="4" t="s">
        <v>157</v>
      </c>
      <c r="J145" s="3" t="s">
        <v>160</v>
      </c>
      <c r="L145" s="4"/>
      <c r="N145" s="4"/>
      <c r="O145" s="4"/>
      <c r="P145" s="4"/>
      <c r="R145" s="4"/>
      <c r="T145" s="4"/>
    </row>
    <row r="146" spans="6:20" ht="22.5">
      <c r="F146" s="10" t="s">
        <v>161</v>
      </c>
      <c r="H146" s="4" t="s">
        <v>162</v>
      </c>
      <c r="I146" s="5"/>
      <c r="J146" s="4" t="s">
        <v>162</v>
      </c>
      <c r="L146" s="4"/>
      <c r="M146" s="4"/>
      <c r="N146" s="4"/>
      <c r="O146" s="4"/>
      <c r="P146" s="4"/>
      <c r="R146" s="4"/>
      <c r="T146" s="4"/>
    </row>
    <row r="147" spans="6:20">
      <c r="H147" s="5" t="s">
        <v>163</v>
      </c>
      <c r="L147" s="4"/>
      <c r="M147" s="4"/>
      <c r="N147" s="4"/>
      <c r="O147" s="4"/>
      <c r="P147" s="4"/>
      <c r="R147" s="4"/>
      <c r="T147" s="4"/>
    </row>
    <row r="148" spans="6:20">
      <c r="J148" s="3" t="s">
        <v>164</v>
      </c>
      <c r="K148" s="4"/>
      <c r="L148" s="4"/>
      <c r="M148" s="4"/>
      <c r="N148" s="4"/>
      <c r="O148" s="4"/>
      <c r="P148" s="4"/>
      <c r="R148" s="4"/>
      <c r="T148" s="4"/>
    </row>
    <row r="149" spans="6:20">
      <c r="J149" s="5" t="s">
        <v>163</v>
      </c>
      <c r="K149" s="4"/>
      <c r="L149" s="4"/>
      <c r="M149" s="4"/>
      <c r="N149" s="4"/>
      <c r="O149" s="4"/>
      <c r="P149" s="4"/>
      <c r="R149" s="4"/>
      <c r="T149" s="4"/>
    </row>
    <row r="150" spans="6:20">
      <c r="K150" s="4"/>
      <c r="L150" s="4"/>
      <c r="M150" s="4"/>
      <c r="N150" s="4"/>
      <c r="O150" s="4"/>
      <c r="P150" s="4"/>
      <c r="R150" s="4"/>
      <c r="T150" s="4"/>
    </row>
    <row r="151" spans="6:20">
      <c r="K151" s="4"/>
      <c r="L151" s="4"/>
      <c r="M151" s="4"/>
      <c r="N151" s="4"/>
      <c r="O151" s="4"/>
      <c r="P151" s="4"/>
      <c r="R151" s="4"/>
      <c r="T151" s="4"/>
    </row>
    <row r="152" spans="6:20">
      <c r="K152" s="4"/>
      <c r="L152" s="4"/>
      <c r="M152" s="4"/>
      <c r="N152" s="4"/>
      <c r="O152" s="4"/>
      <c r="P152" s="4"/>
      <c r="R152" s="4"/>
      <c r="T152" s="4"/>
    </row>
    <row r="153" spans="6:20">
      <c r="K153" s="4"/>
      <c r="L153" s="4"/>
      <c r="M153" s="4"/>
      <c r="N153" s="4"/>
      <c r="O153" s="4"/>
      <c r="P153" s="4"/>
      <c r="R153" s="4"/>
      <c r="T153" s="4"/>
    </row>
    <row r="154" spans="6:20">
      <c r="O154" s="4"/>
      <c r="P154" s="4"/>
      <c r="R154" s="4"/>
      <c r="T154" s="4"/>
    </row>
    <row r="155" spans="6:20">
      <c r="O155" s="4"/>
      <c r="P155" s="4"/>
      <c r="R155" s="4"/>
      <c r="T155" s="4"/>
    </row>
    <row r="156" spans="6:20">
      <c r="O156" s="4"/>
      <c r="P156" s="4"/>
      <c r="Q156" s="4"/>
      <c r="R156" s="4"/>
      <c r="T156" s="4"/>
    </row>
    <row r="157" spans="6:20">
      <c r="O157" s="4"/>
      <c r="P157" s="4"/>
      <c r="R157" s="4"/>
      <c r="T157" s="4"/>
    </row>
    <row r="158" spans="6:20">
      <c r="O158" s="4"/>
      <c r="P158" s="4"/>
      <c r="R158" s="4"/>
      <c r="T158" s="4"/>
    </row>
    <row r="159" spans="6:20">
      <c r="O159" s="4"/>
      <c r="P159" s="4"/>
      <c r="R159" s="4"/>
      <c r="T159" s="4"/>
    </row>
    <row r="160" spans="6:20">
      <c r="O160" s="4"/>
      <c r="P160" s="4"/>
      <c r="R160" s="4"/>
      <c r="T160" s="4"/>
    </row>
    <row r="161" spans="4:36">
      <c r="O161" s="4"/>
      <c r="P161" s="4"/>
      <c r="R161" s="4"/>
      <c r="T161" s="4"/>
    </row>
    <row r="162" spans="4:36">
      <c r="O162" s="4"/>
      <c r="P162" s="4"/>
      <c r="R162" s="4"/>
      <c r="T162" s="4"/>
    </row>
    <row r="163" spans="4:36">
      <c r="O163" s="4"/>
      <c r="P163" s="4"/>
      <c r="R163" s="4"/>
      <c r="T163" s="4"/>
    </row>
    <row r="164" spans="4:36">
      <c r="O164" s="4"/>
      <c r="P164" s="4"/>
      <c r="R164" s="4"/>
      <c r="T164" s="4"/>
    </row>
    <row r="165" spans="4:36">
      <c r="O165" s="4"/>
      <c r="P165" s="4"/>
      <c r="R165" s="4"/>
      <c r="T165" s="4"/>
    </row>
    <row r="166" spans="4:36">
      <c r="O166" s="4"/>
      <c r="P166" s="4"/>
      <c r="R166" s="4"/>
      <c r="T166" s="4"/>
    </row>
    <row r="167" spans="4:36">
      <c r="D167" s="2" t="str">
        <f t="array" ref="D167:E167">MID(D171:E171,4,LEN(D171:E171))</f>
        <v>ZONAS.</v>
      </c>
      <c r="E167" s="2" t="str">
        <v>IOQUIA.</v>
      </c>
      <c r="O167" s="4"/>
      <c r="P167" s="4"/>
      <c r="Q167" s="4"/>
      <c r="R167" s="4"/>
      <c r="T167" s="4"/>
    </row>
    <row r="168" spans="4:36">
      <c r="O168" s="4"/>
      <c r="P168" s="4"/>
      <c r="Q168" s="4"/>
      <c r="R168" s="4"/>
      <c r="T168" s="4"/>
    </row>
    <row r="169" spans="4:36">
      <c r="O169" s="4"/>
      <c r="P169" s="4"/>
      <c r="Q169" s="4"/>
      <c r="R169" s="4"/>
      <c r="T169" s="4"/>
    </row>
    <row r="170" spans="4:36">
      <c r="O170" s="4"/>
      <c r="P170" s="4"/>
      <c r="Q170" s="4"/>
      <c r="R170" s="4"/>
      <c r="T170" s="4"/>
    </row>
    <row r="171" spans="4:36" ht="15">
      <c r="D171" s="14" t="s">
        <v>165</v>
      </c>
      <c r="E171" s="14" t="s">
        <v>166</v>
      </c>
      <c r="F171" s="14" t="s">
        <v>167</v>
      </c>
      <c r="G171" s="14" t="s">
        <v>168</v>
      </c>
      <c r="H171" s="14" t="s">
        <v>169</v>
      </c>
      <c r="I171" s="14" t="s">
        <v>170</v>
      </c>
      <c r="J171" s="14" t="s">
        <v>171</v>
      </c>
      <c r="K171" s="14" t="s">
        <v>172</v>
      </c>
      <c r="L171" s="14" t="s">
        <v>173</v>
      </c>
      <c r="M171" s="14" t="s">
        <v>174</v>
      </c>
      <c r="N171" s="14" t="s">
        <v>175</v>
      </c>
      <c r="O171" s="14" t="s">
        <v>176</v>
      </c>
      <c r="P171" s="14" t="s">
        <v>177</v>
      </c>
      <c r="Q171" s="14" t="s">
        <v>178</v>
      </c>
      <c r="R171" s="14" t="s">
        <v>179</v>
      </c>
      <c r="S171" s="14" t="s">
        <v>180</v>
      </c>
      <c r="T171" s="14" t="s">
        <v>181</v>
      </c>
      <c r="U171" s="14" t="s">
        <v>182</v>
      </c>
      <c r="V171" s="14" t="s">
        <v>183</v>
      </c>
      <c r="W171" s="14" t="s">
        <v>184</v>
      </c>
      <c r="X171" s="14" t="s">
        <v>185</v>
      </c>
      <c r="Y171" s="14" t="s">
        <v>186</v>
      </c>
      <c r="Z171" s="14" t="s">
        <v>187</v>
      </c>
      <c r="AA171" s="14" t="s">
        <v>188</v>
      </c>
      <c r="AB171" s="14" t="s">
        <v>189</v>
      </c>
      <c r="AC171" s="14" t="s">
        <v>190</v>
      </c>
      <c r="AD171" s="14" t="s">
        <v>191</v>
      </c>
      <c r="AE171" s="14" t="s">
        <v>192</v>
      </c>
      <c r="AF171" s="14" t="s">
        <v>193</v>
      </c>
      <c r="AG171" s="14" t="s">
        <v>194</v>
      </c>
      <c r="AH171" s="14" t="s">
        <v>195</v>
      </c>
      <c r="AI171" s="14" t="s">
        <v>196</v>
      </c>
      <c r="AJ171" s="14" t="s">
        <v>197</v>
      </c>
    </row>
    <row r="172" spans="4:36" ht="30">
      <c r="D172" s="22" t="s">
        <v>198</v>
      </c>
      <c r="E172" s="20" t="s">
        <v>199</v>
      </c>
      <c r="F172" s="16" t="s">
        <v>200</v>
      </c>
      <c r="G172" s="19" t="s">
        <v>201</v>
      </c>
      <c r="H172" s="15" t="s">
        <v>202</v>
      </c>
      <c r="I172" s="19" t="s">
        <v>203</v>
      </c>
      <c r="J172" s="17" t="s">
        <v>204</v>
      </c>
      <c r="K172" s="18" t="s">
        <v>205</v>
      </c>
      <c r="L172" s="15" t="s">
        <v>206</v>
      </c>
      <c r="M172" s="16" t="s">
        <v>207</v>
      </c>
      <c r="N172" s="15" t="s">
        <v>208</v>
      </c>
      <c r="O172" s="15" t="s">
        <v>209</v>
      </c>
      <c r="P172" s="16" t="s">
        <v>210</v>
      </c>
      <c r="Q172" s="16" t="s">
        <v>211</v>
      </c>
      <c r="R172" s="15" t="s">
        <v>212</v>
      </c>
      <c r="S172" s="22" t="s">
        <v>213</v>
      </c>
      <c r="T172" s="18" t="s">
        <v>214</v>
      </c>
      <c r="U172" s="22" t="s">
        <v>215</v>
      </c>
      <c r="V172" s="19" t="s">
        <v>216</v>
      </c>
      <c r="W172" s="18" t="s">
        <v>217</v>
      </c>
      <c r="X172" s="16" t="s">
        <v>218</v>
      </c>
      <c r="Y172" s="15" t="s">
        <v>219</v>
      </c>
      <c r="Z172" s="15" t="s">
        <v>220</v>
      </c>
      <c r="AA172" s="15" t="s">
        <v>221</v>
      </c>
      <c r="AB172" s="16" t="s">
        <v>222</v>
      </c>
      <c r="AC172" s="15" t="s">
        <v>223</v>
      </c>
      <c r="AD172" s="16" t="s">
        <v>224</v>
      </c>
      <c r="AE172" s="15" t="s">
        <v>225</v>
      </c>
      <c r="AF172" s="16" t="s">
        <v>226</v>
      </c>
      <c r="AG172" s="16" t="s">
        <v>227</v>
      </c>
      <c r="AH172" s="15" t="s">
        <v>228</v>
      </c>
      <c r="AI172" s="25" t="s">
        <v>229</v>
      </c>
      <c r="AJ172" s="25" t="s">
        <v>230</v>
      </c>
    </row>
    <row r="173" spans="4:36" ht="15">
      <c r="D173" s="4"/>
      <c r="E173" s="20" t="s">
        <v>231</v>
      </c>
      <c r="F173" s="16" t="s">
        <v>232</v>
      </c>
      <c r="G173" s="19" t="s">
        <v>233</v>
      </c>
      <c r="H173" s="18" t="s">
        <v>234</v>
      </c>
      <c r="I173" s="19" t="s">
        <v>235</v>
      </c>
      <c r="J173" s="17" t="s">
        <v>236</v>
      </c>
      <c r="K173" s="18" t="s">
        <v>237</v>
      </c>
      <c r="L173" s="15" t="s">
        <v>238</v>
      </c>
      <c r="M173" s="16" t="s">
        <v>239</v>
      </c>
      <c r="N173" s="15" t="s">
        <v>240</v>
      </c>
      <c r="O173" s="15" t="s">
        <v>241</v>
      </c>
      <c r="P173" s="16" t="s">
        <v>242</v>
      </c>
      <c r="Q173" s="16" t="s">
        <v>243</v>
      </c>
      <c r="R173" s="15" t="s">
        <v>244</v>
      </c>
      <c r="S173" s="4"/>
      <c r="T173" s="18" t="s">
        <v>245</v>
      </c>
      <c r="U173" s="4"/>
      <c r="V173" s="19" t="s">
        <v>246</v>
      </c>
      <c r="W173" s="18" t="s">
        <v>247</v>
      </c>
      <c r="X173" s="16" t="s">
        <v>248</v>
      </c>
      <c r="Y173" s="15" t="s">
        <v>249</v>
      </c>
      <c r="Z173" s="15" t="s">
        <v>250</v>
      </c>
      <c r="AA173" s="15" t="s">
        <v>251</v>
      </c>
      <c r="AB173" s="16" t="s">
        <v>252</v>
      </c>
      <c r="AC173" s="15" t="s">
        <v>253</v>
      </c>
      <c r="AD173" s="22" t="s">
        <v>254</v>
      </c>
      <c r="AE173" s="15" t="s">
        <v>255</v>
      </c>
      <c r="AF173" s="16" t="s">
        <v>256</v>
      </c>
      <c r="AG173" s="16" t="s">
        <v>257</v>
      </c>
      <c r="AH173" s="15" t="s">
        <v>199</v>
      </c>
      <c r="AI173" s="4"/>
      <c r="AJ173" s="4"/>
    </row>
    <row r="174" spans="4:36" ht="15">
      <c r="D174" s="4"/>
      <c r="E174" s="20" t="s">
        <v>258</v>
      </c>
      <c r="F174" s="22" t="s">
        <v>259</v>
      </c>
      <c r="G174" s="19" t="s">
        <v>260</v>
      </c>
      <c r="H174" s="15" t="s">
        <v>261</v>
      </c>
      <c r="I174" s="19" t="s">
        <v>262</v>
      </c>
      <c r="J174" s="17" t="s">
        <v>263</v>
      </c>
      <c r="K174" s="18" t="s">
        <v>264</v>
      </c>
      <c r="L174" s="15" t="s">
        <v>265</v>
      </c>
      <c r="M174" s="22" t="s">
        <v>266</v>
      </c>
      <c r="N174" s="15" t="s">
        <v>267</v>
      </c>
      <c r="O174" s="15" t="s">
        <v>268</v>
      </c>
      <c r="P174" s="16" t="s">
        <v>269</v>
      </c>
      <c r="Q174" s="16" t="s">
        <v>270</v>
      </c>
      <c r="R174" s="15" t="s">
        <v>271</v>
      </c>
      <c r="S174" s="4"/>
      <c r="T174" s="18" t="s">
        <v>272</v>
      </c>
      <c r="U174" s="4"/>
      <c r="V174" s="19" t="s">
        <v>273</v>
      </c>
      <c r="W174" s="18" t="s">
        <v>274</v>
      </c>
      <c r="X174" s="16" t="s">
        <v>275</v>
      </c>
      <c r="Y174" s="15" t="s">
        <v>276</v>
      </c>
      <c r="Z174" s="15" t="s">
        <v>277</v>
      </c>
      <c r="AA174" s="15" t="s">
        <v>278</v>
      </c>
      <c r="AB174" s="22" t="s">
        <v>279</v>
      </c>
      <c r="AC174" s="15" t="s">
        <v>280</v>
      </c>
      <c r="AD174" s="4"/>
      <c r="AE174" s="15" t="s">
        <v>281</v>
      </c>
      <c r="AF174" s="16" t="s">
        <v>282</v>
      </c>
      <c r="AG174" s="16" t="s">
        <v>283</v>
      </c>
      <c r="AH174" s="15" t="s">
        <v>284</v>
      </c>
      <c r="AI174" s="4"/>
      <c r="AJ174" s="4"/>
    </row>
    <row r="175" spans="4:36" ht="30">
      <c r="D175" s="4"/>
      <c r="E175" s="20" t="s">
        <v>285</v>
      </c>
      <c r="F175" s="4"/>
      <c r="G175" s="19" t="s">
        <v>286</v>
      </c>
      <c r="H175" s="18" t="s">
        <v>287</v>
      </c>
      <c r="I175" s="19" t="s">
        <v>288</v>
      </c>
      <c r="J175" s="17" t="s">
        <v>289</v>
      </c>
      <c r="K175" s="18" t="s">
        <v>290</v>
      </c>
      <c r="L175" s="25" t="s">
        <v>291</v>
      </c>
      <c r="M175" s="4"/>
      <c r="N175" s="15" t="s">
        <v>292</v>
      </c>
      <c r="O175" s="15" t="s">
        <v>293</v>
      </c>
      <c r="P175" s="16" t="s">
        <v>294</v>
      </c>
      <c r="Q175" s="16" t="s">
        <v>295</v>
      </c>
      <c r="R175" s="15" t="s">
        <v>296</v>
      </c>
      <c r="S175" s="4"/>
      <c r="T175" s="18" t="s">
        <v>297</v>
      </c>
      <c r="U175" s="4"/>
      <c r="V175" s="19" t="s">
        <v>298</v>
      </c>
      <c r="W175" s="18" t="s">
        <v>299</v>
      </c>
      <c r="X175" s="16" t="s">
        <v>300</v>
      </c>
      <c r="Y175" s="15" t="s">
        <v>301</v>
      </c>
      <c r="Z175" s="15" t="s">
        <v>302</v>
      </c>
      <c r="AA175" s="25" t="s">
        <v>303</v>
      </c>
      <c r="AB175" s="4"/>
      <c r="AC175" s="15" t="s">
        <v>304</v>
      </c>
      <c r="AD175" s="4"/>
      <c r="AE175" s="15" t="s">
        <v>305</v>
      </c>
      <c r="AF175" s="22" t="s">
        <v>306</v>
      </c>
      <c r="AG175" s="16" t="s">
        <v>307</v>
      </c>
      <c r="AH175" s="15" t="s">
        <v>240</v>
      </c>
      <c r="AI175" s="4"/>
      <c r="AJ175" s="4"/>
    </row>
    <row r="176" spans="4:36" ht="15">
      <c r="D176" s="4"/>
      <c r="E176" s="20" t="s">
        <v>308</v>
      </c>
      <c r="F176" s="4"/>
      <c r="G176" s="19" t="s">
        <v>309</v>
      </c>
      <c r="H176" s="15" t="s">
        <v>310</v>
      </c>
      <c r="I176" s="19" t="s">
        <v>311</v>
      </c>
      <c r="J176" s="17" t="s">
        <v>312</v>
      </c>
      <c r="K176" s="18" t="s">
        <v>256</v>
      </c>
      <c r="L176" s="4"/>
      <c r="M176" s="4"/>
      <c r="N176" s="15" t="s">
        <v>256</v>
      </c>
      <c r="O176" s="25" t="s">
        <v>313</v>
      </c>
      <c r="P176" s="16" t="s">
        <v>314</v>
      </c>
      <c r="Q176" s="16" t="s">
        <v>315</v>
      </c>
      <c r="R176" s="15" t="s">
        <v>316</v>
      </c>
      <c r="S176" s="4"/>
      <c r="T176" s="18" t="s">
        <v>317</v>
      </c>
      <c r="U176" s="4"/>
      <c r="V176" s="24" t="s">
        <v>318</v>
      </c>
      <c r="W176" s="18" t="s">
        <v>319</v>
      </c>
      <c r="X176" s="22" t="s">
        <v>320</v>
      </c>
      <c r="Y176" s="15" t="s">
        <v>321</v>
      </c>
      <c r="Z176" s="15" t="s">
        <v>322</v>
      </c>
      <c r="AA176" s="4"/>
      <c r="AB176" s="4"/>
      <c r="AC176" s="25" t="s">
        <v>323</v>
      </c>
      <c r="AD176" s="4"/>
      <c r="AE176" s="15" t="s">
        <v>324</v>
      </c>
      <c r="AF176" s="4"/>
      <c r="AG176" s="16" t="s">
        <v>325</v>
      </c>
      <c r="AH176" s="15" t="s">
        <v>292</v>
      </c>
      <c r="AI176" s="4"/>
      <c r="AJ176" s="4"/>
    </row>
    <row r="177" spans="4:36" ht="15">
      <c r="D177" s="4"/>
      <c r="E177" s="20" t="s">
        <v>326</v>
      </c>
      <c r="F177" s="4"/>
      <c r="G177" s="19" t="s">
        <v>327</v>
      </c>
      <c r="H177" s="15" t="s">
        <v>328</v>
      </c>
      <c r="I177" s="19" t="s">
        <v>329</v>
      </c>
      <c r="J177" s="17" t="s">
        <v>330</v>
      </c>
      <c r="K177" s="18" t="s">
        <v>331</v>
      </c>
      <c r="L177" s="4"/>
      <c r="M177" s="4"/>
      <c r="N177" s="15" t="s">
        <v>332</v>
      </c>
      <c r="O177" s="4"/>
      <c r="P177" s="22" t="s">
        <v>333</v>
      </c>
      <c r="Q177" s="16" t="s">
        <v>334</v>
      </c>
      <c r="R177" s="15" t="s">
        <v>335</v>
      </c>
      <c r="S177" s="4"/>
      <c r="T177" s="18" t="s">
        <v>336</v>
      </c>
      <c r="U177" s="4"/>
      <c r="V177" s="4"/>
      <c r="W177" s="18" t="s">
        <v>337</v>
      </c>
      <c r="X177" s="4"/>
      <c r="Y177" s="15" t="s">
        <v>338</v>
      </c>
      <c r="Z177" s="25" t="s">
        <v>339</v>
      </c>
      <c r="AA177" s="4"/>
      <c r="AB177" s="4"/>
      <c r="AC177" s="4"/>
      <c r="AD177" s="4"/>
      <c r="AE177" s="15" t="s">
        <v>340</v>
      </c>
      <c r="AF177" s="4"/>
      <c r="AG177" s="16" t="s">
        <v>341</v>
      </c>
      <c r="AH177" s="15" t="s">
        <v>342</v>
      </c>
      <c r="AI177" s="4"/>
      <c r="AJ177" s="4"/>
    </row>
    <row r="178" spans="4:36" ht="15">
      <c r="D178" s="4"/>
      <c r="E178" s="20" t="s">
        <v>343</v>
      </c>
      <c r="F178" s="4"/>
      <c r="G178" s="24" t="s">
        <v>258</v>
      </c>
      <c r="H178" s="15" t="s">
        <v>344</v>
      </c>
      <c r="I178" s="19" t="s">
        <v>345</v>
      </c>
      <c r="J178" s="17" t="s">
        <v>346</v>
      </c>
      <c r="K178" s="27" t="s">
        <v>347</v>
      </c>
      <c r="L178" s="4"/>
      <c r="M178" s="4"/>
      <c r="N178" s="25" t="s">
        <v>348</v>
      </c>
      <c r="O178" s="4"/>
      <c r="P178" s="4"/>
      <c r="Q178" s="16" t="s">
        <v>349</v>
      </c>
      <c r="R178" s="15" t="s">
        <v>350</v>
      </c>
      <c r="S178" s="4"/>
      <c r="T178" s="27" t="s">
        <v>351</v>
      </c>
      <c r="U178" s="4"/>
      <c r="V178" s="4"/>
      <c r="W178" s="18" t="s">
        <v>352</v>
      </c>
      <c r="X178" s="4"/>
      <c r="Y178" s="15" t="s">
        <v>353</v>
      </c>
      <c r="Z178" s="4"/>
      <c r="AA178" s="4"/>
      <c r="AB178" s="4"/>
      <c r="AC178" s="4"/>
      <c r="AD178" s="4"/>
      <c r="AE178" s="15" t="s">
        <v>354</v>
      </c>
      <c r="AF178" s="4"/>
      <c r="AG178" s="16" t="s">
        <v>355</v>
      </c>
      <c r="AH178" s="15" t="s">
        <v>356</v>
      </c>
      <c r="AI178" s="4"/>
      <c r="AJ178" s="4"/>
    </row>
    <row r="179" spans="4:36" ht="15">
      <c r="D179" s="4"/>
      <c r="E179" s="20" t="s">
        <v>357</v>
      </c>
      <c r="F179" s="4"/>
      <c r="G179" s="4"/>
      <c r="H179" s="15" t="s">
        <v>358</v>
      </c>
      <c r="I179" s="24" t="s">
        <v>359</v>
      </c>
      <c r="J179" s="17" t="s">
        <v>360</v>
      </c>
      <c r="K179" s="4"/>
      <c r="L179" s="4"/>
      <c r="M179" s="4"/>
      <c r="N179" s="4"/>
      <c r="O179" s="4"/>
      <c r="P179" s="4"/>
      <c r="Q179" s="22" t="s">
        <v>361</v>
      </c>
      <c r="R179" s="15" t="s">
        <v>362</v>
      </c>
      <c r="S179" s="4"/>
      <c r="T179" s="4"/>
      <c r="U179" s="4"/>
      <c r="V179" s="4"/>
      <c r="W179" s="27" t="s">
        <v>363</v>
      </c>
      <c r="X179" s="4"/>
      <c r="Y179" s="25" t="s">
        <v>364</v>
      </c>
      <c r="Z179" s="4"/>
      <c r="AA179" s="4"/>
      <c r="AB179" s="4"/>
      <c r="AC179" s="4"/>
      <c r="AD179" s="4"/>
      <c r="AE179" s="15" t="s">
        <v>365</v>
      </c>
      <c r="AF179" s="4"/>
      <c r="AG179" s="16" t="s">
        <v>366</v>
      </c>
      <c r="AH179" s="15" t="s">
        <v>367</v>
      </c>
      <c r="AI179" s="4"/>
      <c r="AJ179" s="4"/>
    </row>
    <row r="180" spans="4:36" ht="15">
      <c r="D180" s="4"/>
      <c r="E180" s="20" t="s">
        <v>264</v>
      </c>
      <c r="F180" s="4"/>
      <c r="G180" s="4"/>
      <c r="H180" s="18" t="s">
        <v>368</v>
      </c>
      <c r="I180" s="4"/>
      <c r="J180" s="17" t="s">
        <v>369</v>
      </c>
      <c r="K180" s="4"/>
      <c r="L180" s="4"/>
      <c r="M180" s="4"/>
      <c r="N180" s="4"/>
      <c r="O180" s="4"/>
      <c r="P180" s="4"/>
      <c r="Q180" s="4"/>
      <c r="R180" s="15" t="s">
        <v>370</v>
      </c>
      <c r="S180" s="4"/>
      <c r="T180" s="4"/>
      <c r="U180" s="4"/>
      <c r="V180" s="4"/>
      <c r="W180" s="4"/>
      <c r="X180" s="4"/>
      <c r="Y180" s="4"/>
      <c r="Z180" s="4"/>
      <c r="AA180" s="4"/>
      <c r="AB180" s="4"/>
      <c r="AC180" s="4"/>
      <c r="AD180" s="4"/>
      <c r="AE180" s="15" t="s">
        <v>371</v>
      </c>
      <c r="AF180" s="4"/>
      <c r="AG180" s="16" t="s">
        <v>372</v>
      </c>
      <c r="AH180" s="15" t="s">
        <v>373</v>
      </c>
      <c r="AI180" s="4"/>
      <c r="AJ180" s="4"/>
    </row>
    <row r="181" spans="4:36" ht="15">
      <c r="D181" s="4"/>
      <c r="E181" s="20" t="s">
        <v>374</v>
      </c>
      <c r="F181" s="4"/>
      <c r="G181" s="4"/>
      <c r="H181" s="15" t="s">
        <v>375</v>
      </c>
      <c r="I181" s="4"/>
      <c r="J181" s="17" t="s">
        <v>376</v>
      </c>
      <c r="K181" s="4"/>
      <c r="L181" s="4"/>
      <c r="M181" s="4"/>
      <c r="N181" s="4"/>
      <c r="O181" s="4"/>
      <c r="P181" s="4"/>
      <c r="Q181" s="4"/>
      <c r="R181" s="15" t="s">
        <v>377</v>
      </c>
      <c r="S181" s="4"/>
      <c r="T181" s="4"/>
      <c r="U181" s="4"/>
      <c r="V181" s="4"/>
      <c r="W181" s="4"/>
      <c r="X181" s="4"/>
      <c r="Y181" s="4"/>
      <c r="Z181" s="4"/>
      <c r="AA181" s="4"/>
      <c r="AB181" s="4"/>
      <c r="AC181" s="4"/>
      <c r="AD181" s="4"/>
      <c r="AE181" s="15" t="s">
        <v>378</v>
      </c>
      <c r="AF181" s="4"/>
      <c r="AG181" s="22" t="s">
        <v>379</v>
      </c>
      <c r="AH181" s="15" t="s">
        <v>380</v>
      </c>
      <c r="AI181" s="4"/>
      <c r="AJ181" s="4"/>
    </row>
    <row r="182" spans="4:36" ht="15">
      <c r="D182" s="4"/>
      <c r="E182" s="20" t="s">
        <v>290</v>
      </c>
      <c r="F182" s="4"/>
      <c r="G182" s="4"/>
      <c r="H182" s="18" t="s">
        <v>381</v>
      </c>
      <c r="I182" s="4"/>
      <c r="J182" s="17" t="s">
        <v>382</v>
      </c>
      <c r="K182" s="4"/>
      <c r="L182" s="4"/>
      <c r="M182" s="4"/>
      <c r="N182" s="4"/>
      <c r="O182" s="4"/>
      <c r="P182" s="4"/>
      <c r="Q182" s="4"/>
      <c r="R182" s="15" t="s">
        <v>383</v>
      </c>
      <c r="S182" s="4"/>
      <c r="T182" s="4"/>
      <c r="U182" s="4"/>
      <c r="V182" s="4"/>
      <c r="W182" s="4"/>
      <c r="X182" s="4"/>
      <c r="Y182" s="4"/>
      <c r="Z182" s="4"/>
      <c r="AA182" s="4"/>
      <c r="AB182" s="4"/>
      <c r="AC182" s="4"/>
      <c r="AD182" s="4"/>
      <c r="AE182" s="25" t="s">
        <v>384</v>
      </c>
      <c r="AF182" s="4"/>
      <c r="AG182" s="4"/>
      <c r="AH182" s="15" t="s">
        <v>385</v>
      </c>
      <c r="AI182" s="4"/>
      <c r="AJ182" s="4"/>
    </row>
    <row r="183" spans="4:36" ht="15">
      <c r="D183" s="4"/>
      <c r="E183" s="20" t="s">
        <v>386</v>
      </c>
      <c r="F183" s="4"/>
      <c r="G183" s="4"/>
      <c r="H183" s="18" t="s">
        <v>387</v>
      </c>
      <c r="I183" s="4"/>
      <c r="J183" s="26" t="s">
        <v>388</v>
      </c>
      <c r="K183" s="4"/>
      <c r="L183" s="4"/>
      <c r="M183" s="4"/>
      <c r="N183" s="4"/>
      <c r="O183" s="4"/>
      <c r="P183" s="4"/>
      <c r="Q183" s="4"/>
      <c r="R183" s="15" t="s">
        <v>389</v>
      </c>
      <c r="S183" s="4"/>
      <c r="T183" s="4"/>
      <c r="U183" s="4"/>
      <c r="V183" s="4"/>
      <c r="W183" s="4"/>
      <c r="X183" s="4"/>
      <c r="Y183" s="4"/>
      <c r="Z183" s="4"/>
      <c r="AA183" s="4"/>
      <c r="AB183" s="4"/>
      <c r="AC183" s="4"/>
      <c r="AD183" s="4"/>
      <c r="AE183" s="4"/>
      <c r="AF183" s="4"/>
      <c r="AG183" s="4"/>
      <c r="AH183" s="15" t="s">
        <v>390</v>
      </c>
      <c r="AI183" s="4"/>
      <c r="AJ183" s="4"/>
    </row>
    <row r="184" spans="4:36" ht="30">
      <c r="D184" s="4"/>
      <c r="E184" s="20" t="s">
        <v>391</v>
      </c>
      <c r="F184" s="4"/>
      <c r="G184" s="4"/>
      <c r="H184" s="15" t="s">
        <v>392</v>
      </c>
      <c r="I184" s="4"/>
      <c r="J184" s="4"/>
      <c r="K184" s="4"/>
      <c r="L184" s="4"/>
      <c r="M184" s="4"/>
      <c r="N184" s="4"/>
      <c r="O184" s="4"/>
      <c r="P184" s="4"/>
      <c r="Q184" s="4"/>
      <c r="R184" s="15" t="s">
        <v>393</v>
      </c>
      <c r="S184" s="4"/>
      <c r="T184" s="4"/>
      <c r="U184" s="4"/>
      <c r="V184" s="4"/>
      <c r="W184" s="4"/>
      <c r="X184" s="4"/>
      <c r="Y184" s="4"/>
      <c r="Z184" s="4"/>
      <c r="AA184" s="4"/>
      <c r="AB184" s="4"/>
      <c r="AC184" s="4"/>
      <c r="AD184" s="4"/>
      <c r="AE184" s="4"/>
      <c r="AF184" s="4"/>
      <c r="AG184" s="4"/>
      <c r="AH184" s="15" t="s">
        <v>394</v>
      </c>
      <c r="AI184" s="4"/>
      <c r="AJ184" s="4"/>
    </row>
    <row r="185" spans="4:36" ht="15">
      <c r="D185" s="4"/>
      <c r="E185" s="20" t="s">
        <v>395</v>
      </c>
      <c r="F185" s="4"/>
      <c r="G185" s="4"/>
      <c r="H185" s="15" t="s">
        <v>396</v>
      </c>
      <c r="I185" s="4"/>
      <c r="J185" s="4"/>
      <c r="K185" s="4"/>
      <c r="L185" s="4"/>
      <c r="M185" s="4"/>
      <c r="N185" s="4"/>
      <c r="O185" s="4"/>
      <c r="P185" s="4"/>
      <c r="Q185" s="4"/>
      <c r="R185" s="25" t="s">
        <v>397</v>
      </c>
      <c r="S185" s="4"/>
      <c r="T185" s="4"/>
      <c r="U185" s="4"/>
      <c r="V185" s="4"/>
      <c r="W185" s="4"/>
      <c r="X185" s="4"/>
      <c r="Y185" s="4"/>
      <c r="Z185" s="4"/>
      <c r="AA185" s="4"/>
      <c r="AB185" s="4"/>
      <c r="AC185" s="4"/>
      <c r="AD185" s="4"/>
      <c r="AE185" s="4"/>
      <c r="AF185" s="4"/>
      <c r="AG185" s="4"/>
      <c r="AH185" s="15" t="s">
        <v>398</v>
      </c>
      <c r="AI185" s="4"/>
      <c r="AJ185" s="4"/>
    </row>
    <row r="186" spans="4:36" ht="15">
      <c r="D186" s="4"/>
      <c r="E186" s="20" t="s">
        <v>399</v>
      </c>
      <c r="F186" s="4"/>
      <c r="G186" s="4"/>
      <c r="H186" s="15" t="s">
        <v>400</v>
      </c>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25" t="s">
        <v>401</v>
      </c>
      <c r="AI186" s="4"/>
      <c r="AJ186" s="4"/>
    </row>
    <row r="187" spans="4:36" ht="15">
      <c r="D187" s="4"/>
      <c r="E187" s="20" t="s">
        <v>402</v>
      </c>
      <c r="F187" s="4"/>
      <c r="G187" s="4"/>
      <c r="H187" s="15" t="s">
        <v>403</v>
      </c>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row>
    <row r="188" spans="4:36" ht="15">
      <c r="D188" s="4"/>
      <c r="E188" s="20" t="s">
        <v>340</v>
      </c>
      <c r="F188" s="4"/>
      <c r="G188" s="4"/>
      <c r="H188" s="15" t="s">
        <v>404</v>
      </c>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row>
    <row r="189" spans="4:36" ht="15">
      <c r="D189" s="4"/>
      <c r="E189" s="23" t="s">
        <v>405</v>
      </c>
      <c r="F189" s="4"/>
      <c r="G189" s="4"/>
      <c r="H189" s="25" t="s">
        <v>406</v>
      </c>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row>
    <row r="190" spans="4:36">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row>
    <row r="191" spans="4:36">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row>
    <row r="192" spans="4:36">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row>
    <row r="193" spans="4:36">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row>
    <row r="194" spans="4:36">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row>
    <row r="195" spans="4:36">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row>
    <row r="196" spans="4:36">
      <c r="O196" s="4"/>
      <c r="P196" s="4"/>
      <c r="Q196" s="4"/>
      <c r="R196" s="4"/>
      <c r="S196" s="4"/>
      <c r="T196" s="4"/>
    </row>
    <row r="197" spans="4:36">
      <c r="O197" s="4"/>
      <c r="P197" s="4"/>
      <c r="Q197" s="4"/>
      <c r="R197" s="4"/>
      <c r="S197" s="4"/>
      <c r="T197" s="4"/>
    </row>
    <row r="198" spans="4:36">
      <c r="O198" s="4"/>
      <c r="P198" s="4"/>
      <c r="Q198" s="4"/>
      <c r="R198" s="4"/>
      <c r="S198" s="4"/>
      <c r="T198" s="4"/>
    </row>
    <row r="199" spans="4:36">
      <c r="O199" s="4"/>
      <c r="P199" s="4"/>
      <c r="Q199" s="4"/>
      <c r="R199" s="4"/>
      <c r="S199" s="4"/>
      <c r="T199" s="4"/>
    </row>
    <row r="200" spans="4:36">
      <c r="O200" s="4"/>
      <c r="P200" s="4"/>
      <c r="Q200" s="4"/>
      <c r="R200" s="4"/>
      <c r="S200" s="4"/>
      <c r="T200" s="4"/>
    </row>
    <row r="201" spans="4:36">
      <c r="O201" s="4"/>
      <c r="P201" s="4"/>
      <c r="Q201" s="4"/>
      <c r="R201" s="4"/>
      <c r="S201" s="4"/>
      <c r="T201" s="4"/>
    </row>
    <row r="202" spans="4:36">
      <c r="O202" s="4"/>
      <c r="P202" s="4"/>
      <c r="Q202" s="4"/>
      <c r="R202" s="4"/>
      <c r="S202" s="4"/>
      <c r="T202" s="4"/>
    </row>
    <row r="203" spans="4:36">
      <c r="O203" s="4"/>
      <c r="P203" s="4"/>
      <c r="Q203" s="4"/>
      <c r="R203" s="4"/>
      <c r="S203" s="4"/>
      <c r="T203" s="4"/>
    </row>
    <row r="204" spans="4:36" ht="15">
      <c r="D204" s="14" t="s">
        <v>407</v>
      </c>
      <c r="E204" s="14" t="s">
        <v>408</v>
      </c>
      <c r="F204" s="14" t="s">
        <v>409</v>
      </c>
      <c r="G204" s="29" t="s">
        <v>410</v>
      </c>
      <c r="H204" s="29" t="s">
        <v>411</v>
      </c>
      <c r="I204" s="14" t="s">
        <v>412</v>
      </c>
      <c r="J204" s="14" t="s">
        <v>413</v>
      </c>
      <c r="K204" s="29" t="s">
        <v>414</v>
      </c>
      <c r="L204" s="14" t="s">
        <v>415</v>
      </c>
      <c r="M204" s="14" t="s">
        <v>416</v>
      </c>
      <c r="N204" s="14" t="s">
        <v>417</v>
      </c>
      <c r="O204" s="14" t="s">
        <v>418</v>
      </c>
      <c r="P204" s="29" t="s">
        <v>419</v>
      </c>
      <c r="Q204" s="14" t="s">
        <v>420</v>
      </c>
      <c r="R204" s="14" t="s">
        <v>421</v>
      </c>
      <c r="S204" s="14" t="s">
        <v>422</v>
      </c>
      <c r="T204" s="14" t="s">
        <v>423</v>
      </c>
      <c r="U204" s="14" t="s">
        <v>424</v>
      </c>
      <c r="V204" s="14" t="s">
        <v>425</v>
      </c>
      <c r="W204" s="14" t="s">
        <v>426</v>
      </c>
      <c r="X204" s="14" t="s">
        <v>427</v>
      </c>
      <c r="Y204" s="14" t="s">
        <v>428</v>
      </c>
      <c r="Z204" s="14" t="s">
        <v>429</v>
      </c>
      <c r="AA204" s="14" t="s">
        <v>430</v>
      </c>
      <c r="AB204" s="14" t="s">
        <v>431</v>
      </c>
      <c r="AC204" s="14" t="s">
        <v>432</v>
      </c>
      <c r="AD204" s="14" t="s">
        <v>433</v>
      </c>
      <c r="AE204" s="14" t="s">
        <v>434</v>
      </c>
      <c r="AF204" s="14" t="s">
        <v>435</v>
      </c>
      <c r="AG204" s="14" t="s">
        <v>436</v>
      </c>
      <c r="AH204" s="14" t="s">
        <v>437</v>
      </c>
      <c r="AI204" s="14" t="s">
        <v>438</v>
      </c>
      <c r="AJ204" s="14" t="s">
        <v>439</v>
      </c>
    </row>
    <row r="205" spans="4:36" ht="15">
      <c r="D205" t="s">
        <v>440</v>
      </c>
      <c r="E205" t="s">
        <v>441</v>
      </c>
      <c r="F205" t="s">
        <v>409</v>
      </c>
      <c r="G205" t="s">
        <v>442</v>
      </c>
      <c r="H205" t="s">
        <v>443</v>
      </c>
      <c r="I205" t="s">
        <v>444</v>
      </c>
      <c r="J205" t="s">
        <v>445</v>
      </c>
      <c r="K205" t="s">
        <v>446</v>
      </c>
      <c r="L205" t="s">
        <v>447</v>
      </c>
      <c r="M205" t="s">
        <v>448</v>
      </c>
      <c r="N205" t="s">
        <v>449</v>
      </c>
      <c r="O205" t="s">
        <v>450</v>
      </c>
      <c r="P205" t="s">
        <v>451</v>
      </c>
      <c r="Q205" t="s">
        <v>452</v>
      </c>
      <c r="R205" t="s">
        <v>453</v>
      </c>
      <c r="S205" t="s">
        <v>454</v>
      </c>
      <c r="T205" t="s">
        <v>455</v>
      </c>
      <c r="U205" t="s">
        <v>456</v>
      </c>
      <c r="V205" t="s">
        <v>457</v>
      </c>
      <c r="W205" t="s">
        <v>458</v>
      </c>
      <c r="X205" t="s">
        <v>459</v>
      </c>
      <c r="Y205" t="s">
        <v>460</v>
      </c>
      <c r="Z205" t="s">
        <v>461</v>
      </c>
      <c r="AA205" t="s">
        <v>462</v>
      </c>
      <c r="AB205" t="s">
        <v>463</v>
      </c>
      <c r="AC205" t="s">
        <v>464</v>
      </c>
      <c r="AD205" t="s">
        <v>465</v>
      </c>
      <c r="AE205" t="s">
        <v>466</v>
      </c>
      <c r="AF205" t="s">
        <v>467</v>
      </c>
      <c r="AG205" t="s">
        <v>468</v>
      </c>
      <c r="AH205" t="s">
        <v>469</v>
      </c>
      <c r="AI205" t="s">
        <v>470</v>
      </c>
      <c r="AJ205" t="s">
        <v>471</v>
      </c>
    </row>
    <row r="206" spans="4:36" ht="15">
      <c r="D206" t="s">
        <v>472</v>
      </c>
      <c r="E206" t="s">
        <v>473</v>
      </c>
      <c r="F206" t="s">
        <v>474</v>
      </c>
      <c r="G206" t="s">
        <v>475</v>
      </c>
      <c r="H206"/>
      <c r="I206" t="s">
        <v>476</v>
      </c>
      <c r="J206" t="s">
        <v>477</v>
      </c>
      <c r="K206" t="s">
        <v>478</v>
      </c>
      <c r="L206" t="s">
        <v>479</v>
      </c>
      <c r="M206" t="s">
        <v>480</v>
      </c>
      <c r="N206" t="s">
        <v>481</v>
      </c>
      <c r="O206" t="s">
        <v>482</v>
      </c>
      <c r="P206" t="s">
        <v>483</v>
      </c>
      <c r="Q206" t="s">
        <v>484</v>
      </c>
      <c r="R206" t="s">
        <v>485</v>
      </c>
      <c r="S206" t="s">
        <v>486</v>
      </c>
      <c r="T206" t="s">
        <v>487</v>
      </c>
      <c r="U206" t="s">
        <v>488</v>
      </c>
      <c r="V206" t="s">
        <v>479</v>
      </c>
      <c r="W206" t="s">
        <v>489</v>
      </c>
      <c r="X206" t="s">
        <v>490</v>
      </c>
      <c r="Y206" t="s">
        <v>485</v>
      </c>
      <c r="Z206" t="s">
        <v>491</v>
      </c>
      <c r="AA206" t="s">
        <v>492</v>
      </c>
      <c r="AB206" t="s">
        <v>493</v>
      </c>
      <c r="AC206" t="s">
        <v>494</v>
      </c>
      <c r="AD206" t="s">
        <v>495</v>
      </c>
      <c r="AE206" t="s">
        <v>496</v>
      </c>
      <c r="AF206" t="s">
        <v>493</v>
      </c>
      <c r="AG206" t="s">
        <v>497</v>
      </c>
      <c r="AH206" t="s">
        <v>498</v>
      </c>
      <c r="AI206" t="s">
        <v>499</v>
      </c>
      <c r="AJ206" t="s">
        <v>500</v>
      </c>
    </row>
    <row r="207" spans="4:36" ht="15">
      <c r="D207" t="s">
        <v>501</v>
      </c>
      <c r="E207" t="s">
        <v>502</v>
      </c>
      <c r="F207" t="s">
        <v>503</v>
      </c>
      <c r="G207" t="s">
        <v>504</v>
      </c>
      <c r="H207"/>
      <c r="I207" t="s">
        <v>505</v>
      </c>
      <c r="J207" t="s">
        <v>506</v>
      </c>
      <c r="K207" t="s">
        <v>507</v>
      </c>
      <c r="L207" t="s">
        <v>508</v>
      </c>
      <c r="M207" t="s">
        <v>509</v>
      </c>
      <c r="N207" t="s">
        <v>510</v>
      </c>
      <c r="O207" t="s">
        <v>511</v>
      </c>
      <c r="P207" t="s">
        <v>512</v>
      </c>
      <c r="Q207" t="s">
        <v>493</v>
      </c>
      <c r="R207" t="s">
        <v>513</v>
      </c>
      <c r="S207" t="s">
        <v>514</v>
      </c>
      <c r="T207" t="s">
        <v>515</v>
      </c>
      <c r="U207" t="s">
        <v>516</v>
      </c>
      <c r="V207" t="s">
        <v>517</v>
      </c>
      <c r="W207" t="s">
        <v>518</v>
      </c>
      <c r="X207" t="s">
        <v>519</v>
      </c>
      <c r="Y207" t="s">
        <v>520</v>
      </c>
      <c r="Z207" t="s">
        <v>521</v>
      </c>
      <c r="AA207" t="s">
        <v>522</v>
      </c>
      <c r="AB207" t="s">
        <v>523</v>
      </c>
      <c r="AC207" t="s">
        <v>524</v>
      </c>
      <c r="AD207"/>
      <c r="AE207" t="s">
        <v>479</v>
      </c>
      <c r="AF207" t="s">
        <v>525</v>
      </c>
      <c r="AG207" t="s">
        <v>526</v>
      </c>
      <c r="AH207" t="s">
        <v>527</v>
      </c>
      <c r="AI207" t="s">
        <v>528</v>
      </c>
      <c r="AJ207" t="s">
        <v>529</v>
      </c>
    </row>
    <row r="208" spans="4:36" ht="15">
      <c r="D208" t="s">
        <v>530</v>
      </c>
      <c r="E208" t="s">
        <v>531</v>
      </c>
      <c r="F208" t="s">
        <v>532</v>
      </c>
      <c r="G208" t="s">
        <v>533</v>
      </c>
      <c r="H208"/>
      <c r="I208" t="s">
        <v>534</v>
      </c>
      <c r="J208" t="s">
        <v>535</v>
      </c>
      <c r="K208" t="s">
        <v>536</v>
      </c>
      <c r="L208" t="s">
        <v>537</v>
      </c>
      <c r="M208" t="s">
        <v>538</v>
      </c>
      <c r="N208" t="s">
        <v>524</v>
      </c>
      <c r="O208" t="s">
        <v>539</v>
      </c>
      <c r="P208" t="s">
        <v>540</v>
      </c>
      <c r="Q208" t="s">
        <v>541</v>
      </c>
      <c r="R208" t="s">
        <v>542</v>
      </c>
      <c r="S208" t="s">
        <v>543</v>
      </c>
      <c r="T208" t="s">
        <v>544</v>
      </c>
      <c r="U208" t="s">
        <v>545</v>
      </c>
      <c r="V208" t="s">
        <v>546</v>
      </c>
      <c r="W208" t="s">
        <v>547</v>
      </c>
      <c r="X208" t="s">
        <v>548</v>
      </c>
      <c r="Y208" t="s">
        <v>549</v>
      </c>
      <c r="Z208" t="s">
        <v>550</v>
      </c>
      <c r="AA208" t="s">
        <v>551</v>
      </c>
      <c r="AB208" t="s">
        <v>552</v>
      </c>
      <c r="AC208" t="s">
        <v>553</v>
      </c>
      <c r="AD208"/>
      <c r="AE208" t="s">
        <v>554</v>
      </c>
      <c r="AF208" t="s">
        <v>555</v>
      </c>
      <c r="AG208" t="s">
        <v>556</v>
      </c>
      <c r="AH208" t="s">
        <v>557</v>
      </c>
      <c r="AI208" t="s">
        <v>558</v>
      </c>
      <c r="AJ208" t="s">
        <v>559</v>
      </c>
    </row>
    <row r="209" spans="4:36" ht="15">
      <c r="D209" t="s">
        <v>560</v>
      </c>
      <c r="E209" t="s">
        <v>561</v>
      </c>
      <c r="F209" t="s">
        <v>562</v>
      </c>
      <c r="G209" t="s">
        <v>563</v>
      </c>
      <c r="H209"/>
      <c r="I209" t="s">
        <v>564</v>
      </c>
      <c r="J209" t="s">
        <v>565</v>
      </c>
      <c r="K209" t="s">
        <v>566</v>
      </c>
      <c r="L209" t="s">
        <v>567</v>
      </c>
      <c r="M209" t="s">
        <v>568</v>
      </c>
      <c r="N209" t="s">
        <v>412</v>
      </c>
      <c r="O209" t="s">
        <v>569</v>
      </c>
      <c r="P209" t="s">
        <v>570</v>
      </c>
      <c r="Q209" t="s">
        <v>571</v>
      </c>
      <c r="R209" t="s">
        <v>572</v>
      </c>
      <c r="S209" t="s">
        <v>573</v>
      </c>
      <c r="T209"/>
      <c r="U209" t="s">
        <v>574</v>
      </c>
      <c r="V209" t="s">
        <v>575</v>
      </c>
      <c r="W209" t="s">
        <v>576</v>
      </c>
      <c r="X209" t="s">
        <v>577</v>
      </c>
      <c r="Y209" t="s">
        <v>578</v>
      </c>
      <c r="Z209" t="s">
        <v>579</v>
      </c>
      <c r="AA209" t="s">
        <v>580</v>
      </c>
      <c r="AB209" t="s">
        <v>420</v>
      </c>
      <c r="AC209" t="s">
        <v>581</v>
      </c>
      <c r="AD209"/>
      <c r="AE209" t="s">
        <v>582</v>
      </c>
      <c r="AF209" t="s">
        <v>583</v>
      </c>
      <c r="AG209" t="s">
        <v>584</v>
      </c>
      <c r="AH209" t="s">
        <v>510</v>
      </c>
      <c r="AI209" t="s">
        <v>585</v>
      </c>
      <c r="AJ209"/>
    </row>
    <row r="210" spans="4:36" ht="15">
      <c r="D210" t="s">
        <v>586</v>
      </c>
      <c r="E210" t="s">
        <v>587</v>
      </c>
      <c r="F210" t="s">
        <v>588</v>
      </c>
      <c r="G210" t="s">
        <v>589</v>
      </c>
      <c r="H210"/>
      <c r="I210" t="s">
        <v>590</v>
      </c>
      <c r="J210" t="s">
        <v>591</v>
      </c>
      <c r="K210" t="s">
        <v>592</v>
      </c>
      <c r="L210" t="s">
        <v>593</v>
      </c>
      <c r="M210" t="s">
        <v>594</v>
      </c>
      <c r="N210" t="s">
        <v>595</v>
      </c>
      <c r="O210" t="s">
        <v>596</v>
      </c>
      <c r="P210" t="s">
        <v>597</v>
      </c>
      <c r="Q210" t="s">
        <v>598</v>
      </c>
      <c r="R210" t="s">
        <v>599</v>
      </c>
      <c r="S210" t="s">
        <v>600</v>
      </c>
      <c r="T210"/>
      <c r="U210" t="s">
        <v>601</v>
      </c>
      <c r="V210" t="s">
        <v>602</v>
      </c>
      <c r="W210" t="s">
        <v>603</v>
      </c>
      <c r="X210" t="s">
        <v>604</v>
      </c>
      <c r="Y210" t="s">
        <v>605</v>
      </c>
      <c r="Z210" t="s">
        <v>606</v>
      </c>
      <c r="AA210" t="s">
        <v>607</v>
      </c>
      <c r="AB210" t="s">
        <v>608</v>
      </c>
      <c r="AC210" t="s">
        <v>609</v>
      </c>
      <c r="AD210"/>
      <c r="AE210" t="s">
        <v>610</v>
      </c>
      <c r="AF210" t="s">
        <v>611</v>
      </c>
      <c r="AG210" t="s">
        <v>612</v>
      </c>
      <c r="AH210" t="s">
        <v>412</v>
      </c>
      <c r="AI210" t="s">
        <v>613</v>
      </c>
      <c r="AJ210"/>
    </row>
    <row r="211" spans="4:36" ht="15">
      <c r="D211" t="s">
        <v>614</v>
      </c>
      <c r="E211" t="s">
        <v>615</v>
      </c>
      <c r="F211" t="s">
        <v>616</v>
      </c>
      <c r="G211" t="s">
        <v>617</v>
      </c>
      <c r="H211"/>
      <c r="I211" t="s">
        <v>618</v>
      </c>
      <c r="J211" t="s">
        <v>619</v>
      </c>
      <c r="K211" t="s">
        <v>620</v>
      </c>
      <c r="L211" t="s">
        <v>621</v>
      </c>
      <c r="M211" t="s">
        <v>622</v>
      </c>
      <c r="N211" t="s">
        <v>623</v>
      </c>
      <c r="O211" t="s">
        <v>624</v>
      </c>
      <c r="P211" t="s">
        <v>625</v>
      </c>
      <c r="Q211" t="s">
        <v>626</v>
      </c>
      <c r="R211" t="s">
        <v>627</v>
      </c>
      <c r="S211" t="s">
        <v>628</v>
      </c>
      <c r="T211"/>
      <c r="U211" t="s">
        <v>629</v>
      </c>
      <c r="V211" t="s">
        <v>630</v>
      </c>
      <c r="W211" t="s">
        <v>631</v>
      </c>
      <c r="X211" t="s">
        <v>632</v>
      </c>
      <c r="Y211" t="s">
        <v>565</v>
      </c>
      <c r="Z211" t="s">
        <v>633</v>
      </c>
      <c r="AA211" t="s">
        <v>634</v>
      </c>
      <c r="AB211" t="s">
        <v>635</v>
      </c>
      <c r="AC211" t="s">
        <v>636</v>
      </c>
      <c r="AD211"/>
      <c r="AE211" t="s">
        <v>637</v>
      </c>
      <c r="AF211" t="s">
        <v>638</v>
      </c>
      <c r="AG211" t="s">
        <v>639</v>
      </c>
      <c r="AH211" t="s">
        <v>640</v>
      </c>
      <c r="AI211"/>
      <c r="AJ211"/>
    </row>
    <row r="212" spans="4:36" ht="15">
      <c r="D212" t="s">
        <v>641</v>
      </c>
      <c r="E212" t="s">
        <v>642</v>
      </c>
      <c r="F212"/>
      <c r="G212" t="s">
        <v>643</v>
      </c>
      <c r="H212"/>
      <c r="I212" t="s">
        <v>487</v>
      </c>
      <c r="J212" t="s">
        <v>644</v>
      </c>
      <c r="K212" t="s">
        <v>645</v>
      </c>
      <c r="L212" t="s">
        <v>646</v>
      </c>
      <c r="M212" t="s">
        <v>647</v>
      </c>
      <c r="N212" t="s">
        <v>648</v>
      </c>
      <c r="O212" t="s">
        <v>649</v>
      </c>
      <c r="P212" t="s">
        <v>650</v>
      </c>
      <c r="Q212" t="s">
        <v>651</v>
      </c>
      <c r="R212" t="s">
        <v>652</v>
      </c>
      <c r="S212" t="s">
        <v>653</v>
      </c>
      <c r="T212"/>
      <c r="U212" t="s">
        <v>654</v>
      </c>
      <c r="V212" t="s">
        <v>655</v>
      </c>
      <c r="W212" t="s">
        <v>656</v>
      </c>
      <c r="X212" t="s">
        <v>657</v>
      </c>
      <c r="Y212" t="s">
        <v>658</v>
      </c>
      <c r="Z212" t="s">
        <v>659</v>
      </c>
      <c r="AA212" t="s">
        <v>660</v>
      </c>
      <c r="AB212" t="s">
        <v>661</v>
      </c>
      <c r="AC212" t="s">
        <v>662</v>
      </c>
      <c r="AD212"/>
      <c r="AE212" t="s">
        <v>663</v>
      </c>
      <c r="AF212" t="s">
        <v>664</v>
      </c>
      <c r="AG212" t="s">
        <v>665</v>
      </c>
      <c r="AH212" t="s">
        <v>666</v>
      </c>
      <c r="AI212"/>
      <c r="AJ212"/>
    </row>
    <row r="213" spans="4:36" ht="15">
      <c r="D213" t="s">
        <v>667</v>
      </c>
      <c r="E213" t="s">
        <v>668</v>
      </c>
      <c r="F213"/>
      <c r="G213" t="s">
        <v>669</v>
      </c>
      <c r="H213"/>
      <c r="I213" t="s">
        <v>670</v>
      </c>
      <c r="J213" t="s">
        <v>413</v>
      </c>
      <c r="K213" t="s">
        <v>671</v>
      </c>
      <c r="L213" t="s">
        <v>672</v>
      </c>
      <c r="M213" t="s">
        <v>673</v>
      </c>
      <c r="N213" t="s">
        <v>674</v>
      </c>
      <c r="O213" t="s">
        <v>675</v>
      </c>
      <c r="P213" t="s">
        <v>676</v>
      </c>
      <c r="Q213" t="s">
        <v>677</v>
      </c>
      <c r="R213" t="s">
        <v>678</v>
      </c>
      <c r="S213"/>
      <c r="T213"/>
      <c r="U213" t="s">
        <v>679</v>
      </c>
      <c r="V213" t="s">
        <v>680</v>
      </c>
      <c r="W213" t="s">
        <v>681</v>
      </c>
      <c r="X213" t="s">
        <v>682</v>
      </c>
      <c r="Y213" t="s">
        <v>492</v>
      </c>
      <c r="Z213" t="s">
        <v>683</v>
      </c>
      <c r="AA213" t="s">
        <v>684</v>
      </c>
      <c r="AB213" t="s">
        <v>685</v>
      </c>
      <c r="AC213" t="s">
        <v>686</v>
      </c>
      <c r="AD213"/>
      <c r="AE213" t="s">
        <v>412</v>
      </c>
      <c r="AF213" t="s">
        <v>687</v>
      </c>
      <c r="AG213" t="s">
        <v>688</v>
      </c>
      <c r="AH213" t="s">
        <v>689</v>
      </c>
      <c r="AI213"/>
      <c r="AJ213"/>
    </row>
    <row r="214" spans="4:36" ht="15">
      <c r="D214" t="s">
        <v>690</v>
      </c>
      <c r="E214" t="s">
        <v>691</v>
      </c>
      <c r="F214"/>
      <c r="G214" t="s">
        <v>692</v>
      </c>
      <c r="H214"/>
      <c r="I214" t="s">
        <v>693</v>
      </c>
      <c r="J214" t="s">
        <v>694</v>
      </c>
      <c r="K214" t="s">
        <v>695</v>
      </c>
      <c r="L214" t="s">
        <v>696</v>
      </c>
      <c r="M214" t="s">
        <v>697</v>
      </c>
      <c r="N214" t="s">
        <v>698</v>
      </c>
      <c r="O214" t="s">
        <v>699</v>
      </c>
      <c r="P214" t="s">
        <v>700</v>
      </c>
      <c r="Q214" t="s">
        <v>701</v>
      </c>
      <c r="R214" t="s">
        <v>702</v>
      </c>
      <c r="S214"/>
      <c r="T214"/>
      <c r="U214" t="s">
        <v>703</v>
      </c>
      <c r="V214" t="s">
        <v>704</v>
      </c>
      <c r="W214" t="s">
        <v>705</v>
      </c>
      <c r="X214" t="s">
        <v>706</v>
      </c>
      <c r="Y214" t="s">
        <v>707</v>
      </c>
      <c r="Z214" t="s">
        <v>708</v>
      </c>
      <c r="AA214" t="s">
        <v>709</v>
      </c>
      <c r="AB214" t="s">
        <v>710</v>
      </c>
      <c r="AC214" t="s">
        <v>711</v>
      </c>
      <c r="AD214"/>
      <c r="AE214" t="s">
        <v>678</v>
      </c>
      <c r="AF214" t="s">
        <v>712</v>
      </c>
      <c r="AG214" t="s">
        <v>713</v>
      </c>
      <c r="AH214" t="s">
        <v>714</v>
      </c>
      <c r="AI214"/>
      <c r="AJ214"/>
    </row>
    <row r="215" spans="4:36" ht="15">
      <c r="D215" t="s">
        <v>715</v>
      </c>
      <c r="E215" t="s">
        <v>716</v>
      </c>
      <c r="F215"/>
      <c r="G215" t="s">
        <v>717</v>
      </c>
      <c r="H215"/>
      <c r="I215" t="s">
        <v>420</v>
      </c>
      <c r="J215" t="s">
        <v>493</v>
      </c>
      <c r="K215" t="s">
        <v>718</v>
      </c>
      <c r="L215" t="s">
        <v>719</v>
      </c>
      <c r="M215" t="s">
        <v>720</v>
      </c>
      <c r="N215" t="s">
        <v>721</v>
      </c>
      <c r="O215" t="s">
        <v>722</v>
      </c>
      <c r="P215" t="s">
        <v>723</v>
      </c>
      <c r="Q215" t="s">
        <v>724</v>
      </c>
      <c r="R215" t="s">
        <v>725</v>
      </c>
      <c r="S215"/>
      <c r="T215"/>
      <c r="U215" t="s">
        <v>726</v>
      </c>
      <c r="V215" t="s">
        <v>727</v>
      </c>
      <c r="W215" t="s">
        <v>728</v>
      </c>
      <c r="X215" t="s">
        <v>729</v>
      </c>
      <c r="Y215" t="s">
        <v>730</v>
      </c>
      <c r="Z215" t="s">
        <v>731</v>
      </c>
      <c r="AA215" t="s">
        <v>732</v>
      </c>
      <c r="AB215" t="s">
        <v>733</v>
      </c>
      <c r="AC215" t="s">
        <v>734</v>
      </c>
      <c r="AD215"/>
      <c r="AE215" t="s">
        <v>735</v>
      </c>
      <c r="AF215" t="s">
        <v>736</v>
      </c>
      <c r="AG215" t="s">
        <v>737</v>
      </c>
      <c r="AH215" t="s">
        <v>738</v>
      </c>
      <c r="AI215"/>
      <c r="AJ215"/>
    </row>
    <row r="216" spans="4:36" ht="15">
      <c r="D216"/>
      <c r="E216" t="s">
        <v>739</v>
      </c>
      <c r="F216"/>
      <c r="G216" t="s">
        <v>740</v>
      </c>
      <c r="H216"/>
      <c r="I216" t="s">
        <v>741</v>
      </c>
      <c r="J216" t="s">
        <v>742</v>
      </c>
      <c r="K216" t="s">
        <v>743</v>
      </c>
      <c r="L216" t="s">
        <v>744</v>
      </c>
      <c r="M216" t="s">
        <v>745</v>
      </c>
      <c r="N216" t="s">
        <v>447</v>
      </c>
      <c r="O216" t="s">
        <v>746</v>
      </c>
      <c r="P216" t="s">
        <v>747</v>
      </c>
      <c r="Q216" t="s">
        <v>748</v>
      </c>
      <c r="R216" t="s">
        <v>749</v>
      </c>
      <c r="S216"/>
      <c r="T216"/>
      <c r="U216" t="s">
        <v>750</v>
      </c>
      <c r="V216" t="s">
        <v>751</v>
      </c>
      <c r="W216" t="s">
        <v>752</v>
      </c>
      <c r="X216" t="s">
        <v>753</v>
      </c>
      <c r="Y216" t="s">
        <v>420</v>
      </c>
      <c r="Z216" t="s">
        <v>754</v>
      </c>
      <c r="AA216" t="s">
        <v>755</v>
      </c>
      <c r="AB216" t="s">
        <v>756</v>
      </c>
      <c r="AC216" t="s">
        <v>757</v>
      </c>
      <c r="AD216"/>
      <c r="AE216" t="s">
        <v>758</v>
      </c>
      <c r="AF216" t="s">
        <v>759</v>
      </c>
      <c r="AG216" t="s">
        <v>760</v>
      </c>
      <c r="AH216" t="s">
        <v>533</v>
      </c>
      <c r="AI216"/>
      <c r="AJ216"/>
    </row>
    <row r="217" spans="4:36" ht="15">
      <c r="D217"/>
      <c r="E217" t="s">
        <v>761</v>
      </c>
      <c r="F217"/>
      <c r="G217" t="s">
        <v>762</v>
      </c>
      <c r="H217"/>
      <c r="I217" t="s">
        <v>763</v>
      </c>
      <c r="J217" t="s">
        <v>414</v>
      </c>
      <c r="K217" t="s">
        <v>764</v>
      </c>
      <c r="L217" t="s">
        <v>765</v>
      </c>
      <c r="M217" t="s">
        <v>766</v>
      </c>
      <c r="N217" t="s">
        <v>767</v>
      </c>
      <c r="O217" t="s">
        <v>768</v>
      </c>
      <c r="P217" t="s">
        <v>769</v>
      </c>
      <c r="Q217" t="s">
        <v>770</v>
      </c>
      <c r="R217" t="s">
        <v>771</v>
      </c>
      <c r="S217"/>
      <c r="T217"/>
      <c r="U217" t="s">
        <v>772</v>
      </c>
      <c r="V217" t="s">
        <v>773</v>
      </c>
      <c r="W217" t="s">
        <v>774</v>
      </c>
      <c r="X217" t="s">
        <v>774</v>
      </c>
      <c r="Y217" t="s">
        <v>775</v>
      </c>
      <c r="Z217" t="s">
        <v>776</v>
      </c>
      <c r="AA217" t="s">
        <v>777</v>
      </c>
      <c r="AB217"/>
      <c r="AC217" t="s">
        <v>778</v>
      </c>
      <c r="AD217"/>
      <c r="AE217" t="s">
        <v>779</v>
      </c>
      <c r="AF217" t="s">
        <v>780</v>
      </c>
      <c r="AG217" t="s">
        <v>781</v>
      </c>
      <c r="AH217" t="s">
        <v>782</v>
      </c>
      <c r="AI217"/>
      <c r="AJ217"/>
    </row>
    <row r="218" spans="4:36" ht="15">
      <c r="D218"/>
      <c r="E218" t="s">
        <v>783</v>
      </c>
      <c r="F218"/>
      <c r="G218" t="s">
        <v>543</v>
      </c>
      <c r="H218"/>
      <c r="I218" t="s">
        <v>784</v>
      </c>
      <c r="J218" t="s">
        <v>785</v>
      </c>
      <c r="K218" t="s">
        <v>786</v>
      </c>
      <c r="L218" t="s">
        <v>787</v>
      </c>
      <c r="M218" t="s">
        <v>788</v>
      </c>
      <c r="N218" t="s">
        <v>789</v>
      </c>
      <c r="O218" t="s">
        <v>790</v>
      </c>
      <c r="P218" t="s">
        <v>791</v>
      </c>
      <c r="Q218" t="s">
        <v>792</v>
      </c>
      <c r="R218" t="s">
        <v>793</v>
      </c>
      <c r="S218"/>
      <c r="T218"/>
      <c r="U218" t="s">
        <v>794</v>
      </c>
      <c r="V218" t="s">
        <v>795</v>
      </c>
      <c r="W218" t="s">
        <v>796</v>
      </c>
      <c r="X218" t="s">
        <v>797</v>
      </c>
      <c r="Y218" t="s">
        <v>798</v>
      </c>
      <c r="Z218" t="s">
        <v>799</v>
      </c>
      <c r="AA218"/>
      <c r="AB218"/>
      <c r="AC218" t="s">
        <v>800</v>
      </c>
      <c r="AD218"/>
      <c r="AE218" t="s">
        <v>801</v>
      </c>
      <c r="AF218" t="s">
        <v>802</v>
      </c>
      <c r="AG218" t="s">
        <v>803</v>
      </c>
      <c r="AH218" t="s">
        <v>804</v>
      </c>
      <c r="AI218"/>
      <c r="AJ218"/>
    </row>
    <row r="219" spans="4:36" ht="15">
      <c r="D219"/>
      <c r="E219" t="s">
        <v>510</v>
      </c>
      <c r="F219"/>
      <c r="G219" t="s">
        <v>805</v>
      </c>
      <c r="H219"/>
      <c r="I219" t="s">
        <v>806</v>
      </c>
      <c r="J219" t="s">
        <v>807</v>
      </c>
      <c r="K219" t="s">
        <v>808</v>
      </c>
      <c r="L219" t="s">
        <v>809</v>
      </c>
      <c r="M219" t="s">
        <v>810</v>
      </c>
      <c r="N219" t="s">
        <v>811</v>
      </c>
      <c r="O219" t="s">
        <v>812</v>
      </c>
      <c r="P219" t="s">
        <v>813</v>
      </c>
      <c r="Q219" t="s">
        <v>814</v>
      </c>
      <c r="R219" t="s">
        <v>815</v>
      </c>
      <c r="S219"/>
      <c r="T219"/>
      <c r="U219" t="s">
        <v>816</v>
      </c>
      <c r="V219" t="s">
        <v>817</v>
      </c>
      <c r="W219" t="s">
        <v>818</v>
      </c>
      <c r="X219" t="s">
        <v>819</v>
      </c>
      <c r="Y219" t="s">
        <v>820</v>
      </c>
      <c r="Z219" t="s">
        <v>821</v>
      </c>
      <c r="AA219"/>
      <c r="AB219"/>
      <c r="AC219"/>
      <c r="AD219"/>
      <c r="AE219" t="s">
        <v>822</v>
      </c>
      <c r="AF219" t="s">
        <v>823</v>
      </c>
      <c r="AG219" t="s">
        <v>824</v>
      </c>
      <c r="AH219" t="s">
        <v>825</v>
      </c>
      <c r="AI219"/>
      <c r="AJ219"/>
    </row>
    <row r="220" spans="4:36" ht="15">
      <c r="D220"/>
      <c r="E220" t="s">
        <v>463</v>
      </c>
      <c r="F220"/>
      <c r="G220" t="s">
        <v>826</v>
      </c>
      <c r="H220"/>
      <c r="I220" t="s">
        <v>827</v>
      </c>
      <c r="J220" t="s">
        <v>828</v>
      </c>
      <c r="K220" t="s">
        <v>829</v>
      </c>
      <c r="L220" t="s">
        <v>830</v>
      </c>
      <c r="M220" t="s">
        <v>831</v>
      </c>
      <c r="N220" t="s">
        <v>832</v>
      </c>
      <c r="O220" t="s">
        <v>833</v>
      </c>
      <c r="P220" t="s">
        <v>834</v>
      </c>
      <c r="Q220" t="s">
        <v>835</v>
      </c>
      <c r="R220" t="s">
        <v>836</v>
      </c>
      <c r="S220"/>
      <c r="T220"/>
      <c r="U220" t="s">
        <v>837</v>
      </c>
      <c r="V220"/>
      <c r="W220" t="s">
        <v>838</v>
      </c>
      <c r="X220" t="s">
        <v>839</v>
      </c>
      <c r="Y220" t="s">
        <v>840</v>
      </c>
      <c r="Z220" t="s">
        <v>841</v>
      </c>
      <c r="AA220"/>
      <c r="AB220"/>
      <c r="AC220"/>
      <c r="AD220"/>
      <c r="AE220" t="s">
        <v>842</v>
      </c>
      <c r="AF220" t="s">
        <v>843</v>
      </c>
      <c r="AG220" t="s">
        <v>844</v>
      </c>
      <c r="AH220" t="s">
        <v>845</v>
      </c>
      <c r="AI220"/>
      <c r="AJ220"/>
    </row>
    <row r="221" spans="4:36" ht="15">
      <c r="D221"/>
      <c r="E221" t="s">
        <v>582</v>
      </c>
      <c r="F221"/>
      <c r="G221" t="s">
        <v>766</v>
      </c>
      <c r="H221"/>
      <c r="I221" t="s">
        <v>846</v>
      </c>
      <c r="J221" t="s">
        <v>847</v>
      </c>
      <c r="K221" t="s">
        <v>848</v>
      </c>
      <c r="L221"/>
      <c r="M221" t="s">
        <v>849</v>
      </c>
      <c r="N221" t="s">
        <v>850</v>
      </c>
      <c r="O221" t="s">
        <v>851</v>
      </c>
      <c r="P221" t="s">
        <v>852</v>
      </c>
      <c r="Q221" t="s">
        <v>853</v>
      </c>
      <c r="R221" t="s">
        <v>854</v>
      </c>
      <c r="S221"/>
      <c r="T221"/>
      <c r="U221" t="s">
        <v>855</v>
      </c>
      <c r="V221"/>
      <c r="W221" t="s">
        <v>856</v>
      </c>
      <c r="X221" t="s">
        <v>857</v>
      </c>
      <c r="Y221" t="s">
        <v>858</v>
      </c>
      <c r="Z221" t="s">
        <v>859</v>
      </c>
      <c r="AA221"/>
      <c r="AB221"/>
      <c r="AC221"/>
      <c r="AD221"/>
      <c r="AE221" t="s">
        <v>860</v>
      </c>
      <c r="AF221" t="s">
        <v>861</v>
      </c>
      <c r="AG221" t="s">
        <v>862</v>
      </c>
      <c r="AH221" t="s">
        <v>863</v>
      </c>
      <c r="AI221"/>
      <c r="AJ221"/>
    </row>
    <row r="222" spans="4:36" ht="15">
      <c r="D222"/>
      <c r="E222" t="s">
        <v>864</v>
      </c>
      <c r="F222"/>
      <c r="G222" t="s">
        <v>865</v>
      </c>
      <c r="H222"/>
      <c r="I222" t="s">
        <v>866</v>
      </c>
      <c r="J222" t="s">
        <v>867</v>
      </c>
      <c r="K222" t="s">
        <v>868</v>
      </c>
      <c r="L222"/>
      <c r="M222" t="s">
        <v>869</v>
      </c>
      <c r="N222" t="s">
        <v>870</v>
      </c>
      <c r="O222" t="s">
        <v>871</v>
      </c>
      <c r="P222" t="s">
        <v>872</v>
      </c>
      <c r="Q222" t="s">
        <v>873</v>
      </c>
      <c r="R222" t="s">
        <v>874</v>
      </c>
      <c r="S222"/>
      <c r="T222"/>
      <c r="U222" t="s">
        <v>875</v>
      </c>
      <c r="V222"/>
      <c r="W222" t="s">
        <v>876</v>
      </c>
      <c r="X222" t="s">
        <v>877</v>
      </c>
      <c r="Y222" t="s">
        <v>878</v>
      </c>
      <c r="Z222" t="s">
        <v>879</v>
      </c>
      <c r="AA222"/>
      <c r="AB222"/>
      <c r="AC222"/>
      <c r="AD222"/>
      <c r="AE222" t="s">
        <v>880</v>
      </c>
      <c r="AF222" t="s">
        <v>881</v>
      </c>
      <c r="AG222" t="s">
        <v>882</v>
      </c>
      <c r="AH222" t="s">
        <v>883</v>
      </c>
      <c r="AI222"/>
      <c r="AJ222"/>
    </row>
    <row r="223" spans="4:36" ht="15">
      <c r="D223"/>
      <c r="E223" t="s">
        <v>884</v>
      </c>
      <c r="F223"/>
      <c r="G223" t="s">
        <v>885</v>
      </c>
      <c r="H223"/>
      <c r="I223" t="s">
        <v>886</v>
      </c>
      <c r="J223" t="s">
        <v>887</v>
      </c>
      <c r="K223" t="s">
        <v>888</v>
      </c>
      <c r="L223"/>
      <c r="M223" t="s">
        <v>817</v>
      </c>
      <c r="N223" t="s">
        <v>889</v>
      </c>
      <c r="O223" t="s">
        <v>890</v>
      </c>
      <c r="P223" t="s">
        <v>891</v>
      </c>
      <c r="Q223" t="s">
        <v>892</v>
      </c>
      <c r="R223" t="s">
        <v>893</v>
      </c>
      <c r="S223"/>
      <c r="T223"/>
      <c r="U223" t="s">
        <v>894</v>
      </c>
      <c r="V223"/>
      <c r="W223" t="s">
        <v>895</v>
      </c>
      <c r="X223" t="s">
        <v>896</v>
      </c>
      <c r="Y223" t="s">
        <v>897</v>
      </c>
      <c r="Z223" t="s">
        <v>898</v>
      </c>
      <c r="AA223"/>
      <c r="AB223"/>
      <c r="AC223"/>
      <c r="AD223"/>
      <c r="AE223" t="s">
        <v>899</v>
      </c>
      <c r="AF223" t="s">
        <v>900</v>
      </c>
      <c r="AG223" t="s">
        <v>901</v>
      </c>
      <c r="AH223" t="s">
        <v>902</v>
      </c>
      <c r="AI223"/>
      <c r="AJ223"/>
    </row>
    <row r="224" spans="4:36" ht="15">
      <c r="D224"/>
      <c r="E224" t="s">
        <v>903</v>
      </c>
      <c r="F224"/>
      <c r="G224" t="s">
        <v>904</v>
      </c>
      <c r="H224"/>
      <c r="I224" t="s">
        <v>905</v>
      </c>
      <c r="J224" t="s">
        <v>906</v>
      </c>
      <c r="K224" t="s">
        <v>432</v>
      </c>
      <c r="L224"/>
      <c r="M224"/>
      <c r="N224" t="s">
        <v>907</v>
      </c>
      <c r="O224" t="s">
        <v>908</v>
      </c>
      <c r="P224" t="s">
        <v>909</v>
      </c>
      <c r="Q224" t="s">
        <v>910</v>
      </c>
      <c r="R224" t="s">
        <v>911</v>
      </c>
      <c r="S224"/>
      <c r="T224"/>
      <c r="U224" t="s">
        <v>912</v>
      </c>
      <c r="V224"/>
      <c r="W224" t="s">
        <v>913</v>
      </c>
      <c r="X224" t="s">
        <v>914</v>
      </c>
      <c r="Y224" t="s">
        <v>915</v>
      </c>
      <c r="Z224" t="s">
        <v>916</v>
      </c>
      <c r="AA224"/>
      <c r="AB224"/>
      <c r="AC224"/>
      <c r="AD224"/>
      <c r="AE224" t="s">
        <v>917</v>
      </c>
      <c r="AF224" t="s">
        <v>918</v>
      </c>
      <c r="AG224" t="s">
        <v>919</v>
      </c>
      <c r="AH224" t="s">
        <v>920</v>
      </c>
      <c r="AI224"/>
      <c r="AJ224"/>
    </row>
    <row r="225" spans="4:36" ht="15">
      <c r="D225"/>
      <c r="E225" t="s">
        <v>663</v>
      </c>
      <c r="F225"/>
      <c r="G225" t="s">
        <v>921</v>
      </c>
      <c r="H225"/>
      <c r="I225" t="s">
        <v>922</v>
      </c>
      <c r="J225" t="s">
        <v>923</v>
      </c>
      <c r="K225" t="s">
        <v>924</v>
      </c>
      <c r="L225"/>
      <c r="M225"/>
      <c r="N225" t="s">
        <v>925</v>
      </c>
      <c r="O225" t="s">
        <v>926</v>
      </c>
      <c r="P225" t="s">
        <v>927</v>
      </c>
      <c r="Q225" t="s">
        <v>928</v>
      </c>
      <c r="R225" t="s">
        <v>929</v>
      </c>
      <c r="S225"/>
      <c r="T225"/>
      <c r="U225" t="s">
        <v>930</v>
      </c>
      <c r="V225"/>
      <c r="W225" t="s">
        <v>931</v>
      </c>
      <c r="X225" t="s">
        <v>932</v>
      </c>
      <c r="Y225" t="s">
        <v>721</v>
      </c>
      <c r="Z225" t="s">
        <v>933</v>
      </c>
      <c r="AA225"/>
      <c r="AB225"/>
      <c r="AC225"/>
      <c r="AD225"/>
      <c r="AE225" t="s">
        <v>934</v>
      </c>
      <c r="AF225" t="s">
        <v>935</v>
      </c>
      <c r="AG225" t="s">
        <v>936</v>
      </c>
      <c r="AH225" t="s">
        <v>937</v>
      </c>
      <c r="AI225"/>
      <c r="AJ225"/>
    </row>
    <row r="226" spans="4:36" ht="15">
      <c r="D226"/>
      <c r="E226" t="s">
        <v>938</v>
      </c>
      <c r="F226"/>
      <c r="G226" t="s">
        <v>939</v>
      </c>
      <c r="H226"/>
      <c r="I226" t="s">
        <v>940</v>
      </c>
      <c r="J226" t="s">
        <v>941</v>
      </c>
      <c r="K226" t="s">
        <v>942</v>
      </c>
      <c r="L226"/>
      <c r="M226"/>
      <c r="N226" t="s">
        <v>943</v>
      </c>
      <c r="O226" t="s">
        <v>944</v>
      </c>
      <c r="P226" t="s">
        <v>945</v>
      </c>
      <c r="Q226" t="s">
        <v>946</v>
      </c>
      <c r="R226" t="s">
        <v>947</v>
      </c>
      <c r="S226"/>
      <c r="T226"/>
      <c r="U226" t="s">
        <v>948</v>
      </c>
      <c r="V226"/>
      <c r="W226" t="s">
        <v>924</v>
      </c>
      <c r="X226" t="s">
        <v>949</v>
      </c>
      <c r="Y226" t="s">
        <v>950</v>
      </c>
      <c r="Z226" t="s">
        <v>951</v>
      </c>
      <c r="AA226"/>
      <c r="AB226"/>
      <c r="AC226"/>
      <c r="AD226"/>
      <c r="AE226" t="s">
        <v>952</v>
      </c>
      <c r="AF226" t="s">
        <v>953</v>
      </c>
      <c r="AG226" t="s">
        <v>954</v>
      </c>
      <c r="AH226" t="s">
        <v>955</v>
      </c>
      <c r="AI226"/>
      <c r="AJ226"/>
    </row>
    <row r="227" spans="4:36" ht="15">
      <c r="D227"/>
      <c r="E227" t="s">
        <v>694</v>
      </c>
      <c r="F227"/>
      <c r="G227" t="s">
        <v>956</v>
      </c>
      <c r="H227"/>
      <c r="I227" t="s">
        <v>943</v>
      </c>
      <c r="J227" t="s">
        <v>957</v>
      </c>
      <c r="K227" t="s">
        <v>958</v>
      </c>
      <c r="L227"/>
      <c r="M227"/>
      <c r="N227" t="s">
        <v>959</v>
      </c>
      <c r="O227" t="s">
        <v>960</v>
      </c>
      <c r="P227" t="s">
        <v>961</v>
      </c>
      <c r="Q227" t="s">
        <v>962</v>
      </c>
      <c r="R227" t="s">
        <v>963</v>
      </c>
      <c r="S227"/>
      <c r="T227"/>
      <c r="U227" t="s">
        <v>848</v>
      </c>
      <c r="V227"/>
      <c r="W227" t="s">
        <v>964</v>
      </c>
      <c r="X227" t="s">
        <v>719</v>
      </c>
      <c r="Y227" t="s">
        <v>965</v>
      </c>
      <c r="Z227" t="s">
        <v>966</v>
      </c>
      <c r="AA227"/>
      <c r="AB227"/>
      <c r="AC227"/>
      <c r="AD227"/>
      <c r="AE227" t="s">
        <v>967</v>
      </c>
      <c r="AF227" t="s">
        <v>968</v>
      </c>
      <c r="AG227" t="s">
        <v>969</v>
      </c>
      <c r="AH227" t="s">
        <v>970</v>
      </c>
      <c r="AI227"/>
      <c r="AJ227"/>
    </row>
    <row r="228" spans="4:36" ht="15">
      <c r="D228"/>
      <c r="E228" t="s">
        <v>971</v>
      </c>
      <c r="F228"/>
      <c r="G228"/>
      <c r="H228"/>
      <c r="I228" t="s">
        <v>972</v>
      </c>
      <c r="J228" t="s">
        <v>973</v>
      </c>
      <c r="K228" t="s">
        <v>974</v>
      </c>
      <c r="L228"/>
      <c r="M228"/>
      <c r="N228" t="s">
        <v>975</v>
      </c>
      <c r="O228" t="s">
        <v>976</v>
      </c>
      <c r="P228" t="s">
        <v>977</v>
      </c>
      <c r="Q228" t="s">
        <v>978</v>
      </c>
      <c r="R228" t="s">
        <v>806</v>
      </c>
      <c r="S228"/>
      <c r="T228"/>
      <c r="U228" t="s">
        <v>979</v>
      </c>
      <c r="V228"/>
      <c r="W228" t="s">
        <v>980</v>
      </c>
      <c r="X228" t="s">
        <v>981</v>
      </c>
      <c r="Y228" t="s">
        <v>982</v>
      </c>
      <c r="Z228" t="s">
        <v>983</v>
      </c>
      <c r="AA228"/>
      <c r="AB228"/>
      <c r="AC228"/>
      <c r="AD228"/>
      <c r="AE228" t="s">
        <v>984</v>
      </c>
      <c r="AF228" t="s">
        <v>435</v>
      </c>
      <c r="AG228" t="s">
        <v>985</v>
      </c>
      <c r="AH228" t="s">
        <v>736</v>
      </c>
      <c r="AI228"/>
      <c r="AJ228"/>
    </row>
    <row r="229" spans="4:36" ht="15">
      <c r="D229"/>
      <c r="E229" t="s">
        <v>986</v>
      </c>
      <c r="F229"/>
      <c r="G229"/>
      <c r="H229"/>
      <c r="I229" t="s">
        <v>987</v>
      </c>
      <c r="J229" t="s">
        <v>988</v>
      </c>
      <c r="K229" t="s">
        <v>989</v>
      </c>
      <c r="L229"/>
      <c r="M229"/>
      <c r="N229" t="s">
        <v>990</v>
      </c>
      <c r="O229" t="s">
        <v>991</v>
      </c>
      <c r="P229" t="s">
        <v>888</v>
      </c>
      <c r="Q229" t="s">
        <v>992</v>
      </c>
      <c r="R229" t="s">
        <v>993</v>
      </c>
      <c r="S229"/>
      <c r="T229"/>
      <c r="U229" t="s">
        <v>994</v>
      </c>
      <c r="V229"/>
      <c r="W229" t="s">
        <v>995</v>
      </c>
      <c r="X229" t="s">
        <v>996</v>
      </c>
      <c r="Y229" t="s">
        <v>997</v>
      </c>
      <c r="Z229" t="s">
        <v>998</v>
      </c>
      <c r="AA229"/>
      <c r="AB229"/>
      <c r="AC229"/>
      <c r="AD229"/>
      <c r="AE229" t="s">
        <v>999</v>
      </c>
      <c r="AF229" t="s">
        <v>1000</v>
      </c>
      <c r="AG229" t="s">
        <v>1001</v>
      </c>
      <c r="AH229" t="s">
        <v>560</v>
      </c>
      <c r="AI229"/>
      <c r="AJ229"/>
    </row>
    <row r="230" spans="4:36" ht="15">
      <c r="D230"/>
      <c r="E230" t="s">
        <v>1002</v>
      </c>
      <c r="F230"/>
      <c r="G230"/>
      <c r="H230"/>
      <c r="I230" t="s">
        <v>1003</v>
      </c>
      <c r="J230" t="s">
        <v>1004</v>
      </c>
      <c r="K230" t="s">
        <v>1005</v>
      </c>
      <c r="L230"/>
      <c r="M230"/>
      <c r="N230" t="s">
        <v>1006</v>
      </c>
      <c r="O230"/>
      <c r="P230" t="s">
        <v>1007</v>
      </c>
      <c r="Q230" t="s">
        <v>1008</v>
      </c>
      <c r="R230" t="s">
        <v>1009</v>
      </c>
      <c r="S230"/>
      <c r="T230"/>
      <c r="U230" t="s">
        <v>1010</v>
      </c>
      <c r="V230"/>
      <c r="W230" t="s">
        <v>1011</v>
      </c>
      <c r="X230" t="s">
        <v>1012</v>
      </c>
      <c r="Y230" t="s">
        <v>1013</v>
      </c>
      <c r="Z230" t="s">
        <v>1014</v>
      </c>
      <c r="AA230"/>
      <c r="AB230"/>
      <c r="AC230"/>
      <c r="AD230"/>
      <c r="AE230" t="s">
        <v>1015</v>
      </c>
      <c r="AF230" t="s">
        <v>1016</v>
      </c>
      <c r="AG230" t="s">
        <v>1017</v>
      </c>
      <c r="AH230" t="s">
        <v>1018</v>
      </c>
      <c r="AI230"/>
      <c r="AJ230"/>
    </row>
    <row r="231" spans="4:36" ht="15">
      <c r="D231"/>
      <c r="E231" t="s">
        <v>414</v>
      </c>
      <c r="F231"/>
      <c r="G231"/>
      <c r="H231"/>
      <c r="I231" t="s">
        <v>1019</v>
      </c>
      <c r="J231" t="s">
        <v>1020</v>
      </c>
      <c r="K231" t="s">
        <v>1021</v>
      </c>
      <c r="L231"/>
      <c r="M231"/>
      <c r="N231" t="s">
        <v>1022</v>
      </c>
      <c r="O231"/>
      <c r="P231" t="s">
        <v>1023</v>
      </c>
      <c r="Q231" t="s">
        <v>1024</v>
      </c>
      <c r="R231" t="s">
        <v>1025</v>
      </c>
      <c r="S231"/>
      <c r="T231"/>
      <c r="U231" t="s">
        <v>1026</v>
      </c>
      <c r="V231"/>
      <c r="W231" t="s">
        <v>1027</v>
      </c>
      <c r="X231" t="s">
        <v>1028</v>
      </c>
      <c r="Y231" t="s">
        <v>1029</v>
      </c>
      <c r="Z231" t="s">
        <v>1030</v>
      </c>
      <c r="AA231"/>
      <c r="AB231"/>
      <c r="AC231"/>
      <c r="AD231"/>
      <c r="AE231" t="s">
        <v>1031</v>
      </c>
      <c r="AF231"/>
      <c r="AG231" t="s">
        <v>1032</v>
      </c>
      <c r="AH231" t="s">
        <v>1033</v>
      </c>
      <c r="AI231"/>
      <c r="AJ231"/>
    </row>
    <row r="232" spans="4:36" ht="15">
      <c r="D232"/>
      <c r="E232" t="s">
        <v>1034</v>
      </c>
      <c r="F232"/>
      <c r="G232"/>
      <c r="H232"/>
      <c r="I232" t="s">
        <v>1035</v>
      </c>
      <c r="J232" t="s">
        <v>1036</v>
      </c>
      <c r="K232"/>
      <c r="L232"/>
      <c r="M232"/>
      <c r="N232" t="s">
        <v>1037</v>
      </c>
      <c r="O232"/>
      <c r="P232" t="s">
        <v>1038</v>
      </c>
      <c r="Q232" t="s">
        <v>1039</v>
      </c>
      <c r="R232" t="s">
        <v>1040</v>
      </c>
      <c r="S232"/>
      <c r="T232"/>
      <c r="U232" t="s">
        <v>1041</v>
      </c>
      <c r="V232"/>
      <c r="W232" t="s">
        <v>1042</v>
      </c>
      <c r="X232" t="s">
        <v>976</v>
      </c>
      <c r="Y232" t="s">
        <v>1043</v>
      </c>
      <c r="Z232" t="s">
        <v>690</v>
      </c>
      <c r="AA232"/>
      <c r="AB232"/>
      <c r="AC232"/>
      <c r="AD232"/>
      <c r="AE232" t="s">
        <v>806</v>
      </c>
      <c r="AF232"/>
      <c r="AG232" t="s">
        <v>1044</v>
      </c>
      <c r="AH232" t="s">
        <v>1045</v>
      </c>
      <c r="AI232"/>
      <c r="AJ232"/>
    </row>
    <row r="233" spans="4:36" ht="15">
      <c r="D233"/>
      <c r="E233" t="s">
        <v>1046</v>
      </c>
      <c r="F233"/>
      <c r="G233"/>
      <c r="H233"/>
      <c r="I233" t="s">
        <v>1047</v>
      </c>
      <c r="J233" t="s">
        <v>1048</v>
      </c>
      <c r="K233"/>
      <c r="L233"/>
      <c r="M233"/>
      <c r="N233" t="s">
        <v>1049</v>
      </c>
      <c r="O233"/>
      <c r="P233" t="s">
        <v>1050</v>
      </c>
      <c r="Q233" t="s">
        <v>1051</v>
      </c>
      <c r="R233" t="s">
        <v>1052</v>
      </c>
      <c r="S233"/>
      <c r="T233"/>
      <c r="U233" t="s">
        <v>1053</v>
      </c>
      <c r="V233"/>
      <c r="W233" t="s">
        <v>1054</v>
      </c>
      <c r="X233" t="s">
        <v>1055</v>
      </c>
      <c r="Y233" t="s">
        <v>1056</v>
      </c>
      <c r="Z233" t="s">
        <v>1057</v>
      </c>
      <c r="AA233"/>
      <c r="AB233"/>
      <c r="AC233"/>
      <c r="AD233"/>
      <c r="AE233" t="s">
        <v>1058</v>
      </c>
      <c r="AF233"/>
      <c r="AG233" t="s">
        <v>1059</v>
      </c>
      <c r="AH233" t="s">
        <v>981</v>
      </c>
      <c r="AI233"/>
      <c r="AJ233"/>
    </row>
    <row r="234" spans="4:36" ht="15">
      <c r="D234"/>
      <c r="E234" t="s">
        <v>1060</v>
      </c>
      <c r="F234"/>
      <c r="G234"/>
      <c r="H234"/>
      <c r="I234" t="s">
        <v>1061</v>
      </c>
      <c r="J234" t="s">
        <v>1062</v>
      </c>
      <c r="K234"/>
      <c r="L234"/>
      <c r="M234"/>
      <c r="N234" t="s">
        <v>1063</v>
      </c>
      <c r="O234"/>
      <c r="P234" t="s">
        <v>1064</v>
      </c>
      <c r="Q234" t="s">
        <v>1065</v>
      </c>
      <c r="R234" t="s">
        <v>1066</v>
      </c>
      <c r="S234"/>
      <c r="T234"/>
      <c r="U234" t="s">
        <v>1067</v>
      </c>
      <c r="V234"/>
      <c r="W234" t="s">
        <v>1068</v>
      </c>
      <c r="X234"/>
      <c r="Y234" t="s">
        <v>1069</v>
      </c>
      <c r="Z234" t="s">
        <v>1070</v>
      </c>
      <c r="AA234"/>
      <c r="AB234"/>
      <c r="AC234"/>
      <c r="AD234"/>
      <c r="AE234" t="s">
        <v>1071</v>
      </c>
      <c r="AF234"/>
      <c r="AG234" t="s">
        <v>1072</v>
      </c>
      <c r="AH234" t="s">
        <v>1073</v>
      </c>
      <c r="AI234"/>
      <c r="AJ234"/>
    </row>
    <row r="235" spans="4:36" ht="15">
      <c r="D235"/>
      <c r="E235" t="s">
        <v>1074</v>
      </c>
      <c r="F235"/>
      <c r="G235"/>
      <c r="H235"/>
      <c r="I235" t="s">
        <v>1075</v>
      </c>
      <c r="J235" t="s">
        <v>1076</v>
      </c>
      <c r="K235"/>
      <c r="L235"/>
      <c r="M235"/>
      <c r="N235" t="s">
        <v>1077</v>
      </c>
      <c r="O235"/>
      <c r="P235"/>
      <c r="Q235"/>
      <c r="R235" t="s">
        <v>1078</v>
      </c>
      <c r="S235"/>
      <c r="T235"/>
      <c r="U235" t="s">
        <v>1079</v>
      </c>
      <c r="V235"/>
      <c r="W235"/>
      <c r="X235"/>
      <c r="Y235" t="s">
        <v>1080</v>
      </c>
      <c r="Z235" t="s">
        <v>1081</v>
      </c>
      <c r="AA235"/>
      <c r="AB235"/>
      <c r="AC235"/>
      <c r="AD235"/>
      <c r="AE235" t="s">
        <v>1082</v>
      </c>
      <c r="AF235"/>
      <c r="AG235" t="s">
        <v>1083</v>
      </c>
      <c r="AH235" t="s">
        <v>1084</v>
      </c>
      <c r="AI235"/>
      <c r="AJ235"/>
    </row>
    <row r="236" spans="4:36" ht="15">
      <c r="D236"/>
      <c r="E236" t="s">
        <v>1085</v>
      </c>
      <c r="F236"/>
      <c r="G236"/>
      <c r="H236"/>
      <c r="I236" t="s">
        <v>1086</v>
      </c>
      <c r="J236" t="s">
        <v>1087</v>
      </c>
      <c r="K236"/>
      <c r="L236"/>
      <c r="M236"/>
      <c r="N236" t="s">
        <v>1088</v>
      </c>
      <c r="O236"/>
      <c r="P236"/>
      <c r="Q236"/>
      <c r="R236" t="s">
        <v>1089</v>
      </c>
      <c r="S236"/>
      <c r="T236"/>
      <c r="U236" t="s">
        <v>1090</v>
      </c>
      <c r="V236"/>
      <c r="W236"/>
      <c r="X236"/>
      <c r="Y236" t="s">
        <v>1091</v>
      </c>
      <c r="Z236" t="s">
        <v>1092</v>
      </c>
      <c r="AA236"/>
      <c r="AB236"/>
      <c r="AC236"/>
      <c r="AD236"/>
      <c r="AE236" t="s">
        <v>1093</v>
      </c>
      <c r="AF236"/>
      <c r="AG236" t="s">
        <v>1094</v>
      </c>
      <c r="AH236" t="s">
        <v>953</v>
      </c>
      <c r="AI236"/>
      <c r="AJ236"/>
    </row>
    <row r="237" spans="4:36" ht="15">
      <c r="D237"/>
      <c r="E237" t="s">
        <v>1095</v>
      </c>
      <c r="F237"/>
      <c r="G237"/>
      <c r="H237"/>
      <c r="I237" t="s">
        <v>1096</v>
      </c>
      <c r="J237" t="s">
        <v>1097</v>
      </c>
      <c r="K237"/>
      <c r="L237"/>
      <c r="M237"/>
      <c r="N237" t="s">
        <v>1098</v>
      </c>
      <c r="O237"/>
      <c r="P237"/>
      <c r="Q237"/>
      <c r="R237" t="s">
        <v>1099</v>
      </c>
      <c r="S237"/>
      <c r="T237"/>
      <c r="U237" t="s">
        <v>1100</v>
      </c>
      <c r="V237"/>
      <c r="W237"/>
      <c r="X237"/>
      <c r="Y237" t="s">
        <v>736</v>
      </c>
      <c r="Z237" t="s">
        <v>732</v>
      </c>
      <c r="AA237"/>
      <c r="AB237"/>
      <c r="AC237"/>
      <c r="AD237"/>
      <c r="AE237" t="s">
        <v>1101</v>
      </c>
      <c r="AF237"/>
      <c r="AG237" t="s">
        <v>1102</v>
      </c>
      <c r="AH237" t="s">
        <v>1103</v>
      </c>
      <c r="AI237"/>
      <c r="AJ237"/>
    </row>
    <row r="238" spans="4:36" ht="15">
      <c r="D238"/>
      <c r="E238" t="s">
        <v>1104</v>
      </c>
      <c r="F238"/>
      <c r="G238"/>
      <c r="H238"/>
      <c r="I238" t="s">
        <v>1105</v>
      </c>
      <c r="J238" t="s">
        <v>1106</v>
      </c>
      <c r="K238"/>
      <c r="L238"/>
      <c r="M238"/>
      <c r="N238" t="s">
        <v>1107</v>
      </c>
      <c r="O238"/>
      <c r="P238"/>
      <c r="Q238"/>
      <c r="R238" t="s">
        <v>1108</v>
      </c>
      <c r="S238"/>
      <c r="T238"/>
      <c r="U238" t="s">
        <v>1109</v>
      </c>
      <c r="V238"/>
      <c r="W238"/>
      <c r="X238"/>
      <c r="Y238" t="s">
        <v>1110</v>
      </c>
      <c r="Z238" t="s">
        <v>1111</v>
      </c>
      <c r="AA238"/>
      <c r="AB238"/>
      <c r="AC238"/>
      <c r="AD238"/>
      <c r="AE238" t="s">
        <v>1112</v>
      </c>
      <c r="AF238"/>
      <c r="AG238" t="s">
        <v>1113</v>
      </c>
      <c r="AH238" t="s">
        <v>1114</v>
      </c>
      <c r="AI238"/>
      <c r="AJ238"/>
    </row>
    <row r="239" spans="4:36" ht="15">
      <c r="D239"/>
      <c r="E239" t="s">
        <v>1115</v>
      </c>
      <c r="F239"/>
      <c r="G239"/>
      <c r="H239"/>
      <c r="I239" t="s">
        <v>1116</v>
      </c>
      <c r="J239" t="s">
        <v>1117</v>
      </c>
      <c r="K239"/>
      <c r="L239"/>
      <c r="M239"/>
      <c r="N239" t="s">
        <v>1118</v>
      </c>
      <c r="O239"/>
      <c r="P239"/>
      <c r="Q239"/>
      <c r="R239" t="s">
        <v>1119</v>
      </c>
      <c r="S239"/>
      <c r="T239"/>
      <c r="U239" t="s">
        <v>1120</v>
      </c>
      <c r="V239"/>
      <c r="W239"/>
      <c r="X239"/>
      <c r="Y239" t="s">
        <v>1121</v>
      </c>
      <c r="Z239" t="s">
        <v>1122</v>
      </c>
      <c r="AA239"/>
      <c r="AB239"/>
      <c r="AC239"/>
      <c r="AD239"/>
      <c r="AE239" t="s">
        <v>1123</v>
      </c>
      <c r="AF239"/>
      <c r="AG239" t="s">
        <v>1124</v>
      </c>
      <c r="AH239" t="s">
        <v>1125</v>
      </c>
      <c r="AI239"/>
      <c r="AJ239"/>
    </row>
    <row r="240" spans="4:36" ht="15">
      <c r="D240"/>
      <c r="E240" t="s">
        <v>1126</v>
      </c>
      <c r="F240"/>
      <c r="G240"/>
      <c r="H240"/>
      <c r="I240" t="s">
        <v>1127</v>
      </c>
      <c r="J240" t="s">
        <v>1128</v>
      </c>
      <c r="K240"/>
      <c r="L240"/>
      <c r="M240"/>
      <c r="N240" t="s">
        <v>1129</v>
      </c>
      <c r="O240"/>
      <c r="P240"/>
      <c r="Q240"/>
      <c r="R240" t="s">
        <v>1130</v>
      </c>
      <c r="S240"/>
      <c r="T240"/>
      <c r="U240" t="s">
        <v>1131</v>
      </c>
      <c r="V240"/>
      <c r="W240"/>
      <c r="X240"/>
      <c r="Y240" t="s">
        <v>1132</v>
      </c>
      <c r="Z240" t="s">
        <v>1133</v>
      </c>
      <c r="AA240"/>
      <c r="AB240"/>
      <c r="AC240"/>
      <c r="AD240"/>
      <c r="AE240" t="s">
        <v>1134</v>
      </c>
      <c r="AF240"/>
      <c r="AG240" t="s">
        <v>1135</v>
      </c>
      <c r="AH240" t="s">
        <v>1136</v>
      </c>
      <c r="AI240"/>
      <c r="AJ240"/>
    </row>
    <row r="241" spans="4:36" ht="15">
      <c r="D241"/>
      <c r="E241" t="s">
        <v>1137</v>
      </c>
      <c r="F241"/>
      <c r="G241"/>
      <c r="H241"/>
      <c r="I241" t="s">
        <v>1098</v>
      </c>
      <c r="J241" t="s">
        <v>1138</v>
      </c>
      <c r="K241"/>
      <c r="L241"/>
      <c r="M241"/>
      <c r="N241" t="s">
        <v>435</v>
      </c>
      <c r="O241"/>
      <c r="P241"/>
      <c r="Q241"/>
      <c r="R241" t="s">
        <v>753</v>
      </c>
      <c r="S241"/>
      <c r="T241"/>
      <c r="U241" t="s">
        <v>1139</v>
      </c>
      <c r="V241"/>
      <c r="W241"/>
      <c r="X241"/>
      <c r="Y241" t="s">
        <v>1140</v>
      </c>
      <c r="Z241" t="s">
        <v>1141</v>
      </c>
      <c r="AA241"/>
      <c r="AB241"/>
      <c r="AC241"/>
      <c r="AD241"/>
      <c r="AE241" t="s">
        <v>1142</v>
      </c>
      <c r="AF241"/>
      <c r="AG241" t="s">
        <v>1143</v>
      </c>
      <c r="AH241" t="s">
        <v>1144</v>
      </c>
      <c r="AI241"/>
      <c r="AJ241"/>
    </row>
    <row r="242" spans="4:36" ht="15">
      <c r="D242"/>
      <c r="E242" t="s">
        <v>1145</v>
      </c>
      <c r="F242"/>
      <c r="G242"/>
      <c r="H242"/>
      <c r="I242" t="s">
        <v>1146</v>
      </c>
      <c r="J242" t="s">
        <v>1147</v>
      </c>
      <c r="K242"/>
      <c r="L242"/>
      <c r="M242"/>
      <c r="N242" t="s">
        <v>1148</v>
      </c>
      <c r="O242"/>
      <c r="P242"/>
      <c r="Q242"/>
      <c r="R242" t="s">
        <v>1149</v>
      </c>
      <c r="S242"/>
      <c r="T242"/>
      <c r="U242"/>
      <c r="V242"/>
      <c r="W242"/>
      <c r="X242"/>
      <c r="Y242" t="s">
        <v>1150</v>
      </c>
      <c r="Z242" t="s">
        <v>1151</v>
      </c>
      <c r="AA242"/>
      <c r="AB242"/>
      <c r="AC242"/>
      <c r="AD242"/>
      <c r="AE242" t="s">
        <v>772</v>
      </c>
      <c r="AF242"/>
      <c r="AG242" t="s">
        <v>1152</v>
      </c>
      <c r="AH242" t="s">
        <v>1153</v>
      </c>
      <c r="AI242"/>
      <c r="AJ242"/>
    </row>
    <row r="243" spans="4:36" ht="15">
      <c r="D243"/>
      <c r="E243" t="s">
        <v>934</v>
      </c>
      <c r="F243"/>
      <c r="G243"/>
      <c r="H243"/>
      <c r="I243" t="s">
        <v>1154</v>
      </c>
      <c r="J243" t="s">
        <v>1155</v>
      </c>
      <c r="K243"/>
      <c r="L243"/>
      <c r="M243"/>
      <c r="N243" t="s">
        <v>1156</v>
      </c>
      <c r="O243"/>
      <c r="P243"/>
      <c r="Q243"/>
      <c r="R243" t="s">
        <v>1157</v>
      </c>
      <c r="S243"/>
      <c r="T243"/>
      <c r="U243"/>
      <c r="V243"/>
      <c r="W243"/>
      <c r="X243"/>
      <c r="Y243" t="s">
        <v>1158</v>
      </c>
      <c r="Z243" t="s">
        <v>1159</v>
      </c>
      <c r="AA243"/>
      <c r="AB243"/>
      <c r="AC243"/>
      <c r="AD243"/>
      <c r="AE243" t="s">
        <v>1160</v>
      </c>
      <c r="AF243"/>
      <c r="AG243" t="s">
        <v>1161</v>
      </c>
      <c r="AH243" t="s">
        <v>1162</v>
      </c>
      <c r="AI243"/>
      <c r="AJ243"/>
    </row>
    <row r="244" spans="4:36" ht="15">
      <c r="D244"/>
      <c r="E244" t="s">
        <v>656</v>
      </c>
      <c r="F244"/>
      <c r="G244"/>
      <c r="H244"/>
      <c r="I244" t="s">
        <v>1163</v>
      </c>
      <c r="J244" t="s">
        <v>1164</v>
      </c>
      <c r="K244"/>
      <c r="L244"/>
      <c r="M244"/>
      <c r="N244" t="s">
        <v>1165</v>
      </c>
      <c r="O244"/>
      <c r="P244"/>
      <c r="Q244"/>
      <c r="R244" t="s">
        <v>1166</v>
      </c>
      <c r="S244"/>
      <c r="T244"/>
      <c r="U244"/>
      <c r="V244"/>
      <c r="W244"/>
      <c r="X244"/>
      <c r="Y244" t="s">
        <v>428</v>
      </c>
      <c r="Z244" t="s">
        <v>1167</v>
      </c>
      <c r="AA244"/>
      <c r="AB244"/>
      <c r="AC244"/>
      <c r="AD244"/>
      <c r="AE244" t="s">
        <v>1168</v>
      </c>
      <c r="AF244"/>
      <c r="AG244" t="s">
        <v>1169</v>
      </c>
      <c r="AH244" t="s">
        <v>1170</v>
      </c>
      <c r="AI244"/>
      <c r="AJ244"/>
    </row>
    <row r="245" spans="4:36" ht="15">
      <c r="D245"/>
      <c r="E245" t="s">
        <v>1171</v>
      </c>
      <c r="F245"/>
      <c r="G245"/>
      <c r="H245"/>
      <c r="I245" t="s">
        <v>1172</v>
      </c>
      <c r="J245" t="s">
        <v>1173</v>
      </c>
      <c r="K245"/>
      <c r="L245"/>
      <c r="M245"/>
      <c r="N245" t="s">
        <v>1174</v>
      </c>
      <c r="O245"/>
      <c r="P245"/>
      <c r="Q245"/>
      <c r="R245" t="s">
        <v>1175</v>
      </c>
      <c r="S245"/>
      <c r="T245"/>
      <c r="U245"/>
      <c r="V245"/>
      <c r="W245"/>
      <c r="X245"/>
      <c r="Y245" t="s">
        <v>1176</v>
      </c>
      <c r="Z245"/>
      <c r="AA245"/>
      <c r="AB245"/>
      <c r="AC245"/>
      <c r="AD245"/>
      <c r="AE245" t="s">
        <v>1177</v>
      </c>
      <c r="AF245"/>
      <c r="AG245" t="s">
        <v>1178</v>
      </c>
      <c r="AH245" t="s">
        <v>1179</v>
      </c>
      <c r="AI245"/>
      <c r="AJ245"/>
    </row>
    <row r="246" spans="4:36" ht="15">
      <c r="D246"/>
      <c r="E246" t="s">
        <v>1180</v>
      </c>
      <c r="F246"/>
      <c r="G246"/>
      <c r="H246"/>
      <c r="I246" t="s">
        <v>1181</v>
      </c>
      <c r="J246" t="s">
        <v>1182</v>
      </c>
      <c r="K246"/>
      <c r="L246"/>
      <c r="M246"/>
      <c r="N246" t="s">
        <v>1183</v>
      </c>
      <c r="O246"/>
      <c r="P246"/>
      <c r="Q246"/>
      <c r="R246" t="s">
        <v>1184</v>
      </c>
      <c r="S246"/>
      <c r="T246"/>
      <c r="U246"/>
      <c r="V246"/>
      <c r="W246"/>
      <c r="X246"/>
      <c r="Y246" t="s">
        <v>1185</v>
      </c>
      <c r="Z246"/>
      <c r="AA246"/>
      <c r="AB246"/>
      <c r="AC246"/>
      <c r="AD246"/>
      <c r="AE246" t="s">
        <v>1186</v>
      </c>
      <c r="AF246"/>
      <c r="AG246" t="s">
        <v>1187</v>
      </c>
      <c r="AH246" t="s">
        <v>1188</v>
      </c>
      <c r="AI246"/>
      <c r="AJ246"/>
    </row>
    <row r="247" spans="4:36" ht="15">
      <c r="D247"/>
      <c r="E247" t="s">
        <v>1189</v>
      </c>
      <c r="F247"/>
      <c r="G247"/>
      <c r="H247"/>
      <c r="I247" t="s">
        <v>1190</v>
      </c>
      <c r="J247" t="s">
        <v>1191</v>
      </c>
      <c r="K247"/>
      <c r="L247"/>
      <c r="M247"/>
      <c r="N247"/>
      <c r="O247"/>
      <c r="P247"/>
      <c r="Q247"/>
      <c r="R247" t="s">
        <v>1192</v>
      </c>
      <c r="S247"/>
      <c r="T247"/>
      <c r="U247"/>
      <c r="V247"/>
      <c r="W247"/>
      <c r="X247"/>
      <c r="Y247" t="s">
        <v>1193</v>
      </c>
      <c r="Z247"/>
      <c r="AA247"/>
      <c r="AB247"/>
      <c r="AC247"/>
      <c r="AD247"/>
      <c r="AE247" t="s">
        <v>1194</v>
      </c>
      <c r="AF247"/>
      <c r="AG247" t="s">
        <v>1129</v>
      </c>
      <c r="AH247"/>
      <c r="AI247"/>
      <c r="AJ247"/>
    </row>
    <row r="248" spans="4:36" ht="15">
      <c r="D248"/>
      <c r="E248" t="s">
        <v>1195</v>
      </c>
      <c r="F248"/>
      <c r="G248"/>
      <c r="H248"/>
      <c r="I248" t="s">
        <v>1196</v>
      </c>
      <c r="J248" t="s">
        <v>1197</v>
      </c>
      <c r="K248"/>
      <c r="L248"/>
      <c r="M248"/>
      <c r="N248"/>
      <c r="O248"/>
      <c r="P248"/>
      <c r="Q248"/>
      <c r="R248" t="s">
        <v>1198</v>
      </c>
      <c r="S248"/>
      <c r="T248"/>
      <c r="U248"/>
      <c r="V248"/>
      <c r="W248"/>
      <c r="X248"/>
      <c r="Y248" t="s">
        <v>1199</v>
      </c>
      <c r="Z248"/>
      <c r="AA248"/>
      <c r="AB248"/>
      <c r="AC248"/>
      <c r="AD248"/>
      <c r="AE248" t="s">
        <v>1200</v>
      </c>
      <c r="AF248"/>
      <c r="AG248" t="s">
        <v>1201</v>
      </c>
      <c r="AH248"/>
      <c r="AI248"/>
      <c r="AJ248"/>
    </row>
    <row r="249" spans="4:36" ht="15">
      <c r="D249"/>
      <c r="E249" t="s">
        <v>1202</v>
      </c>
      <c r="F249"/>
      <c r="G249"/>
      <c r="H249"/>
      <c r="I249" t="s">
        <v>817</v>
      </c>
      <c r="J249" t="s">
        <v>1203</v>
      </c>
      <c r="K249"/>
      <c r="L249"/>
      <c r="M249"/>
      <c r="N249"/>
      <c r="O249"/>
      <c r="P249"/>
      <c r="Q249"/>
      <c r="R249" t="s">
        <v>1204</v>
      </c>
      <c r="S249"/>
      <c r="T249"/>
      <c r="U249"/>
      <c r="V249"/>
      <c r="W249"/>
      <c r="X249"/>
      <c r="Y249" t="s">
        <v>1205</v>
      </c>
      <c r="Z249"/>
      <c r="AA249"/>
      <c r="AB249"/>
      <c r="AC249"/>
      <c r="AD249"/>
      <c r="AE249" t="s">
        <v>1206</v>
      </c>
      <c r="AF249"/>
      <c r="AG249" t="s">
        <v>1207</v>
      </c>
      <c r="AH249"/>
      <c r="AI249"/>
      <c r="AJ249"/>
    </row>
    <row r="250" spans="4:36" ht="15">
      <c r="D250"/>
      <c r="E250" t="s">
        <v>1208</v>
      </c>
      <c r="F250"/>
      <c r="G250"/>
      <c r="H250"/>
      <c r="I250" t="s">
        <v>1209</v>
      </c>
      <c r="J250" t="s">
        <v>1210</v>
      </c>
      <c r="K250"/>
      <c r="L250"/>
      <c r="M250"/>
      <c r="N250"/>
      <c r="O250"/>
      <c r="P250"/>
      <c r="Q250"/>
      <c r="R250" t="s">
        <v>1211</v>
      </c>
      <c r="S250"/>
      <c r="T250"/>
      <c r="U250"/>
      <c r="V250"/>
      <c r="W250"/>
      <c r="X250"/>
      <c r="Y250" t="s">
        <v>495</v>
      </c>
      <c r="Z250"/>
      <c r="AA250"/>
      <c r="AB250"/>
      <c r="AC250"/>
      <c r="AD250"/>
      <c r="AE250" t="s">
        <v>1212</v>
      </c>
      <c r="AF250"/>
      <c r="AG250" t="s">
        <v>1213</v>
      </c>
      <c r="AH250"/>
      <c r="AI250"/>
      <c r="AJ250"/>
    </row>
    <row r="251" spans="4:36" ht="15">
      <c r="D251"/>
      <c r="E251" t="s">
        <v>1214</v>
      </c>
      <c r="F251"/>
      <c r="G251"/>
      <c r="H251"/>
      <c r="I251"/>
      <c r="J251" t="s">
        <v>1215</v>
      </c>
      <c r="K251"/>
      <c r="L251"/>
      <c r="M251"/>
      <c r="N251"/>
      <c r="O251"/>
      <c r="P251"/>
      <c r="Q251"/>
      <c r="R251" t="s">
        <v>1216</v>
      </c>
      <c r="S251"/>
      <c r="T251"/>
      <c r="U251"/>
      <c r="V251"/>
      <c r="W251"/>
      <c r="X251"/>
      <c r="Y251" t="s">
        <v>1217</v>
      </c>
      <c r="Z251"/>
      <c r="AA251"/>
      <c r="AB251"/>
      <c r="AC251"/>
      <c r="AD251"/>
      <c r="AE251" t="s">
        <v>926</v>
      </c>
      <c r="AF251"/>
      <c r="AG251" t="s">
        <v>1218</v>
      </c>
      <c r="AH251"/>
      <c r="AI251"/>
      <c r="AJ251"/>
    </row>
    <row r="252" spans="4:36" ht="15">
      <c r="D252"/>
      <c r="E252" t="s">
        <v>1219</v>
      </c>
      <c r="F252"/>
      <c r="G252"/>
      <c r="H252"/>
      <c r="I252"/>
      <c r="J252" t="s">
        <v>1220</v>
      </c>
      <c r="K252"/>
      <c r="L252"/>
      <c r="M252"/>
      <c r="N252"/>
      <c r="O252"/>
      <c r="P252"/>
      <c r="Q252"/>
      <c r="R252" t="s">
        <v>1221</v>
      </c>
      <c r="S252"/>
      <c r="T252"/>
      <c r="U252"/>
      <c r="V252"/>
      <c r="W252"/>
      <c r="X252"/>
      <c r="Y252" t="s">
        <v>1222</v>
      </c>
      <c r="Z252"/>
      <c r="AA252"/>
      <c r="AB252"/>
      <c r="AC252"/>
      <c r="AD252"/>
      <c r="AE252" t="s">
        <v>1223</v>
      </c>
      <c r="AF252"/>
      <c r="AG252"/>
      <c r="AH252"/>
      <c r="AI252"/>
      <c r="AJ252"/>
    </row>
    <row r="253" spans="4:36" ht="15">
      <c r="D253"/>
      <c r="E253" t="s">
        <v>1224</v>
      </c>
      <c r="F253"/>
      <c r="G253"/>
      <c r="H253"/>
      <c r="I253"/>
      <c r="J253" t="s">
        <v>560</v>
      </c>
      <c r="K253"/>
      <c r="L253"/>
      <c r="M253"/>
      <c r="N253"/>
      <c r="O253"/>
      <c r="P253"/>
      <c r="Q253"/>
      <c r="R253" t="s">
        <v>1225</v>
      </c>
      <c r="S253"/>
      <c r="T253"/>
      <c r="U253"/>
      <c r="V253"/>
      <c r="W253"/>
      <c r="X253"/>
      <c r="Y253" t="s">
        <v>1226</v>
      </c>
      <c r="Z253"/>
      <c r="AA253"/>
      <c r="AB253"/>
      <c r="AC253"/>
      <c r="AD253"/>
      <c r="AE253" t="s">
        <v>1227</v>
      </c>
      <c r="AF253"/>
      <c r="AG253"/>
      <c r="AH253"/>
      <c r="AI253"/>
      <c r="AJ253"/>
    </row>
    <row r="254" spans="4:36" ht="15">
      <c r="D254"/>
      <c r="E254" t="s">
        <v>1228</v>
      </c>
      <c r="F254"/>
      <c r="G254"/>
      <c r="H254"/>
      <c r="I254"/>
      <c r="J254" t="s">
        <v>1229</v>
      </c>
      <c r="K254"/>
      <c r="L254"/>
      <c r="M254"/>
      <c r="N254"/>
      <c r="O254"/>
      <c r="P254"/>
      <c r="Q254"/>
      <c r="R254" t="s">
        <v>1230</v>
      </c>
      <c r="S254"/>
      <c r="T254"/>
      <c r="U254"/>
      <c r="V254"/>
      <c r="W254"/>
      <c r="X254"/>
      <c r="Y254" t="s">
        <v>1231</v>
      </c>
      <c r="Z254"/>
      <c r="AA254"/>
      <c r="AB254"/>
      <c r="AC254"/>
      <c r="AD254"/>
      <c r="AE254" t="s">
        <v>1232</v>
      </c>
      <c r="AF254"/>
      <c r="AG254"/>
      <c r="AH254"/>
      <c r="AI254"/>
      <c r="AJ254"/>
    </row>
    <row r="255" spans="4:36" ht="15">
      <c r="D255"/>
      <c r="E255" t="s">
        <v>1233</v>
      </c>
      <c r="F255"/>
      <c r="G255"/>
      <c r="H255"/>
      <c r="I255"/>
      <c r="J255" t="s">
        <v>1234</v>
      </c>
      <c r="K255"/>
      <c r="L255"/>
      <c r="M255"/>
      <c r="N255"/>
      <c r="O255"/>
      <c r="P255"/>
      <c r="Q255"/>
      <c r="R255" t="s">
        <v>1235</v>
      </c>
      <c r="S255"/>
      <c r="T255"/>
      <c r="U255"/>
      <c r="V255"/>
      <c r="W255"/>
      <c r="X255"/>
      <c r="Y255" t="s">
        <v>1236</v>
      </c>
      <c r="Z255"/>
      <c r="AA255"/>
      <c r="AB255"/>
      <c r="AC255"/>
      <c r="AD255"/>
      <c r="AE255" t="s">
        <v>1237</v>
      </c>
      <c r="AF255"/>
      <c r="AG255"/>
      <c r="AH255"/>
      <c r="AI255"/>
      <c r="AJ255"/>
    </row>
    <row r="256" spans="4:36" ht="15">
      <c r="D256"/>
      <c r="E256" t="s">
        <v>1238</v>
      </c>
      <c r="F256"/>
      <c r="G256"/>
      <c r="H256"/>
      <c r="I256"/>
      <c r="J256" t="s">
        <v>1239</v>
      </c>
      <c r="K256"/>
      <c r="L256"/>
      <c r="M256"/>
      <c r="N256"/>
      <c r="O256"/>
      <c r="P256"/>
      <c r="Q256"/>
      <c r="R256" t="s">
        <v>870</v>
      </c>
      <c r="S256"/>
      <c r="T256"/>
      <c r="U256"/>
      <c r="V256"/>
      <c r="W256"/>
      <c r="X256"/>
      <c r="Y256" t="s">
        <v>1240</v>
      </c>
      <c r="Z256"/>
      <c r="AA256"/>
      <c r="AB256"/>
      <c r="AC256"/>
      <c r="AD256"/>
      <c r="AE256" t="s">
        <v>1241</v>
      </c>
      <c r="AF256"/>
      <c r="AG256"/>
      <c r="AH256"/>
      <c r="AI256"/>
      <c r="AJ256"/>
    </row>
    <row r="257" spans="4:36" ht="15">
      <c r="D257"/>
      <c r="E257" t="s">
        <v>753</v>
      </c>
      <c r="F257"/>
      <c r="G257"/>
      <c r="H257"/>
      <c r="I257"/>
      <c r="J257" t="s">
        <v>1242</v>
      </c>
      <c r="K257"/>
      <c r="L257"/>
      <c r="M257"/>
      <c r="N257"/>
      <c r="O257"/>
      <c r="P257"/>
      <c r="Q257"/>
      <c r="R257" t="s">
        <v>1243</v>
      </c>
      <c r="S257"/>
      <c r="T257"/>
      <c r="U257"/>
      <c r="V257"/>
      <c r="W257"/>
      <c r="X257"/>
      <c r="Y257" t="s">
        <v>1244</v>
      </c>
      <c r="Z257"/>
      <c r="AA257"/>
      <c r="AB257"/>
      <c r="AC257"/>
      <c r="AD257"/>
      <c r="AE257" t="s">
        <v>1245</v>
      </c>
      <c r="AF257"/>
      <c r="AG257"/>
      <c r="AH257"/>
      <c r="AI257"/>
      <c r="AJ257"/>
    </row>
    <row r="258" spans="4:36" ht="15">
      <c r="D258"/>
      <c r="E258" t="s">
        <v>772</v>
      </c>
      <c r="F258"/>
      <c r="G258"/>
      <c r="H258"/>
      <c r="I258"/>
      <c r="J258" t="s">
        <v>544</v>
      </c>
      <c r="K258"/>
      <c r="L258"/>
      <c r="M258"/>
      <c r="N258"/>
      <c r="O258"/>
      <c r="P258"/>
      <c r="Q258"/>
      <c r="R258" t="s">
        <v>1246</v>
      </c>
      <c r="S258"/>
      <c r="T258"/>
      <c r="U258"/>
      <c r="V258"/>
      <c r="W258"/>
      <c r="X258"/>
      <c r="Y258" t="s">
        <v>1247</v>
      </c>
      <c r="Z258"/>
      <c r="AA258"/>
      <c r="AB258"/>
      <c r="AC258"/>
      <c r="AD258"/>
      <c r="AE258" t="s">
        <v>1248</v>
      </c>
      <c r="AF258"/>
      <c r="AG258"/>
      <c r="AH258"/>
      <c r="AI258"/>
      <c r="AJ258"/>
    </row>
    <row r="259" spans="4:36" ht="15">
      <c r="D259"/>
      <c r="E259" t="s">
        <v>1249</v>
      </c>
      <c r="F259"/>
      <c r="G259"/>
      <c r="H259"/>
      <c r="I259"/>
      <c r="J259" t="s">
        <v>1250</v>
      </c>
      <c r="K259"/>
      <c r="L259"/>
      <c r="M259"/>
      <c r="N259"/>
      <c r="O259"/>
      <c r="P259"/>
      <c r="Q259"/>
      <c r="R259" t="s">
        <v>1251</v>
      </c>
      <c r="S259"/>
      <c r="T259"/>
      <c r="U259"/>
      <c r="V259"/>
      <c r="W259"/>
      <c r="X259"/>
      <c r="Y259" t="s">
        <v>1116</v>
      </c>
      <c r="Z259"/>
      <c r="AA259"/>
      <c r="AB259"/>
      <c r="AC259"/>
      <c r="AD259"/>
      <c r="AE259" t="s">
        <v>1252</v>
      </c>
      <c r="AF259"/>
      <c r="AG259"/>
      <c r="AH259"/>
      <c r="AI259"/>
      <c r="AJ259"/>
    </row>
    <row r="260" spans="4:36" ht="15">
      <c r="D260"/>
      <c r="E260" t="s">
        <v>1253</v>
      </c>
      <c r="F260"/>
      <c r="G260"/>
      <c r="H260"/>
      <c r="I260"/>
      <c r="J260" t="s">
        <v>1254</v>
      </c>
      <c r="K260"/>
      <c r="L260"/>
      <c r="M260"/>
      <c r="N260"/>
      <c r="O260"/>
      <c r="P260"/>
      <c r="Q260"/>
      <c r="R260" t="s">
        <v>1255</v>
      </c>
      <c r="S260"/>
      <c r="T260"/>
      <c r="U260"/>
      <c r="V260"/>
      <c r="W260"/>
      <c r="X260"/>
      <c r="Y260" t="s">
        <v>1256</v>
      </c>
      <c r="Z260"/>
      <c r="AA260"/>
      <c r="AB260"/>
      <c r="AC260"/>
      <c r="AD260"/>
      <c r="AE260" t="s">
        <v>1257</v>
      </c>
      <c r="AF260"/>
      <c r="AG260"/>
      <c r="AH260"/>
      <c r="AI260"/>
      <c r="AJ260"/>
    </row>
    <row r="261" spans="4:36" ht="15">
      <c r="D261"/>
      <c r="E261" t="s">
        <v>1258</v>
      </c>
      <c r="F261"/>
      <c r="G261"/>
      <c r="H261"/>
      <c r="I261"/>
      <c r="J261" t="s">
        <v>1259</v>
      </c>
      <c r="K261"/>
      <c r="L261"/>
      <c r="M261"/>
      <c r="N261"/>
      <c r="O261"/>
      <c r="P261"/>
      <c r="Q261"/>
      <c r="R261" t="s">
        <v>1260</v>
      </c>
      <c r="S261"/>
      <c r="T261"/>
      <c r="U261"/>
      <c r="V261"/>
      <c r="W261"/>
      <c r="X261"/>
      <c r="Y261" t="s">
        <v>1261</v>
      </c>
      <c r="Z261"/>
      <c r="AA261"/>
      <c r="AB261"/>
      <c r="AC261"/>
      <c r="AD261"/>
      <c r="AE261" t="s">
        <v>1262</v>
      </c>
      <c r="AF261"/>
      <c r="AG261"/>
      <c r="AH261"/>
      <c r="AI261"/>
      <c r="AJ261"/>
    </row>
    <row r="262" spans="4:36" ht="15">
      <c r="D262"/>
      <c r="E262" t="s">
        <v>1263</v>
      </c>
      <c r="F262"/>
      <c r="G262"/>
      <c r="H262"/>
      <c r="I262"/>
      <c r="J262" t="s">
        <v>1264</v>
      </c>
      <c r="K262"/>
      <c r="L262"/>
      <c r="M262"/>
      <c r="N262"/>
      <c r="O262"/>
      <c r="P262"/>
      <c r="Q262"/>
      <c r="R262" t="s">
        <v>1158</v>
      </c>
      <c r="S262"/>
      <c r="T262"/>
      <c r="U262"/>
      <c r="V262"/>
      <c r="W262"/>
      <c r="X262"/>
      <c r="Y262" t="s">
        <v>1265</v>
      </c>
      <c r="Z262"/>
      <c r="AA262"/>
      <c r="AB262"/>
      <c r="AC262"/>
      <c r="AD262"/>
      <c r="AE262" t="s">
        <v>1266</v>
      </c>
      <c r="AF262"/>
      <c r="AG262"/>
      <c r="AH262"/>
      <c r="AI262"/>
      <c r="AJ262"/>
    </row>
    <row r="263" spans="4:36" ht="15">
      <c r="D263"/>
      <c r="E263" t="s">
        <v>1267</v>
      </c>
      <c r="F263"/>
      <c r="G263"/>
      <c r="H263"/>
      <c r="I263"/>
      <c r="J263" t="s">
        <v>1268</v>
      </c>
      <c r="K263"/>
      <c r="L263"/>
      <c r="M263"/>
      <c r="N263"/>
      <c r="O263"/>
      <c r="P263"/>
      <c r="Q263"/>
      <c r="R263" t="s">
        <v>428</v>
      </c>
      <c r="S263"/>
      <c r="T263"/>
      <c r="U263"/>
      <c r="V263"/>
      <c r="W263"/>
      <c r="X263"/>
      <c r="Y263" t="s">
        <v>1269</v>
      </c>
      <c r="Z263"/>
      <c r="AA263"/>
      <c r="AB263"/>
      <c r="AC263"/>
      <c r="AD263"/>
      <c r="AE263" t="s">
        <v>1270</v>
      </c>
      <c r="AF263"/>
      <c r="AG263"/>
      <c r="AH263"/>
      <c r="AI263"/>
      <c r="AJ263"/>
    </row>
    <row r="264" spans="4:36" ht="15">
      <c r="D264"/>
      <c r="E264" t="s">
        <v>1271</v>
      </c>
      <c r="F264"/>
      <c r="G264"/>
      <c r="H264"/>
      <c r="I264"/>
      <c r="J264" t="s">
        <v>1272</v>
      </c>
      <c r="K264"/>
      <c r="L264"/>
      <c r="M264"/>
      <c r="N264"/>
      <c r="O264"/>
      <c r="P264"/>
      <c r="Q264"/>
      <c r="R264" t="s">
        <v>1273</v>
      </c>
      <c r="S264"/>
      <c r="T264"/>
      <c r="U264"/>
      <c r="V264"/>
      <c r="W264"/>
      <c r="X264"/>
      <c r="Y264" t="s">
        <v>1274</v>
      </c>
      <c r="Z264"/>
      <c r="AA264"/>
      <c r="AB264"/>
      <c r="AC264"/>
      <c r="AD264"/>
      <c r="AE264" t="s">
        <v>1275</v>
      </c>
      <c r="AF264"/>
      <c r="AG264"/>
      <c r="AH264"/>
      <c r="AI264"/>
      <c r="AJ264"/>
    </row>
    <row r="265" spans="4:36" ht="15">
      <c r="D265"/>
      <c r="E265" t="s">
        <v>1276</v>
      </c>
      <c r="F265"/>
      <c r="G265"/>
      <c r="H265"/>
      <c r="I265"/>
      <c r="J265" t="s">
        <v>1277</v>
      </c>
      <c r="K265"/>
      <c r="L265"/>
      <c r="M265"/>
      <c r="N265"/>
      <c r="O265"/>
      <c r="P265"/>
      <c r="Q265"/>
      <c r="R265" t="s">
        <v>1278</v>
      </c>
      <c r="S265"/>
      <c r="T265"/>
      <c r="U265"/>
      <c r="V265"/>
      <c r="W265"/>
      <c r="X265"/>
      <c r="Y265" t="s">
        <v>1279</v>
      </c>
      <c r="Z265"/>
      <c r="AA265"/>
      <c r="AB265"/>
      <c r="AC265"/>
      <c r="AD265"/>
      <c r="AE265" t="s">
        <v>1280</v>
      </c>
      <c r="AF265"/>
      <c r="AG265"/>
      <c r="AH265"/>
      <c r="AI265"/>
      <c r="AJ265"/>
    </row>
    <row r="266" spans="4:36" ht="15">
      <c r="D266"/>
      <c r="E266" t="s">
        <v>1210</v>
      </c>
      <c r="F266"/>
      <c r="G266"/>
      <c r="H266"/>
      <c r="I266"/>
      <c r="J266" t="s">
        <v>1281</v>
      </c>
      <c r="K266"/>
      <c r="L266"/>
      <c r="M266"/>
      <c r="N266"/>
      <c r="O266"/>
      <c r="P266"/>
      <c r="Q266"/>
      <c r="R266" t="s">
        <v>1282</v>
      </c>
      <c r="S266"/>
      <c r="T266"/>
      <c r="U266"/>
      <c r="V266"/>
      <c r="W266"/>
      <c r="X266"/>
      <c r="Y266" t="s">
        <v>1283</v>
      </c>
      <c r="Z266"/>
      <c r="AA266"/>
      <c r="AB266"/>
      <c r="AC266"/>
      <c r="AD266"/>
      <c r="AE266" t="s">
        <v>1284</v>
      </c>
      <c r="AF266"/>
      <c r="AG266"/>
      <c r="AH266"/>
      <c r="AI266"/>
      <c r="AJ266"/>
    </row>
    <row r="267" spans="4:36" ht="15">
      <c r="D267"/>
      <c r="E267" t="s">
        <v>1285</v>
      </c>
      <c r="F267"/>
      <c r="G267"/>
      <c r="H267"/>
      <c r="I267"/>
      <c r="J267" t="s">
        <v>1286</v>
      </c>
      <c r="K267"/>
      <c r="L267"/>
      <c r="M267"/>
      <c r="N267"/>
      <c r="O267"/>
      <c r="P267"/>
      <c r="Q267"/>
      <c r="R267" t="s">
        <v>1287</v>
      </c>
      <c r="S267"/>
      <c r="T267"/>
      <c r="U267"/>
      <c r="V267"/>
      <c r="W267"/>
      <c r="X267"/>
      <c r="Y267" t="s">
        <v>1288</v>
      </c>
      <c r="Z267"/>
      <c r="AA267"/>
      <c r="AB267"/>
      <c r="AC267"/>
      <c r="AD267"/>
      <c r="AE267" t="s">
        <v>1289</v>
      </c>
      <c r="AF267"/>
      <c r="AG267"/>
      <c r="AH267"/>
      <c r="AI267"/>
      <c r="AJ267"/>
    </row>
    <row r="268" spans="4:36" ht="15">
      <c r="D268"/>
      <c r="E268" t="s">
        <v>1290</v>
      </c>
      <c r="F268"/>
      <c r="G268"/>
      <c r="H268"/>
      <c r="I268"/>
      <c r="J268" t="s">
        <v>1291</v>
      </c>
      <c r="K268"/>
      <c r="L268"/>
      <c r="M268"/>
      <c r="N268"/>
      <c r="O268"/>
      <c r="P268"/>
      <c r="Q268"/>
      <c r="R268" t="s">
        <v>1292</v>
      </c>
      <c r="S268"/>
      <c r="T268"/>
      <c r="U268"/>
      <c r="V268"/>
      <c r="W268"/>
      <c r="X268"/>
      <c r="Y268" t="s">
        <v>1293</v>
      </c>
      <c r="Z268"/>
      <c r="AA268"/>
      <c r="AB268"/>
      <c r="AC268"/>
      <c r="AD268"/>
      <c r="AE268" t="s">
        <v>1294</v>
      </c>
      <c r="AF268"/>
      <c r="AG268"/>
      <c r="AH268"/>
      <c r="AI268"/>
      <c r="AJ268"/>
    </row>
    <row r="269" spans="4:36" ht="15">
      <c r="D269"/>
      <c r="E269" t="s">
        <v>1295</v>
      </c>
      <c r="F269"/>
      <c r="G269"/>
      <c r="H269"/>
      <c r="I269"/>
      <c r="J269" t="s">
        <v>975</v>
      </c>
      <c r="K269"/>
      <c r="L269"/>
      <c r="M269"/>
      <c r="N269"/>
      <c r="O269"/>
      <c r="P269"/>
      <c r="Q269"/>
      <c r="R269" t="s">
        <v>1296</v>
      </c>
      <c r="S269"/>
      <c r="T269"/>
      <c r="U269"/>
      <c r="V269"/>
      <c r="W269"/>
      <c r="X269"/>
      <c r="Y269"/>
      <c r="Z269"/>
      <c r="AA269"/>
      <c r="AB269"/>
      <c r="AC269"/>
      <c r="AD269"/>
      <c r="AE269" t="s">
        <v>1297</v>
      </c>
      <c r="AF269"/>
      <c r="AG269"/>
      <c r="AH269"/>
      <c r="AI269"/>
      <c r="AJ269"/>
    </row>
    <row r="270" spans="4:36" ht="15">
      <c r="D270"/>
      <c r="E270" t="s">
        <v>736</v>
      </c>
      <c r="F270"/>
      <c r="G270"/>
      <c r="H270"/>
      <c r="I270"/>
      <c r="J270" t="s">
        <v>1298</v>
      </c>
      <c r="K270"/>
      <c r="L270"/>
      <c r="M270"/>
      <c r="N270"/>
      <c r="O270"/>
      <c r="P270"/>
      <c r="Q270"/>
      <c r="R270" t="s">
        <v>1299</v>
      </c>
      <c r="S270"/>
      <c r="T270"/>
      <c r="U270"/>
      <c r="V270"/>
      <c r="W270"/>
      <c r="X270"/>
      <c r="Y270"/>
      <c r="Z270"/>
      <c r="AA270"/>
      <c r="AB270"/>
      <c r="AC270"/>
      <c r="AD270"/>
      <c r="AE270" t="s">
        <v>1300</v>
      </c>
      <c r="AF270"/>
      <c r="AG270"/>
      <c r="AH270"/>
      <c r="AI270"/>
      <c r="AJ270"/>
    </row>
    <row r="271" spans="4:36" ht="15">
      <c r="D271"/>
      <c r="E271" t="s">
        <v>1301</v>
      </c>
      <c r="F271"/>
      <c r="G271"/>
      <c r="H271"/>
      <c r="I271"/>
      <c r="J271" t="s">
        <v>1302</v>
      </c>
      <c r="K271"/>
      <c r="L271"/>
      <c r="M271"/>
      <c r="N271"/>
      <c r="O271"/>
      <c r="P271"/>
      <c r="Q271"/>
      <c r="R271" t="s">
        <v>1303</v>
      </c>
      <c r="S271"/>
      <c r="T271"/>
      <c r="U271"/>
      <c r="V271"/>
      <c r="W271"/>
      <c r="X271"/>
      <c r="Y271"/>
      <c r="Z271"/>
      <c r="AA271"/>
      <c r="AB271"/>
      <c r="AC271"/>
      <c r="AD271"/>
      <c r="AE271" t="s">
        <v>1304</v>
      </c>
      <c r="AF271"/>
      <c r="AG271"/>
      <c r="AH271"/>
      <c r="AI271"/>
      <c r="AJ271"/>
    </row>
    <row r="272" spans="4:36" ht="15">
      <c r="D272"/>
      <c r="E272" t="s">
        <v>1305</v>
      </c>
      <c r="F272"/>
      <c r="G272"/>
      <c r="H272"/>
      <c r="I272"/>
      <c r="J272" t="s">
        <v>1306</v>
      </c>
      <c r="K272"/>
      <c r="L272"/>
      <c r="M272"/>
      <c r="N272"/>
      <c r="O272"/>
      <c r="P272"/>
      <c r="Q272"/>
      <c r="R272" t="s">
        <v>1307</v>
      </c>
      <c r="S272"/>
      <c r="T272"/>
      <c r="U272"/>
      <c r="V272"/>
      <c r="W272"/>
      <c r="X272"/>
      <c r="Y272"/>
      <c r="Z272"/>
      <c r="AA272"/>
      <c r="AB272"/>
      <c r="AC272"/>
      <c r="AD272"/>
      <c r="AE272" t="s">
        <v>465</v>
      </c>
      <c r="AF272"/>
      <c r="AG272"/>
      <c r="AH272"/>
      <c r="AI272"/>
      <c r="AJ272"/>
    </row>
    <row r="273" spans="4:36" ht="15">
      <c r="D273"/>
      <c r="E273" t="s">
        <v>1308</v>
      </c>
      <c r="F273"/>
      <c r="G273"/>
      <c r="H273"/>
      <c r="I273"/>
      <c r="J273" t="s">
        <v>1309</v>
      </c>
      <c r="K273"/>
      <c r="L273"/>
      <c r="M273"/>
      <c r="N273"/>
      <c r="O273"/>
      <c r="P273"/>
      <c r="Q273"/>
      <c r="R273" t="s">
        <v>1310</v>
      </c>
      <c r="S273"/>
      <c r="T273"/>
      <c r="U273"/>
      <c r="V273"/>
      <c r="W273"/>
      <c r="X273"/>
      <c r="Y273"/>
      <c r="Z273"/>
      <c r="AA273"/>
      <c r="AB273"/>
      <c r="AC273"/>
      <c r="AD273"/>
      <c r="AE273" t="s">
        <v>1311</v>
      </c>
      <c r="AF273"/>
      <c r="AG273"/>
      <c r="AH273"/>
      <c r="AI273"/>
      <c r="AJ273"/>
    </row>
    <row r="274" spans="4:36" ht="15">
      <c r="D274"/>
      <c r="E274" t="s">
        <v>1312</v>
      </c>
      <c r="F274"/>
      <c r="G274"/>
      <c r="H274"/>
      <c r="I274"/>
      <c r="J274" t="s">
        <v>1313</v>
      </c>
      <c r="K274"/>
      <c r="L274"/>
      <c r="M274"/>
      <c r="N274"/>
      <c r="O274"/>
      <c r="P274"/>
      <c r="Q274"/>
      <c r="R274" t="s">
        <v>1314</v>
      </c>
      <c r="S274"/>
      <c r="T274"/>
      <c r="U274"/>
      <c r="V274"/>
      <c r="W274"/>
      <c r="X274"/>
      <c r="Y274"/>
      <c r="Z274"/>
      <c r="AA274"/>
      <c r="AB274"/>
      <c r="AC274"/>
      <c r="AD274"/>
      <c r="AE274" t="s">
        <v>1315</v>
      </c>
      <c r="AF274"/>
      <c r="AG274"/>
      <c r="AH274"/>
      <c r="AI274"/>
      <c r="AJ274"/>
    </row>
    <row r="275" spans="4:36" ht="15">
      <c r="D275"/>
      <c r="E275" t="s">
        <v>1316</v>
      </c>
      <c r="F275"/>
      <c r="G275"/>
      <c r="H275"/>
      <c r="I275"/>
      <c r="J275" t="s">
        <v>1317</v>
      </c>
      <c r="K275"/>
      <c r="L275"/>
      <c r="M275"/>
      <c r="N275"/>
      <c r="O275"/>
      <c r="P275"/>
      <c r="Q275"/>
      <c r="R275" t="s">
        <v>1318</v>
      </c>
      <c r="S275"/>
      <c r="T275"/>
      <c r="U275"/>
      <c r="V275"/>
      <c r="W275"/>
      <c r="X275"/>
      <c r="Y275"/>
      <c r="Z275"/>
      <c r="AA275"/>
      <c r="AB275"/>
      <c r="AC275"/>
      <c r="AD275"/>
      <c r="AE275" t="s">
        <v>1319</v>
      </c>
      <c r="AF275"/>
      <c r="AG275"/>
      <c r="AH275"/>
      <c r="AI275"/>
      <c r="AJ275"/>
    </row>
    <row r="276" spans="4:36" ht="15">
      <c r="D276"/>
      <c r="E276" t="s">
        <v>1320</v>
      </c>
      <c r="F276"/>
      <c r="G276"/>
      <c r="H276"/>
      <c r="I276"/>
      <c r="J276" t="s">
        <v>1321</v>
      </c>
      <c r="K276"/>
      <c r="L276"/>
      <c r="M276"/>
      <c r="N276"/>
      <c r="O276"/>
      <c r="P276"/>
      <c r="Q276"/>
      <c r="R276" t="s">
        <v>1322</v>
      </c>
      <c r="S276"/>
      <c r="T276"/>
      <c r="U276"/>
      <c r="V276"/>
      <c r="W276"/>
      <c r="X276"/>
      <c r="Y276"/>
      <c r="Z276"/>
      <c r="AA276"/>
      <c r="AB276"/>
      <c r="AC276"/>
      <c r="AD276"/>
      <c r="AE276" t="s">
        <v>1323</v>
      </c>
      <c r="AF276"/>
      <c r="AG276"/>
      <c r="AH276"/>
      <c r="AI276"/>
      <c r="AJ276"/>
    </row>
    <row r="277" spans="4:36" ht="15">
      <c r="D277"/>
      <c r="E277" t="s">
        <v>428</v>
      </c>
      <c r="F277"/>
      <c r="G277"/>
      <c r="H277"/>
      <c r="I277"/>
      <c r="J277" t="s">
        <v>1324</v>
      </c>
      <c r="K277"/>
      <c r="L277"/>
      <c r="M277"/>
      <c r="N277"/>
      <c r="O277"/>
      <c r="P277"/>
      <c r="Q277"/>
      <c r="R277" t="s">
        <v>1325</v>
      </c>
      <c r="S277"/>
      <c r="T277"/>
      <c r="U277"/>
      <c r="V277"/>
      <c r="W277"/>
      <c r="X277"/>
      <c r="Y277"/>
      <c r="Z277"/>
      <c r="AA277"/>
      <c r="AB277"/>
      <c r="AC277"/>
      <c r="AD277"/>
      <c r="AE277" t="s">
        <v>709</v>
      </c>
      <c r="AF277"/>
      <c r="AG277"/>
      <c r="AH277"/>
      <c r="AI277"/>
      <c r="AJ277"/>
    </row>
    <row r="278" spans="4:36" ht="15">
      <c r="D278"/>
      <c r="E278" t="s">
        <v>1326</v>
      </c>
      <c r="F278"/>
      <c r="G278"/>
      <c r="H278"/>
      <c r="I278"/>
      <c r="J278" t="s">
        <v>1327</v>
      </c>
      <c r="K278"/>
      <c r="L278"/>
      <c r="M278"/>
      <c r="N278"/>
      <c r="O278"/>
      <c r="P278"/>
      <c r="Q278"/>
      <c r="R278" t="s">
        <v>1328</v>
      </c>
      <c r="S278"/>
      <c r="T278"/>
      <c r="U278"/>
      <c r="V278"/>
      <c r="W278"/>
      <c r="X278"/>
      <c r="Y278"/>
      <c r="Z278"/>
      <c r="AA278"/>
      <c r="AB278"/>
      <c r="AC278"/>
      <c r="AD278"/>
      <c r="AE278" t="s">
        <v>1329</v>
      </c>
      <c r="AF278"/>
      <c r="AG278"/>
      <c r="AH278"/>
      <c r="AI278"/>
      <c r="AJ278"/>
    </row>
    <row r="279" spans="4:36" ht="15">
      <c r="D279"/>
      <c r="E279" t="s">
        <v>1330</v>
      </c>
      <c r="F279"/>
      <c r="G279"/>
      <c r="H279"/>
      <c r="I279"/>
      <c r="J279" t="s">
        <v>1331</v>
      </c>
      <c r="K279"/>
      <c r="L279"/>
      <c r="M279"/>
      <c r="N279"/>
      <c r="O279"/>
      <c r="P279"/>
      <c r="Q279"/>
      <c r="R279" t="s">
        <v>1332</v>
      </c>
      <c r="S279"/>
      <c r="T279"/>
      <c r="U279"/>
      <c r="V279"/>
      <c r="W279"/>
      <c r="X279"/>
      <c r="Y279"/>
      <c r="Z279"/>
      <c r="AA279"/>
      <c r="AB279"/>
      <c r="AC279"/>
      <c r="AD279"/>
      <c r="AE279" t="s">
        <v>1261</v>
      </c>
      <c r="AF279"/>
      <c r="AG279"/>
      <c r="AH279"/>
      <c r="AI279"/>
      <c r="AJ279"/>
    </row>
    <row r="280" spans="4:36" ht="15">
      <c r="D280"/>
      <c r="E280" t="s">
        <v>1333</v>
      </c>
      <c r="F280"/>
      <c r="G280"/>
      <c r="H280"/>
      <c r="I280"/>
      <c r="J280" t="s">
        <v>1334</v>
      </c>
      <c r="K280"/>
      <c r="L280"/>
      <c r="M280"/>
      <c r="N280"/>
      <c r="O280"/>
      <c r="P280"/>
      <c r="Q280"/>
      <c r="R280" t="s">
        <v>1226</v>
      </c>
      <c r="S280"/>
      <c r="T280"/>
      <c r="U280"/>
      <c r="V280"/>
      <c r="W280"/>
      <c r="X280"/>
      <c r="Y280"/>
      <c r="Z280"/>
      <c r="AA280"/>
      <c r="AB280"/>
      <c r="AC280"/>
      <c r="AD280"/>
      <c r="AE280" t="s">
        <v>1335</v>
      </c>
      <c r="AF280"/>
      <c r="AG280"/>
      <c r="AH280"/>
      <c r="AI280"/>
      <c r="AJ280"/>
    </row>
    <row r="281" spans="4:36" ht="15">
      <c r="D281"/>
      <c r="E281" t="s">
        <v>1336</v>
      </c>
      <c r="F281"/>
      <c r="G281"/>
      <c r="H281"/>
      <c r="I281"/>
      <c r="J281" t="s">
        <v>1337</v>
      </c>
      <c r="K281"/>
      <c r="L281"/>
      <c r="M281"/>
      <c r="N281"/>
      <c r="O281"/>
      <c r="P281"/>
      <c r="Q281"/>
      <c r="R281" t="s">
        <v>1338</v>
      </c>
      <c r="S281"/>
      <c r="T281"/>
      <c r="U281"/>
      <c r="V281"/>
      <c r="W281"/>
      <c r="X281"/>
      <c r="Y281"/>
      <c r="Z281"/>
      <c r="AA281"/>
      <c r="AB281"/>
      <c r="AC281"/>
      <c r="AD281"/>
      <c r="AE281" t="s">
        <v>1339</v>
      </c>
      <c r="AF281"/>
      <c r="AG281"/>
      <c r="AH281"/>
      <c r="AI281"/>
      <c r="AJ281"/>
    </row>
    <row r="282" spans="4:36" ht="15">
      <c r="D282"/>
      <c r="E282" t="s">
        <v>1340</v>
      </c>
      <c r="F282"/>
      <c r="G282"/>
      <c r="H282"/>
      <c r="I282"/>
      <c r="J282" t="s">
        <v>1341</v>
      </c>
      <c r="K282"/>
      <c r="L282"/>
      <c r="M282"/>
      <c r="N282"/>
      <c r="O282"/>
      <c r="P282"/>
      <c r="Q282"/>
      <c r="R282" t="s">
        <v>1244</v>
      </c>
      <c r="S282"/>
      <c r="T282"/>
      <c r="U282"/>
      <c r="V282"/>
      <c r="W282"/>
      <c r="X282"/>
      <c r="Y282"/>
      <c r="Z282"/>
      <c r="AA282"/>
      <c r="AB282"/>
      <c r="AC282"/>
      <c r="AD282"/>
      <c r="AE282" t="s">
        <v>1342</v>
      </c>
      <c r="AF282"/>
      <c r="AG282"/>
      <c r="AH282"/>
      <c r="AI282"/>
      <c r="AJ282"/>
    </row>
    <row r="283" spans="4:36" ht="15">
      <c r="D283"/>
      <c r="E283" t="s">
        <v>1343</v>
      </c>
      <c r="F283"/>
      <c r="G283"/>
      <c r="H283"/>
      <c r="I283"/>
      <c r="J283" t="s">
        <v>1344</v>
      </c>
      <c r="K283"/>
      <c r="L283"/>
      <c r="M283"/>
      <c r="N283"/>
      <c r="O283"/>
      <c r="P283"/>
      <c r="Q283"/>
      <c r="R283" t="s">
        <v>1092</v>
      </c>
      <c r="S283"/>
      <c r="T283"/>
      <c r="U283"/>
      <c r="V283"/>
      <c r="W283"/>
      <c r="X283"/>
      <c r="Y283"/>
      <c r="Z283"/>
      <c r="AA283"/>
      <c r="AB283"/>
      <c r="AC283"/>
      <c r="AD283"/>
      <c r="AE283" t="s">
        <v>1345</v>
      </c>
      <c r="AF283"/>
      <c r="AG283"/>
      <c r="AH283"/>
      <c r="AI283"/>
      <c r="AJ283"/>
    </row>
    <row r="284" spans="4:36" ht="15">
      <c r="D284"/>
      <c r="E284" t="s">
        <v>1346</v>
      </c>
      <c r="F284"/>
      <c r="G284"/>
      <c r="H284"/>
      <c r="I284"/>
      <c r="J284" t="s">
        <v>1347</v>
      </c>
      <c r="K284"/>
      <c r="L284"/>
      <c r="M284"/>
      <c r="N284"/>
      <c r="O284"/>
      <c r="P284"/>
      <c r="Q284"/>
      <c r="R284" t="s">
        <v>684</v>
      </c>
      <c r="S284"/>
      <c r="T284"/>
      <c r="U284"/>
      <c r="V284"/>
      <c r="W284"/>
      <c r="X284"/>
      <c r="Y284"/>
      <c r="Z284"/>
      <c r="AA284"/>
      <c r="AB284"/>
      <c r="AC284"/>
      <c r="AD284"/>
      <c r="AE284" t="s">
        <v>435</v>
      </c>
      <c r="AF284"/>
      <c r="AG284"/>
      <c r="AH284"/>
      <c r="AI284"/>
      <c r="AJ284"/>
    </row>
    <row r="285" spans="4:36" ht="15">
      <c r="D285"/>
      <c r="E285" t="s">
        <v>1348</v>
      </c>
      <c r="F285"/>
      <c r="G285"/>
      <c r="H285"/>
      <c r="I285"/>
      <c r="J285" t="s">
        <v>1349</v>
      </c>
      <c r="K285"/>
      <c r="L285"/>
      <c r="M285"/>
      <c r="N285"/>
      <c r="O285"/>
      <c r="P285"/>
      <c r="Q285"/>
      <c r="R285" t="s">
        <v>1350</v>
      </c>
      <c r="S285"/>
      <c r="T285"/>
      <c r="U285"/>
      <c r="V285"/>
      <c r="W285"/>
      <c r="X285"/>
      <c r="Y285"/>
      <c r="Z285"/>
      <c r="AA285"/>
      <c r="AB285"/>
      <c r="AC285"/>
      <c r="AD285"/>
      <c r="AE285" t="s">
        <v>1351</v>
      </c>
      <c r="AF285"/>
      <c r="AG285"/>
      <c r="AH285"/>
      <c r="AI285"/>
      <c r="AJ285"/>
    </row>
    <row r="286" spans="4:36" ht="15">
      <c r="D286"/>
      <c r="E286" t="s">
        <v>1352</v>
      </c>
      <c r="F286"/>
      <c r="G286"/>
      <c r="H286"/>
      <c r="I286"/>
      <c r="J286" t="s">
        <v>1353</v>
      </c>
      <c r="K286"/>
      <c r="L286"/>
      <c r="M286"/>
      <c r="N286"/>
      <c r="O286"/>
      <c r="P286"/>
      <c r="Q286"/>
      <c r="R286" t="s">
        <v>1354</v>
      </c>
      <c r="S286"/>
      <c r="T286"/>
      <c r="U286"/>
      <c r="V286"/>
      <c r="W286"/>
      <c r="X286"/>
      <c r="Y286"/>
      <c r="Z286"/>
      <c r="AA286"/>
      <c r="AB286"/>
      <c r="AC286"/>
      <c r="AD286"/>
      <c r="AE286" t="s">
        <v>1355</v>
      </c>
      <c r="AF286"/>
      <c r="AG286"/>
      <c r="AH286"/>
      <c r="AI286"/>
      <c r="AJ286"/>
    </row>
    <row r="287" spans="4:36" ht="15">
      <c r="D287"/>
      <c r="E287" t="s">
        <v>1356</v>
      </c>
      <c r="F287"/>
      <c r="G287"/>
      <c r="H287"/>
      <c r="I287"/>
      <c r="J287" t="s">
        <v>1357</v>
      </c>
      <c r="K287"/>
      <c r="L287"/>
      <c r="M287"/>
      <c r="N287"/>
      <c r="O287"/>
      <c r="P287"/>
      <c r="Q287"/>
      <c r="R287" t="s">
        <v>1358</v>
      </c>
      <c r="S287"/>
      <c r="T287"/>
      <c r="U287"/>
      <c r="V287"/>
      <c r="W287"/>
      <c r="X287"/>
      <c r="Y287"/>
      <c r="Z287"/>
      <c r="AA287"/>
      <c r="AB287"/>
      <c r="AC287"/>
      <c r="AD287"/>
      <c r="AE287" t="s">
        <v>1359</v>
      </c>
      <c r="AF287"/>
      <c r="AG287"/>
      <c r="AH287"/>
      <c r="AI287"/>
      <c r="AJ287"/>
    </row>
    <row r="288" spans="4:36" ht="15">
      <c r="D288"/>
      <c r="E288" t="s">
        <v>1360</v>
      </c>
      <c r="F288"/>
      <c r="G288"/>
      <c r="H288"/>
      <c r="I288"/>
      <c r="J288" t="s">
        <v>1361</v>
      </c>
      <c r="K288"/>
      <c r="L288"/>
      <c r="M288"/>
      <c r="N288"/>
      <c r="O288"/>
      <c r="P288"/>
      <c r="Q288"/>
      <c r="R288" t="s">
        <v>1362</v>
      </c>
      <c r="S288"/>
      <c r="T288"/>
      <c r="U288"/>
      <c r="V288"/>
      <c r="W288"/>
      <c r="X288"/>
      <c r="Y288"/>
      <c r="Z288"/>
      <c r="AA288"/>
      <c r="AB288"/>
      <c r="AC288"/>
      <c r="AD288"/>
      <c r="AE288" t="s">
        <v>1363</v>
      </c>
      <c r="AF288"/>
      <c r="AG288"/>
      <c r="AH288"/>
      <c r="AI288"/>
      <c r="AJ288"/>
    </row>
    <row r="289" spans="4:36" ht="15">
      <c r="D289"/>
      <c r="E289" t="s">
        <v>1300</v>
      </c>
      <c r="F289"/>
      <c r="G289"/>
      <c r="H289"/>
      <c r="I289"/>
      <c r="J289" t="s">
        <v>1364</v>
      </c>
      <c r="K289"/>
      <c r="L289"/>
      <c r="M289"/>
      <c r="N289"/>
      <c r="O289"/>
      <c r="P289"/>
      <c r="Q289"/>
      <c r="R289" t="s">
        <v>1365</v>
      </c>
      <c r="S289"/>
      <c r="T289"/>
      <c r="U289"/>
      <c r="V289"/>
      <c r="W289"/>
      <c r="X289"/>
      <c r="Y289"/>
      <c r="Z289"/>
      <c r="AA289"/>
      <c r="AB289"/>
      <c r="AC289"/>
      <c r="AD289"/>
      <c r="AE289" t="s">
        <v>1366</v>
      </c>
      <c r="AF289"/>
      <c r="AG289"/>
      <c r="AH289"/>
      <c r="AI289"/>
      <c r="AJ289"/>
    </row>
    <row r="290" spans="4:36" ht="15">
      <c r="D290"/>
      <c r="E290" t="s">
        <v>766</v>
      </c>
      <c r="F290"/>
      <c r="G290"/>
      <c r="H290"/>
      <c r="I290"/>
      <c r="J290" t="s">
        <v>1367</v>
      </c>
      <c r="K290"/>
      <c r="L290"/>
      <c r="M290"/>
      <c r="N290"/>
      <c r="O290"/>
      <c r="P290"/>
      <c r="Q290"/>
      <c r="R290" t="s">
        <v>1368</v>
      </c>
      <c r="S290"/>
      <c r="T290"/>
      <c r="U290"/>
      <c r="V290"/>
      <c r="W290"/>
      <c r="X290"/>
      <c r="Y290"/>
      <c r="Z290"/>
      <c r="AA290"/>
      <c r="AB290"/>
      <c r="AC290"/>
      <c r="AD290"/>
      <c r="AE290" t="s">
        <v>817</v>
      </c>
      <c r="AF290"/>
      <c r="AG290"/>
      <c r="AH290"/>
      <c r="AI290"/>
      <c r="AJ290"/>
    </row>
    <row r="291" spans="4:36" ht="15">
      <c r="D291"/>
      <c r="E291" t="s">
        <v>1369</v>
      </c>
      <c r="F291"/>
      <c r="G291"/>
      <c r="H291"/>
      <c r="I291"/>
      <c r="J291" t="s">
        <v>1370</v>
      </c>
      <c r="K291"/>
      <c r="L291"/>
      <c r="M291"/>
      <c r="N291"/>
      <c r="O291"/>
      <c r="P291"/>
      <c r="Q291"/>
      <c r="R291" t="s">
        <v>1371</v>
      </c>
      <c r="S291"/>
      <c r="T291"/>
      <c r="U291"/>
      <c r="V291"/>
      <c r="W291"/>
      <c r="X291"/>
      <c r="Y291"/>
      <c r="Z291"/>
      <c r="AA291"/>
      <c r="AB291"/>
      <c r="AC291"/>
      <c r="AD291"/>
      <c r="AE291" t="s">
        <v>1372</v>
      </c>
      <c r="AF291"/>
      <c r="AG291"/>
      <c r="AH291"/>
      <c r="AI291"/>
      <c r="AJ291"/>
    </row>
    <row r="292" spans="4:36" ht="15">
      <c r="D292"/>
      <c r="E292" t="s">
        <v>1373</v>
      </c>
      <c r="F292"/>
      <c r="G292"/>
      <c r="H292"/>
      <c r="I292"/>
      <c r="J292" t="s">
        <v>1374</v>
      </c>
      <c r="K292"/>
      <c r="L292"/>
      <c r="M292"/>
      <c r="N292"/>
      <c r="O292"/>
      <c r="P292"/>
      <c r="Q292"/>
      <c r="R292" t="s">
        <v>1375</v>
      </c>
      <c r="S292"/>
      <c r="T292"/>
      <c r="U292"/>
      <c r="V292"/>
      <c r="W292"/>
      <c r="X292"/>
      <c r="Y292"/>
      <c r="Z292"/>
      <c r="AA292"/>
      <c r="AB292"/>
      <c r="AC292"/>
      <c r="AD292"/>
      <c r="AE292"/>
      <c r="AF292"/>
      <c r="AG292"/>
      <c r="AH292"/>
      <c r="AI292"/>
      <c r="AJ292"/>
    </row>
    <row r="293" spans="4:36" ht="15">
      <c r="D293"/>
      <c r="E293" t="s">
        <v>1376</v>
      </c>
      <c r="F293"/>
      <c r="G293"/>
      <c r="H293"/>
      <c r="I293"/>
      <c r="J293" t="s">
        <v>1053</v>
      </c>
      <c r="K293"/>
      <c r="L293"/>
      <c r="M293"/>
      <c r="N293"/>
      <c r="O293"/>
      <c r="P293"/>
      <c r="Q293"/>
      <c r="R293" t="s">
        <v>1377</v>
      </c>
      <c r="S293"/>
      <c r="T293"/>
      <c r="U293"/>
      <c r="V293"/>
      <c r="W293"/>
      <c r="X293"/>
      <c r="Y293"/>
      <c r="Z293"/>
      <c r="AA293"/>
      <c r="AB293"/>
      <c r="AC293"/>
      <c r="AD293"/>
      <c r="AE293"/>
      <c r="AF293"/>
      <c r="AG293"/>
      <c r="AH293"/>
      <c r="AI293"/>
      <c r="AJ293"/>
    </row>
    <row r="294" spans="4:36" ht="15">
      <c r="D294"/>
      <c r="E294" t="s">
        <v>992</v>
      </c>
      <c r="F294"/>
      <c r="G294"/>
      <c r="H294"/>
      <c r="I294"/>
      <c r="J294" t="s">
        <v>1378</v>
      </c>
      <c r="K294"/>
      <c r="L294"/>
      <c r="M294"/>
      <c r="N294"/>
      <c r="O294"/>
      <c r="P294"/>
      <c r="Q294"/>
      <c r="R294" t="s">
        <v>1379</v>
      </c>
      <c r="S294"/>
      <c r="T294"/>
      <c r="U294"/>
      <c r="V294"/>
      <c r="W294"/>
      <c r="X294"/>
      <c r="Y294"/>
      <c r="Z294"/>
      <c r="AA294"/>
      <c r="AB294"/>
      <c r="AC294"/>
      <c r="AD294"/>
      <c r="AE294"/>
      <c r="AF294"/>
      <c r="AG294"/>
      <c r="AH294"/>
      <c r="AI294"/>
      <c r="AJ294"/>
    </row>
    <row r="295" spans="4:36" ht="15">
      <c r="D295"/>
      <c r="E295" t="s">
        <v>684</v>
      </c>
      <c r="F295"/>
      <c r="G295"/>
      <c r="H295"/>
      <c r="I295"/>
      <c r="J295" t="s">
        <v>1380</v>
      </c>
      <c r="K295"/>
      <c r="L295"/>
      <c r="M295"/>
      <c r="N295"/>
      <c r="O295"/>
      <c r="P295"/>
      <c r="Q295"/>
      <c r="R295" t="s">
        <v>1381</v>
      </c>
      <c r="S295"/>
      <c r="T295"/>
      <c r="U295"/>
      <c r="V295"/>
      <c r="W295"/>
      <c r="X295"/>
      <c r="Y295"/>
      <c r="Z295"/>
      <c r="AA295"/>
      <c r="AB295"/>
      <c r="AC295"/>
      <c r="AD295"/>
      <c r="AE295"/>
      <c r="AF295"/>
      <c r="AG295"/>
      <c r="AH295"/>
      <c r="AI295"/>
      <c r="AJ295"/>
    </row>
    <row r="296" spans="4:36" ht="15">
      <c r="D296"/>
      <c r="E296" t="s">
        <v>1382</v>
      </c>
      <c r="F296"/>
      <c r="G296"/>
      <c r="H296"/>
      <c r="I296"/>
      <c r="J296" t="s">
        <v>1383</v>
      </c>
      <c r="K296"/>
      <c r="L296"/>
      <c r="M296"/>
      <c r="N296"/>
      <c r="O296"/>
      <c r="P296"/>
      <c r="Q296"/>
      <c r="R296" t="s">
        <v>1384</v>
      </c>
      <c r="S296"/>
      <c r="T296"/>
      <c r="U296"/>
      <c r="V296"/>
      <c r="W296"/>
      <c r="X296"/>
      <c r="Y296"/>
      <c r="Z296"/>
      <c r="AA296"/>
      <c r="AB296"/>
      <c r="AC296"/>
      <c r="AD296"/>
      <c r="AE296"/>
      <c r="AF296"/>
      <c r="AG296"/>
      <c r="AH296"/>
      <c r="AI296"/>
      <c r="AJ296"/>
    </row>
    <row r="297" spans="4:36" ht="15">
      <c r="D297"/>
      <c r="E297" t="s">
        <v>1385</v>
      </c>
      <c r="F297"/>
      <c r="G297"/>
      <c r="H297"/>
      <c r="I297"/>
      <c r="J297" t="s">
        <v>1386</v>
      </c>
      <c r="K297"/>
      <c r="L297"/>
      <c r="M297"/>
      <c r="N297"/>
      <c r="O297"/>
      <c r="P297"/>
      <c r="Q297"/>
      <c r="R297" t="s">
        <v>1387</v>
      </c>
      <c r="S297"/>
      <c r="T297"/>
      <c r="U297"/>
      <c r="V297"/>
      <c r="W297"/>
      <c r="X297"/>
      <c r="Y297"/>
      <c r="Z297"/>
      <c r="AA297"/>
      <c r="AB297"/>
      <c r="AC297"/>
      <c r="AD297"/>
      <c r="AE297"/>
      <c r="AF297"/>
      <c r="AG297"/>
      <c r="AH297"/>
      <c r="AI297"/>
      <c r="AJ297"/>
    </row>
    <row r="298" spans="4:36" ht="15">
      <c r="D298"/>
      <c r="E298" t="s">
        <v>1388</v>
      </c>
      <c r="F298"/>
      <c r="G298"/>
      <c r="H298"/>
      <c r="I298"/>
      <c r="J298" t="s">
        <v>1389</v>
      </c>
      <c r="K298"/>
      <c r="L298"/>
      <c r="M298"/>
      <c r="N298"/>
      <c r="O298"/>
      <c r="P298"/>
      <c r="Q298"/>
      <c r="R298" t="s">
        <v>1390</v>
      </c>
      <c r="S298"/>
      <c r="T298"/>
      <c r="U298"/>
      <c r="V298"/>
      <c r="W298"/>
      <c r="X298"/>
      <c r="Y298"/>
      <c r="Z298"/>
      <c r="AA298"/>
      <c r="AB298"/>
      <c r="AC298"/>
      <c r="AD298"/>
      <c r="AE298"/>
      <c r="AF298"/>
      <c r="AG298"/>
      <c r="AH298"/>
      <c r="AI298"/>
      <c r="AJ298"/>
    </row>
    <row r="299" spans="4:36" ht="15">
      <c r="D299"/>
      <c r="E299" t="s">
        <v>1178</v>
      </c>
      <c r="F299"/>
      <c r="G299"/>
      <c r="H299"/>
      <c r="I299"/>
      <c r="J299" t="s">
        <v>1391</v>
      </c>
      <c r="K299"/>
      <c r="L299"/>
      <c r="M299"/>
      <c r="N299"/>
      <c r="O299"/>
      <c r="P299"/>
      <c r="Q299"/>
      <c r="R299" t="s">
        <v>1392</v>
      </c>
      <c r="S299"/>
      <c r="T299"/>
      <c r="U299"/>
      <c r="V299"/>
      <c r="W299"/>
      <c r="X299"/>
      <c r="Y299"/>
      <c r="Z299"/>
      <c r="AA299"/>
      <c r="AB299"/>
      <c r="AC299"/>
      <c r="AD299"/>
      <c r="AE299"/>
      <c r="AF299"/>
      <c r="AG299"/>
      <c r="AH299"/>
      <c r="AI299"/>
      <c r="AJ299"/>
    </row>
    <row r="300" spans="4:36" ht="15">
      <c r="D300"/>
      <c r="E300" t="s">
        <v>1393</v>
      </c>
      <c r="F300"/>
      <c r="G300"/>
      <c r="H300"/>
      <c r="I300"/>
      <c r="J300" t="s">
        <v>1394</v>
      </c>
      <c r="K300"/>
      <c r="L300"/>
      <c r="M300"/>
      <c r="N300"/>
      <c r="O300"/>
      <c r="P300"/>
      <c r="Q300"/>
      <c r="R300" t="s">
        <v>1395</v>
      </c>
      <c r="S300"/>
      <c r="T300"/>
      <c r="U300"/>
      <c r="V300"/>
      <c r="W300"/>
      <c r="X300"/>
      <c r="Y300"/>
      <c r="Z300"/>
      <c r="AA300"/>
      <c r="AB300"/>
      <c r="AC300"/>
      <c r="AD300"/>
      <c r="AE300"/>
      <c r="AF300"/>
      <c r="AG300"/>
      <c r="AH300"/>
      <c r="AI300"/>
      <c r="AJ300"/>
    </row>
    <row r="301" spans="4:36" ht="15">
      <c r="D301"/>
      <c r="E301" t="s">
        <v>1396</v>
      </c>
      <c r="F301"/>
      <c r="G301"/>
      <c r="H301"/>
      <c r="I301"/>
      <c r="J301" t="s">
        <v>1397</v>
      </c>
      <c r="K301"/>
      <c r="L301"/>
      <c r="M301"/>
      <c r="N301"/>
      <c r="O301"/>
      <c r="P301"/>
      <c r="Q301"/>
      <c r="R301" t="s">
        <v>1398</v>
      </c>
      <c r="S301"/>
      <c r="T301"/>
      <c r="U301"/>
      <c r="V301"/>
      <c r="W301"/>
      <c r="X301"/>
      <c r="Y301"/>
      <c r="Z301"/>
      <c r="AA301"/>
      <c r="AB301"/>
      <c r="AC301"/>
      <c r="AD301"/>
      <c r="AE301"/>
      <c r="AF301"/>
      <c r="AG301"/>
      <c r="AH301"/>
      <c r="AI301"/>
      <c r="AJ301"/>
    </row>
    <row r="302" spans="4:36" ht="15">
      <c r="D302"/>
      <c r="E302" t="s">
        <v>1399</v>
      </c>
      <c r="F302"/>
      <c r="G302"/>
      <c r="H302"/>
      <c r="I302"/>
      <c r="J302" t="s">
        <v>1400</v>
      </c>
      <c r="K302"/>
      <c r="L302"/>
      <c r="M302"/>
      <c r="N302"/>
      <c r="O302"/>
      <c r="P302"/>
      <c r="Q302"/>
      <c r="R302" t="s">
        <v>1401</v>
      </c>
      <c r="S302"/>
      <c r="T302"/>
      <c r="U302"/>
      <c r="V302"/>
      <c r="W302"/>
      <c r="X302"/>
      <c r="Y302"/>
      <c r="Z302"/>
      <c r="AA302"/>
      <c r="AB302"/>
      <c r="AC302"/>
      <c r="AD302"/>
      <c r="AE302"/>
      <c r="AF302"/>
      <c r="AG302"/>
      <c r="AH302"/>
      <c r="AI302"/>
      <c r="AJ302"/>
    </row>
    <row r="303" spans="4:36" ht="15">
      <c r="D303"/>
      <c r="E303" t="s">
        <v>1402</v>
      </c>
      <c r="F303"/>
      <c r="G303"/>
      <c r="H303"/>
      <c r="I303"/>
      <c r="J303" t="s">
        <v>1403</v>
      </c>
      <c r="K303"/>
      <c r="L303"/>
      <c r="M303"/>
      <c r="N303"/>
      <c r="O303"/>
      <c r="P303"/>
      <c r="Q303"/>
      <c r="R303" t="s">
        <v>1404</v>
      </c>
      <c r="S303"/>
      <c r="T303"/>
      <c r="U303"/>
      <c r="V303"/>
      <c r="W303"/>
      <c r="X303"/>
      <c r="Y303"/>
      <c r="Z303"/>
      <c r="AA303"/>
      <c r="AB303"/>
      <c r="AC303"/>
      <c r="AD303"/>
      <c r="AE303"/>
      <c r="AF303"/>
      <c r="AG303"/>
      <c r="AH303"/>
      <c r="AI303"/>
      <c r="AJ303"/>
    </row>
    <row r="304" spans="4:36" ht="15">
      <c r="D304"/>
      <c r="E304" t="s">
        <v>1405</v>
      </c>
      <c r="F304"/>
      <c r="G304"/>
      <c r="H304"/>
      <c r="I304"/>
      <c r="J304" t="s">
        <v>1406</v>
      </c>
      <c r="K304"/>
      <c r="L304"/>
      <c r="M304"/>
      <c r="N304"/>
      <c r="O304"/>
      <c r="P304"/>
      <c r="Q304"/>
      <c r="R304" t="s">
        <v>1407</v>
      </c>
      <c r="S304"/>
      <c r="T304"/>
      <c r="U304"/>
      <c r="V304"/>
      <c r="W304"/>
      <c r="X304"/>
      <c r="Y304"/>
      <c r="Z304"/>
      <c r="AA304"/>
      <c r="AB304"/>
      <c r="AC304"/>
      <c r="AD304"/>
      <c r="AE304"/>
      <c r="AF304"/>
      <c r="AG304"/>
      <c r="AH304"/>
      <c r="AI304"/>
      <c r="AJ304"/>
    </row>
    <row r="305" spans="4:36" ht="15">
      <c r="D305"/>
      <c r="E305" t="s">
        <v>1261</v>
      </c>
      <c r="F305"/>
      <c r="G305"/>
      <c r="H305"/>
      <c r="I305"/>
      <c r="J305" t="s">
        <v>1408</v>
      </c>
      <c r="K305"/>
      <c r="L305"/>
      <c r="M305"/>
      <c r="N305"/>
      <c r="O305"/>
      <c r="P305"/>
      <c r="Q305"/>
      <c r="R305" t="s">
        <v>1409</v>
      </c>
      <c r="S305"/>
      <c r="T305"/>
      <c r="U305"/>
      <c r="V305"/>
      <c r="W305"/>
      <c r="X305"/>
      <c r="Y305"/>
      <c r="Z305"/>
      <c r="AA305"/>
      <c r="AB305"/>
      <c r="AC305"/>
      <c r="AD305"/>
      <c r="AE305"/>
      <c r="AF305"/>
      <c r="AG305"/>
      <c r="AH305"/>
      <c r="AI305"/>
      <c r="AJ305"/>
    </row>
    <row r="306" spans="4:36" ht="15">
      <c r="D306"/>
      <c r="E306" t="s">
        <v>1410</v>
      </c>
      <c r="F306"/>
      <c r="G306"/>
      <c r="H306"/>
      <c r="I306"/>
      <c r="J306" t="s">
        <v>1411</v>
      </c>
      <c r="K306"/>
      <c r="L306"/>
      <c r="M306"/>
      <c r="N306"/>
      <c r="O306"/>
      <c r="P306"/>
      <c r="Q306"/>
      <c r="R306" t="s">
        <v>1412</v>
      </c>
      <c r="S306"/>
      <c r="T306"/>
      <c r="U306"/>
      <c r="V306"/>
      <c r="W306"/>
      <c r="X306"/>
      <c r="Y306"/>
      <c r="Z306"/>
      <c r="AA306"/>
      <c r="AB306"/>
      <c r="AC306"/>
      <c r="AD306"/>
      <c r="AE306"/>
      <c r="AF306"/>
      <c r="AG306"/>
      <c r="AH306"/>
      <c r="AI306"/>
      <c r="AJ306"/>
    </row>
    <row r="307" spans="4:36" ht="15">
      <c r="D307"/>
      <c r="E307" t="s">
        <v>1413</v>
      </c>
      <c r="F307"/>
      <c r="G307"/>
      <c r="H307"/>
      <c r="I307"/>
      <c r="J307" t="s">
        <v>1414</v>
      </c>
      <c r="K307"/>
      <c r="L307"/>
      <c r="M307"/>
      <c r="N307"/>
      <c r="O307"/>
      <c r="P307"/>
      <c r="Q307"/>
      <c r="R307" t="s">
        <v>1415</v>
      </c>
      <c r="S307"/>
      <c r="T307"/>
      <c r="U307"/>
      <c r="V307"/>
      <c r="W307"/>
      <c r="X307"/>
      <c r="Y307"/>
      <c r="Z307"/>
      <c r="AA307"/>
      <c r="AB307"/>
      <c r="AC307"/>
      <c r="AD307"/>
      <c r="AE307"/>
      <c r="AF307"/>
      <c r="AG307"/>
      <c r="AH307"/>
      <c r="AI307"/>
      <c r="AJ307"/>
    </row>
    <row r="308" spans="4:36" ht="15">
      <c r="D308"/>
      <c r="E308" t="s">
        <v>1416</v>
      </c>
      <c r="F308"/>
      <c r="G308"/>
      <c r="H308"/>
      <c r="I308"/>
      <c r="J308" t="s">
        <v>1417</v>
      </c>
      <c r="K308"/>
      <c r="L308"/>
      <c r="M308"/>
      <c r="N308"/>
      <c r="O308"/>
      <c r="P308"/>
      <c r="Q308"/>
      <c r="R308" t="s">
        <v>1418</v>
      </c>
      <c r="S308"/>
      <c r="T308"/>
      <c r="U308"/>
      <c r="V308"/>
      <c r="W308"/>
      <c r="X308"/>
      <c r="Y308"/>
      <c r="Z308"/>
      <c r="AA308"/>
      <c r="AB308"/>
      <c r="AC308"/>
      <c r="AD308"/>
      <c r="AE308"/>
      <c r="AF308"/>
      <c r="AG308"/>
      <c r="AH308"/>
      <c r="AI308"/>
      <c r="AJ308"/>
    </row>
    <row r="309" spans="4:36" ht="15">
      <c r="D309"/>
      <c r="E309" t="s">
        <v>1419</v>
      </c>
      <c r="F309"/>
      <c r="G309"/>
      <c r="H309"/>
      <c r="I309"/>
      <c r="J309" t="s">
        <v>1420</v>
      </c>
      <c r="K309"/>
      <c r="L309"/>
      <c r="M309"/>
      <c r="N309"/>
      <c r="O309"/>
      <c r="P309"/>
      <c r="Q309"/>
      <c r="R309" t="s">
        <v>1421</v>
      </c>
      <c r="S309"/>
      <c r="T309"/>
      <c r="U309"/>
      <c r="V309"/>
      <c r="W309"/>
      <c r="X309"/>
      <c r="Y309"/>
      <c r="Z309"/>
      <c r="AA309"/>
      <c r="AB309"/>
      <c r="AC309"/>
      <c r="AD309"/>
      <c r="AE309"/>
      <c r="AF309"/>
      <c r="AG309"/>
      <c r="AH309"/>
      <c r="AI309"/>
      <c r="AJ309"/>
    </row>
    <row r="310" spans="4:36" ht="15">
      <c r="D310"/>
      <c r="E310" t="s">
        <v>1422</v>
      </c>
      <c r="F310"/>
      <c r="G310"/>
      <c r="H310"/>
      <c r="I310"/>
      <c r="J310" t="s">
        <v>1423</v>
      </c>
      <c r="K310"/>
      <c r="L310"/>
      <c r="M310"/>
      <c r="N310"/>
      <c r="O310"/>
      <c r="P310"/>
      <c r="Q310"/>
      <c r="R310" t="s">
        <v>1424</v>
      </c>
      <c r="S310"/>
      <c r="T310"/>
      <c r="U310"/>
      <c r="V310"/>
      <c r="W310"/>
      <c r="X310"/>
      <c r="Y310"/>
      <c r="Z310"/>
      <c r="AA310"/>
      <c r="AB310"/>
      <c r="AC310"/>
      <c r="AD310"/>
      <c r="AE310"/>
      <c r="AF310"/>
      <c r="AG310"/>
      <c r="AH310"/>
      <c r="AI310"/>
      <c r="AJ310"/>
    </row>
    <row r="311" spans="4:36" ht="15">
      <c r="D311"/>
      <c r="E311" t="s">
        <v>1425</v>
      </c>
      <c r="F311"/>
      <c r="G311"/>
      <c r="H311"/>
      <c r="I311"/>
      <c r="J311" t="s">
        <v>1426</v>
      </c>
      <c r="K311"/>
      <c r="L311"/>
      <c r="M311"/>
      <c r="N311"/>
      <c r="O311"/>
      <c r="P311"/>
      <c r="Q311"/>
      <c r="R311" t="s">
        <v>1427</v>
      </c>
      <c r="S311"/>
      <c r="T311"/>
      <c r="U311"/>
      <c r="V311"/>
      <c r="W311"/>
      <c r="X311"/>
      <c r="Y311"/>
      <c r="Z311"/>
      <c r="AA311"/>
      <c r="AB311"/>
      <c r="AC311"/>
      <c r="AD311"/>
      <c r="AE311"/>
      <c r="AF311"/>
      <c r="AG311"/>
      <c r="AH311"/>
      <c r="AI311"/>
      <c r="AJ311"/>
    </row>
    <row r="312" spans="4:36" ht="15">
      <c r="D312"/>
      <c r="E312" t="s">
        <v>1428</v>
      </c>
      <c r="F312"/>
      <c r="G312"/>
      <c r="H312"/>
      <c r="I312"/>
      <c r="J312" t="s">
        <v>1429</v>
      </c>
      <c r="K312"/>
      <c r="L312"/>
      <c r="M312"/>
      <c r="N312"/>
      <c r="O312"/>
      <c r="P312"/>
      <c r="Q312"/>
      <c r="R312" t="s">
        <v>1430</v>
      </c>
      <c r="S312"/>
      <c r="T312"/>
      <c r="U312"/>
      <c r="V312"/>
      <c r="W312"/>
      <c r="X312"/>
      <c r="Y312"/>
      <c r="Z312"/>
      <c r="AA312"/>
      <c r="AB312"/>
      <c r="AC312"/>
      <c r="AD312"/>
      <c r="AE312"/>
      <c r="AF312"/>
      <c r="AG312"/>
      <c r="AH312"/>
      <c r="AI312"/>
      <c r="AJ312"/>
    </row>
    <row r="313" spans="4:36" ht="15">
      <c r="D313"/>
      <c r="E313" t="s">
        <v>1431</v>
      </c>
      <c r="F313"/>
      <c r="G313"/>
      <c r="H313"/>
      <c r="I313"/>
      <c r="J313" t="s">
        <v>1432</v>
      </c>
      <c r="K313"/>
      <c r="L313"/>
      <c r="M313"/>
      <c r="N313"/>
      <c r="O313"/>
      <c r="P313"/>
      <c r="Q313"/>
      <c r="R313" t="s">
        <v>1433</v>
      </c>
      <c r="S313"/>
      <c r="T313"/>
      <c r="U313"/>
      <c r="V313"/>
      <c r="W313"/>
      <c r="X313"/>
      <c r="Y313"/>
      <c r="Z313"/>
      <c r="AA313"/>
      <c r="AB313"/>
      <c r="AC313"/>
      <c r="AD313"/>
      <c r="AE313"/>
      <c r="AF313"/>
      <c r="AG313"/>
      <c r="AH313"/>
      <c r="AI313"/>
      <c r="AJ313"/>
    </row>
    <row r="314" spans="4:36" ht="15">
      <c r="D314"/>
      <c r="E314" t="s">
        <v>1434</v>
      </c>
      <c r="F314"/>
      <c r="G314"/>
      <c r="H314"/>
      <c r="I314"/>
      <c r="J314" t="s">
        <v>1435</v>
      </c>
      <c r="K314"/>
      <c r="L314"/>
      <c r="M314"/>
      <c r="N314"/>
      <c r="O314"/>
      <c r="P314"/>
      <c r="Q314"/>
      <c r="R314" t="s">
        <v>1436</v>
      </c>
      <c r="S314"/>
      <c r="T314"/>
      <c r="U314"/>
      <c r="V314"/>
      <c r="W314"/>
      <c r="X314"/>
      <c r="Y314"/>
      <c r="Z314"/>
      <c r="AA314"/>
      <c r="AB314"/>
      <c r="AC314"/>
      <c r="AD314"/>
      <c r="AE314"/>
      <c r="AF314"/>
      <c r="AG314"/>
      <c r="AH314"/>
      <c r="AI314"/>
      <c r="AJ314"/>
    </row>
    <row r="315" spans="4:36" ht="15">
      <c r="D315"/>
      <c r="E315" t="s">
        <v>1437</v>
      </c>
      <c r="F315"/>
      <c r="G315"/>
      <c r="H315"/>
      <c r="I315"/>
      <c r="J315" t="s">
        <v>1438</v>
      </c>
      <c r="K315"/>
      <c r="L315"/>
      <c r="M315"/>
      <c r="N315"/>
      <c r="O315"/>
      <c r="P315"/>
      <c r="Q315"/>
      <c r="R315" t="s">
        <v>1439</v>
      </c>
      <c r="S315"/>
      <c r="T315"/>
      <c r="U315"/>
      <c r="V315"/>
      <c r="W315"/>
      <c r="X315"/>
      <c r="Y315"/>
      <c r="Z315"/>
      <c r="AA315"/>
      <c r="AB315"/>
      <c r="AC315"/>
      <c r="AD315"/>
      <c r="AE315"/>
      <c r="AF315"/>
      <c r="AG315"/>
      <c r="AH315"/>
      <c r="AI315"/>
      <c r="AJ315"/>
    </row>
    <row r="316" spans="4:36" ht="15">
      <c r="D316"/>
      <c r="E316" t="s">
        <v>1151</v>
      </c>
      <c r="F316"/>
      <c r="G316"/>
      <c r="H316"/>
      <c r="I316"/>
      <c r="J316" t="s">
        <v>1440</v>
      </c>
      <c r="K316"/>
      <c r="L316"/>
      <c r="M316"/>
      <c r="N316"/>
      <c r="O316"/>
      <c r="P316"/>
      <c r="Q316"/>
      <c r="R316" t="s">
        <v>1441</v>
      </c>
      <c r="S316"/>
      <c r="T316"/>
      <c r="U316"/>
      <c r="V316"/>
      <c r="W316"/>
      <c r="X316"/>
      <c r="Y316"/>
      <c r="Z316"/>
      <c r="AA316"/>
      <c r="AB316"/>
      <c r="AC316"/>
      <c r="AD316"/>
      <c r="AE316"/>
      <c r="AF316"/>
      <c r="AG316"/>
      <c r="AH316"/>
      <c r="AI316"/>
      <c r="AJ316"/>
    </row>
    <row r="317" spans="4:36" ht="15">
      <c r="D317"/>
      <c r="E317" t="s">
        <v>1442</v>
      </c>
      <c r="F317"/>
      <c r="G317"/>
      <c r="H317"/>
      <c r="I317"/>
      <c r="J317" t="s">
        <v>1443</v>
      </c>
      <c r="K317"/>
      <c r="L317"/>
      <c r="M317"/>
      <c r="N317"/>
      <c r="O317"/>
      <c r="P317"/>
      <c r="Q317"/>
      <c r="R317" t="s">
        <v>1444</v>
      </c>
      <c r="S317"/>
      <c r="T317"/>
      <c r="U317"/>
      <c r="V317"/>
      <c r="W317"/>
      <c r="X317"/>
      <c r="Y317"/>
      <c r="Z317"/>
      <c r="AA317"/>
      <c r="AB317"/>
      <c r="AC317"/>
      <c r="AD317"/>
      <c r="AE317"/>
      <c r="AF317"/>
      <c r="AG317"/>
      <c r="AH317"/>
      <c r="AI317"/>
      <c r="AJ317"/>
    </row>
    <row r="318" spans="4:36" ht="15">
      <c r="D318"/>
      <c r="E318" t="s">
        <v>1445</v>
      </c>
      <c r="F318"/>
      <c r="G318"/>
      <c r="H318"/>
      <c r="I318"/>
      <c r="J318" t="s">
        <v>1446</v>
      </c>
      <c r="K318"/>
      <c r="L318"/>
      <c r="M318"/>
      <c r="N318"/>
      <c r="O318"/>
      <c r="P318"/>
      <c r="Q318"/>
      <c r="R318" t="s">
        <v>1447</v>
      </c>
      <c r="S318"/>
      <c r="T318"/>
      <c r="U318"/>
      <c r="V318"/>
      <c r="W318"/>
      <c r="X318"/>
      <c r="Y318"/>
      <c r="Z318"/>
      <c r="AA318"/>
      <c r="AB318"/>
      <c r="AC318"/>
      <c r="AD318"/>
      <c r="AE318"/>
      <c r="AF318"/>
      <c r="AG318"/>
      <c r="AH318"/>
      <c r="AI318"/>
      <c r="AJ318"/>
    </row>
    <row r="319" spans="4:36" ht="15">
      <c r="D319"/>
      <c r="E319" t="s">
        <v>1448</v>
      </c>
      <c r="F319"/>
      <c r="G319"/>
      <c r="H319"/>
      <c r="I319"/>
      <c r="J319" t="s">
        <v>1449</v>
      </c>
      <c r="K319"/>
      <c r="L319"/>
      <c r="M319"/>
      <c r="N319"/>
      <c r="O319"/>
      <c r="P319"/>
      <c r="Q319"/>
      <c r="R319" t="s">
        <v>1450</v>
      </c>
      <c r="S319"/>
      <c r="T319"/>
      <c r="U319"/>
      <c r="V319"/>
      <c r="W319"/>
      <c r="X319"/>
      <c r="Y319"/>
      <c r="Z319"/>
      <c r="AA319"/>
      <c r="AB319"/>
      <c r="AC319"/>
      <c r="AD319"/>
      <c r="AE319"/>
      <c r="AF319"/>
      <c r="AG319"/>
      <c r="AH319"/>
      <c r="AI319"/>
      <c r="AJ319"/>
    </row>
    <row r="320" spans="4:36" ht="15">
      <c r="D320"/>
      <c r="E320" t="s">
        <v>1451</v>
      </c>
      <c r="F320"/>
      <c r="G320"/>
      <c r="H320"/>
      <c r="I320"/>
      <c r="J320" t="s">
        <v>1452</v>
      </c>
      <c r="K320"/>
      <c r="L320"/>
      <c r="M320"/>
      <c r="N320"/>
      <c r="O320"/>
      <c r="P320"/>
      <c r="Q320"/>
      <c r="R320" t="s">
        <v>1453</v>
      </c>
      <c r="S320"/>
      <c r="T320"/>
      <c r="U320"/>
      <c r="V320"/>
      <c r="W320"/>
      <c r="X320"/>
      <c r="Y320"/>
      <c r="Z320"/>
      <c r="AA320"/>
      <c r="AB320"/>
      <c r="AC320"/>
      <c r="AD320"/>
      <c r="AE320"/>
      <c r="AF320"/>
      <c r="AG320"/>
      <c r="AH320"/>
      <c r="AI320"/>
      <c r="AJ320"/>
    </row>
    <row r="321" spans="4:36" ht="15">
      <c r="D321"/>
      <c r="E321" t="s">
        <v>830</v>
      </c>
      <c r="F321"/>
      <c r="G321"/>
      <c r="H321"/>
      <c r="I321"/>
      <c r="J321" t="s">
        <v>1454</v>
      </c>
      <c r="K321"/>
      <c r="L321"/>
      <c r="M321"/>
      <c r="N321"/>
      <c r="O321"/>
      <c r="P321"/>
      <c r="Q321"/>
      <c r="R321"/>
      <c r="S321"/>
      <c r="T321"/>
      <c r="U321"/>
      <c r="V321"/>
      <c r="W321"/>
      <c r="X321"/>
      <c r="Y321"/>
      <c r="Z321"/>
      <c r="AA321"/>
      <c r="AB321"/>
      <c r="AC321"/>
      <c r="AD321"/>
      <c r="AE321"/>
      <c r="AF321"/>
      <c r="AG321"/>
      <c r="AH321"/>
      <c r="AI321"/>
      <c r="AJ321"/>
    </row>
    <row r="322" spans="4:36" ht="15">
      <c r="D322"/>
      <c r="E322" t="s">
        <v>1455</v>
      </c>
      <c r="F322"/>
      <c r="G322"/>
      <c r="H322"/>
      <c r="I322"/>
      <c r="J322" t="s">
        <v>1456</v>
      </c>
      <c r="K322"/>
      <c r="L322"/>
      <c r="M322"/>
      <c r="N322"/>
      <c r="O322"/>
      <c r="P322"/>
      <c r="Q322"/>
      <c r="R322"/>
      <c r="S322"/>
      <c r="T322"/>
      <c r="U322"/>
      <c r="V322"/>
      <c r="W322"/>
      <c r="X322"/>
      <c r="Y322"/>
      <c r="Z322"/>
      <c r="AA322"/>
      <c r="AB322"/>
      <c r="AC322"/>
      <c r="AD322"/>
      <c r="AE322"/>
      <c r="AF322"/>
      <c r="AG322"/>
      <c r="AH322"/>
      <c r="AI322"/>
      <c r="AJ322"/>
    </row>
    <row r="323" spans="4:36" ht="15">
      <c r="D323"/>
      <c r="E323" t="s">
        <v>1292</v>
      </c>
      <c r="F323"/>
      <c r="G323"/>
      <c r="H323"/>
      <c r="I323"/>
      <c r="J323" t="s">
        <v>1457</v>
      </c>
      <c r="K323"/>
      <c r="L323"/>
      <c r="M323"/>
      <c r="N323"/>
      <c r="O323"/>
      <c r="P323"/>
      <c r="Q323"/>
      <c r="R323"/>
      <c r="S323"/>
      <c r="T323"/>
      <c r="U323"/>
      <c r="V323"/>
      <c r="W323"/>
      <c r="X323"/>
      <c r="Y323"/>
      <c r="Z323"/>
      <c r="AA323"/>
      <c r="AB323"/>
      <c r="AC323"/>
      <c r="AD323"/>
      <c r="AE323"/>
      <c r="AF323"/>
      <c r="AG323"/>
      <c r="AH323"/>
      <c r="AI323"/>
      <c r="AJ323"/>
    </row>
    <row r="324" spans="4:36" ht="15">
      <c r="D324"/>
      <c r="E324" t="s">
        <v>1458</v>
      </c>
      <c r="F324"/>
      <c r="G324"/>
      <c r="H324"/>
      <c r="I324"/>
      <c r="J324" t="s">
        <v>1459</v>
      </c>
      <c r="K324"/>
      <c r="L324"/>
      <c r="M324"/>
      <c r="N324"/>
      <c r="O324"/>
      <c r="P324"/>
      <c r="Q324"/>
      <c r="R324"/>
      <c r="S324"/>
      <c r="T324"/>
      <c r="U324"/>
      <c r="V324"/>
      <c r="W324"/>
      <c r="X324"/>
      <c r="Y324"/>
      <c r="Z324"/>
      <c r="AA324"/>
      <c r="AB324"/>
      <c r="AC324"/>
      <c r="AD324"/>
      <c r="AE324"/>
      <c r="AF324"/>
      <c r="AG324"/>
      <c r="AH324"/>
      <c r="AI324"/>
      <c r="AJ324"/>
    </row>
    <row r="325" spans="4:36" ht="15">
      <c r="D325"/>
      <c r="E325" t="s">
        <v>1460</v>
      </c>
      <c r="F325"/>
      <c r="G325"/>
      <c r="H325"/>
      <c r="I325"/>
      <c r="J325" t="s">
        <v>1461</v>
      </c>
      <c r="K325"/>
      <c r="L325"/>
      <c r="M325"/>
      <c r="N325"/>
      <c r="O325"/>
      <c r="P325"/>
      <c r="Q325"/>
      <c r="R325"/>
      <c r="S325"/>
      <c r="T325"/>
      <c r="U325"/>
      <c r="V325"/>
      <c r="W325"/>
      <c r="X325"/>
      <c r="Y325"/>
      <c r="Z325"/>
      <c r="AA325"/>
      <c r="AB325"/>
      <c r="AC325"/>
      <c r="AD325"/>
      <c r="AE325"/>
      <c r="AF325"/>
      <c r="AG325"/>
      <c r="AH325"/>
      <c r="AI325"/>
      <c r="AJ325"/>
    </row>
    <row r="326" spans="4:36" ht="15">
      <c r="D326"/>
      <c r="E326" t="s">
        <v>1462</v>
      </c>
      <c r="F326"/>
      <c r="G326"/>
      <c r="H326"/>
      <c r="I326"/>
      <c r="J326" t="s">
        <v>1463</v>
      </c>
      <c r="K326"/>
      <c r="L326"/>
      <c r="M326"/>
      <c r="N326"/>
      <c r="O326"/>
      <c r="P326"/>
      <c r="Q326"/>
      <c r="R326"/>
      <c r="S326"/>
      <c r="T326"/>
      <c r="U326"/>
      <c r="V326"/>
      <c r="W326"/>
      <c r="X326"/>
      <c r="Y326"/>
      <c r="Z326"/>
      <c r="AA326"/>
      <c r="AB326"/>
      <c r="AC326"/>
      <c r="AD326"/>
      <c r="AE326"/>
      <c r="AF326"/>
      <c r="AG326"/>
      <c r="AH326"/>
      <c r="AI326"/>
      <c r="AJ326"/>
    </row>
    <row r="327" spans="4:36" ht="15">
      <c r="D327"/>
      <c r="E327" t="s">
        <v>1464</v>
      </c>
      <c r="F327"/>
      <c r="G327"/>
      <c r="H327"/>
      <c r="I327"/>
      <c r="J327" t="s">
        <v>1465</v>
      </c>
      <c r="K327"/>
      <c r="L327"/>
      <c r="M327"/>
      <c r="N327"/>
      <c r="O327"/>
      <c r="P327"/>
      <c r="Q327"/>
      <c r="R327"/>
      <c r="S327"/>
      <c r="T327"/>
      <c r="U327"/>
      <c r="V327"/>
      <c r="W327"/>
      <c r="X327"/>
      <c r="Y327"/>
      <c r="Z327"/>
      <c r="AA327"/>
      <c r="AB327"/>
      <c r="AC327"/>
      <c r="AD327"/>
      <c r="AE327"/>
      <c r="AF327"/>
      <c r="AG327"/>
      <c r="AH327"/>
      <c r="AI327"/>
      <c r="AJ327"/>
    </row>
    <row r="328" spans="4:36" ht="15">
      <c r="D328"/>
      <c r="E328" t="s">
        <v>1466</v>
      </c>
      <c r="F328"/>
      <c r="G328"/>
      <c r="H328"/>
      <c r="I328"/>
      <c r="J328"/>
      <c r="K328"/>
      <c r="L328"/>
      <c r="M328"/>
      <c r="N328"/>
      <c r="O328"/>
      <c r="P328"/>
      <c r="Q328"/>
      <c r="R328"/>
      <c r="S328"/>
      <c r="T328"/>
      <c r="U328"/>
      <c r="V328"/>
      <c r="W328"/>
      <c r="X328"/>
      <c r="Y328"/>
      <c r="Z328"/>
      <c r="AA328"/>
      <c r="AB328"/>
      <c r="AC328"/>
      <c r="AD328"/>
      <c r="AE328"/>
      <c r="AF328"/>
      <c r="AG328"/>
      <c r="AH328"/>
      <c r="AI328"/>
      <c r="AJ328"/>
    </row>
    <row r="329" spans="4:36" ht="15">
      <c r="D329"/>
      <c r="E329" t="s">
        <v>1467</v>
      </c>
      <c r="F329"/>
      <c r="G329"/>
      <c r="H329"/>
      <c r="I329"/>
      <c r="J329"/>
      <c r="K329"/>
      <c r="L329"/>
      <c r="M329"/>
      <c r="N329"/>
      <c r="O329"/>
      <c r="P329"/>
      <c r="Q329"/>
      <c r="R329"/>
      <c r="S329"/>
      <c r="T329"/>
      <c r="U329"/>
      <c r="V329"/>
      <c r="W329"/>
      <c r="X329"/>
      <c r="Y329"/>
      <c r="Z329"/>
      <c r="AA329"/>
      <c r="AB329"/>
      <c r="AC329"/>
      <c r="AD329"/>
      <c r="AE329"/>
      <c r="AF329"/>
      <c r="AG329"/>
      <c r="AH329"/>
      <c r="AI329"/>
      <c r="AJ329"/>
    </row>
    <row r="330" spans="4:36" ht="15">
      <c r="D330"/>
      <c r="E330"/>
      <c r="F330"/>
      <c r="G330"/>
      <c r="H330"/>
      <c r="I330"/>
      <c r="J330"/>
      <c r="K330"/>
      <c r="L330"/>
      <c r="M330"/>
      <c r="N330"/>
      <c r="O330"/>
      <c r="P330"/>
      <c r="Q330"/>
      <c r="R330"/>
      <c r="S330"/>
      <c r="T330"/>
      <c r="U330"/>
      <c r="V330"/>
      <c r="W330"/>
      <c r="X330"/>
      <c r="Y330"/>
      <c r="Z330"/>
      <c r="AA330"/>
      <c r="AB330"/>
      <c r="AC330"/>
      <c r="AD330"/>
      <c r="AE330"/>
      <c r="AF330"/>
      <c r="AG330"/>
      <c r="AH330"/>
      <c r="AI330"/>
      <c r="AJ330"/>
    </row>
    <row r="331" spans="4:36" ht="15">
      <c r="D331"/>
      <c r="E331"/>
      <c r="F331"/>
      <c r="G331"/>
      <c r="H331"/>
      <c r="I331"/>
      <c r="J331"/>
      <c r="K331"/>
      <c r="L331"/>
      <c r="M331"/>
      <c r="N331"/>
      <c r="O331"/>
      <c r="P331"/>
      <c r="Q331"/>
      <c r="R331"/>
      <c r="S331"/>
      <c r="T331"/>
      <c r="U331"/>
      <c r="V331"/>
      <c r="W331"/>
      <c r="X331"/>
      <c r="Y331"/>
      <c r="Z331"/>
      <c r="AA331"/>
      <c r="AB331"/>
      <c r="AC331"/>
      <c r="AD331"/>
      <c r="AE331"/>
      <c r="AF331"/>
      <c r="AG331"/>
      <c r="AH331"/>
      <c r="AI331"/>
      <c r="AJ331"/>
    </row>
    <row r="332" spans="4:36" ht="15">
      <c r="D332"/>
      <c r="E332"/>
      <c r="F332"/>
      <c r="G332"/>
      <c r="H332"/>
      <c r="I332"/>
      <c r="J332"/>
      <c r="K332"/>
      <c r="L332"/>
      <c r="M332"/>
      <c r="N332"/>
      <c r="O332"/>
      <c r="P332"/>
      <c r="Q332"/>
      <c r="R332"/>
      <c r="S332"/>
      <c r="T332"/>
      <c r="U332"/>
      <c r="V332"/>
      <c r="W332"/>
      <c r="X332"/>
      <c r="Y332"/>
      <c r="Z332"/>
      <c r="AA332"/>
      <c r="AB332"/>
      <c r="AC332"/>
      <c r="AD332"/>
      <c r="AE332"/>
      <c r="AF332"/>
      <c r="AG332"/>
      <c r="AH332"/>
      <c r="AI332"/>
      <c r="AJ332"/>
    </row>
    <row r="333" spans="4:36">
      <c r="O333" s="4"/>
      <c r="P333" s="4"/>
      <c r="Q333" s="4"/>
      <c r="R333" s="4"/>
      <c r="S333" s="4"/>
      <c r="T333" s="4"/>
    </row>
    <row r="334" spans="4:36">
      <c r="O334" s="4"/>
      <c r="P334" s="4"/>
      <c r="Q334" s="4"/>
      <c r="R334" s="4"/>
      <c r="S334" s="4"/>
      <c r="T334" s="4"/>
    </row>
    <row r="335" spans="4:36">
      <c r="O335" s="4"/>
      <c r="P335" s="4"/>
      <c r="Q335" s="4"/>
      <c r="R335" s="4"/>
      <c r="S335" s="4"/>
      <c r="T335" s="4"/>
    </row>
    <row r="336" spans="4:36">
      <c r="O336" s="4"/>
      <c r="P336" s="4"/>
      <c r="Q336" s="4"/>
      <c r="R336" s="4"/>
      <c r="S336" s="4"/>
      <c r="T336" s="4"/>
    </row>
    <row r="337" spans="15:20">
      <c r="O337" s="4"/>
      <c r="P337" s="4"/>
      <c r="Q337" s="4"/>
      <c r="R337" s="4"/>
      <c r="S337" s="4"/>
      <c r="T337" s="4"/>
    </row>
    <row r="338" spans="15:20">
      <c r="O338" s="4"/>
      <c r="P338" s="4"/>
      <c r="Q338" s="4"/>
      <c r="R338" s="4"/>
      <c r="S338" s="4"/>
      <c r="T338" s="4"/>
    </row>
    <row r="339" spans="15:20">
      <c r="O339" s="4"/>
      <c r="P339" s="4"/>
      <c r="Q339" s="4"/>
      <c r="R339" s="4"/>
      <c r="S339" s="4"/>
      <c r="T339" s="4"/>
    </row>
    <row r="340" spans="15:20">
      <c r="O340" s="4"/>
      <c r="P340" s="4"/>
      <c r="Q340" s="4"/>
      <c r="R340" s="4"/>
      <c r="S340" s="4"/>
      <c r="T340" s="4"/>
    </row>
    <row r="341" spans="15:20">
      <c r="O341" s="4"/>
      <c r="P341" s="4"/>
      <c r="Q341" s="4"/>
      <c r="R341" s="4"/>
      <c r="S341" s="4"/>
      <c r="T341" s="4"/>
    </row>
    <row r="342" spans="15:20">
      <c r="O342" s="4"/>
      <c r="P342" s="4"/>
      <c r="Q342" s="4"/>
      <c r="R342" s="4"/>
      <c r="S342" s="4"/>
      <c r="T342" s="4"/>
    </row>
    <row r="343" spans="15:20">
      <c r="O343" s="4"/>
      <c r="P343" s="4"/>
      <c r="Q343" s="4"/>
      <c r="R343" s="4"/>
      <c r="S343" s="4"/>
      <c r="T343" s="4"/>
    </row>
    <row r="344" spans="15:20">
      <c r="O344" s="4"/>
      <c r="P344" s="4"/>
      <c r="Q344" s="4"/>
      <c r="R344" s="4"/>
      <c r="S344" s="4"/>
      <c r="T344" s="4"/>
    </row>
    <row r="345" spans="15:20">
      <c r="O345" s="4"/>
      <c r="P345" s="4"/>
      <c r="Q345" s="4"/>
      <c r="R345" s="4"/>
      <c r="S345" s="4"/>
      <c r="T345" s="4"/>
    </row>
    <row r="346" spans="15:20">
      <c r="O346" s="4"/>
      <c r="P346" s="4"/>
      <c r="Q346" s="4"/>
      <c r="R346" s="4"/>
      <c r="S346" s="4"/>
      <c r="T346" s="4"/>
    </row>
    <row r="347" spans="15:20">
      <c r="O347" s="4"/>
      <c r="P347" s="4"/>
      <c r="Q347" s="4"/>
      <c r="R347" s="4"/>
      <c r="S347" s="4"/>
      <c r="T347" s="4"/>
    </row>
    <row r="348" spans="15:20">
      <c r="O348" s="4"/>
      <c r="P348" s="4"/>
      <c r="Q348" s="4"/>
      <c r="R348" s="4"/>
      <c r="S348" s="4"/>
      <c r="T348" s="4"/>
    </row>
    <row r="349" spans="15:20">
      <c r="O349" s="4"/>
      <c r="P349" s="4"/>
      <c r="Q349" s="4"/>
      <c r="R349" s="4"/>
      <c r="S349" s="4"/>
      <c r="T349" s="4"/>
    </row>
    <row r="350" spans="15:20">
      <c r="O350" s="4"/>
      <c r="P350" s="4"/>
      <c r="Q350" s="4"/>
      <c r="R350" s="4"/>
      <c r="S350" s="4"/>
      <c r="T350" s="4"/>
    </row>
    <row r="351" spans="15:20">
      <c r="O351" s="4"/>
      <c r="P351" s="4"/>
      <c r="Q351" s="4"/>
      <c r="R351" s="4"/>
      <c r="S351" s="4"/>
      <c r="T351" s="4"/>
    </row>
    <row r="352" spans="15:20">
      <c r="O352" s="4"/>
      <c r="P352" s="4"/>
      <c r="Q352" s="4"/>
      <c r="R352" s="4"/>
      <c r="S352" s="4"/>
      <c r="T352" s="4"/>
    </row>
    <row r="353" spans="15:20">
      <c r="O353" s="4"/>
      <c r="P353" s="4"/>
      <c r="Q353" s="4"/>
      <c r="R353" s="4"/>
      <c r="S353" s="4"/>
      <c r="T353" s="4"/>
    </row>
    <row r="354" spans="15:20">
      <c r="O354" s="4"/>
      <c r="P354" s="4"/>
      <c r="Q354" s="4"/>
      <c r="R354" s="4"/>
      <c r="S354" s="4"/>
      <c r="T354" s="4"/>
    </row>
    <row r="355" spans="15:20">
      <c r="O355" s="4"/>
      <c r="P355" s="4"/>
      <c r="Q355" s="4"/>
      <c r="R355" s="4"/>
      <c r="S355" s="4"/>
      <c r="T355" s="4"/>
    </row>
    <row r="356" spans="15:20">
      <c r="O356" s="4"/>
      <c r="P356" s="4"/>
      <c r="Q356" s="4"/>
      <c r="R356" s="4"/>
      <c r="S356" s="4"/>
      <c r="T356" s="4"/>
    </row>
    <row r="357" spans="15:20">
      <c r="O357" s="4"/>
      <c r="P357" s="4"/>
      <c r="Q357" s="4"/>
      <c r="R357" s="4"/>
      <c r="S357" s="4"/>
      <c r="T357" s="4"/>
    </row>
    <row r="358" spans="15:20">
      <c r="O358" s="4"/>
      <c r="P358" s="4"/>
      <c r="Q358" s="4"/>
      <c r="R358" s="4"/>
      <c r="S358" s="4"/>
      <c r="T358" s="4"/>
    </row>
    <row r="359" spans="15:20">
      <c r="O359" s="4"/>
      <c r="P359" s="4"/>
      <c r="Q359" s="4"/>
      <c r="R359" s="4"/>
      <c r="S359" s="4"/>
      <c r="T359" s="4"/>
    </row>
    <row r="360" spans="15:20">
      <c r="O360" s="4"/>
      <c r="P360" s="4"/>
      <c r="Q360" s="4"/>
      <c r="R360" s="4"/>
      <c r="S360" s="4"/>
      <c r="T360" s="4"/>
    </row>
    <row r="361" spans="15:20">
      <c r="O361" s="4"/>
      <c r="P361" s="4"/>
      <c r="Q361" s="4"/>
      <c r="R361" s="4"/>
      <c r="S361" s="4"/>
      <c r="T361" s="4"/>
    </row>
    <row r="362" spans="15:20">
      <c r="O362" s="4"/>
      <c r="P362" s="4"/>
      <c r="Q362" s="4"/>
      <c r="R362" s="4"/>
      <c r="S362" s="4"/>
      <c r="T362" s="4"/>
    </row>
    <row r="363" spans="15:20">
      <c r="O363" s="4"/>
      <c r="P363" s="4"/>
      <c r="Q363" s="4"/>
      <c r="R363" s="4"/>
      <c r="S363" s="4"/>
      <c r="T363" s="4"/>
    </row>
    <row r="364" spans="15:20">
      <c r="O364" s="4"/>
      <c r="P364" s="4"/>
      <c r="Q364" s="4"/>
      <c r="R364" s="4"/>
      <c r="S364" s="4"/>
      <c r="T364" s="4"/>
    </row>
    <row r="365" spans="15:20">
      <c r="O365" s="4"/>
      <c r="P365" s="4"/>
      <c r="Q365" s="4"/>
      <c r="R365" s="4"/>
      <c r="S365" s="4"/>
      <c r="T365" s="4"/>
    </row>
    <row r="366" spans="15:20">
      <c r="O366" s="4"/>
      <c r="P366" s="4"/>
      <c r="Q366" s="4"/>
      <c r="R366" s="4"/>
      <c r="S366" s="4"/>
      <c r="T366" s="4"/>
    </row>
    <row r="367" spans="15:20">
      <c r="O367" s="4"/>
      <c r="P367" s="4"/>
      <c r="Q367" s="4"/>
      <c r="R367" s="4"/>
      <c r="S367" s="4"/>
      <c r="T367" s="4"/>
    </row>
    <row r="368" spans="15:20">
      <c r="O368" s="4"/>
      <c r="P368" s="4"/>
      <c r="Q368" s="4"/>
      <c r="R368" s="4"/>
      <c r="S368" s="4"/>
      <c r="T368" s="4"/>
    </row>
    <row r="369" spans="15:20">
      <c r="O369" s="4"/>
      <c r="P369" s="4"/>
      <c r="Q369" s="4"/>
      <c r="R369" s="4"/>
      <c r="S369" s="4"/>
      <c r="T369" s="4"/>
    </row>
    <row r="370" spans="15:20">
      <c r="O370" s="4"/>
      <c r="P370" s="4"/>
      <c r="Q370" s="4"/>
      <c r="R370" s="4"/>
      <c r="S370" s="4"/>
      <c r="T370" s="4"/>
    </row>
    <row r="371" spans="15:20">
      <c r="O371" s="4"/>
      <c r="P371" s="4"/>
      <c r="Q371" s="4"/>
      <c r="R371" s="4"/>
      <c r="S371" s="4"/>
      <c r="T371" s="4"/>
    </row>
    <row r="372" spans="15:20">
      <c r="O372" s="4"/>
      <c r="P372" s="4"/>
      <c r="Q372" s="4"/>
      <c r="R372" s="4"/>
      <c r="S372" s="4"/>
      <c r="T372" s="4"/>
    </row>
    <row r="373" spans="15:20">
      <c r="O373" s="4"/>
      <c r="P373" s="4"/>
      <c r="Q373" s="4"/>
      <c r="R373" s="4"/>
      <c r="S373" s="4"/>
      <c r="T373" s="4"/>
    </row>
    <row r="374" spans="15:20">
      <c r="O374" s="4"/>
      <c r="P374" s="4"/>
      <c r="Q374" s="4"/>
      <c r="R374" s="4"/>
      <c r="S374" s="4"/>
      <c r="T374" s="4"/>
    </row>
    <row r="375" spans="15:20">
      <c r="O375" s="4"/>
      <c r="P375" s="4"/>
      <c r="Q375" s="4"/>
      <c r="R375" s="4"/>
      <c r="S375" s="4"/>
      <c r="T375" s="4"/>
    </row>
    <row r="376" spans="15:20">
      <c r="O376" s="4"/>
      <c r="P376" s="4"/>
      <c r="Q376" s="4"/>
      <c r="R376" s="4"/>
      <c r="S376" s="4"/>
      <c r="T376" s="4"/>
    </row>
    <row r="377" spans="15:20">
      <c r="O377" s="4"/>
      <c r="P377" s="4"/>
      <c r="Q377" s="4"/>
      <c r="R377" s="4"/>
      <c r="S377" s="4"/>
      <c r="T377" s="4"/>
    </row>
    <row r="378" spans="15:20">
      <c r="O378" s="4"/>
      <c r="P378" s="4"/>
      <c r="Q378" s="4"/>
      <c r="R378" s="4"/>
      <c r="S378" s="4"/>
      <c r="T378" s="4"/>
    </row>
    <row r="379" spans="15:20">
      <c r="O379" s="4"/>
      <c r="P379" s="4"/>
      <c r="Q379" s="4"/>
      <c r="R379" s="4"/>
      <c r="S379" s="4"/>
      <c r="T379" s="4"/>
    </row>
    <row r="380" spans="15:20">
      <c r="O380" s="4"/>
      <c r="P380" s="4"/>
      <c r="Q380" s="4"/>
      <c r="R380" s="4"/>
      <c r="S380" s="4"/>
      <c r="T380" s="4"/>
    </row>
    <row r="381" spans="15:20">
      <c r="O381" s="4"/>
      <c r="P381" s="4"/>
      <c r="Q381" s="4"/>
      <c r="R381" s="4"/>
      <c r="S381" s="4"/>
      <c r="T381" s="4"/>
    </row>
    <row r="382" spans="15:20">
      <c r="O382" s="4"/>
      <c r="P382" s="4"/>
      <c r="Q382" s="4"/>
      <c r="R382" s="4"/>
      <c r="S382" s="4"/>
      <c r="T382" s="4"/>
    </row>
    <row r="383" spans="15:20">
      <c r="O383" s="4"/>
      <c r="P383" s="4"/>
      <c r="Q383" s="4"/>
      <c r="R383" s="4"/>
      <c r="S383" s="4"/>
      <c r="T383" s="4"/>
    </row>
    <row r="384" spans="15:20">
      <c r="O384" s="4"/>
      <c r="P384" s="4"/>
      <c r="Q384" s="4"/>
      <c r="R384" s="4"/>
      <c r="S384" s="4"/>
      <c r="T384" s="4"/>
    </row>
    <row r="385" spans="15:20">
      <c r="O385" s="4"/>
      <c r="P385" s="4"/>
      <c r="Q385" s="4"/>
      <c r="R385" s="4"/>
      <c r="S385" s="4"/>
      <c r="T385" s="4"/>
    </row>
    <row r="386" spans="15:20">
      <c r="O386" s="4"/>
      <c r="P386" s="4"/>
      <c r="Q386" s="4"/>
      <c r="R386" s="4"/>
      <c r="S386" s="4"/>
      <c r="T386" s="4"/>
    </row>
    <row r="387" spans="15:20">
      <c r="O387" s="4"/>
      <c r="P387" s="4"/>
      <c r="Q387" s="4"/>
      <c r="R387" s="4"/>
      <c r="S387" s="4"/>
      <c r="T387" s="4"/>
    </row>
    <row r="388" spans="15:20">
      <c r="O388" s="4"/>
      <c r="P388" s="4"/>
      <c r="Q388" s="4"/>
      <c r="R388" s="4"/>
      <c r="S388" s="4"/>
      <c r="T388" s="4"/>
    </row>
    <row r="389" spans="15:20">
      <c r="O389" s="4"/>
      <c r="P389" s="4"/>
      <c r="Q389" s="4"/>
      <c r="R389" s="4"/>
      <c r="S389" s="4"/>
      <c r="T389" s="4"/>
    </row>
    <row r="390" spans="15:20">
      <c r="O390" s="4"/>
      <c r="P390" s="4"/>
      <c r="Q390" s="4"/>
      <c r="R390" s="4"/>
      <c r="S390" s="4"/>
      <c r="T390" s="4"/>
    </row>
    <row r="391" spans="15:20">
      <c r="O391" s="4"/>
      <c r="P391" s="4"/>
      <c r="Q391" s="4"/>
      <c r="R391" s="4"/>
      <c r="S391" s="4"/>
      <c r="T391" s="4"/>
    </row>
    <row r="392" spans="15:20">
      <c r="O392" s="4"/>
      <c r="P392" s="4"/>
      <c r="Q392" s="4"/>
      <c r="R392" s="4"/>
      <c r="S392" s="4"/>
      <c r="T392" s="4"/>
    </row>
    <row r="393" spans="15:20">
      <c r="O393" s="4"/>
      <c r="P393" s="4"/>
      <c r="Q393" s="4"/>
      <c r="R393" s="4"/>
      <c r="S393" s="4"/>
      <c r="T393" s="4"/>
    </row>
    <row r="394" spans="15:20">
      <c r="O394" s="4"/>
      <c r="P394" s="4"/>
      <c r="Q394" s="4"/>
      <c r="R394" s="4"/>
      <c r="S394" s="4"/>
      <c r="T394" s="4"/>
    </row>
    <row r="395" spans="15:20">
      <c r="O395" s="4"/>
      <c r="P395" s="4"/>
      <c r="Q395" s="4"/>
      <c r="R395" s="4"/>
      <c r="S395" s="4"/>
      <c r="T395" s="4"/>
    </row>
    <row r="396" spans="15:20">
      <c r="O396" s="4"/>
      <c r="P396" s="4"/>
      <c r="Q396" s="4"/>
      <c r="R396" s="4"/>
      <c r="S396" s="4"/>
      <c r="T396" s="4"/>
    </row>
    <row r="397" spans="15:20">
      <c r="O397" s="4"/>
      <c r="P397" s="4"/>
      <c r="Q397" s="4"/>
      <c r="R397" s="4"/>
      <c r="S397" s="4"/>
      <c r="T397" s="4"/>
    </row>
    <row r="398" spans="15:20">
      <c r="O398" s="4"/>
      <c r="P398" s="4"/>
      <c r="Q398" s="4"/>
      <c r="R398" s="4"/>
      <c r="S398" s="4"/>
      <c r="T398" s="4"/>
    </row>
    <row r="399" spans="15:20">
      <c r="O399" s="4"/>
      <c r="P399" s="4"/>
      <c r="Q399" s="4"/>
      <c r="R399" s="4"/>
      <c r="S399" s="4"/>
      <c r="T399" s="4"/>
    </row>
    <row r="400" spans="15:20">
      <c r="O400" s="4"/>
      <c r="P400" s="4"/>
      <c r="Q400" s="4"/>
      <c r="R400" s="4"/>
      <c r="S400" s="4"/>
      <c r="T400" s="4"/>
    </row>
    <row r="401" spans="15:20">
      <c r="O401" s="4"/>
      <c r="P401" s="4"/>
      <c r="Q401" s="4"/>
      <c r="R401" s="4"/>
      <c r="S401" s="4"/>
      <c r="T401" s="4"/>
    </row>
    <row r="402" spans="15:20">
      <c r="O402" s="4"/>
      <c r="P402" s="4"/>
      <c r="Q402" s="4"/>
      <c r="R402" s="4"/>
      <c r="S402" s="4"/>
      <c r="T402" s="4"/>
    </row>
    <row r="403" spans="15:20">
      <c r="O403" s="4"/>
      <c r="P403" s="4"/>
      <c r="Q403" s="4"/>
      <c r="R403" s="4"/>
      <c r="S403" s="4"/>
      <c r="T403" s="4"/>
    </row>
    <row r="404" spans="15:20">
      <c r="O404" s="4"/>
      <c r="P404" s="4"/>
      <c r="Q404" s="4"/>
      <c r="R404" s="4"/>
      <c r="S404" s="4"/>
      <c r="T404" s="4"/>
    </row>
    <row r="405" spans="15:20">
      <c r="O405" s="4"/>
      <c r="P405" s="4"/>
      <c r="Q405" s="4"/>
      <c r="R405" s="4"/>
      <c r="S405" s="4"/>
      <c r="T405" s="4"/>
    </row>
    <row r="406" spans="15:20">
      <c r="O406" s="4"/>
      <c r="P406" s="4"/>
      <c r="Q406" s="4"/>
      <c r="R406" s="4"/>
      <c r="S406" s="4"/>
      <c r="T406" s="4"/>
    </row>
    <row r="407" spans="15:20">
      <c r="O407" s="4"/>
      <c r="P407" s="4"/>
      <c r="Q407" s="4"/>
      <c r="R407" s="4"/>
      <c r="S407" s="4"/>
      <c r="T407" s="4"/>
    </row>
    <row r="408" spans="15:20">
      <c r="O408" s="4"/>
      <c r="P408" s="4"/>
      <c r="Q408" s="4"/>
      <c r="R408" s="4"/>
      <c r="S408" s="4"/>
      <c r="T408" s="4"/>
    </row>
    <row r="409" spans="15:20">
      <c r="O409" s="4"/>
      <c r="P409" s="4"/>
      <c r="Q409" s="4"/>
      <c r="R409" s="4"/>
      <c r="S409" s="4"/>
      <c r="T409" s="4"/>
    </row>
    <row r="410" spans="15:20">
      <c r="O410" s="4"/>
      <c r="P410" s="4"/>
      <c r="Q410" s="4"/>
      <c r="R410" s="4"/>
      <c r="S410" s="4"/>
      <c r="T410" s="4"/>
    </row>
    <row r="411" spans="15:20">
      <c r="O411" s="4"/>
      <c r="P411" s="4"/>
      <c r="Q411" s="4"/>
      <c r="R411" s="4"/>
      <c r="S411" s="4"/>
      <c r="T411" s="4"/>
    </row>
    <row r="412" spans="15:20">
      <c r="O412" s="4"/>
      <c r="P412" s="4"/>
      <c r="Q412" s="4"/>
      <c r="R412" s="4"/>
      <c r="S412" s="4"/>
      <c r="T412" s="4"/>
    </row>
    <row r="413" spans="15:20">
      <c r="O413" s="4"/>
      <c r="P413" s="4"/>
      <c r="Q413" s="4"/>
      <c r="R413" s="4"/>
      <c r="S413" s="4"/>
      <c r="T413" s="4"/>
    </row>
    <row r="414" spans="15:20">
      <c r="O414" s="4"/>
      <c r="P414" s="4"/>
      <c r="Q414" s="4"/>
      <c r="R414" s="4"/>
      <c r="S414" s="4"/>
      <c r="T414" s="4"/>
    </row>
    <row r="415" spans="15:20">
      <c r="O415" s="4"/>
      <c r="P415" s="4"/>
      <c r="Q415" s="4"/>
      <c r="R415" s="4"/>
      <c r="S415" s="4"/>
      <c r="T415" s="4"/>
    </row>
    <row r="416" spans="15:20">
      <c r="O416" s="4"/>
      <c r="P416" s="4"/>
      <c r="Q416" s="4"/>
      <c r="R416" s="4"/>
      <c r="S416" s="4"/>
      <c r="T416" s="4"/>
    </row>
    <row r="417" spans="15:20">
      <c r="O417" s="4"/>
      <c r="P417" s="4"/>
      <c r="Q417" s="4"/>
      <c r="R417" s="4"/>
      <c r="S417" s="4"/>
      <c r="T417" s="4"/>
    </row>
    <row r="418" spans="15:20">
      <c r="O418" s="4"/>
      <c r="P418" s="4"/>
      <c r="Q418" s="4"/>
      <c r="R418" s="4"/>
      <c r="S418" s="4"/>
      <c r="T418" s="4"/>
    </row>
    <row r="419" spans="15:20">
      <c r="O419" s="4"/>
      <c r="P419" s="4"/>
      <c r="Q419" s="4"/>
      <c r="R419" s="4"/>
      <c r="S419" s="4"/>
      <c r="T419" s="4"/>
    </row>
    <row r="420" spans="15:20">
      <c r="O420" s="4"/>
      <c r="P420" s="4"/>
      <c r="Q420" s="4"/>
      <c r="R420" s="4"/>
      <c r="S420" s="4"/>
      <c r="T420" s="4"/>
    </row>
    <row r="421" spans="15:20">
      <c r="O421" s="4"/>
      <c r="P421" s="4"/>
      <c r="Q421" s="4"/>
      <c r="R421" s="4"/>
      <c r="S421" s="4"/>
      <c r="T421" s="4"/>
    </row>
    <row r="422" spans="15:20">
      <c r="O422" s="4"/>
      <c r="P422" s="4"/>
      <c r="Q422" s="4"/>
      <c r="R422" s="4"/>
      <c r="S422" s="4"/>
      <c r="T422" s="4"/>
    </row>
    <row r="423" spans="15:20">
      <c r="O423" s="4"/>
      <c r="P423" s="4"/>
      <c r="Q423" s="4"/>
      <c r="R423" s="4"/>
      <c r="S423" s="4"/>
      <c r="T423" s="4"/>
    </row>
    <row r="424" spans="15:20">
      <c r="O424" s="4"/>
      <c r="P424" s="4"/>
      <c r="Q424" s="4"/>
      <c r="R424" s="4"/>
      <c r="S424" s="4"/>
      <c r="T424" s="4"/>
    </row>
    <row r="425" spans="15:20">
      <c r="O425" s="4"/>
      <c r="P425" s="4"/>
      <c r="Q425" s="4"/>
      <c r="R425" s="4"/>
      <c r="S425" s="4"/>
      <c r="T425" s="4"/>
    </row>
    <row r="426" spans="15:20">
      <c r="O426" s="4"/>
      <c r="P426" s="4"/>
      <c r="Q426" s="4"/>
      <c r="R426" s="4"/>
      <c r="S426" s="4"/>
      <c r="T426" s="4"/>
    </row>
    <row r="427" spans="15:20">
      <c r="O427" s="4"/>
      <c r="P427" s="4"/>
      <c r="Q427" s="4"/>
      <c r="R427" s="4"/>
      <c r="S427" s="4"/>
      <c r="T427" s="4"/>
    </row>
    <row r="428" spans="15:20">
      <c r="O428" s="4"/>
      <c r="P428" s="4"/>
      <c r="Q428" s="4"/>
      <c r="R428" s="4"/>
      <c r="S428" s="4"/>
      <c r="T428" s="4"/>
    </row>
    <row r="429" spans="15:20">
      <c r="O429" s="4"/>
      <c r="P429" s="4"/>
      <c r="Q429" s="4"/>
      <c r="R429" s="4"/>
      <c r="S429" s="4"/>
      <c r="T429" s="4"/>
    </row>
    <row r="430" spans="15:20">
      <c r="O430" s="4"/>
      <c r="P430" s="4"/>
      <c r="Q430" s="4"/>
      <c r="R430" s="4"/>
      <c r="S430" s="4"/>
      <c r="T430" s="4"/>
    </row>
    <row r="431" spans="15:20">
      <c r="O431" s="4"/>
      <c r="P431" s="4"/>
      <c r="Q431" s="4"/>
      <c r="R431" s="4"/>
      <c r="S431" s="4"/>
      <c r="T431" s="4"/>
    </row>
    <row r="432" spans="15:20">
      <c r="O432" s="4"/>
      <c r="P432" s="4"/>
      <c r="Q432" s="4"/>
      <c r="R432" s="4"/>
      <c r="S432" s="4"/>
      <c r="T432" s="4"/>
    </row>
    <row r="433" spans="15:20">
      <c r="O433" s="4"/>
      <c r="P433" s="4"/>
      <c r="Q433" s="4"/>
      <c r="R433" s="4"/>
      <c r="S433" s="4"/>
      <c r="T433" s="4"/>
    </row>
    <row r="434" spans="15:20">
      <c r="O434" s="4"/>
      <c r="P434" s="4"/>
      <c r="Q434" s="4"/>
      <c r="R434" s="4"/>
      <c r="S434" s="4"/>
      <c r="T434" s="4"/>
    </row>
    <row r="435" spans="15:20">
      <c r="O435" s="4"/>
      <c r="P435" s="4"/>
      <c r="Q435" s="4"/>
      <c r="R435" s="4"/>
      <c r="S435" s="4"/>
      <c r="T435" s="4"/>
    </row>
    <row r="436" spans="15:20">
      <c r="O436" s="4"/>
      <c r="P436" s="4"/>
      <c r="Q436" s="4"/>
      <c r="R436" s="4"/>
      <c r="S436" s="4"/>
      <c r="T436" s="4"/>
    </row>
    <row r="437" spans="15:20">
      <c r="O437" s="4"/>
      <c r="P437" s="4"/>
      <c r="Q437" s="4"/>
      <c r="R437" s="4"/>
      <c r="S437" s="4"/>
      <c r="T437" s="4"/>
    </row>
    <row r="438" spans="15:20">
      <c r="O438" s="4"/>
      <c r="P438" s="4"/>
      <c r="Q438" s="4"/>
      <c r="R438" s="4"/>
      <c r="S438" s="4"/>
      <c r="T438" s="4"/>
    </row>
    <row r="439" spans="15:20">
      <c r="O439" s="4"/>
      <c r="P439" s="4"/>
      <c r="Q439" s="4"/>
      <c r="R439" s="4"/>
      <c r="S439" s="4"/>
      <c r="T439" s="4"/>
    </row>
    <row r="440" spans="15:20">
      <c r="O440" s="4"/>
      <c r="P440" s="4"/>
      <c r="Q440" s="4"/>
      <c r="R440" s="4"/>
      <c r="S440" s="4"/>
      <c r="T440" s="4"/>
    </row>
    <row r="441" spans="15:20">
      <c r="O441" s="4"/>
      <c r="P441" s="4"/>
      <c r="Q441" s="4"/>
      <c r="R441" s="4"/>
      <c r="S441" s="4"/>
      <c r="T441" s="4"/>
    </row>
    <row r="442" spans="15:20">
      <c r="O442" s="4"/>
      <c r="P442" s="4"/>
      <c r="Q442" s="4"/>
      <c r="R442" s="4"/>
      <c r="S442" s="4"/>
      <c r="T442" s="4"/>
    </row>
    <row r="443" spans="15:20">
      <c r="O443" s="4"/>
      <c r="P443" s="4"/>
      <c r="Q443" s="4"/>
      <c r="R443" s="4"/>
      <c r="S443" s="4"/>
      <c r="T443" s="4"/>
    </row>
    <row r="444" spans="15:20">
      <c r="O444" s="4"/>
      <c r="P444" s="4"/>
      <c r="Q444" s="4"/>
      <c r="R444" s="4"/>
      <c r="S444" s="4"/>
      <c r="T444" s="4"/>
    </row>
    <row r="445" spans="15:20">
      <c r="O445" s="4"/>
      <c r="P445" s="4"/>
      <c r="Q445" s="4"/>
      <c r="R445" s="4"/>
      <c r="S445" s="4"/>
      <c r="T445" s="4"/>
    </row>
    <row r="446" spans="15:20">
      <c r="O446" s="4"/>
      <c r="P446" s="4"/>
      <c r="Q446" s="4"/>
      <c r="R446" s="4"/>
      <c r="S446" s="4"/>
      <c r="T446" s="4"/>
    </row>
    <row r="447" spans="15:20">
      <c r="O447" s="4"/>
      <c r="P447" s="4"/>
      <c r="Q447" s="4"/>
      <c r="R447" s="4"/>
      <c r="S447" s="4"/>
      <c r="T447" s="4"/>
    </row>
    <row r="448" spans="15:20">
      <c r="O448" s="4"/>
      <c r="P448" s="4"/>
      <c r="Q448" s="4"/>
      <c r="R448" s="4"/>
      <c r="S448" s="4"/>
      <c r="T448" s="4"/>
    </row>
    <row r="449" spans="15:20">
      <c r="O449" s="4"/>
      <c r="P449" s="4"/>
      <c r="Q449" s="4"/>
      <c r="R449" s="4"/>
      <c r="S449" s="4"/>
      <c r="T449" s="4"/>
    </row>
    <row r="450" spans="15:20">
      <c r="O450" s="4"/>
      <c r="P450" s="4"/>
      <c r="Q450" s="4"/>
      <c r="R450" s="4"/>
      <c r="S450" s="4"/>
      <c r="T450" s="4"/>
    </row>
    <row r="451" spans="15:20">
      <c r="O451" s="4"/>
      <c r="P451" s="4"/>
      <c r="Q451" s="4"/>
      <c r="R451" s="4"/>
      <c r="S451" s="4"/>
      <c r="T451" s="4"/>
    </row>
    <row r="452" spans="15:20">
      <c r="O452" s="4"/>
      <c r="P452" s="4"/>
      <c r="Q452" s="4"/>
      <c r="R452" s="4"/>
      <c r="S452" s="4"/>
      <c r="T452" s="4"/>
    </row>
    <row r="453" spans="15:20">
      <c r="O453" s="4"/>
      <c r="P453" s="4"/>
      <c r="Q453" s="4"/>
      <c r="R453" s="4"/>
      <c r="S453" s="4"/>
      <c r="T453" s="4"/>
    </row>
    <row r="454" spans="15:20">
      <c r="O454" s="4"/>
      <c r="P454" s="4"/>
      <c r="Q454" s="4"/>
      <c r="R454" s="4"/>
      <c r="S454" s="4"/>
      <c r="T454" s="4"/>
    </row>
    <row r="455" spans="15:20">
      <c r="O455" s="4"/>
      <c r="P455" s="4"/>
      <c r="Q455" s="4"/>
      <c r="R455" s="4"/>
      <c r="S455" s="4"/>
      <c r="T455" s="4"/>
    </row>
    <row r="456" spans="15:20">
      <c r="O456" s="4"/>
      <c r="P456" s="4"/>
      <c r="Q456" s="4"/>
      <c r="R456" s="4"/>
      <c r="S456" s="4"/>
      <c r="T456" s="4"/>
    </row>
    <row r="457" spans="15:20">
      <c r="O457" s="4"/>
      <c r="P457" s="4"/>
      <c r="Q457" s="4"/>
      <c r="R457" s="4"/>
      <c r="S457" s="4"/>
      <c r="T457" s="4"/>
    </row>
    <row r="458" spans="15:20">
      <c r="O458" s="4"/>
      <c r="P458" s="4"/>
      <c r="Q458" s="4"/>
      <c r="R458" s="4"/>
      <c r="S458" s="4"/>
      <c r="T458" s="4"/>
    </row>
    <row r="459" spans="15:20">
      <c r="O459" s="4"/>
      <c r="P459" s="4"/>
      <c r="Q459" s="4"/>
      <c r="R459" s="4"/>
      <c r="S459" s="4"/>
      <c r="T459" s="4"/>
    </row>
    <row r="460" spans="15:20">
      <c r="O460" s="4"/>
      <c r="P460" s="4"/>
      <c r="Q460" s="4"/>
      <c r="R460" s="4"/>
      <c r="S460" s="4"/>
      <c r="T460" s="4"/>
    </row>
  </sheetData>
  <pageMargins left="0.7" right="0.7" top="0.75" bottom="0.75" header="0.3" footer="0.3"/>
  <tableParts count="113">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D6BB7-F536-4EBC-8B06-B61A7552E1A9}">
  <sheetPr>
    <tabColor theme="6" tint="0.39997558519241921"/>
    <pageSetUpPr fitToPage="1"/>
  </sheetPr>
  <dimension ref="A1:G28"/>
  <sheetViews>
    <sheetView topLeftCell="A9" zoomScaleNormal="100" workbookViewId="0"/>
  </sheetViews>
  <sheetFormatPr baseColWidth="10" defaultColWidth="11.42578125" defaultRowHeight="15"/>
  <cols>
    <col min="1" max="1" width="8.7109375" style="85" customWidth="1"/>
    <col min="2" max="2" width="9.140625" style="14" customWidth="1"/>
    <col min="3" max="3" width="55.42578125" style="30" customWidth="1"/>
    <col min="4" max="4" width="17" customWidth="1"/>
    <col min="5" max="5" width="85.28515625" customWidth="1"/>
    <col min="6" max="6" width="42.85546875" customWidth="1"/>
    <col min="7" max="7" width="11.42578125" hidden="1" customWidth="1"/>
  </cols>
  <sheetData>
    <row r="1" spans="1:7" s="35" customFormat="1" ht="21.75" customHeight="1" thickBot="1">
      <c r="A1" s="193" t="s">
        <v>1694</v>
      </c>
      <c r="B1" s="508" t="s">
        <v>2052</v>
      </c>
      <c r="C1" s="509"/>
      <c r="D1" s="509"/>
      <c r="E1" s="510"/>
      <c r="F1" s="418"/>
      <c r="G1" s="31"/>
    </row>
    <row r="2" spans="1:7" s="33" customFormat="1" ht="75">
      <c r="A2" s="287" t="s">
        <v>1615</v>
      </c>
      <c r="B2" s="422" t="s">
        <v>1616</v>
      </c>
      <c r="C2" s="420" t="s">
        <v>1617</v>
      </c>
      <c r="D2" s="421" t="s">
        <v>1618</v>
      </c>
      <c r="E2" s="423" t="s">
        <v>1619</v>
      </c>
      <c r="F2" s="419" t="s">
        <v>1620</v>
      </c>
    </row>
    <row r="3" spans="1:7" ht="72">
      <c r="A3" s="249"/>
      <c r="B3" s="285" t="s">
        <v>2053</v>
      </c>
      <c r="C3" s="79" t="s">
        <v>2363</v>
      </c>
      <c r="D3" s="372" t="str">
        <f>IF(COUNTIF(D4:D6,"NO CUMPLE")&gt;0,"NO CUMPLE CONDICIÓN",IF(COUNTIF(D4:D6,"CUMPLE")=0,"NO APLICA","CUMPLE"))</f>
        <v>NO APLICA</v>
      </c>
      <c r="E3" s="403" t="str">
        <f>CONCATENATE(IF(D4="NO CUMPLE",CONCATENATE(E4," / "),""),IF(D5="NO CUMPLE",CONCATENATE(E5," / "),""),IF(D6="NO CUMPLE",CONCATENATE(E6," / "),""))</f>
        <v/>
      </c>
      <c r="F3" s="289" t="s">
        <v>2054</v>
      </c>
      <c r="G3" s="14">
        <f>IF(D3="CUMPLE",1,IF(D3="NO CUMPLE CONDICIÓN",2,3))</f>
        <v>3</v>
      </c>
    </row>
    <row r="4" spans="1:7" ht="40.5" customHeight="1">
      <c r="A4" s="194" t="s">
        <v>1973</v>
      </c>
      <c r="B4" s="262" t="s">
        <v>2055</v>
      </c>
      <c r="C4" s="47" t="s">
        <v>2364</v>
      </c>
      <c r="D4" s="99"/>
      <c r="E4" s="97"/>
      <c r="F4" s="290" t="s">
        <v>2056</v>
      </c>
      <c r="G4" s="14"/>
    </row>
    <row r="5" spans="1:7" ht="47.25" customHeight="1">
      <c r="A5" s="194" t="s">
        <v>1973</v>
      </c>
      <c r="B5" s="262" t="s">
        <v>2057</v>
      </c>
      <c r="C5" s="47" t="s">
        <v>2437</v>
      </c>
      <c r="D5" s="99"/>
      <c r="E5" s="97"/>
      <c r="F5" s="290" t="s">
        <v>2058</v>
      </c>
      <c r="G5" s="14"/>
    </row>
    <row r="6" spans="1:7" ht="72">
      <c r="A6" s="194" t="s">
        <v>1973</v>
      </c>
      <c r="B6" s="262" t="s">
        <v>2059</v>
      </c>
      <c r="C6" s="47" t="s">
        <v>2365</v>
      </c>
      <c r="D6" s="99"/>
      <c r="E6" s="98"/>
      <c r="F6" s="290" t="s">
        <v>2054</v>
      </c>
      <c r="G6" s="14"/>
    </row>
    <row r="7" spans="1:7" ht="63">
      <c r="A7" s="249"/>
      <c r="B7" s="285" t="s">
        <v>2242</v>
      </c>
      <c r="C7" s="253" t="s">
        <v>2366</v>
      </c>
      <c r="D7" s="372" t="str">
        <f>IF(COUNTIF(D8:D10,"NO CUMPLE")&gt;0,"NO CUMPLE CONDICIÓN",IF(COUNTIF(D8:D10,"CUMPLE")=0,"NO APLICA","CUMPLE"))</f>
        <v>NO APLICA</v>
      </c>
      <c r="E7" s="403" t="str">
        <f>CONCATENATE(IF(D8="NO CUMPLE",CONCATENATE(E8," / "),""),IF(D9="NO CUMPLE",CONCATENATE(E9," / "),""),IF(D10="NO CUMPLE",CONCATENATE(E10," / "),""))</f>
        <v/>
      </c>
      <c r="F7" s="289" t="s">
        <v>2060</v>
      </c>
      <c r="G7" s="14">
        <f>IF(D7="CUMPLE",1,IF(D7="NO CUMPLE CONDICIÓN",2,3))</f>
        <v>3</v>
      </c>
    </row>
    <row r="8" spans="1:7" ht="72">
      <c r="A8" s="194" t="s">
        <v>1973</v>
      </c>
      <c r="B8" s="262" t="s">
        <v>2367</v>
      </c>
      <c r="C8" s="47" t="s">
        <v>2368</v>
      </c>
      <c r="D8" s="99"/>
      <c r="E8" s="97"/>
      <c r="F8" s="290" t="s">
        <v>2056</v>
      </c>
      <c r="G8" s="14"/>
    </row>
    <row r="9" spans="1:7" ht="86.25">
      <c r="A9" s="194" t="s">
        <v>1973</v>
      </c>
      <c r="B9" s="262" t="s">
        <v>2369</v>
      </c>
      <c r="C9" s="47" t="s">
        <v>2370</v>
      </c>
      <c r="D9" s="99"/>
      <c r="E9" s="97"/>
      <c r="F9" s="290" t="s">
        <v>2054</v>
      </c>
      <c r="G9" s="14"/>
    </row>
    <row r="10" spans="1:7" ht="45.75" customHeight="1">
      <c r="A10" s="194" t="s">
        <v>1973</v>
      </c>
      <c r="B10" s="262" t="s">
        <v>2371</v>
      </c>
      <c r="C10" s="47" t="s">
        <v>1687</v>
      </c>
      <c r="D10" s="99"/>
      <c r="E10" s="97"/>
      <c r="F10" s="290" t="s">
        <v>2054</v>
      </c>
      <c r="G10" s="14"/>
    </row>
    <row r="11" spans="1:7" ht="41.25" customHeight="1">
      <c r="A11" s="249"/>
      <c r="B11" s="285" t="s">
        <v>2243</v>
      </c>
      <c r="C11" s="79" t="s">
        <v>2431</v>
      </c>
      <c r="D11" s="372" t="str">
        <f>IF(COUNTIF(D12:D19,"NO CUMPLE")&gt;0,"NO CUMPLE CONDICIÓN",IF(COUNTIF(D12:D19,"CUMPLE")=0,"NO APLICA","CUMPLE"))</f>
        <v>NO APLICA</v>
      </c>
      <c r="E11" s="375" t="str">
        <f>CONCATENATE(IF(D12="NO CUMPLE",CONCATENATE(E12," / "),""),IF(D13="NO CUMPLE",CONCATENATE(E13," / "),""),IF(D14="NO CUMPLE",CONCATENATE(E14," / "),""),IF(D15="NO CUMPLE",CONCATENATE(E15," / "),""),IF(D16="NO CUMPLE",CONCATENATE(E16," / "),""),IF(D17="NO CUMPLE",CONCATENATE(E17," / "),""),IF(D18="NO CUMPLE",CONCATENATE(E18," / "),""),IF(D19="NO CUMPLE",CONCATENATE(E19," / "),""))</f>
        <v/>
      </c>
      <c r="F11" s="289" t="s">
        <v>2387</v>
      </c>
      <c r="G11" s="14">
        <f>IF(D11="CUMPLE",1,IF(D11="NO CUMPLE CONDICIÓN",2,3))</f>
        <v>3</v>
      </c>
    </row>
    <row r="12" spans="1:7" ht="72">
      <c r="A12" s="194" t="s">
        <v>1973</v>
      </c>
      <c r="B12" s="262" t="s">
        <v>2372</v>
      </c>
      <c r="C12" s="347" t="s">
        <v>2373</v>
      </c>
      <c r="D12" s="99"/>
      <c r="E12" s="240"/>
      <c r="F12" s="363" t="s">
        <v>2387</v>
      </c>
    </row>
    <row r="13" spans="1:7" ht="28.5">
      <c r="A13" s="194" t="s">
        <v>1973</v>
      </c>
      <c r="B13" s="262" t="s">
        <v>2374</v>
      </c>
      <c r="C13" s="165" t="s">
        <v>2384</v>
      </c>
      <c r="D13" s="99"/>
      <c r="E13" s="240"/>
      <c r="F13" s="363" t="s">
        <v>2387</v>
      </c>
    </row>
    <row r="14" spans="1:7" ht="28.5">
      <c r="A14" s="194" t="s">
        <v>1973</v>
      </c>
      <c r="B14" s="262" t="s">
        <v>2375</v>
      </c>
      <c r="C14" s="165" t="s">
        <v>2376</v>
      </c>
      <c r="D14" s="99"/>
      <c r="E14" s="240"/>
      <c r="F14" s="363" t="s">
        <v>2387</v>
      </c>
    </row>
    <row r="15" spans="1:7" ht="42.75">
      <c r="A15" s="194" t="s">
        <v>1973</v>
      </c>
      <c r="B15" s="262" t="s">
        <v>2377</v>
      </c>
      <c r="C15" s="165" t="s">
        <v>2378</v>
      </c>
      <c r="D15" s="99"/>
      <c r="E15" s="240"/>
      <c r="F15" s="363" t="s">
        <v>2387</v>
      </c>
    </row>
    <row r="16" spans="1:7" ht="48" customHeight="1">
      <c r="A16" s="194" t="s">
        <v>1973</v>
      </c>
      <c r="B16" s="262" t="s">
        <v>2379</v>
      </c>
      <c r="C16" s="165" t="s">
        <v>2380</v>
      </c>
      <c r="D16" s="99"/>
      <c r="E16" s="240"/>
      <c r="F16" s="363" t="s">
        <v>2387</v>
      </c>
    </row>
    <row r="17" spans="1:6" ht="42.75">
      <c r="A17" s="194" t="s">
        <v>1973</v>
      </c>
      <c r="B17" s="262" t="s">
        <v>2381</v>
      </c>
      <c r="C17" s="165" t="s">
        <v>2382</v>
      </c>
      <c r="D17" s="99"/>
      <c r="E17" s="240"/>
      <c r="F17" s="363" t="s">
        <v>2387</v>
      </c>
    </row>
    <row r="18" spans="1:6" ht="42.75">
      <c r="A18" s="194" t="s">
        <v>1973</v>
      </c>
      <c r="B18" s="262" t="s">
        <v>2383</v>
      </c>
      <c r="C18" s="165" t="s">
        <v>2386</v>
      </c>
      <c r="D18" s="99"/>
      <c r="E18" s="240"/>
      <c r="F18" s="363" t="s">
        <v>2387</v>
      </c>
    </row>
    <row r="19" spans="1:6" ht="43.5" thickBot="1">
      <c r="A19" s="194" t="s">
        <v>1973</v>
      </c>
      <c r="B19" s="424" t="s">
        <v>2438</v>
      </c>
      <c r="C19" s="187" t="s">
        <v>2385</v>
      </c>
      <c r="D19" s="100"/>
      <c r="E19" s="247"/>
      <c r="F19" s="363" t="s">
        <v>2387</v>
      </c>
    </row>
    <row r="20" spans="1:6">
      <c r="F20" s="359"/>
    </row>
    <row r="22" spans="1:6" hidden="1">
      <c r="C22" s="80" t="s">
        <v>1645</v>
      </c>
      <c r="D22" s="14">
        <f>COUNTIF(G3:G19,1)</f>
        <v>0</v>
      </c>
    </row>
    <row r="23" spans="1:6" hidden="1">
      <c r="C23" s="80" t="s">
        <v>1646</v>
      </c>
      <c r="D23" s="14">
        <f>COUNTIF(G3:G19,2)</f>
        <v>0</v>
      </c>
    </row>
    <row r="24" spans="1:6" hidden="1">
      <c r="C24" s="80" t="s">
        <v>1647</v>
      </c>
      <c r="D24" s="14">
        <f>COUNTIF(G3:G19,3)</f>
        <v>3</v>
      </c>
    </row>
    <row r="28" spans="1:6">
      <c r="C28"/>
    </row>
  </sheetData>
  <sheetProtection algorithmName="SHA-512" hashValue="kvxixzeiWTElQp5UyVdbwCARyi34XEw3uEtleZ703AZ8zvR82YT+z5oEMNbucQFAPMUaP89LIXTn3CA7J5hvbw==" saltValue="he/abPFzF1ImResxZgRqpw==" spinCount="100000" sheet="1" objects="1" scenarios="1"/>
  <mergeCells count="1">
    <mergeCell ref="B1:E1"/>
  </mergeCells>
  <conditionalFormatting sqref="D3">
    <cfRule type="cellIs" dxfId="21" priority="5" operator="equal">
      <formula>"NO CUMPLE CONDICIÓN"</formula>
    </cfRule>
    <cfRule type="cellIs" dxfId="20" priority="6" operator="equal">
      <formula>"No Cumple"</formula>
    </cfRule>
  </conditionalFormatting>
  <conditionalFormatting sqref="D7">
    <cfRule type="cellIs" dxfId="19" priority="3" operator="equal">
      <formula>"NO CUMPLE CONDICIÓN"</formula>
    </cfRule>
    <cfRule type="cellIs" dxfId="18" priority="4" operator="equal">
      <formula>"No Cumple"</formula>
    </cfRule>
  </conditionalFormatting>
  <conditionalFormatting sqref="D11">
    <cfRule type="cellIs" dxfId="17" priority="1" operator="equal">
      <formula>"NO CUMPLE CONDICIÓN"</formula>
    </cfRule>
    <cfRule type="cellIs" dxfId="16" priority="2" operator="equal">
      <formula>"No Cumple"</formula>
    </cfRule>
  </conditionalFormatting>
  <dataValidations count="1">
    <dataValidation type="list" allowBlank="1" showInputMessage="1" showErrorMessage="1" sqref="D4:D6 D8:D10 D12:D19" xr:uid="{C6AE80E5-97C2-4553-B054-6E0BDE1B4D85}">
      <formula1>"CUMPLE,NO CUMPLE"</formula1>
    </dataValidation>
  </dataValidations>
  <hyperlinks>
    <hyperlink ref="A1" location="PORTADA!A1" display="Portada" xr:uid="{63C940EF-38E9-4405-9EA4-7B6ED8C34FF9}"/>
  </hyperlinks>
  <printOptions horizontalCentered="1"/>
  <pageMargins left="0.31496062992125984" right="0.31496062992125984" top="1.1417322834645669" bottom="0.74803149606299213" header="0.31496062992125984" footer="0.31496062992125984"/>
  <pageSetup scale="79" fitToHeight="0" orientation="landscape" r:id="rId1"/>
  <headerFooter>
    <oddHeader>&amp;L&amp;G&amp;CPROCESO DE INSPECCIÓN, VIGILANCIA Y CONTROL
INSTRUMENTO IV
EDUCACIÓN INICIAL EN EL HOGAR&amp;RIN82.IVC
Versión 2
24/06/2026
Clasificación de la Información
CLASIFICADA</oddHeader>
    <oddFooter>&amp;C&amp;G</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C5E94-727A-45BD-B87F-CAF4747CFFA6}">
  <sheetPr>
    <tabColor theme="6" tint="0.39997558519241921"/>
    <pageSetUpPr fitToPage="1"/>
  </sheetPr>
  <dimension ref="A1:G31"/>
  <sheetViews>
    <sheetView topLeftCell="A20" zoomScaleNormal="100" workbookViewId="0"/>
  </sheetViews>
  <sheetFormatPr baseColWidth="10" defaultColWidth="11.42578125" defaultRowHeight="15"/>
  <cols>
    <col min="1" max="1" width="8.7109375" style="85" customWidth="1"/>
    <col min="2" max="2" width="7.42578125" style="14" customWidth="1"/>
    <col min="3" max="3" width="89" style="30" customWidth="1"/>
    <col min="4" max="4" width="19.85546875" customWidth="1"/>
    <col min="5" max="5" width="86" customWidth="1"/>
    <col min="6" max="6" width="42" customWidth="1"/>
    <col min="7" max="7" width="10.42578125" hidden="1" customWidth="1"/>
  </cols>
  <sheetData>
    <row r="1" spans="1:7" s="35" customFormat="1" ht="21.75" thickBot="1">
      <c r="A1" s="193" t="s">
        <v>1694</v>
      </c>
      <c r="B1" s="505" t="s">
        <v>2061</v>
      </c>
      <c r="C1" s="506"/>
      <c r="D1" s="506"/>
      <c r="E1" s="507"/>
      <c r="F1" s="291"/>
      <c r="G1" s="31"/>
    </row>
    <row r="2" spans="1:7" s="33" customFormat="1" ht="75.75" thickBot="1">
      <c r="A2" s="86" t="s">
        <v>1615</v>
      </c>
      <c r="B2" s="64" t="s">
        <v>1616</v>
      </c>
      <c r="C2" s="68" t="s">
        <v>1617</v>
      </c>
      <c r="D2" s="66" t="s">
        <v>1618</v>
      </c>
      <c r="E2" s="67" t="s">
        <v>1619</v>
      </c>
      <c r="F2" s="34" t="s">
        <v>1620</v>
      </c>
    </row>
    <row r="3" spans="1:7" ht="36">
      <c r="A3" s="288"/>
      <c r="B3" s="45" t="s">
        <v>2062</v>
      </c>
      <c r="C3" s="172" t="s">
        <v>2063</v>
      </c>
      <c r="D3" s="372" t="str">
        <f>IF(COUNTIF(D4:D5,"NO CUMPLE")&gt;0,"NO CUMPLE CONDICIÓN",IF(COUNTIF(D4:D5,"CUMPLE")=0,"NO APLICA","CUMPLE"))</f>
        <v>NO APLICA</v>
      </c>
      <c r="E3" s="403" t="str">
        <f>CONCATENATE(IF(D4="NO CUMPLE",CONCATENATE(E4," / "),""),IF(D5="NO CUMPLE",CONCATENATE(E5," / "),""))</f>
        <v/>
      </c>
      <c r="F3" s="292" t="s">
        <v>2064</v>
      </c>
      <c r="G3" s="14">
        <f>IF(D3="CUMPLE",1,IF(D3="NO CUMPLE CONDICIÓN",2,3))</f>
        <v>3</v>
      </c>
    </row>
    <row r="4" spans="1:7" ht="72">
      <c r="A4" s="356" t="s">
        <v>1973</v>
      </c>
      <c r="B4" s="56" t="s">
        <v>2065</v>
      </c>
      <c r="C4" s="58" t="s">
        <v>2066</v>
      </c>
      <c r="D4" s="99"/>
      <c r="E4" s="369"/>
      <c r="F4" s="293" t="s">
        <v>2064</v>
      </c>
    </row>
    <row r="5" spans="1:7" ht="97.5" customHeight="1">
      <c r="A5" s="356" t="s">
        <v>1973</v>
      </c>
      <c r="B5" s="56" t="s">
        <v>2067</v>
      </c>
      <c r="C5" s="58" t="s">
        <v>2068</v>
      </c>
      <c r="D5" s="99"/>
      <c r="E5" s="369"/>
      <c r="F5" s="293" t="s">
        <v>2064</v>
      </c>
    </row>
    <row r="6" spans="1:7" ht="44.25" customHeight="1">
      <c r="A6" s="427"/>
      <c r="B6" s="59" t="s">
        <v>2069</v>
      </c>
      <c r="C6" s="294" t="s">
        <v>2070</v>
      </c>
      <c r="D6" s="63" t="str">
        <f>IF(COUNTIF(D7:D11,"NO CUMPLE")&gt;0,"NO CUMPLE CONDICIÓN",IF(COUNTIF(D7:D11,"CUMPLE")=0,"NO APLICA","CUMPLE"))</f>
        <v>NO APLICA</v>
      </c>
      <c r="E6" s="425" t="str">
        <f>CONCATENATE(IF(D7="NO CUMPLE",CONCATENATE(E7," / "),""),IF(D8="NO CUMPLE",CONCATENATE(E8," / "),""),IF(D9="NO CUMPLE",CONCATENATE(E9," / "),""),IF(D10="NO CUMPLE",CONCATENATE(E10," / "),""),IF(D11="NO CUMPLE",CONCATENATE(E11," / "),""))</f>
        <v/>
      </c>
      <c r="F6" s="295" t="s">
        <v>2071</v>
      </c>
      <c r="G6" s="14">
        <f>IF(D6="CUMPLE",1,IF(D6="NO CUMPLE CONDICIÓN",2,3))</f>
        <v>3</v>
      </c>
    </row>
    <row r="7" spans="1:7" ht="86.25">
      <c r="A7" s="139" t="s">
        <v>1973</v>
      </c>
      <c r="B7" s="46" t="s">
        <v>2072</v>
      </c>
      <c r="C7" s="296" t="s">
        <v>2388</v>
      </c>
      <c r="D7" s="99"/>
      <c r="E7" s="369"/>
      <c r="F7" s="297" t="s">
        <v>2071</v>
      </c>
      <c r="G7" s="14"/>
    </row>
    <row r="8" spans="1:7" ht="45" customHeight="1">
      <c r="A8" s="139" t="s">
        <v>1973</v>
      </c>
      <c r="B8" s="46" t="s">
        <v>2073</v>
      </c>
      <c r="C8" s="298" t="s">
        <v>2074</v>
      </c>
      <c r="D8" s="99"/>
      <c r="E8" s="370"/>
      <c r="F8" s="297" t="s">
        <v>2071</v>
      </c>
      <c r="G8" s="14"/>
    </row>
    <row r="9" spans="1:7" ht="47.1" customHeight="1">
      <c r="A9" s="139" t="s">
        <v>1973</v>
      </c>
      <c r="B9" s="46" t="s">
        <v>2075</v>
      </c>
      <c r="C9" s="298" t="s">
        <v>2076</v>
      </c>
      <c r="D9" s="99"/>
      <c r="E9" s="369"/>
      <c r="F9" s="297" t="s">
        <v>2071</v>
      </c>
      <c r="G9" s="14"/>
    </row>
    <row r="10" spans="1:7" ht="120" customHeight="1">
      <c r="A10" s="139" t="s">
        <v>1973</v>
      </c>
      <c r="B10" s="46" t="s">
        <v>2077</v>
      </c>
      <c r="C10" s="298" t="s">
        <v>2078</v>
      </c>
      <c r="D10" s="99"/>
      <c r="E10" s="369"/>
      <c r="F10" s="297" t="s">
        <v>2071</v>
      </c>
      <c r="G10" s="14"/>
    </row>
    <row r="11" spans="1:7" ht="84.75" customHeight="1">
      <c r="A11" s="139"/>
      <c r="B11" s="360" t="s">
        <v>2077</v>
      </c>
      <c r="C11" s="296" t="s">
        <v>2079</v>
      </c>
      <c r="D11" s="99"/>
      <c r="E11" s="370"/>
      <c r="F11" s="70" t="s">
        <v>2071</v>
      </c>
      <c r="G11" s="14"/>
    </row>
    <row r="12" spans="1:7" ht="57" customHeight="1">
      <c r="A12" s="399"/>
      <c r="B12" s="48" t="s">
        <v>2080</v>
      </c>
      <c r="C12" s="294" t="s">
        <v>2081</v>
      </c>
      <c r="D12" s="63" t="str">
        <f>IF(COUNTIF(D13:D13,"NO CUMPLE")&gt;0,"NO CUMPLE CONDICIÓN",IF(COUNTIF(D13:D13,"CUMPLE")=0,"NO APLICA","CUMPLE"))</f>
        <v>NO APLICA</v>
      </c>
      <c r="E12" s="425" t="str">
        <f>CONCATENATE(IF(D13="NO CUMPLE",CONCATENATE(E13," / "),""))</f>
        <v/>
      </c>
      <c r="F12" s="299" t="s">
        <v>2082</v>
      </c>
      <c r="G12" s="14">
        <f>IF(D12="CUMPLE",1,IF(D12="NO CUMPLE CONDICIÓN",2,3))</f>
        <v>3</v>
      </c>
    </row>
    <row r="13" spans="1:7" ht="187.5">
      <c r="A13" s="139" t="s">
        <v>1973</v>
      </c>
      <c r="B13" s="56" t="s">
        <v>2083</v>
      </c>
      <c r="C13" s="300" t="s">
        <v>2084</v>
      </c>
      <c r="D13" s="99"/>
      <c r="E13" s="369"/>
      <c r="F13" s="301" t="s">
        <v>2082</v>
      </c>
      <c r="G13" s="14"/>
    </row>
    <row r="14" spans="1:7" ht="36">
      <c r="A14" s="399"/>
      <c r="B14" s="48" t="s">
        <v>2085</v>
      </c>
      <c r="C14" s="294" t="s">
        <v>2086</v>
      </c>
      <c r="D14" s="63" t="str">
        <f>IF(COUNTIF(D15:D16,"NO CUMPLE")&gt;0,"NO CUMPLE CONDICIÓN",IF(COUNTIF(D15:D16,"CUMPLE")=0,"NO APLICA","CUMPLE"))</f>
        <v>NO APLICA</v>
      </c>
      <c r="E14" s="425" t="str">
        <f>CONCATENATE(IF(D15="NO CUMPLE",CONCATENATE(E15," / "),""),(IF(D16="NO CUMPLE",CONCATENATE(E16," / "),"")))</f>
        <v/>
      </c>
      <c r="F14" s="299" t="s">
        <v>2087</v>
      </c>
      <c r="G14" s="14">
        <f>IF(D14="CUMPLE",1,IF(D14="NO CUMPLE CONDICIÓN",2,3))</f>
        <v>3</v>
      </c>
    </row>
    <row r="15" spans="1:7" ht="57.95" customHeight="1">
      <c r="A15" s="139" t="s">
        <v>1973</v>
      </c>
      <c r="B15" s="56" t="s">
        <v>2088</v>
      </c>
      <c r="C15" s="298" t="s">
        <v>2089</v>
      </c>
      <c r="D15" s="302"/>
      <c r="E15" s="374"/>
      <c r="F15" s="301" t="s">
        <v>2087</v>
      </c>
      <c r="G15" s="14"/>
    </row>
    <row r="16" spans="1:7" ht="65.45" customHeight="1">
      <c r="A16" s="139" t="s">
        <v>1973</v>
      </c>
      <c r="B16" s="46" t="s">
        <v>2090</v>
      </c>
      <c r="C16" s="298" t="s">
        <v>2389</v>
      </c>
      <c r="D16" s="99"/>
      <c r="E16" s="369"/>
      <c r="F16" s="301" t="s">
        <v>2091</v>
      </c>
      <c r="G16" s="14"/>
    </row>
    <row r="17" spans="1:7" ht="59.25" customHeight="1">
      <c r="A17" s="399"/>
      <c r="B17" s="48" t="s">
        <v>2092</v>
      </c>
      <c r="C17" s="294" t="s">
        <v>2093</v>
      </c>
      <c r="D17" s="63" t="str">
        <f>IF(COUNTIF(D18:D23,"NO CUMPLE")&gt;0,"NO CUMPLE CONDICIÓN",IF(COUNTIF(D18:D23,"CUMPLE")=0,"NO APLICA","CUMPLE"))</f>
        <v>NO APLICA</v>
      </c>
      <c r="E17" s="425" t="str">
        <f>CONCATENATE(IF(D18="NO CUMPLE",CONCATENATE(E18," / "),""),IF(D19="NO CUMPLE",CONCATENATE(E19," / "),""),IF(D20="NO CUMPLE",CONCATENATE(E20," / "),""),IF(D21="NO CUMPLE",CONCATENATE(E21," / "),""),IF(D22="NO CUMPLE",CONCATENATE(E22," / "),""),IF(D23="NO CUMPLE",CONCATENATE(E23," / "),""))</f>
        <v/>
      </c>
      <c r="F17" s="304" t="s">
        <v>2094</v>
      </c>
      <c r="G17" s="14">
        <f>IF(D17="CUMPLE",1,IF(D17="NO CUMPLE CONDICIÓN",2,3))</f>
        <v>3</v>
      </c>
    </row>
    <row r="18" spans="1:7" ht="108.75" customHeight="1">
      <c r="A18" s="139" t="s">
        <v>1973</v>
      </c>
      <c r="B18" s="46" t="s">
        <v>2095</v>
      </c>
      <c r="C18" s="298" t="s">
        <v>2096</v>
      </c>
      <c r="D18" s="99"/>
      <c r="E18" s="370"/>
      <c r="F18" s="305" t="s">
        <v>2094</v>
      </c>
      <c r="G18" s="14"/>
    </row>
    <row r="19" spans="1:7" ht="48" customHeight="1">
      <c r="A19" s="139" t="s">
        <v>1973</v>
      </c>
      <c r="B19" s="46" t="s">
        <v>2432</v>
      </c>
      <c r="C19" s="296" t="s">
        <v>2391</v>
      </c>
      <c r="D19" s="99"/>
      <c r="E19" s="369"/>
      <c r="F19" s="305" t="s">
        <v>2094</v>
      </c>
      <c r="G19" s="14"/>
    </row>
    <row r="20" spans="1:7" ht="273" customHeight="1">
      <c r="A20" s="139" t="s">
        <v>1973</v>
      </c>
      <c r="B20" s="46" t="s">
        <v>2097</v>
      </c>
      <c r="C20" s="361" t="s">
        <v>2390</v>
      </c>
      <c r="D20" s="99"/>
      <c r="E20" s="370" t="str">
        <f>CONCATENATE(IF(D21="NO CUMPLE",CONCATENATE(E21," / "),""),IF(D22="NO CUMPLE",CONCATENATE(E22," / "),""))</f>
        <v/>
      </c>
      <c r="F20" s="305" t="s">
        <v>2094</v>
      </c>
      <c r="G20" s="14"/>
    </row>
    <row r="21" spans="1:7" ht="45.6" customHeight="1">
      <c r="A21" s="139" t="s">
        <v>1973</v>
      </c>
      <c r="B21" s="46" t="s">
        <v>2098</v>
      </c>
      <c r="C21" s="306" t="s">
        <v>2100</v>
      </c>
      <c r="D21" s="99"/>
      <c r="E21" s="369"/>
      <c r="F21" s="305" t="s">
        <v>2094</v>
      </c>
      <c r="G21" s="14"/>
    </row>
    <row r="22" spans="1:7" ht="58.5" customHeight="1">
      <c r="A22" s="139" t="s">
        <v>1973</v>
      </c>
      <c r="B22" s="46" t="s">
        <v>2099</v>
      </c>
      <c r="C22" s="307" t="s">
        <v>2102</v>
      </c>
      <c r="D22" s="99"/>
      <c r="E22" s="426"/>
      <c r="F22" s="305" t="s">
        <v>2094</v>
      </c>
      <c r="G22" s="14"/>
    </row>
    <row r="23" spans="1:7" ht="64.5" customHeight="1">
      <c r="A23" s="139" t="s">
        <v>1973</v>
      </c>
      <c r="B23" s="46" t="s">
        <v>2101</v>
      </c>
      <c r="C23" s="266" t="s">
        <v>2103</v>
      </c>
      <c r="D23" s="99"/>
      <c r="E23" s="369"/>
      <c r="F23" s="305" t="s">
        <v>2094</v>
      </c>
    </row>
    <row r="24" spans="1:7" ht="60">
      <c r="A24" s="410"/>
      <c r="B24" s="48" t="s">
        <v>2104</v>
      </c>
      <c r="C24" s="79" t="s">
        <v>1679</v>
      </c>
      <c r="D24" s="63" t="str">
        <f>IF(COUNTIF(D25:D26,"NO CUMPLE")&gt;0,"NO CUMPLE CONDICIÓN",IF(COUNTIF(D25:D26,"CUMPLE")=0,"NO APLICA","CUMPLE"))</f>
        <v>NO APLICA</v>
      </c>
      <c r="E24" s="425" t="str">
        <f>CONCATENATE(IF(D25="NO CUMPLE",CONCATENATE(E25," / "),""),(IF(D26="NO CUMPLE",CONCATENATE(E26," / "),"")))</f>
        <v/>
      </c>
      <c r="F24" s="308" t="s">
        <v>2105</v>
      </c>
      <c r="G24" s="14">
        <f>IF(D24="CUMPLE",1,IF(D24="NO CUMPLE CONDICIÓN",2,3))</f>
        <v>3</v>
      </c>
    </row>
    <row r="25" spans="1:7" ht="183.75" customHeight="1">
      <c r="A25" s="356" t="s">
        <v>1973</v>
      </c>
      <c r="B25" s="56" t="s">
        <v>2106</v>
      </c>
      <c r="C25" s="47" t="s">
        <v>1681</v>
      </c>
      <c r="D25" s="99"/>
      <c r="E25" s="369"/>
      <c r="F25" s="309" t="s">
        <v>2105</v>
      </c>
    </row>
    <row r="26" spans="1:7" ht="118.5" customHeight="1" thickBot="1">
      <c r="A26" s="356" t="s">
        <v>1973</v>
      </c>
      <c r="B26" s="310" t="s">
        <v>2107</v>
      </c>
      <c r="C26" s="175" t="s">
        <v>1683</v>
      </c>
      <c r="D26" s="100"/>
      <c r="E26" s="371"/>
      <c r="F26" s="309" t="s">
        <v>2105</v>
      </c>
    </row>
    <row r="29" spans="1:7" hidden="1">
      <c r="C29" s="80" t="s">
        <v>1645</v>
      </c>
      <c r="D29" s="14">
        <f>COUNTIF(G3:G26,1)</f>
        <v>0</v>
      </c>
    </row>
    <row r="30" spans="1:7" hidden="1">
      <c r="C30" s="80" t="s">
        <v>1646</v>
      </c>
      <c r="D30" s="14">
        <f>COUNTIF(G3:G26,2)</f>
        <v>0</v>
      </c>
    </row>
    <row r="31" spans="1:7" hidden="1">
      <c r="C31" s="80" t="s">
        <v>1647</v>
      </c>
      <c r="D31" s="14">
        <f>COUNTIF(G3:G26,3)</f>
        <v>6</v>
      </c>
    </row>
  </sheetData>
  <sheetProtection algorithmName="SHA-512" hashValue="ouZwK3N0531isCgkeTHvaBavCA9lhYHQycQ+hT+U+hqkKW50Df0NiEQemka98PuVSlk4qqm9LkSv5/8sYFm4Yw==" saltValue="qegquSZA27DZuoKtxPp+Pw==" spinCount="100000" sheet="1" objects="1" scenarios="1"/>
  <mergeCells count="1">
    <mergeCell ref="B1:E1"/>
  </mergeCells>
  <phoneticPr fontId="32" type="noConversion"/>
  <conditionalFormatting sqref="D3">
    <cfRule type="cellIs" dxfId="15" priority="1" operator="equal">
      <formula>"NO CUMPLE CONDICIÓN"</formula>
    </cfRule>
    <cfRule type="cellIs" dxfId="14" priority="2" operator="equal">
      <formula>"No Cumple"</formula>
    </cfRule>
  </conditionalFormatting>
  <conditionalFormatting sqref="D6">
    <cfRule type="cellIs" dxfId="13" priority="11" operator="equal">
      <formula>"NO CUMPLE CONDICIÓN"</formula>
    </cfRule>
    <cfRule type="cellIs" dxfId="12" priority="12" operator="equal">
      <formula>"No Cumple"</formula>
    </cfRule>
  </conditionalFormatting>
  <conditionalFormatting sqref="D12">
    <cfRule type="cellIs" dxfId="11" priority="9" operator="equal">
      <formula>"NO CUMPLE CONDICIÓN"</formula>
    </cfRule>
    <cfRule type="cellIs" dxfId="10" priority="10" operator="equal">
      <formula>"No Cumple"</formula>
    </cfRule>
  </conditionalFormatting>
  <conditionalFormatting sqref="D14">
    <cfRule type="cellIs" dxfId="9" priority="7" operator="equal">
      <formula>"NO CUMPLE CONDICIÓN"</formula>
    </cfRule>
    <cfRule type="cellIs" dxfId="8" priority="8" operator="equal">
      <formula>"No Cumple"</formula>
    </cfRule>
  </conditionalFormatting>
  <conditionalFormatting sqref="D17">
    <cfRule type="cellIs" dxfId="7" priority="5" operator="equal">
      <formula>"NO CUMPLE CONDICIÓN"</formula>
    </cfRule>
    <cfRule type="cellIs" dxfId="6" priority="6" operator="equal">
      <formula>"No Cumple"</formula>
    </cfRule>
  </conditionalFormatting>
  <conditionalFormatting sqref="D24">
    <cfRule type="cellIs" dxfId="5" priority="3" operator="equal">
      <formula>"NO CUMPLE CONDICIÓN"</formula>
    </cfRule>
    <cfRule type="cellIs" dxfId="4" priority="4" operator="equal">
      <formula>"No Cumple"</formula>
    </cfRule>
  </conditionalFormatting>
  <dataValidations count="2">
    <dataValidation type="list" allowBlank="1" showInputMessage="1" showErrorMessage="1" sqref="D4:D5 D25:D26 D13 D18:D23 D16 D7:D8 D11" xr:uid="{4449C3FE-92B3-4358-A3FA-A5A344061507}">
      <formula1>"CUMPLE,NO CUMPLE"</formula1>
    </dataValidation>
    <dataValidation type="list" allowBlank="1" showInputMessage="1" showErrorMessage="1" sqref="D15 D9:D10" xr:uid="{E0926444-DADB-474A-937B-275CF09F6B43}">
      <formula1>"CUMPLE,NO CUMPLE,NO APLICA"</formula1>
    </dataValidation>
  </dataValidations>
  <hyperlinks>
    <hyperlink ref="A1" location="PORTADA!A1" display="Portada" xr:uid="{525C9A16-5FEA-4A61-96DB-2FB06C79D254}"/>
  </hyperlinks>
  <printOptions horizontalCentered="1"/>
  <pageMargins left="0.31496062992125984" right="0.31496062992125984" top="1.1417322834645669" bottom="0.74803149606299213" header="0.31496062992125984" footer="0.31496062992125984"/>
  <pageSetup scale="65" fitToHeight="0" orientation="landscape" r:id="rId1"/>
  <headerFooter>
    <oddHeader>&amp;L&amp;G&amp;CPROCESO DE INSPECCIÓN, VIGILANCIA Y CONTROL
INSTRUMENTO IV
EDUCACIÓN INICIAL EN EL HOGAR&amp;RIN82.IVC
Versión 2
24/06/2026
Clasificación de la Información
CLASIFICADA</oddHeader>
    <oddFooter>&amp;C&amp;G</oddFooter>
  </headerFooter>
  <ignoredErrors>
    <ignoredError sqref="E20"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B9F92-BD81-4D2A-BDA2-6DC9DC6BDA18}">
  <sheetPr>
    <tabColor rgb="FFFFFF00"/>
    <pageSetUpPr fitToPage="1"/>
  </sheetPr>
  <dimension ref="A1:J8"/>
  <sheetViews>
    <sheetView zoomScale="90" zoomScaleNormal="90" zoomScaleSheetLayoutView="100" workbookViewId="0"/>
  </sheetViews>
  <sheetFormatPr baseColWidth="10" defaultColWidth="11.42578125" defaultRowHeight="14.25"/>
  <cols>
    <col min="1" max="1" width="15.42578125" style="176" customWidth="1"/>
    <col min="2" max="4" width="17.42578125" style="176" customWidth="1"/>
    <col min="5" max="5" width="14.7109375" style="176" customWidth="1"/>
    <col min="6" max="6" width="21.42578125" style="176" customWidth="1"/>
    <col min="7" max="7" width="20.42578125" style="176" customWidth="1"/>
    <col min="8" max="8" width="20.28515625" style="176" customWidth="1"/>
    <col min="9" max="9" width="38.85546875" style="176" customWidth="1"/>
    <col min="10" max="16384" width="11.42578125" style="176"/>
  </cols>
  <sheetData>
    <row r="1" spans="1:10" ht="21.6" customHeight="1" thickBot="1">
      <c r="A1" s="511" t="s">
        <v>2108</v>
      </c>
      <c r="B1" s="512"/>
      <c r="C1" s="512"/>
      <c r="D1" s="512"/>
      <c r="E1" s="512"/>
      <c r="F1" s="512"/>
      <c r="G1" s="512"/>
      <c r="H1" s="512"/>
      <c r="I1" s="513"/>
      <c r="J1" s="445" t="s">
        <v>1694</v>
      </c>
    </row>
    <row r="2" spans="1:10" ht="18" customHeight="1">
      <c r="B2" s="177"/>
      <c r="C2" s="178"/>
      <c r="D2" s="178"/>
      <c r="E2" s="178"/>
      <c r="F2" s="178"/>
      <c r="G2" s="178"/>
      <c r="H2" s="178"/>
      <c r="I2" s="178"/>
      <c r="J2" s="446" t="s">
        <v>2109</v>
      </c>
    </row>
    <row r="3" spans="1:10" ht="51.95" customHeight="1">
      <c r="A3" s="179" t="s">
        <v>2110</v>
      </c>
      <c r="B3" s="180" t="s">
        <v>2111</v>
      </c>
      <c r="C3" s="180" t="s">
        <v>2112</v>
      </c>
      <c r="D3" s="180" t="s">
        <v>2113</v>
      </c>
      <c r="E3" s="180" t="s">
        <v>2114</v>
      </c>
      <c r="F3" s="180" t="s">
        <v>2115</v>
      </c>
      <c r="G3" s="180" t="s">
        <v>2116</v>
      </c>
      <c r="H3" s="180" t="s">
        <v>2117</v>
      </c>
      <c r="I3" s="181" t="s">
        <v>2118</v>
      </c>
    </row>
    <row r="4" spans="1:10" ht="31.5" customHeight="1">
      <c r="A4" s="118"/>
      <c r="B4" s="102"/>
      <c r="C4" s="102"/>
      <c r="D4" s="116"/>
      <c r="E4" s="101"/>
      <c r="F4" s="117" t="str">
        <f>IFERROR(ROUNDDOWN((Tabla1117[[#This Row],[Área (m²)]]/Tabla1117[[#This Row],[Índice (m²/niña-niño)]]),0)," ")</f>
        <v xml:space="preserve"> </v>
      </c>
      <c r="G4" s="101"/>
      <c r="H4" s="91" t="str">
        <f>IF(OR(ISBLANK(Tabla1117[[#This Row],[Capacidad máxima 
(Área / Índice)
]]),ISBLANK(Tabla1117[[#This Row],[No. niñas y niños (Cupos ubicados)]])),"No aplica",IF(Tabla1117[[#This Row],[No. niñas y niños (Cupos ubicados)]]&lt;=Tabla1117[[#This Row],[Capacidad máxima 
(Área / Índice)
]],"Cumple","No cumple"))</f>
        <v>No aplica</v>
      </c>
      <c r="I4" s="115"/>
    </row>
    <row r="5" spans="1:10" ht="31.5" customHeight="1">
      <c r="A5" s="118"/>
      <c r="B5" s="102"/>
      <c r="C5" s="102"/>
      <c r="D5" s="116"/>
      <c r="E5" s="101"/>
      <c r="F5" s="117" t="str">
        <f>IFERROR(ROUNDDOWN((Tabla1117[[#This Row],[Área (m²)]]/Tabla1117[[#This Row],[Índice (m²/niña-niño)]]),0)," ")</f>
        <v xml:space="preserve"> </v>
      </c>
      <c r="G5" s="182"/>
      <c r="H5" s="91" t="str">
        <f>IF(OR(ISBLANK(Tabla1117[[#This Row],[Capacidad máxima 
(Área / Índice)
]]),ISBLANK(Tabla1117[[#This Row],[No. niñas y niños (Cupos ubicados)]])),"No aplica",IF(Tabla1117[[#This Row],[No. niñas y niños (Cupos ubicados)]]&lt;=Tabla1117[[#This Row],[Capacidad máxima 
(Área / Índice)
]],"Cumple","No cumple"))</f>
        <v>No aplica</v>
      </c>
      <c r="I5" s="115"/>
    </row>
    <row r="6" spans="1:10" ht="31.5" customHeight="1">
      <c r="A6" s="118"/>
      <c r="B6" s="102"/>
      <c r="C6" s="102"/>
      <c r="D6" s="116"/>
      <c r="E6" s="101"/>
      <c r="F6" s="117" t="str">
        <f>IFERROR(ROUNDDOWN((Tabla1117[[#This Row],[Área (m²)]]/Tabla1117[[#This Row],[Índice (m²/niña-niño)]]),0)," ")</f>
        <v xml:space="preserve"> </v>
      </c>
      <c r="G6" s="101"/>
      <c r="H6" s="91" t="str">
        <f>IF(OR(ISBLANK(Tabla1117[[#This Row],[Capacidad máxima 
(Área / Índice)
]]),ISBLANK(Tabla1117[[#This Row],[No. niñas y niños (Cupos ubicados)]])),"No aplica",IF(Tabla1117[[#This Row],[No. niñas y niños (Cupos ubicados)]]&lt;=Tabla1117[[#This Row],[Capacidad máxima 
(Área / Índice)
]],"Cumple","No cumple"))</f>
        <v>No aplica</v>
      </c>
      <c r="I6" s="115"/>
    </row>
    <row r="7" spans="1:10" ht="31.5" customHeight="1">
      <c r="A7" s="118"/>
      <c r="B7" s="102"/>
      <c r="C7" s="102"/>
      <c r="D7" s="116"/>
      <c r="E7" s="101"/>
      <c r="F7" s="117" t="str">
        <f>IFERROR(ROUNDDOWN((Tabla1117[[#This Row],[Área (m²)]]/Tabla1117[[#This Row],[Índice (m²/niña-niño)]]),0)," ")</f>
        <v xml:space="preserve"> </v>
      </c>
      <c r="G7" s="101"/>
      <c r="H7" s="91" t="str">
        <f>IF(OR(ISBLANK(Tabla1117[[#This Row],[Capacidad máxima 
(Área / Índice)
]]),ISBLANK(Tabla1117[[#This Row],[No. niñas y niños (Cupos ubicados)]])),"No aplica",IF(Tabla1117[[#This Row],[No. niñas y niños (Cupos ubicados)]]&lt;=Tabla1117[[#This Row],[Capacidad máxima 
(Área / Índice)
]],"Cumple","No cumple"))</f>
        <v>No aplica</v>
      </c>
      <c r="I7" s="115"/>
    </row>
    <row r="8" spans="1:10" ht="31.5" customHeight="1">
      <c r="A8" s="118"/>
      <c r="B8" s="102"/>
      <c r="C8" s="102"/>
      <c r="D8" s="116"/>
      <c r="E8" s="101"/>
      <c r="F8" s="117" t="str">
        <f>IFERROR(ROUNDDOWN((Tabla1117[[#This Row],[Área (m²)]]/Tabla1117[[#This Row],[Índice (m²/niña-niño)]]),0)," ")</f>
        <v xml:space="preserve"> </v>
      </c>
      <c r="G8" s="101"/>
      <c r="H8" s="91" t="str">
        <f>IF(OR(ISBLANK(Tabla1117[[#This Row],[Capacidad máxima 
(Área / Índice)
]]),ISBLANK(Tabla1117[[#This Row],[No. niñas y niños (Cupos ubicados)]])),"No aplica",IF(Tabla1117[[#This Row],[No. niñas y niños (Cupos ubicados)]]&lt;=Tabla1117[[#This Row],[Capacidad máxima 
(Área / Índice)
]],"Cumple","No cumple"))</f>
        <v>No aplica</v>
      </c>
      <c r="I8" s="115"/>
    </row>
  </sheetData>
  <sheetProtection algorithmName="SHA-512" hashValue="UlWgl/cv0OmOPCGiXy85r50mzfCRxXyK4NkINs36tURXYMKZD1+jFScJgSp+J7+f5QS929NlTBfJ95swD4V4cg==" saltValue="ks3sLuF4Y4Rrfv+xuOXGeQ==" spinCount="100000" sheet="1" formatRows="0"/>
  <mergeCells count="1">
    <mergeCell ref="A1:I1"/>
  </mergeCells>
  <conditionalFormatting sqref="H4:H8">
    <cfRule type="cellIs" dxfId="3" priority="1" operator="equal">
      <formula>"No Cumple"</formula>
    </cfRule>
    <cfRule type="cellIs" dxfId="2" priority="2" operator="equal">
      <formula>"CUMPLE"</formula>
    </cfRule>
  </conditionalFormatting>
  <conditionalFormatting sqref="J2">
    <cfRule type="cellIs" dxfId="1" priority="3" operator="equal">
      <formula>"No Cumple"</formula>
    </cfRule>
    <cfRule type="cellIs" dxfId="0" priority="4" operator="equal">
      <formula>"CUMPLE"</formula>
    </cfRule>
  </conditionalFormatting>
  <dataValidations count="3">
    <dataValidation type="whole" operator="greaterThanOrEqual" allowBlank="1" showInputMessage="1" showErrorMessage="1" errorTitle="ERROR DE DIGITACIÓN !" error="Asegurese de digitar únicamente números ENTEROS POSITIVOS._x000a__x000a_⚠️ No se aceptan números decimales ni cadenas de texto. ⚠️" sqref="G4:G8" xr:uid="{AE50B0BC-782A-471A-9E4C-6F47B9EEA391}">
      <formula1>0</formula1>
    </dataValidation>
    <dataValidation type="decimal" operator="greaterThan" allowBlank="1" showInputMessage="1" showErrorMessage="1" errorTitle="ERROR DE DIGITACIÓN" error="Asegurese de digitar únicamente datos numéricos mayores a cero (0)._x000a__x000a_⚠️Verifique según su configuración de Ecxel el uso del . o , para la escritura de decimales. ⚠️" sqref="D4:D8" xr:uid="{F7ACB93D-1724-4C5E-BF2F-7A5FA27D922E}">
      <formula1>0</formula1>
    </dataValidation>
    <dataValidation type="list" allowBlank="1" showInputMessage="1" showErrorMessage="1" sqref="E4:E8" xr:uid="{F93E0432-F029-480D-B6A7-702F0009F0B8}">
      <mc:AlternateContent xmlns:x12ac="http://schemas.microsoft.com/office/spreadsheetml/2011/1/ac" xmlns:mc="http://schemas.openxmlformats.org/markup-compatibility/2006">
        <mc:Choice Requires="x12ac">
          <x12ac:list>"2,0","1,2"</x12ac:list>
        </mc:Choice>
        <mc:Fallback>
          <formula1>"2,0,1,2"</formula1>
        </mc:Fallback>
      </mc:AlternateContent>
    </dataValidation>
  </dataValidations>
  <hyperlinks>
    <hyperlink ref="J1" location="PORTADA!A1" display="Portada" xr:uid="{24D1E3FD-8D6E-445C-9239-F8931FBD11DE}"/>
    <hyperlink ref="J2" location="'2. Ambientes Edu. y Protectores'!A1" display="Click" xr:uid="{EDD4BDFF-D871-449D-8B17-73DD938888C1}"/>
  </hyperlinks>
  <printOptions horizontalCentered="1"/>
  <pageMargins left="0.31496062992125984" right="0.31496062992125984" top="1.1417322834645669" bottom="0.74803149606299213" header="0.31496062992125984" footer="0.31496062992125984"/>
  <pageSetup scale="72" fitToHeight="0" orientation="landscape" r:id="rId1"/>
  <headerFooter>
    <oddHeader>&amp;L&amp;G&amp;CPROCESO DE INSPECCIÓN, VIGILANCIA Y CONTROL
INSTRUMENTO IV
EDUCACIÓN INICIAL EN EL HOGAR&amp;RIN82.IVC
Versión 2
24/06/2026
Clasificación de la Información
CLASIFICADA</oddHeader>
    <oddFooter>&amp;C&amp;G</oddFooter>
  </headerFooter>
  <rowBreaks count="1" manualBreakCount="1">
    <brk id="8" max="8" man="1"/>
  </rowBreaks>
  <legacyDrawingHF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69C98-84EE-45EB-A5C1-6961C763F3DD}">
  <sheetPr>
    <tabColor theme="5" tint="0.59999389629810485"/>
    <pageSetUpPr fitToPage="1"/>
  </sheetPr>
  <dimension ref="A1:AN12"/>
  <sheetViews>
    <sheetView zoomScaleNormal="100" workbookViewId="0"/>
  </sheetViews>
  <sheetFormatPr baseColWidth="10" defaultColWidth="11.42578125" defaultRowHeight="15"/>
  <cols>
    <col min="1" max="1" width="8.42578125" customWidth="1"/>
    <col min="2" max="2" width="5.85546875" customWidth="1"/>
    <col min="3" max="3" width="32.28515625" customWidth="1"/>
    <col min="4" max="4" width="14.7109375" customWidth="1"/>
    <col min="5" max="5" width="15.140625" customWidth="1"/>
    <col min="6" max="6" width="13.7109375" customWidth="1"/>
    <col min="7" max="9" width="18.140625" customWidth="1"/>
    <col min="10" max="10" width="18.28515625" customWidth="1"/>
    <col min="11" max="11" width="20.85546875" customWidth="1"/>
    <col min="12" max="12" width="14.42578125" customWidth="1"/>
    <col min="13" max="13" width="14.7109375" customWidth="1"/>
    <col min="14" max="14" width="28.140625" customWidth="1"/>
    <col min="16" max="16" width="14.28515625" customWidth="1"/>
    <col min="29" max="29" width="13.42578125" customWidth="1"/>
    <col min="33" max="33" width="13.42578125" customWidth="1"/>
    <col min="34" max="35" width="12" customWidth="1"/>
    <col min="36" max="36" width="13.85546875" customWidth="1"/>
    <col min="40" max="40" width="47.140625" customWidth="1"/>
  </cols>
  <sheetData>
    <row r="1" spans="1:40" ht="43.5" customHeight="1" thickBot="1">
      <c r="A1" s="220"/>
      <c r="B1" s="514" t="s">
        <v>2119</v>
      </c>
      <c r="C1" s="514"/>
      <c r="D1" s="514"/>
      <c r="E1" s="514"/>
      <c r="F1" s="514"/>
      <c r="G1" s="514"/>
      <c r="H1" s="514"/>
      <c r="I1" s="514"/>
      <c r="J1" s="514"/>
      <c r="K1" s="514"/>
      <c r="L1" s="514"/>
      <c r="M1" s="514"/>
      <c r="N1" s="514"/>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221"/>
      <c r="AN1" s="222"/>
    </row>
    <row r="2" spans="1:40" ht="45.75" thickBot="1">
      <c r="A2" s="223" t="s">
        <v>1615</v>
      </c>
      <c r="B2" s="224" t="s">
        <v>1616</v>
      </c>
      <c r="C2" s="225" t="s">
        <v>2120</v>
      </c>
      <c r="D2" s="225" t="s">
        <v>2121</v>
      </c>
      <c r="E2" s="225" t="s">
        <v>2122</v>
      </c>
      <c r="F2" s="225" t="s">
        <v>2123</v>
      </c>
      <c r="G2" s="225" t="s">
        <v>2124</v>
      </c>
      <c r="H2" s="225" t="s">
        <v>2125</v>
      </c>
      <c r="I2" s="225" t="s">
        <v>2126</v>
      </c>
      <c r="J2" s="225" t="s">
        <v>2127</v>
      </c>
      <c r="K2" s="225" t="s">
        <v>2128</v>
      </c>
      <c r="L2" s="225" t="s">
        <v>2129</v>
      </c>
      <c r="M2" s="225" t="s">
        <v>2130</v>
      </c>
      <c r="N2" s="226" t="s">
        <v>2131</v>
      </c>
    </row>
    <row r="3" spans="1:40" ht="24.75">
      <c r="A3" s="227" t="s">
        <v>2132</v>
      </c>
      <c r="B3" s="228"/>
      <c r="C3" s="229"/>
      <c r="D3" s="230"/>
      <c r="E3" s="230"/>
      <c r="F3" s="231"/>
      <c r="G3" s="229"/>
      <c r="H3" s="229"/>
      <c r="I3" s="229"/>
      <c r="J3" s="229"/>
      <c r="K3" s="232"/>
      <c r="L3" s="232"/>
      <c r="M3" s="233"/>
      <c r="N3" s="234"/>
    </row>
    <row r="4" spans="1:40" ht="24.75">
      <c r="A4" s="227" t="s">
        <v>2132</v>
      </c>
      <c r="B4" s="235"/>
      <c r="C4" s="236"/>
      <c r="D4" s="237"/>
      <c r="E4" s="237"/>
      <c r="F4" s="238"/>
      <c r="G4" s="236"/>
      <c r="H4" s="236"/>
      <c r="I4" s="236"/>
      <c r="J4" s="236"/>
      <c r="K4" s="232"/>
      <c r="L4" s="232"/>
      <c r="M4" s="239"/>
      <c r="N4" s="240"/>
    </row>
    <row r="5" spans="1:40" ht="24.75">
      <c r="A5" s="227" t="s">
        <v>2132</v>
      </c>
      <c r="B5" s="235"/>
      <c r="C5" s="236"/>
      <c r="D5" s="237"/>
      <c r="E5" s="237"/>
      <c r="F5" s="238"/>
      <c r="G5" s="236"/>
      <c r="H5" s="236"/>
      <c r="I5" s="236"/>
      <c r="J5" s="236"/>
      <c r="K5" s="232"/>
      <c r="L5" s="232"/>
      <c r="M5" s="239"/>
      <c r="N5" s="240"/>
    </row>
    <row r="6" spans="1:40" ht="24.75">
      <c r="A6" s="227" t="s">
        <v>2132</v>
      </c>
      <c r="B6" s="235"/>
      <c r="C6" s="236"/>
      <c r="D6" s="237"/>
      <c r="E6" s="237"/>
      <c r="F6" s="238"/>
      <c r="G6" s="236"/>
      <c r="H6" s="236"/>
      <c r="I6" s="236"/>
      <c r="J6" s="236"/>
      <c r="K6" s="232"/>
      <c r="L6" s="232"/>
      <c r="M6" s="239"/>
      <c r="N6" s="240"/>
    </row>
    <row r="7" spans="1:40" ht="24.75">
      <c r="A7" s="227" t="s">
        <v>2132</v>
      </c>
      <c r="B7" s="235"/>
      <c r="C7" s="236"/>
      <c r="D7" s="237"/>
      <c r="E7" s="237"/>
      <c r="F7" s="238"/>
      <c r="G7" s="236"/>
      <c r="H7" s="236"/>
      <c r="I7" s="236"/>
      <c r="J7" s="236"/>
      <c r="K7" s="232"/>
      <c r="L7" s="232"/>
      <c r="M7" s="239"/>
      <c r="N7" s="240"/>
    </row>
    <row r="8" spans="1:40" ht="24.75">
      <c r="A8" s="227" t="s">
        <v>2132</v>
      </c>
      <c r="B8" s="235"/>
      <c r="C8" s="236"/>
      <c r="D8" s="237"/>
      <c r="E8" s="237"/>
      <c r="F8" s="238"/>
      <c r="G8" s="236"/>
      <c r="H8" s="236"/>
      <c r="I8" s="236"/>
      <c r="J8" s="236"/>
      <c r="K8" s="232"/>
      <c r="L8" s="232"/>
      <c r="M8" s="239"/>
      <c r="N8" s="240"/>
    </row>
    <row r="9" spans="1:40" ht="24.75">
      <c r="A9" s="227" t="s">
        <v>2132</v>
      </c>
      <c r="B9" s="235"/>
      <c r="C9" s="236"/>
      <c r="D9" s="237"/>
      <c r="E9" s="237"/>
      <c r="F9" s="238"/>
      <c r="G9" s="236"/>
      <c r="H9" s="236"/>
      <c r="I9" s="236"/>
      <c r="J9" s="236"/>
      <c r="K9" s="232"/>
      <c r="L9" s="232"/>
      <c r="M9" s="239"/>
      <c r="N9" s="240"/>
    </row>
    <row r="10" spans="1:40" ht="24.75">
      <c r="A10" s="227" t="s">
        <v>2132</v>
      </c>
      <c r="B10" s="235"/>
      <c r="C10" s="236"/>
      <c r="D10" s="237"/>
      <c r="E10" s="237"/>
      <c r="F10" s="238"/>
      <c r="G10" s="236"/>
      <c r="H10" s="236"/>
      <c r="I10" s="236"/>
      <c r="J10" s="236"/>
      <c r="K10" s="232"/>
      <c r="L10" s="232"/>
      <c r="M10" s="239"/>
      <c r="N10" s="240"/>
    </row>
    <row r="11" spans="1:40" ht="24.75">
      <c r="A11" s="227" t="s">
        <v>2132</v>
      </c>
      <c r="B11" s="235"/>
      <c r="C11" s="236"/>
      <c r="D11" s="237"/>
      <c r="E11" s="237"/>
      <c r="F11" s="238"/>
      <c r="G11" s="236"/>
      <c r="H11" s="236"/>
      <c r="I11" s="236"/>
      <c r="J11" s="236"/>
      <c r="K11" s="232"/>
      <c r="L11" s="232"/>
      <c r="M11" s="239"/>
      <c r="N11" s="240"/>
    </row>
    <row r="12" spans="1:40" ht="25.5" thickBot="1">
      <c r="A12" s="227" t="s">
        <v>2132</v>
      </c>
      <c r="B12" s="241"/>
      <c r="C12" s="242"/>
      <c r="D12" s="243"/>
      <c r="E12" s="243"/>
      <c r="F12" s="244"/>
      <c r="G12" s="242"/>
      <c r="H12" s="242"/>
      <c r="I12" s="242"/>
      <c r="J12" s="242"/>
      <c r="K12" s="245"/>
      <c r="L12" s="245"/>
      <c r="M12" s="246"/>
      <c r="N12" s="247"/>
    </row>
  </sheetData>
  <sheetProtection algorithmName="SHA-512" hashValue="bETMxpBBSlwQ4/Sd2oMUjkww18YYNmHoRWcaWEGlBljDERlyEDuefVTXPZoUVS/YnldE8df2J46HiRIkfPoi4w==" saltValue="nMyRKGn4Oikz83G+dMiaGw==" spinCount="100000" sheet="1" formatRows="0"/>
  <mergeCells count="1">
    <mergeCell ref="B1:N1"/>
  </mergeCells>
  <dataValidations disablePrompts="1" count="1">
    <dataValidation type="list" allowBlank="1" showInputMessage="1" showErrorMessage="1" sqref="K3:L12" xr:uid="{1AF75189-0A06-4FC0-914C-A42591856B93}">
      <formula1>"SI, NO"</formula1>
    </dataValidation>
  </dataValidations>
  <printOptions horizontalCentered="1"/>
  <pageMargins left="0.31496062992125984" right="0.31496062992125984" top="1.1417322834645669" bottom="0.74803149606299213" header="0.31496062992125984" footer="0.31496062992125984"/>
  <pageSetup scale="56" fitToHeight="0" orientation="landscape" r:id="rId1"/>
  <headerFooter>
    <oddHeader>&amp;L&amp;G&amp;CPROCESO DE INSPECCIÓN, VIGILANCIA Y CONTROL
INSTRUMENTO IV
EDUCACIÓN INICIAL EN EL HOGAR&amp;RIN82.IVC
Versión 2
24/06/2026
Clasificación de la Información
CLASIFICADA</oddHeader>
    <oddFooter>&amp;C&amp;G</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DE129-67F5-47E5-8E18-E5846D5F9038}">
  <sheetPr>
    <tabColor theme="6" tint="0.39997558519241921"/>
    <pageSetUpPr fitToPage="1"/>
  </sheetPr>
  <dimension ref="A1:E18"/>
  <sheetViews>
    <sheetView zoomScaleNormal="100" zoomScalePageLayoutView="58" workbookViewId="0"/>
  </sheetViews>
  <sheetFormatPr baseColWidth="10" defaultColWidth="11.28515625" defaultRowHeight="15"/>
  <cols>
    <col min="1" max="1" width="29.7109375" style="202" bestFit="1" customWidth="1"/>
    <col min="2" max="2" width="15.140625" style="184" bestFit="1" customWidth="1"/>
    <col min="3" max="3" width="41.7109375" style="202" customWidth="1"/>
    <col min="4" max="4" width="51.85546875" style="202" customWidth="1"/>
    <col min="5" max="5" width="23.140625" style="36" customWidth="1"/>
    <col min="6" max="16384" width="11.28515625" style="36"/>
  </cols>
  <sheetData>
    <row r="1" spans="1:5" ht="15.75" thickBot="1">
      <c r="A1" s="521" t="s">
        <v>2392</v>
      </c>
      <c r="B1" s="521"/>
      <c r="C1" s="521"/>
      <c r="D1" s="521"/>
      <c r="E1" s="193" t="s">
        <v>1694</v>
      </c>
    </row>
    <row r="2" spans="1:5" ht="42" customHeight="1">
      <c r="A2" s="313" t="s">
        <v>2133</v>
      </c>
      <c r="B2" s="195" t="s">
        <v>2134</v>
      </c>
      <c r="C2" s="195" t="s">
        <v>2135</v>
      </c>
      <c r="D2" s="195" t="s">
        <v>2136</v>
      </c>
      <c r="E2" s="196" t="s">
        <v>2137</v>
      </c>
    </row>
    <row r="3" spans="1:5" ht="190.5" customHeight="1">
      <c r="A3" s="333" t="s">
        <v>2138</v>
      </c>
      <c r="B3" s="318" t="s">
        <v>2134</v>
      </c>
      <c r="C3" s="321" t="s">
        <v>2139</v>
      </c>
      <c r="D3" s="321" t="s">
        <v>2140</v>
      </c>
      <c r="E3" s="319"/>
    </row>
    <row r="4" spans="1:5" ht="175.5" customHeight="1">
      <c r="A4" s="515" t="s">
        <v>2141</v>
      </c>
      <c r="B4" s="314" t="s">
        <v>2142</v>
      </c>
      <c r="C4" s="315" t="s">
        <v>2393</v>
      </c>
      <c r="D4" s="316" t="s">
        <v>2143</v>
      </c>
      <c r="E4" s="317"/>
    </row>
    <row r="5" spans="1:5" ht="73.5" customHeight="1">
      <c r="A5" s="516"/>
      <c r="B5" s="197" t="s">
        <v>2144</v>
      </c>
      <c r="C5" s="198" t="s">
        <v>2145</v>
      </c>
      <c r="D5" s="199" t="s">
        <v>2146</v>
      </c>
      <c r="E5" s="200"/>
    </row>
    <row r="6" spans="1:5" ht="65.25" customHeight="1">
      <c r="A6" s="201" t="s">
        <v>2147</v>
      </c>
      <c r="B6" s="197" t="s">
        <v>2142</v>
      </c>
      <c r="C6" s="320" t="s">
        <v>2148</v>
      </c>
      <c r="D6" s="199" t="s">
        <v>2143</v>
      </c>
      <c r="E6" s="200"/>
    </row>
    <row r="7" spans="1:5" ht="30">
      <c r="A7" s="516" t="s">
        <v>2149</v>
      </c>
      <c r="B7" s="29" t="s">
        <v>2142</v>
      </c>
      <c r="C7" s="198" t="s">
        <v>2150</v>
      </c>
      <c r="D7" s="199" t="s">
        <v>2151</v>
      </c>
      <c r="E7" s="200"/>
    </row>
    <row r="8" spans="1:5" ht="60">
      <c r="A8" s="516"/>
      <c r="B8" s="197" t="s">
        <v>2152</v>
      </c>
      <c r="C8" s="198" t="s">
        <v>2153</v>
      </c>
      <c r="D8" s="199" t="s">
        <v>2154</v>
      </c>
      <c r="E8" s="200"/>
    </row>
    <row r="9" spans="1:5" ht="45">
      <c r="A9" s="516"/>
      <c r="B9" s="197" t="s">
        <v>2144</v>
      </c>
      <c r="C9" s="198" t="s">
        <v>2155</v>
      </c>
      <c r="D9" s="199" t="s">
        <v>2156</v>
      </c>
      <c r="E9" s="200"/>
    </row>
    <row r="10" spans="1:5" ht="38.25" customHeight="1">
      <c r="A10" s="517"/>
      <c r="B10" s="322" t="s">
        <v>2157</v>
      </c>
      <c r="C10" s="323" t="s">
        <v>2158</v>
      </c>
      <c r="D10" s="324" t="s">
        <v>2146</v>
      </c>
      <c r="E10" s="325"/>
    </row>
    <row r="11" spans="1:5" ht="46.5" customHeight="1">
      <c r="A11" s="519" t="s">
        <v>2159</v>
      </c>
      <c r="B11" s="197" t="s">
        <v>2142</v>
      </c>
      <c r="C11" s="327" t="s">
        <v>2145</v>
      </c>
      <c r="D11" s="328" t="s">
        <v>2160</v>
      </c>
      <c r="E11" s="329"/>
    </row>
    <row r="12" spans="1:5" ht="38.25" customHeight="1">
      <c r="A12" s="520"/>
      <c r="B12" s="197" t="s">
        <v>2144</v>
      </c>
      <c r="C12" s="327" t="s">
        <v>2161</v>
      </c>
      <c r="D12" s="328" t="s">
        <v>2162</v>
      </c>
      <c r="E12" s="329"/>
    </row>
    <row r="13" spans="1:5" ht="60">
      <c r="A13" s="326" t="s">
        <v>2163</v>
      </c>
      <c r="B13" s="197" t="s">
        <v>2144</v>
      </c>
      <c r="C13" s="327" t="s">
        <v>2164</v>
      </c>
      <c r="D13" s="328" t="s">
        <v>2146</v>
      </c>
      <c r="E13" s="329"/>
    </row>
    <row r="14" spans="1:5">
      <c r="A14" s="518" t="s">
        <v>2165</v>
      </c>
      <c r="B14" s="518"/>
      <c r="C14" s="518"/>
      <c r="D14" s="518"/>
    </row>
    <row r="15" spans="1:5">
      <c r="A15" s="330"/>
      <c r="B15" s="331"/>
      <c r="C15" s="330"/>
      <c r="D15" s="330"/>
    </row>
    <row r="16" spans="1:5">
      <c r="A16" s="332"/>
      <c r="B16" s="331"/>
      <c r="C16" s="330"/>
      <c r="D16" s="330"/>
    </row>
    <row r="17" spans="1:4">
      <c r="A17" s="330"/>
      <c r="B17" s="331"/>
      <c r="C17" s="330"/>
      <c r="D17" s="330"/>
    </row>
    <row r="18" spans="1:4">
      <c r="A18"/>
    </row>
  </sheetData>
  <sheetProtection algorithmName="SHA-512" hashValue="FaVPi9DmwXE8G7y1n+HPOHMMbekE9LENalVqyOAowm8AIh6jBcNtdE5dMzUr+W2ikYkFVH1rg6cR58pFZqa5kw==" saltValue="5d5scwCAKuzjAvGW2d7eHQ==" spinCount="100000" sheet="1" objects="1" scenarios="1"/>
  <mergeCells count="5">
    <mergeCell ref="A4:A5"/>
    <mergeCell ref="A7:A10"/>
    <mergeCell ref="A14:D14"/>
    <mergeCell ref="A11:A12"/>
    <mergeCell ref="A1:D1"/>
  </mergeCells>
  <dataValidations count="1">
    <dataValidation type="list" allowBlank="1" showInputMessage="1" showErrorMessage="1" sqref="E3:E13" xr:uid="{21A551EC-AF82-417E-B6E3-74BF7DCFDE27}">
      <formula1>"CUMPLE,NO CUMPLE"</formula1>
    </dataValidation>
  </dataValidations>
  <hyperlinks>
    <hyperlink ref="E1" location="PORTADA!A1" display="Portada" xr:uid="{95247B32-1AEC-4C1F-A04A-90A2A1C985FA}"/>
  </hyperlinks>
  <printOptions horizontalCentered="1"/>
  <pageMargins left="0.31496062992125984" right="0.31496062992125984" top="1.1417322834645669" bottom="0.74803149606299213" header="0.31496062992125984" footer="0.31496062992125984"/>
  <pageSetup scale="81" fitToHeight="0" orientation="landscape" r:id="rId1"/>
  <headerFooter>
    <oddHeader>&amp;L&amp;G&amp;CPROCESO DE INSPECCIÓN, VIGILANCIA Y CONTROL
INSTRUMENTO IV
EDUCACIÓN INICIAL EN EL HOGAR&amp;RIN82.IVC
Versión 2
24/06/2026
Clasificación de la Información
CLASIFICADA</oddHeader>
    <oddFooter>&amp;C&amp;G</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A494D-8C84-463C-AA5D-43E684738290}">
  <sheetPr>
    <tabColor theme="6" tint="0.39997558519241921"/>
    <pageSetUpPr fitToPage="1"/>
  </sheetPr>
  <dimension ref="A1:AP81"/>
  <sheetViews>
    <sheetView zoomScale="70" zoomScaleNormal="70" workbookViewId="0"/>
  </sheetViews>
  <sheetFormatPr baseColWidth="10" defaultColWidth="10.85546875" defaultRowHeight="12.75"/>
  <cols>
    <col min="1" max="1" width="10.85546875" style="203"/>
    <col min="2" max="2" width="43.42578125" style="211" customWidth="1"/>
    <col min="3" max="4" width="17.42578125" style="204" customWidth="1"/>
    <col min="5" max="8" width="14.42578125" style="204" customWidth="1"/>
    <col min="9" max="9" width="10.85546875" style="204"/>
    <col min="10" max="10" width="13.28515625" style="203" customWidth="1"/>
    <col min="11" max="13" width="4.42578125" style="203" customWidth="1"/>
    <col min="14" max="14" width="12.28515625" style="203" customWidth="1"/>
    <col min="15" max="15" width="4.42578125" style="203" customWidth="1"/>
    <col min="16" max="16" width="6.7109375" style="203" customWidth="1"/>
    <col min="17" max="17" width="4.42578125" style="203" customWidth="1"/>
    <col min="18" max="18" width="6.140625" style="203" customWidth="1"/>
    <col min="19" max="19" width="4.42578125" style="203" customWidth="1"/>
    <col min="20" max="20" width="6.7109375" style="203" customWidth="1"/>
    <col min="21" max="39" width="4.42578125" style="203" customWidth="1"/>
    <col min="40" max="40" width="5.7109375" style="203" customWidth="1"/>
    <col min="41" max="41" width="15.7109375" style="203" customWidth="1"/>
    <col min="42" max="42" width="18.85546875" style="203" customWidth="1"/>
    <col min="43" max="16384" width="10.85546875" style="203"/>
  </cols>
  <sheetData>
    <row r="1" spans="1:42" s="206" customFormat="1" ht="94.5" customHeight="1">
      <c r="A1" s="527" t="s">
        <v>2166</v>
      </c>
      <c r="B1" s="527" t="s">
        <v>2167</v>
      </c>
      <c r="C1" s="527" t="s">
        <v>2168</v>
      </c>
      <c r="D1" s="527" t="s">
        <v>2169</v>
      </c>
      <c r="E1" s="527" t="s">
        <v>2170</v>
      </c>
      <c r="F1" s="527" t="s">
        <v>2171</v>
      </c>
      <c r="G1" s="527" t="s">
        <v>1554</v>
      </c>
      <c r="H1" s="527" t="s">
        <v>2172</v>
      </c>
      <c r="I1" s="527" t="s">
        <v>2173</v>
      </c>
      <c r="J1" s="527" t="s">
        <v>2174</v>
      </c>
      <c r="K1" s="522" t="s">
        <v>2175</v>
      </c>
      <c r="L1" s="522"/>
      <c r="M1" s="522" t="s">
        <v>2176</v>
      </c>
      <c r="N1" s="522"/>
      <c r="O1" s="525" t="s">
        <v>2177</v>
      </c>
      <c r="P1" s="526"/>
      <c r="Q1" s="525" t="s">
        <v>2178</v>
      </c>
      <c r="R1" s="526"/>
      <c r="S1" s="525" t="s">
        <v>2179</v>
      </c>
      <c r="T1" s="526"/>
      <c r="U1" s="522" t="s">
        <v>2180</v>
      </c>
      <c r="V1" s="522"/>
      <c r="W1" s="522"/>
      <c r="X1" s="522" t="s">
        <v>2181</v>
      </c>
      <c r="Y1" s="522"/>
      <c r="Z1" s="522"/>
      <c r="AA1" s="522" t="s">
        <v>2182</v>
      </c>
      <c r="AB1" s="522"/>
      <c r="AC1" s="522" t="s">
        <v>2183</v>
      </c>
      <c r="AD1" s="522"/>
      <c r="AE1" s="522"/>
      <c r="AF1" s="522" t="s">
        <v>2184</v>
      </c>
      <c r="AG1" s="522"/>
      <c r="AH1" s="522"/>
      <c r="AI1" s="522" t="s">
        <v>2185</v>
      </c>
      <c r="AJ1" s="522"/>
      <c r="AK1" s="522" t="s">
        <v>2186</v>
      </c>
      <c r="AL1" s="522"/>
      <c r="AM1" s="522" t="s">
        <v>2187</v>
      </c>
      <c r="AN1" s="522"/>
      <c r="AO1" s="207" t="s">
        <v>2188</v>
      </c>
      <c r="AP1" s="193" t="s">
        <v>1694</v>
      </c>
    </row>
    <row r="2" spans="1:42" s="206" customFormat="1" ht="39.75" customHeight="1">
      <c r="A2" s="527"/>
      <c r="B2" s="527"/>
      <c r="C2" s="527"/>
      <c r="D2" s="527"/>
      <c r="E2" s="527"/>
      <c r="F2" s="527"/>
      <c r="G2" s="527"/>
      <c r="H2" s="527"/>
      <c r="I2" s="527"/>
      <c r="J2" s="527"/>
      <c r="K2" s="208" t="s">
        <v>2189</v>
      </c>
      <c r="L2" s="208" t="s">
        <v>2190</v>
      </c>
      <c r="M2" s="208" t="s">
        <v>2189</v>
      </c>
      <c r="N2" s="208" t="s">
        <v>2190</v>
      </c>
      <c r="O2" s="208" t="s">
        <v>2189</v>
      </c>
      <c r="P2" s="208" t="s">
        <v>2190</v>
      </c>
      <c r="Q2" s="208" t="s">
        <v>2189</v>
      </c>
      <c r="R2" s="208" t="s">
        <v>2190</v>
      </c>
      <c r="S2" s="208" t="s">
        <v>2189</v>
      </c>
      <c r="T2" s="208" t="s">
        <v>2190</v>
      </c>
      <c r="U2" s="208" t="s">
        <v>2189</v>
      </c>
      <c r="V2" s="208" t="s">
        <v>2190</v>
      </c>
      <c r="W2" s="208" t="s">
        <v>79</v>
      </c>
      <c r="X2" s="208" t="s">
        <v>2189</v>
      </c>
      <c r="Y2" s="208" t="s">
        <v>2190</v>
      </c>
      <c r="Z2" s="208" t="s">
        <v>79</v>
      </c>
      <c r="AA2" s="208" t="s">
        <v>2189</v>
      </c>
      <c r="AB2" s="208" t="s">
        <v>2190</v>
      </c>
      <c r="AC2" s="208" t="s">
        <v>2189</v>
      </c>
      <c r="AD2" s="208" t="s">
        <v>2190</v>
      </c>
      <c r="AE2" s="208" t="s">
        <v>79</v>
      </c>
      <c r="AF2" s="208" t="s">
        <v>2189</v>
      </c>
      <c r="AG2" s="208" t="s">
        <v>2190</v>
      </c>
      <c r="AH2" s="208" t="s">
        <v>79</v>
      </c>
      <c r="AI2" s="208" t="s">
        <v>2189</v>
      </c>
      <c r="AJ2" s="208" t="s">
        <v>2190</v>
      </c>
      <c r="AK2" s="208" t="s">
        <v>2189</v>
      </c>
      <c r="AL2" s="208" t="s">
        <v>2190</v>
      </c>
      <c r="AM2" s="208" t="s">
        <v>2189</v>
      </c>
      <c r="AN2" s="208" t="s">
        <v>2190</v>
      </c>
      <c r="AO2" s="207"/>
    </row>
    <row r="3" spans="1:42" s="206" customFormat="1" ht="39.75" customHeight="1">
      <c r="A3" s="209">
        <v>1</v>
      </c>
      <c r="B3" s="428"/>
      <c r="C3" s="428"/>
      <c r="D3" s="428"/>
      <c r="E3" s="428"/>
      <c r="F3" s="429"/>
      <c r="G3" s="430"/>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8"/>
      <c r="AH3" s="428"/>
      <c r="AI3" s="428"/>
      <c r="AJ3" s="428"/>
      <c r="AK3" s="428"/>
      <c r="AL3" s="428"/>
      <c r="AM3" s="428"/>
      <c r="AN3" s="428"/>
      <c r="AO3" s="164"/>
    </row>
    <row r="4" spans="1:42" s="206" customFormat="1" ht="39.75" customHeight="1">
      <c r="A4" s="209">
        <v>2</v>
      </c>
      <c r="B4" s="428"/>
      <c r="C4" s="428"/>
      <c r="D4" s="428"/>
      <c r="E4" s="428"/>
      <c r="F4" s="429"/>
      <c r="G4" s="430"/>
      <c r="H4" s="430"/>
      <c r="I4" s="428"/>
      <c r="J4" s="428"/>
      <c r="K4" s="428"/>
      <c r="L4" s="428"/>
      <c r="M4" s="428"/>
      <c r="N4" s="428"/>
      <c r="O4" s="428"/>
      <c r="P4" s="428"/>
      <c r="Q4" s="428"/>
      <c r="R4" s="428"/>
      <c r="S4" s="428"/>
      <c r="T4" s="428"/>
      <c r="U4" s="428"/>
      <c r="V4" s="428"/>
      <c r="W4" s="428"/>
      <c r="X4" s="428"/>
      <c r="Y4" s="428"/>
      <c r="Z4" s="428"/>
      <c r="AA4" s="428"/>
      <c r="AB4" s="428"/>
      <c r="AC4" s="428"/>
      <c r="AD4" s="428"/>
      <c r="AE4" s="428"/>
      <c r="AF4" s="428"/>
      <c r="AG4" s="428"/>
      <c r="AH4" s="428"/>
      <c r="AI4" s="428"/>
      <c r="AJ4" s="428"/>
      <c r="AK4" s="428"/>
      <c r="AL4" s="428"/>
      <c r="AM4" s="428"/>
      <c r="AN4" s="428"/>
      <c r="AO4" s="164"/>
    </row>
    <row r="5" spans="1:42" s="206" customFormat="1" ht="39.75" customHeight="1">
      <c r="A5" s="209">
        <v>3</v>
      </c>
      <c r="B5" s="428"/>
      <c r="C5" s="428"/>
      <c r="D5" s="428"/>
      <c r="E5" s="428"/>
      <c r="F5" s="429"/>
      <c r="G5" s="430"/>
      <c r="H5" s="430"/>
      <c r="I5" s="428"/>
      <c r="J5" s="428"/>
      <c r="K5" s="428"/>
      <c r="L5" s="428"/>
      <c r="M5" s="428"/>
      <c r="N5" s="428"/>
      <c r="O5" s="428"/>
      <c r="P5" s="428"/>
      <c r="Q5" s="428"/>
      <c r="R5" s="428"/>
      <c r="S5" s="428"/>
      <c r="T5" s="428"/>
      <c r="U5" s="428"/>
      <c r="V5" s="428"/>
      <c r="W5" s="428"/>
      <c r="X5" s="428"/>
      <c r="Y5" s="428"/>
      <c r="Z5" s="428"/>
      <c r="AA5" s="428"/>
      <c r="AB5" s="428"/>
      <c r="AC5" s="428"/>
      <c r="AD5" s="428"/>
      <c r="AE5" s="428"/>
      <c r="AF5" s="428"/>
      <c r="AG5" s="428"/>
      <c r="AH5" s="428"/>
      <c r="AI5" s="428"/>
      <c r="AJ5" s="428"/>
      <c r="AK5" s="428"/>
      <c r="AL5" s="428"/>
      <c r="AM5" s="428"/>
      <c r="AN5" s="428"/>
      <c r="AO5" s="164"/>
    </row>
    <row r="6" spans="1:42" s="206" customFormat="1" ht="39.75" customHeight="1">
      <c r="A6" s="209">
        <v>4</v>
      </c>
      <c r="B6" s="428"/>
      <c r="C6" s="428"/>
      <c r="D6" s="428"/>
      <c r="E6" s="428"/>
      <c r="F6" s="429"/>
      <c r="G6" s="430"/>
      <c r="H6" s="430"/>
      <c r="I6" s="428"/>
      <c r="J6" s="428"/>
      <c r="K6" s="428"/>
      <c r="L6" s="428"/>
      <c r="M6" s="428"/>
      <c r="N6" s="428"/>
      <c r="O6" s="428"/>
      <c r="P6" s="428"/>
      <c r="Q6" s="428"/>
      <c r="R6" s="428"/>
      <c r="S6" s="428"/>
      <c r="T6" s="428"/>
      <c r="U6" s="428"/>
      <c r="V6" s="428"/>
      <c r="W6" s="428"/>
      <c r="X6" s="428"/>
      <c r="Y6" s="428"/>
      <c r="Z6" s="428"/>
      <c r="AA6" s="428"/>
      <c r="AB6" s="428"/>
      <c r="AC6" s="428"/>
      <c r="AD6" s="428"/>
      <c r="AE6" s="428"/>
      <c r="AF6" s="428"/>
      <c r="AG6" s="428"/>
      <c r="AH6" s="428"/>
      <c r="AI6" s="428"/>
      <c r="AJ6" s="428"/>
      <c r="AK6" s="428"/>
      <c r="AL6" s="428"/>
      <c r="AM6" s="428"/>
      <c r="AN6" s="428"/>
      <c r="AO6" s="164"/>
    </row>
    <row r="7" spans="1:42" s="206" customFormat="1" ht="39.75" customHeight="1">
      <c r="A7" s="209">
        <v>5</v>
      </c>
      <c r="B7" s="428"/>
      <c r="C7" s="428"/>
      <c r="D7" s="428"/>
      <c r="E7" s="428"/>
      <c r="F7" s="429"/>
      <c r="G7" s="430"/>
      <c r="H7" s="430"/>
      <c r="I7" s="428"/>
      <c r="J7" s="428"/>
      <c r="K7" s="428"/>
      <c r="L7" s="428"/>
      <c r="M7" s="428"/>
      <c r="N7" s="428"/>
      <c r="O7" s="428"/>
      <c r="P7" s="428"/>
      <c r="Q7" s="428"/>
      <c r="R7" s="428"/>
      <c r="S7" s="428"/>
      <c r="T7" s="428"/>
      <c r="U7" s="428"/>
      <c r="V7" s="428"/>
      <c r="W7" s="428"/>
      <c r="X7" s="428"/>
      <c r="Y7" s="428"/>
      <c r="Z7" s="428"/>
      <c r="AA7" s="428"/>
      <c r="AB7" s="428"/>
      <c r="AC7" s="428"/>
      <c r="AD7" s="428"/>
      <c r="AE7" s="428"/>
      <c r="AF7" s="428"/>
      <c r="AG7" s="428"/>
      <c r="AH7" s="428"/>
      <c r="AI7" s="428"/>
      <c r="AJ7" s="428"/>
      <c r="AK7" s="428"/>
      <c r="AL7" s="428"/>
      <c r="AM7" s="428"/>
      <c r="AN7" s="428"/>
      <c r="AO7" s="164"/>
    </row>
    <row r="8" spans="1:42" s="206" customFormat="1" ht="39.75" customHeight="1">
      <c r="A8" s="209">
        <v>6</v>
      </c>
      <c r="B8" s="428"/>
      <c r="C8" s="428"/>
      <c r="D8" s="428"/>
      <c r="E8" s="428"/>
      <c r="F8" s="429"/>
      <c r="G8" s="430"/>
      <c r="H8" s="430"/>
      <c r="I8" s="428"/>
      <c r="J8" s="428"/>
      <c r="K8" s="428"/>
      <c r="L8" s="428"/>
      <c r="M8" s="428"/>
      <c r="N8" s="428"/>
      <c r="O8" s="428"/>
      <c r="P8" s="428"/>
      <c r="Q8" s="428"/>
      <c r="R8" s="428"/>
      <c r="S8" s="428"/>
      <c r="T8" s="428"/>
      <c r="U8" s="428"/>
      <c r="V8" s="428"/>
      <c r="W8" s="428"/>
      <c r="X8" s="428"/>
      <c r="Y8" s="428"/>
      <c r="Z8" s="428"/>
      <c r="AA8" s="428"/>
      <c r="AB8" s="428"/>
      <c r="AC8" s="428"/>
      <c r="AD8" s="428"/>
      <c r="AE8" s="428"/>
      <c r="AF8" s="428"/>
      <c r="AG8" s="428"/>
      <c r="AH8" s="428"/>
      <c r="AI8" s="428"/>
      <c r="AJ8" s="428"/>
      <c r="AK8" s="428"/>
      <c r="AL8" s="428"/>
      <c r="AM8" s="428"/>
      <c r="AN8" s="428"/>
      <c r="AO8" s="164"/>
    </row>
    <row r="9" spans="1:42" s="206" customFormat="1" ht="39.75" customHeight="1">
      <c r="A9" s="209">
        <v>7</v>
      </c>
      <c r="B9" s="428"/>
      <c r="C9" s="428"/>
      <c r="D9" s="428"/>
      <c r="E9" s="428"/>
      <c r="F9" s="429"/>
      <c r="G9" s="430"/>
      <c r="H9" s="430"/>
      <c r="I9" s="428"/>
      <c r="J9" s="428"/>
      <c r="K9" s="428"/>
      <c r="L9" s="428"/>
      <c r="M9" s="428"/>
      <c r="N9" s="428"/>
      <c r="O9" s="428"/>
      <c r="P9" s="428"/>
      <c r="Q9" s="428"/>
      <c r="R9" s="428"/>
      <c r="S9" s="428"/>
      <c r="T9" s="428"/>
      <c r="U9" s="428"/>
      <c r="V9" s="428"/>
      <c r="W9" s="428"/>
      <c r="X9" s="428"/>
      <c r="Y9" s="428"/>
      <c r="Z9" s="428"/>
      <c r="AA9" s="428"/>
      <c r="AB9" s="428"/>
      <c r="AC9" s="428"/>
      <c r="AD9" s="428"/>
      <c r="AE9" s="428"/>
      <c r="AF9" s="428"/>
      <c r="AG9" s="428"/>
      <c r="AH9" s="428"/>
      <c r="AI9" s="428"/>
      <c r="AJ9" s="428"/>
      <c r="AK9" s="428"/>
      <c r="AL9" s="428"/>
      <c r="AM9" s="428"/>
      <c r="AN9" s="428"/>
      <c r="AO9" s="164"/>
    </row>
    <row r="10" spans="1:42" s="206" customFormat="1" ht="39.75" customHeight="1">
      <c r="A10" s="209">
        <v>8</v>
      </c>
      <c r="B10" s="428"/>
      <c r="C10" s="428"/>
      <c r="D10" s="428"/>
      <c r="E10" s="428"/>
      <c r="F10" s="429"/>
      <c r="G10" s="430"/>
      <c r="H10" s="430"/>
      <c r="I10" s="428"/>
      <c r="J10" s="428"/>
      <c r="K10" s="428"/>
      <c r="L10" s="428"/>
      <c r="M10" s="428"/>
      <c r="N10" s="428"/>
      <c r="O10" s="428"/>
      <c r="P10" s="428"/>
      <c r="Q10" s="428"/>
      <c r="R10" s="428"/>
      <c r="S10" s="428"/>
      <c r="T10" s="428"/>
      <c r="U10" s="428"/>
      <c r="V10" s="428"/>
      <c r="W10" s="428"/>
      <c r="X10" s="428"/>
      <c r="Y10" s="428"/>
      <c r="Z10" s="428"/>
      <c r="AA10" s="428"/>
      <c r="AB10" s="428"/>
      <c r="AC10" s="428"/>
      <c r="AD10" s="428"/>
      <c r="AE10" s="428"/>
      <c r="AF10" s="428"/>
      <c r="AG10" s="428"/>
      <c r="AH10" s="428"/>
      <c r="AI10" s="428"/>
      <c r="AJ10" s="428"/>
      <c r="AK10" s="428"/>
      <c r="AL10" s="428"/>
      <c r="AM10" s="428"/>
      <c r="AN10" s="428"/>
      <c r="AO10" s="164"/>
    </row>
    <row r="11" spans="1:42" s="206" customFormat="1" ht="39.75" customHeight="1">
      <c r="A11" s="209">
        <v>9</v>
      </c>
      <c r="B11" s="428"/>
      <c r="C11" s="428"/>
      <c r="D11" s="428"/>
      <c r="E11" s="428"/>
      <c r="F11" s="429"/>
      <c r="G11" s="430"/>
      <c r="H11" s="430"/>
      <c r="I11" s="428"/>
      <c r="J11" s="428"/>
      <c r="K11" s="428"/>
      <c r="L11" s="428"/>
      <c r="M11" s="428"/>
      <c r="N11" s="428"/>
      <c r="O11" s="428"/>
      <c r="P11" s="428"/>
      <c r="Q11" s="428"/>
      <c r="R11" s="428"/>
      <c r="S11" s="428"/>
      <c r="T11" s="428"/>
      <c r="U11" s="428"/>
      <c r="V11" s="428"/>
      <c r="W11" s="428"/>
      <c r="X11" s="428"/>
      <c r="Y11" s="428"/>
      <c r="Z11" s="428"/>
      <c r="AA11" s="428"/>
      <c r="AB11" s="428"/>
      <c r="AC11" s="428"/>
      <c r="AD11" s="428"/>
      <c r="AE11" s="428"/>
      <c r="AF11" s="428"/>
      <c r="AG11" s="428"/>
      <c r="AH11" s="428"/>
      <c r="AI11" s="428"/>
      <c r="AJ11" s="428"/>
      <c r="AK11" s="428"/>
      <c r="AL11" s="428"/>
      <c r="AM11" s="428"/>
      <c r="AN11" s="428"/>
      <c r="AO11" s="164"/>
    </row>
    <row r="12" spans="1:42" s="206" customFormat="1" ht="15">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row>
    <row r="13" spans="1:42" s="206" customFormat="1" ht="15" customHeight="1">
      <c r="B13" s="523" t="s">
        <v>2191</v>
      </c>
      <c r="C13" s="524"/>
      <c r="D13" s="524"/>
      <c r="E13" s="524"/>
      <c r="F13" s="524"/>
      <c r="G13" s="524"/>
      <c r="H13" s="524"/>
      <c r="I13" s="524"/>
      <c r="J13" s="524"/>
      <c r="K13" s="524"/>
      <c r="L13" s="524"/>
      <c r="M13" s="524"/>
      <c r="N13" s="524"/>
      <c r="O13" s="524"/>
      <c r="P13" s="524"/>
      <c r="Q13" s="524"/>
      <c r="R13" s="524"/>
      <c r="S13" s="524"/>
      <c r="T13" s="524"/>
      <c r="U13" s="524"/>
      <c r="V13" s="524"/>
      <c r="W13" s="524"/>
      <c r="X13" s="524"/>
      <c r="Y13" s="524"/>
      <c r="Z13" s="524"/>
      <c r="AA13" s="524"/>
      <c r="AB13" s="524"/>
      <c r="AC13" s="524"/>
      <c r="AD13" s="524"/>
      <c r="AE13" s="524"/>
      <c r="AF13" s="524"/>
      <c r="AG13" s="524"/>
      <c r="AH13" s="524"/>
      <c r="AI13" s="524"/>
      <c r="AJ13" s="524"/>
      <c r="AK13" s="524"/>
      <c r="AL13" s="524"/>
      <c r="AM13" s="524"/>
      <c r="AN13" s="524"/>
      <c r="AO13" s="205"/>
    </row>
    <row r="14" spans="1:42" ht="17.25" customHeight="1">
      <c r="B14" s="210"/>
      <c r="C14" s="210"/>
      <c r="D14" s="210"/>
      <c r="E14" s="210"/>
      <c r="F14" s="210"/>
      <c r="G14" s="210"/>
      <c r="H14" s="210"/>
      <c r="I14" s="210"/>
      <c r="J14" s="210"/>
      <c r="K14" s="205"/>
      <c r="L14" s="205"/>
      <c r="M14" s="205"/>
      <c r="N14" s="205"/>
      <c r="O14" s="205"/>
      <c r="P14" s="205"/>
      <c r="Q14" s="205"/>
      <c r="R14" s="205"/>
      <c r="S14" s="205"/>
      <c r="T14" s="205"/>
      <c r="U14" s="205"/>
      <c r="V14" s="205"/>
      <c r="W14" s="205"/>
      <c r="X14" s="205"/>
      <c r="Y14" s="205"/>
      <c r="Z14" s="210"/>
      <c r="AA14" s="210"/>
      <c r="AB14" s="210"/>
      <c r="AC14" s="210"/>
      <c r="AD14" s="210"/>
      <c r="AE14" s="210"/>
      <c r="AF14" s="210"/>
      <c r="AG14" s="210"/>
      <c r="AH14" s="210"/>
      <c r="AI14" s="210"/>
      <c r="AJ14" s="210"/>
      <c r="AK14" s="210"/>
      <c r="AL14" s="210"/>
      <c r="AM14" s="210"/>
      <c r="AN14" s="210"/>
    </row>
    <row r="15" spans="1:42">
      <c r="B15" s="203"/>
      <c r="C15" s="203"/>
      <c r="D15" s="203"/>
      <c r="E15" s="203"/>
      <c r="F15" s="203"/>
      <c r="G15" s="203"/>
      <c r="H15" s="203"/>
      <c r="I15" s="203"/>
      <c r="K15" s="206"/>
      <c r="L15" s="206"/>
      <c r="M15" s="206"/>
      <c r="N15" s="206"/>
      <c r="O15" s="206"/>
      <c r="P15" s="206"/>
      <c r="Q15" s="206"/>
      <c r="R15" s="206"/>
      <c r="S15" s="206"/>
      <c r="T15" s="206"/>
      <c r="U15" s="206"/>
      <c r="V15" s="206"/>
      <c r="W15" s="206"/>
      <c r="X15" s="206"/>
      <c r="Y15" s="206"/>
    </row>
    <row r="16" spans="1:42">
      <c r="B16" s="203"/>
      <c r="C16" s="203"/>
      <c r="D16" s="203"/>
      <c r="E16" s="203"/>
      <c r="F16" s="203"/>
      <c r="G16" s="203"/>
      <c r="H16" s="203"/>
      <c r="I16" s="203"/>
      <c r="K16" s="206"/>
      <c r="L16" s="206"/>
      <c r="M16" s="206"/>
      <c r="N16" s="206"/>
      <c r="O16" s="206"/>
      <c r="P16" s="206"/>
      <c r="Q16" s="206"/>
      <c r="R16" s="206"/>
      <c r="S16" s="206"/>
      <c r="T16" s="206"/>
      <c r="U16" s="206"/>
      <c r="V16" s="206"/>
      <c r="W16" s="206"/>
      <c r="X16" s="206"/>
      <c r="Y16" s="206"/>
    </row>
    <row r="17" s="203" customFormat="1"/>
    <row r="18" s="203" customFormat="1"/>
    <row r="19" s="203" customFormat="1"/>
    <row r="20" s="203" customFormat="1"/>
    <row r="21" s="203" customFormat="1"/>
    <row r="22" s="203" customFormat="1"/>
    <row r="23" s="203" customFormat="1"/>
    <row r="24" s="203" customFormat="1"/>
    <row r="25" s="203" customFormat="1"/>
    <row r="26" s="203" customFormat="1"/>
    <row r="27" s="203" customFormat="1"/>
    <row r="28" s="203" customFormat="1"/>
    <row r="29" s="203" customFormat="1"/>
    <row r="30" s="203" customFormat="1"/>
    <row r="31" s="203" customFormat="1"/>
    <row r="32" s="203" customFormat="1"/>
    <row r="33" s="203" customFormat="1"/>
    <row r="34" s="203" customFormat="1"/>
    <row r="35" s="203" customFormat="1"/>
    <row r="36" s="203" customFormat="1"/>
    <row r="37" s="203" customFormat="1"/>
    <row r="38" s="203" customFormat="1"/>
    <row r="39" s="203" customFormat="1"/>
    <row r="40" s="203" customFormat="1"/>
    <row r="41" s="203" customFormat="1"/>
    <row r="42" s="203" customFormat="1"/>
    <row r="43" s="203" customFormat="1"/>
    <row r="44" s="203" customFormat="1"/>
    <row r="45" s="203" customFormat="1"/>
    <row r="46" s="203" customFormat="1"/>
    <row r="47" s="203" customFormat="1"/>
    <row r="48" s="203" customFormat="1"/>
    <row r="49" s="203" customFormat="1"/>
    <row r="50" s="203" customFormat="1"/>
    <row r="51" s="203" customFormat="1"/>
    <row r="52" s="203" customFormat="1"/>
    <row r="53" s="203" customFormat="1"/>
    <row r="54" s="203" customFormat="1"/>
    <row r="55" s="203" customFormat="1"/>
    <row r="56" s="203" customFormat="1"/>
    <row r="57" s="203" customFormat="1"/>
    <row r="58" s="203" customFormat="1"/>
    <row r="59" s="203" customFormat="1"/>
    <row r="60" s="203" customFormat="1"/>
    <row r="61" s="203" customFormat="1"/>
    <row r="62" s="203" customFormat="1"/>
    <row r="63" s="203" customFormat="1"/>
    <row r="64" s="203" customFormat="1"/>
    <row r="65" s="203" customFormat="1"/>
    <row r="66" s="203" customFormat="1"/>
    <row r="67" s="203" customFormat="1"/>
    <row r="68" s="203" customFormat="1"/>
    <row r="69" s="203" customFormat="1"/>
    <row r="70" s="203" customFormat="1"/>
    <row r="71" s="203" customFormat="1"/>
    <row r="72" s="203" customFormat="1"/>
    <row r="73" s="203" customFormat="1"/>
    <row r="74" s="203" customFormat="1"/>
    <row r="75" s="203" customFormat="1"/>
    <row r="76" s="203" customFormat="1"/>
    <row r="77" s="203" customFormat="1"/>
    <row r="78" s="203" customFormat="1"/>
    <row r="79" s="203" customFormat="1"/>
    <row r="80" s="203" customFormat="1"/>
    <row r="81" s="203" customFormat="1"/>
  </sheetData>
  <sheetProtection algorithmName="SHA-512" hashValue="LuJh0mOQjJCUkoO6NW5NApagHvUyOs6RX+T2jkCQqwm2ebveAioPHkdgxVE99LIXp2yWrH+Obpj+pMwk8ssmOg==" saltValue="qXp69L+MnbVLaGZ3SINpEg==" spinCount="100000" sheet="1" objects="1" scenarios="1"/>
  <mergeCells count="24">
    <mergeCell ref="H1:H2"/>
    <mergeCell ref="AI1:AJ1"/>
    <mergeCell ref="AK1:AL1"/>
    <mergeCell ref="A1:A2"/>
    <mergeCell ref="B1:B2"/>
    <mergeCell ref="C1:C2"/>
    <mergeCell ref="D1:D2"/>
    <mergeCell ref="E1:E2"/>
    <mergeCell ref="AM1:AN1"/>
    <mergeCell ref="B13:AN13"/>
    <mergeCell ref="S1:T1"/>
    <mergeCell ref="U1:W1"/>
    <mergeCell ref="X1:Z1"/>
    <mergeCell ref="AA1:AB1"/>
    <mergeCell ref="AC1:AE1"/>
    <mergeCell ref="AF1:AH1"/>
    <mergeCell ref="I1:I2"/>
    <mergeCell ref="J1:J2"/>
    <mergeCell ref="K1:L1"/>
    <mergeCell ref="M1:N1"/>
    <mergeCell ref="O1:P1"/>
    <mergeCell ref="Q1:R1"/>
    <mergeCell ref="F1:F2"/>
    <mergeCell ref="G1:G2"/>
  </mergeCells>
  <hyperlinks>
    <hyperlink ref="AP1" location="PORTADA!A1" display="Portada" xr:uid="{2D6D8C10-4FC0-4E2D-8893-BED372426A43}"/>
  </hyperlinks>
  <printOptions horizontalCentered="1"/>
  <pageMargins left="0.31496062992125984" right="0.31496062992125984" top="1.1417322834645669" bottom="0.74803149606299213" header="0.31496062992125984" footer="0.31496062992125984"/>
  <pageSetup scale="39" fitToHeight="0" orientation="landscape" r:id="rId1"/>
  <headerFooter>
    <oddHeader>&amp;L&amp;G&amp;CPROCESO DE INSPECCIÓN, VIGILANCIA Y CONTROL
INSTRUMENTO IV
EDUCACIÓN INICIAL EN EL HOGAR&amp;RIN82.IVC
Versión 2
24/06/2026
Clasificación de la Información
CLASIFICADA</oddHeader>
    <oddFooter>&amp;C&amp;G</oddFooter>
  </headerFooter>
  <legacy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04E0-D6A4-499A-A013-F0DA066BE6FF}">
  <sheetPr>
    <tabColor rgb="FF28A745"/>
    <pageSetUpPr fitToPage="1"/>
  </sheetPr>
  <dimension ref="A1:C15"/>
  <sheetViews>
    <sheetView workbookViewId="0"/>
  </sheetViews>
  <sheetFormatPr baseColWidth="10" defaultColWidth="11.42578125" defaultRowHeight="15"/>
  <cols>
    <col min="1" max="1" width="42.28515625" customWidth="1"/>
    <col min="2" max="2" width="47.42578125" customWidth="1"/>
    <col min="3" max="3" width="13" customWidth="1"/>
  </cols>
  <sheetData>
    <row r="1" spans="1:3" ht="14.45" customHeight="1">
      <c r="A1" s="534" t="s">
        <v>2192</v>
      </c>
      <c r="B1" s="536" t="s">
        <v>2193</v>
      </c>
    </row>
    <row r="2" spans="1:3" ht="44.45" customHeight="1">
      <c r="A2" s="535"/>
      <c r="B2" s="537"/>
      <c r="C2" s="62"/>
    </row>
    <row r="3" spans="1:3" ht="44.45" customHeight="1">
      <c r="A3" s="530" t="s">
        <v>2194</v>
      </c>
      <c r="B3" s="531"/>
      <c r="C3" s="62"/>
    </row>
    <row r="4" spans="1:3">
      <c r="A4" s="431" t="s">
        <v>2195</v>
      </c>
      <c r="B4" s="432">
        <f>$B$15/300</f>
        <v>0.5</v>
      </c>
    </row>
    <row r="5" spans="1:3">
      <c r="A5" s="431" t="s">
        <v>2196</v>
      </c>
      <c r="B5" s="432">
        <f>$B$15/300</f>
        <v>0.5</v>
      </c>
    </row>
    <row r="6" spans="1:3">
      <c r="A6" s="431" t="s">
        <v>2197</v>
      </c>
      <c r="B6" s="432">
        <f>$B$15/300</f>
        <v>0.5</v>
      </c>
    </row>
    <row r="7" spans="1:3" ht="18.75">
      <c r="A7" s="431" t="s">
        <v>2198</v>
      </c>
      <c r="B7" s="432">
        <f>$B$15/300</f>
        <v>0.5</v>
      </c>
      <c r="C7" s="311"/>
    </row>
    <row r="8" spans="1:3">
      <c r="A8" s="532"/>
      <c r="B8" s="533"/>
    </row>
    <row r="9" spans="1:3" ht="30.95" customHeight="1">
      <c r="A9" s="532" t="s">
        <v>2199</v>
      </c>
      <c r="B9" s="533"/>
    </row>
    <row r="10" spans="1:3">
      <c r="A10" s="431" t="s">
        <v>2200</v>
      </c>
      <c r="B10" s="433">
        <f>+$B$15/50</f>
        <v>3</v>
      </c>
    </row>
    <row r="11" spans="1:3">
      <c r="A11" s="431" t="s">
        <v>2201</v>
      </c>
      <c r="B11" s="433">
        <f>+$B$15/50</f>
        <v>3</v>
      </c>
    </row>
    <row r="12" spans="1:3">
      <c r="A12" s="434"/>
      <c r="B12" s="435"/>
    </row>
    <row r="13" spans="1:3" ht="27" customHeight="1">
      <c r="A13" s="528" t="s">
        <v>2202</v>
      </c>
      <c r="B13" s="529"/>
    </row>
    <row r="14" spans="1:3" ht="15.75" thickBot="1">
      <c r="A14" s="436"/>
      <c r="B14" s="437"/>
    </row>
    <row r="15" spans="1:3" ht="36.75" thickBot="1">
      <c r="A15" s="438" t="s">
        <v>2203</v>
      </c>
      <c r="B15" s="312">
        <v>150</v>
      </c>
    </row>
  </sheetData>
  <sheetProtection algorithmName="SHA-512" hashValue="NpdGhZhVYxEtZDwepVsOAbF6IuTvNVy/HMbei3jbl4ACMwt5Bf3O5TzlqYTWKKrMP5GnxvgXbFxHc9oX54v1UQ==" saltValue="SRX64G6W3pMASvVkEU1NsA==" spinCount="100000" sheet="1" objects="1" scenarios="1"/>
  <mergeCells count="6">
    <mergeCell ref="A13:B13"/>
    <mergeCell ref="A3:B3"/>
    <mergeCell ref="A8:B8"/>
    <mergeCell ref="A9:B9"/>
    <mergeCell ref="A1:A2"/>
    <mergeCell ref="B1:B2"/>
  </mergeCells>
  <hyperlinks>
    <hyperlink ref="B4" location="'5. Talento Humano'!Área_de_impresión" display="'5. Talento Humano'!Área_de_impresión" xr:uid="{A158FAD0-1321-434E-A19B-49D832D5B378}"/>
  </hyperlinks>
  <printOptions horizontalCentered="1"/>
  <pageMargins left="0.31496062992125984" right="0.31496062992125984" top="1.1417322834645669" bottom="0.74803149606299213" header="0.31496062992125984" footer="0.31496062992125984"/>
  <pageSetup fitToHeight="0" orientation="landscape" r:id="rId1"/>
  <headerFooter>
    <oddHeader>&amp;L&amp;G&amp;CPROCESO DE INSPECCIÓN, VIGILANCIA Y CONTROL
INSTRUMENTO IV
EDUCACIÓN INICIAL EN EL HOGAR&amp;RIN82.IVC
Versión 2
24/06/2026
Clasificación de la Información
CLASIFICADA</oddHeader>
    <oddFooter>&amp;C&amp;G</oddFooter>
  </headerFooter>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E6287-5990-442C-9892-DD629F7FD7B6}">
  <sheetPr>
    <tabColor theme="5" tint="0.79998168889431442"/>
    <pageSetUpPr fitToPage="1"/>
  </sheetPr>
  <dimension ref="A1:D22"/>
  <sheetViews>
    <sheetView zoomScaleNormal="100" workbookViewId="0"/>
  </sheetViews>
  <sheetFormatPr baseColWidth="10" defaultColWidth="11.42578125" defaultRowHeight="15"/>
  <cols>
    <col min="1" max="1" width="7.7109375" customWidth="1"/>
    <col min="2" max="2" width="90.42578125" style="61" customWidth="1"/>
    <col min="3" max="3" width="15" style="61" customWidth="1"/>
    <col min="4" max="4" width="48" style="61" customWidth="1"/>
  </cols>
  <sheetData>
    <row r="1" spans="1:4">
      <c r="A1" s="212" t="s">
        <v>1694</v>
      </c>
      <c r="B1" s="538" t="s">
        <v>2204</v>
      </c>
      <c r="C1" s="538"/>
      <c r="D1" s="538"/>
    </row>
    <row r="2" spans="1:4" ht="24.75" customHeight="1">
      <c r="B2" s="213" t="s">
        <v>2205</v>
      </c>
      <c r="C2" s="214" t="s">
        <v>1538</v>
      </c>
      <c r="D2" s="213" t="s">
        <v>2206</v>
      </c>
    </row>
    <row r="3" spans="1:4" ht="28.5">
      <c r="A3" s="215" t="s">
        <v>1979</v>
      </c>
      <c r="B3" s="55" t="s">
        <v>2207</v>
      </c>
      <c r="C3" s="216" t="s">
        <v>2208</v>
      </c>
      <c r="D3" s="55" t="s">
        <v>2209</v>
      </c>
    </row>
    <row r="4" spans="1:4" ht="28.5">
      <c r="A4" s="215" t="s">
        <v>1979</v>
      </c>
      <c r="B4" s="55" t="s">
        <v>2210</v>
      </c>
      <c r="C4" s="216" t="s">
        <v>2208</v>
      </c>
      <c r="D4" s="55" t="s">
        <v>2211</v>
      </c>
    </row>
    <row r="5" spans="1:4" ht="42.75">
      <c r="A5" s="215" t="s">
        <v>1979</v>
      </c>
      <c r="B5" s="55" t="s">
        <v>2212</v>
      </c>
      <c r="C5" s="216" t="s">
        <v>2208</v>
      </c>
      <c r="D5" s="55" t="s">
        <v>2209</v>
      </c>
    </row>
    <row r="6" spans="1:4" ht="34.5" customHeight="1">
      <c r="A6" s="215" t="s">
        <v>1979</v>
      </c>
      <c r="B6" s="55" t="s">
        <v>2213</v>
      </c>
      <c r="C6" s="216" t="s">
        <v>2208</v>
      </c>
      <c r="D6" s="55" t="s">
        <v>2214</v>
      </c>
    </row>
    <row r="7" spans="1:4" ht="24.75">
      <c r="A7" s="215" t="s">
        <v>1979</v>
      </c>
      <c r="B7" s="55" t="s">
        <v>2215</v>
      </c>
      <c r="C7" s="216" t="s">
        <v>2208</v>
      </c>
      <c r="D7" s="55" t="s">
        <v>2209</v>
      </c>
    </row>
    <row r="8" spans="1:4" ht="96" customHeight="1">
      <c r="A8" s="215" t="s">
        <v>1979</v>
      </c>
      <c r="B8" s="55" t="s">
        <v>2216</v>
      </c>
      <c r="C8" s="217" t="s">
        <v>2217</v>
      </c>
      <c r="D8" s="55" t="s">
        <v>2218</v>
      </c>
    </row>
    <row r="9" spans="1:4" ht="42.75">
      <c r="A9" s="215" t="s">
        <v>1979</v>
      </c>
      <c r="B9" s="55" t="s">
        <v>2219</v>
      </c>
      <c r="C9" s="217" t="s">
        <v>2217</v>
      </c>
      <c r="D9" s="55" t="s">
        <v>2220</v>
      </c>
    </row>
    <row r="10" spans="1:4" ht="57">
      <c r="A10" s="215" t="s">
        <v>1979</v>
      </c>
      <c r="B10" s="55" t="s">
        <v>2221</v>
      </c>
      <c r="C10" s="217" t="s">
        <v>2217</v>
      </c>
      <c r="D10" s="55" t="s">
        <v>2222</v>
      </c>
    </row>
    <row r="11" spans="1:4" ht="57">
      <c r="A11" s="215" t="s">
        <v>1979</v>
      </c>
      <c r="B11" s="55" t="s">
        <v>2223</v>
      </c>
      <c r="C11" s="217" t="s">
        <v>2217</v>
      </c>
      <c r="D11" s="55" t="s">
        <v>2224</v>
      </c>
    </row>
    <row r="12" spans="1:4" ht="35.25" customHeight="1">
      <c r="A12" s="215" t="s">
        <v>1979</v>
      </c>
      <c r="B12" s="55" t="s">
        <v>2225</v>
      </c>
      <c r="C12" s="217" t="s">
        <v>2217</v>
      </c>
      <c r="D12" s="55" t="s">
        <v>2226</v>
      </c>
    </row>
    <row r="13" spans="1:4" ht="31.5" customHeight="1">
      <c r="A13" s="215" t="s">
        <v>1979</v>
      </c>
      <c r="B13" s="55" t="s">
        <v>2227</v>
      </c>
      <c r="C13" s="217" t="s">
        <v>2217</v>
      </c>
      <c r="D13" s="55" t="s">
        <v>2226</v>
      </c>
    </row>
    <row r="14" spans="1:4" ht="44.25" customHeight="1">
      <c r="A14" s="215" t="s">
        <v>1979</v>
      </c>
      <c r="B14" s="55" t="s">
        <v>2228</v>
      </c>
      <c r="C14" s="217" t="s">
        <v>2217</v>
      </c>
      <c r="D14" s="55" t="s">
        <v>2229</v>
      </c>
    </row>
    <row r="15" spans="1:4" ht="71.25" customHeight="1">
      <c r="A15" s="215" t="s">
        <v>1979</v>
      </c>
      <c r="B15" s="55" t="s">
        <v>2230</v>
      </c>
      <c r="C15" s="217" t="s">
        <v>2231</v>
      </c>
      <c r="D15" s="55" t="s">
        <v>2232</v>
      </c>
    </row>
    <row r="16" spans="1:4" ht="28.5">
      <c r="A16" s="215" t="s">
        <v>1979</v>
      </c>
      <c r="B16" s="55" t="s">
        <v>2233</v>
      </c>
      <c r="C16" s="217" t="s">
        <v>2217</v>
      </c>
      <c r="D16" s="55" t="s">
        <v>2234</v>
      </c>
    </row>
    <row r="17" spans="1:4" ht="15.75" customHeight="1">
      <c r="B17" s="539" t="s">
        <v>2235</v>
      </c>
      <c r="C17" s="539"/>
      <c r="D17" s="539"/>
    </row>
    <row r="20" spans="1:4">
      <c r="B20" s="540" t="s">
        <v>2236</v>
      </c>
      <c r="C20" s="540"/>
      <c r="D20" s="540"/>
    </row>
    <row r="21" spans="1:4" ht="249.75" customHeight="1">
      <c r="A21" s="215" t="s">
        <v>1979</v>
      </c>
      <c r="B21" s="541" t="s">
        <v>2237</v>
      </c>
      <c r="C21" s="541"/>
      <c r="D21" s="541"/>
    </row>
    <row r="22" spans="1:4" ht="16.5" customHeight="1">
      <c r="B22" s="542"/>
      <c r="C22" s="542"/>
      <c r="D22" s="542"/>
    </row>
  </sheetData>
  <sheetProtection algorithmName="SHA-512" hashValue="/iW7MMKACHXdx7h26Uz+Kauw4TRnJkbuJObtrh2xI2LOI3hFb8kx28qXqcaiNi3SbHzqU4gyw6bHNV4gHu+rmA==" saltValue="B4xfhyYA96mocTn97m9DJg==" spinCount="100000" sheet="1" objects="1" scenarios="1"/>
  <mergeCells count="5">
    <mergeCell ref="B1:D1"/>
    <mergeCell ref="B17:D17"/>
    <mergeCell ref="B20:D20"/>
    <mergeCell ref="B21:D21"/>
    <mergeCell ref="B22:D22"/>
  </mergeCells>
  <hyperlinks>
    <hyperlink ref="A1" location="PORTADA!A1" display="Portada" xr:uid="{61A8EEF5-E707-4E92-AB4A-D0911A044AC4}"/>
  </hyperlinks>
  <printOptions horizontalCentered="1"/>
  <pageMargins left="0.31496062992125984" right="0.31496062992125984" top="1.1417322834645669" bottom="0.74803149606299213" header="0.31496062992125984" footer="0.31496062992125984"/>
  <pageSetup scale="86" fitToHeight="0" orientation="landscape" r:id="rId1"/>
  <headerFooter>
    <oddHeader>&amp;L&amp;G&amp;CPROCESO DE INSPECCIÓN, VIGILANCIA Y CONTROL
INSTRUMENTO IV
EDUCACIÓN INICIAL EN EL HOGAR&amp;RIN82.IVC
Versión 2
24/06/2026
Clasificación de la Información
CLASIFICADA</oddHeader>
    <oddFooter>&amp;C&amp;G</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EE0000"/>
    <pageSetUpPr fitToPage="1"/>
  </sheetPr>
  <dimension ref="A1:Z57"/>
  <sheetViews>
    <sheetView topLeftCell="G25" zoomScaleNormal="100" zoomScalePageLayoutView="80" workbookViewId="0">
      <selection activeCell="H52" sqref="H52"/>
    </sheetView>
  </sheetViews>
  <sheetFormatPr baseColWidth="10" defaultColWidth="11.42578125" defaultRowHeight="15"/>
  <cols>
    <col min="2" max="2" width="20" bestFit="1" customWidth="1"/>
    <col min="3" max="3" width="33.140625" style="2" customWidth="1"/>
    <col min="4" max="4" width="74.140625" style="2" customWidth="1"/>
    <col min="5" max="5" width="56.42578125" style="2" bestFit="1" customWidth="1"/>
    <col min="6" max="6" width="30.42578125" style="2" customWidth="1"/>
    <col min="7" max="7" width="134" style="2" customWidth="1"/>
    <col min="8" max="8" width="84.42578125" customWidth="1"/>
    <col min="9" max="9" width="33.42578125" customWidth="1"/>
  </cols>
  <sheetData>
    <row r="1" spans="1:9" s="35" customFormat="1">
      <c r="A1" s="32"/>
      <c r="B1" s="32"/>
      <c r="C1" s="32"/>
      <c r="D1" s="32"/>
    </row>
    <row r="2" spans="1:9" ht="30" customHeight="1">
      <c r="A2" s="32"/>
      <c r="B2" s="71" t="s">
        <v>2239</v>
      </c>
      <c r="C2" s="69" t="s">
        <v>1616</v>
      </c>
      <c r="D2" s="69" t="s">
        <v>1617</v>
      </c>
      <c r="E2" s="69" t="s">
        <v>1618</v>
      </c>
      <c r="F2" s="69" t="s">
        <v>2240</v>
      </c>
      <c r="G2" s="69" t="s">
        <v>1620</v>
      </c>
    </row>
    <row r="3" spans="1:9" s="14" customFormat="1">
      <c r="A3" s="32"/>
      <c r="B3" s="73" t="s">
        <v>1621</v>
      </c>
      <c r="C3" s="74" t="str" cm="1">
        <f t="array" ref="C3">_xlfn._xlws.FILTER('2. Ambientes Edu. y Protectores'!B3:F59,'2. Ambientes Edu. y Protectores'!D3:D59="NO CUMPLE CONDICIÓN","")</f>
        <v/>
      </c>
      <c r="D3" s="10"/>
      <c r="E3" s="74"/>
      <c r="F3" s="10"/>
      <c r="G3" s="10"/>
      <c r="H3" s="10" t="str">
        <f>CONCATENATE("No ",D3)</f>
        <v xml:space="preserve">No </v>
      </c>
      <c r="I3" s="14" t="s">
        <v>2439</v>
      </c>
    </row>
    <row r="4" spans="1:9">
      <c r="A4" s="32"/>
      <c r="B4" s="73" t="s">
        <v>1624</v>
      </c>
      <c r="C4" s="74"/>
      <c r="D4" s="10"/>
      <c r="E4" s="74"/>
      <c r="F4" s="10"/>
      <c r="G4" s="10"/>
      <c r="H4" s="10" t="str">
        <f t="shared" ref="H4:H56" si="0">CONCATENATE("No ",D4)</f>
        <v xml:space="preserve">No </v>
      </c>
      <c r="I4" s="14" t="s">
        <v>2439</v>
      </c>
    </row>
    <row r="5" spans="1:9">
      <c r="A5" s="32"/>
      <c r="B5" s="73" t="s">
        <v>1626</v>
      </c>
      <c r="C5" s="74"/>
      <c r="D5" s="10"/>
      <c r="E5" s="74"/>
      <c r="F5" s="10"/>
      <c r="G5" s="10"/>
      <c r="H5" s="10" t="str">
        <f t="shared" si="0"/>
        <v xml:space="preserve">No </v>
      </c>
      <c r="I5" s="14" t="s">
        <v>2439</v>
      </c>
    </row>
    <row r="6" spans="1:9">
      <c r="A6" s="32"/>
      <c r="B6" s="73" t="s">
        <v>1628</v>
      </c>
      <c r="C6" s="74"/>
      <c r="D6" s="10"/>
      <c r="E6" s="74"/>
      <c r="F6" s="10"/>
      <c r="G6" s="10"/>
      <c r="H6" s="10" t="str">
        <f t="shared" si="0"/>
        <v xml:space="preserve">No </v>
      </c>
      <c r="I6" s="14" t="s">
        <v>2439</v>
      </c>
    </row>
    <row r="7" spans="1:9">
      <c r="A7" s="32"/>
      <c r="B7" s="73" t="s">
        <v>1630</v>
      </c>
      <c r="C7" s="74"/>
      <c r="D7" s="10"/>
      <c r="E7" s="74"/>
      <c r="F7" s="10"/>
      <c r="G7" s="10"/>
      <c r="H7" s="10" t="str">
        <f t="shared" si="0"/>
        <v xml:space="preserve">No </v>
      </c>
      <c r="I7" s="14" t="s">
        <v>2439</v>
      </c>
    </row>
    <row r="8" spans="1:9">
      <c r="A8" s="32"/>
      <c r="B8" s="73" t="s">
        <v>1634</v>
      </c>
      <c r="C8" s="74"/>
      <c r="D8" s="10"/>
      <c r="E8" s="74"/>
      <c r="F8" s="10"/>
      <c r="G8" s="10"/>
      <c r="H8" s="10" t="str">
        <f t="shared" si="0"/>
        <v xml:space="preserve">No </v>
      </c>
      <c r="I8" s="14" t="s">
        <v>2439</v>
      </c>
    </row>
    <row r="9" spans="1:9">
      <c r="A9" s="32"/>
      <c r="B9" s="73" t="s">
        <v>1637</v>
      </c>
      <c r="C9" s="74"/>
      <c r="D9" s="10"/>
      <c r="E9" s="74"/>
      <c r="F9" s="10"/>
      <c r="G9" s="10"/>
      <c r="H9" s="10" t="str">
        <f t="shared" si="0"/>
        <v xml:space="preserve">No </v>
      </c>
      <c r="I9" s="14" t="s">
        <v>2439</v>
      </c>
    </row>
    <row r="10" spans="1:9">
      <c r="B10" s="73" t="s">
        <v>1637</v>
      </c>
      <c r="C10" s="75"/>
      <c r="D10" s="10"/>
      <c r="F10" s="119"/>
      <c r="G10" s="11"/>
      <c r="H10" s="10" t="str">
        <f t="shared" si="0"/>
        <v xml:space="preserve">No </v>
      </c>
      <c r="I10" s="14" t="s">
        <v>2439</v>
      </c>
    </row>
    <row r="11" spans="1:9">
      <c r="B11" s="73" t="s">
        <v>1640</v>
      </c>
      <c r="C11" s="75"/>
      <c r="D11" s="10"/>
      <c r="F11" s="119"/>
      <c r="G11" s="11"/>
      <c r="H11" s="10" t="str">
        <f t="shared" ref="H11:H14" si="1">CONCATENATE("No ",D11)</f>
        <v xml:space="preserve">No </v>
      </c>
      <c r="I11" s="14" t="s">
        <v>2439</v>
      </c>
    </row>
    <row r="12" spans="1:9">
      <c r="B12" s="73" t="s">
        <v>1761</v>
      </c>
      <c r="C12" s="75"/>
      <c r="D12" s="10"/>
      <c r="F12" s="119"/>
      <c r="G12" s="11"/>
      <c r="H12" s="10" t="str">
        <f t="shared" si="1"/>
        <v xml:space="preserve">No </v>
      </c>
      <c r="I12" s="14" t="s">
        <v>2439</v>
      </c>
    </row>
    <row r="13" spans="1:9">
      <c r="B13" s="73" t="s">
        <v>1770</v>
      </c>
      <c r="C13" s="75"/>
      <c r="D13" s="10"/>
      <c r="F13" s="119"/>
      <c r="G13" s="11"/>
      <c r="H13" s="10" t="str">
        <f t="shared" si="1"/>
        <v xml:space="preserve">No </v>
      </c>
      <c r="I13" s="14" t="s">
        <v>2439</v>
      </c>
    </row>
    <row r="14" spans="1:9">
      <c r="B14" s="73" t="s">
        <v>1779</v>
      </c>
      <c r="C14" s="75"/>
      <c r="D14" s="10"/>
      <c r="F14" s="119"/>
      <c r="G14" s="11"/>
      <c r="H14" s="10" t="str">
        <f t="shared" si="1"/>
        <v xml:space="preserve">No </v>
      </c>
      <c r="I14" s="14" t="s">
        <v>2439</v>
      </c>
    </row>
    <row r="15" spans="1:9">
      <c r="B15" s="73" t="s">
        <v>2241</v>
      </c>
      <c r="C15" s="74" t="str" cm="1">
        <f t="array" ref="C15">_xlfn._xlws.FILTER('3. Salud y Nutrición'!B3:F74,'3. Salud y Nutrición'!D3:D74="NO CUMPLE CONDICIÓN","")</f>
        <v/>
      </c>
      <c r="D15" s="10"/>
      <c r="E15" s="75"/>
      <c r="F15" s="5"/>
      <c r="G15" s="5"/>
      <c r="H15" s="10" t="str">
        <f t="shared" si="0"/>
        <v xml:space="preserve">No </v>
      </c>
      <c r="I15" s="14" t="s">
        <v>2440</v>
      </c>
    </row>
    <row r="16" spans="1:9">
      <c r="B16" s="73" t="s">
        <v>1794</v>
      </c>
      <c r="C16" s="74"/>
      <c r="D16" s="10"/>
      <c r="E16" s="75"/>
      <c r="F16" s="5"/>
      <c r="G16" s="5"/>
      <c r="H16" s="10" t="str">
        <f t="shared" si="0"/>
        <v xml:space="preserve">No </v>
      </c>
      <c r="I16" s="14" t="s">
        <v>2440</v>
      </c>
    </row>
    <row r="17" spans="2:9">
      <c r="B17" s="73" t="s">
        <v>1809</v>
      </c>
      <c r="C17" s="74"/>
      <c r="D17" s="10"/>
      <c r="E17" s="75"/>
      <c r="F17" s="5"/>
      <c r="G17" s="5"/>
      <c r="H17" s="10" t="str">
        <f t="shared" si="0"/>
        <v xml:space="preserve">No </v>
      </c>
      <c r="I17" s="14" t="s">
        <v>2440</v>
      </c>
    </row>
    <row r="18" spans="2:9">
      <c r="B18" s="73" t="s">
        <v>1815</v>
      </c>
      <c r="C18" s="74"/>
      <c r="D18" s="10"/>
      <c r="E18" s="75"/>
      <c r="F18" s="5"/>
      <c r="G18" s="5"/>
      <c r="H18" s="10" t="str">
        <f t="shared" si="0"/>
        <v xml:space="preserve">No </v>
      </c>
      <c r="I18" s="14" t="s">
        <v>2440</v>
      </c>
    </row>
    <row r="19" spans="2:9">
      <c r="B19" s="73" t="s">
        <v>1829</v>
      </c>
      <c r="C19" s="75"/>
      <c r="D19" s="10"/>
      <c r="F19" s="119"/>
      <c r="G19" s="11"/>
      <c r="H19" s="10" t="str">
        <f t="shared" si="0"/>
        <v xml:space="preserve">No </v>
      </c>
      <c r="I19" s="14" t="s">
        <v>2440</v>
      </c>
    </row>
    <row r="20" spans="2:9">
      <c r="B20" s="73" t="s">
        <v>1829</v>
      </c>
      <c r="C20" s="75"/>
      <c r="D20" s="10"/>
      <c r="F20" s="119"/>
      <c r="G20" s="11"/>
      <c r="H20" s="10" t="str">
        <f t="shared" ref="H20:H24" si="2">CONCATENATE("No ",D20)</f>
        <v xml:space="preserve">No </v>
      </c>
      <c r="I20" s="14" t="s">
        <v>2440</v>
      </c>
    </row>
    <row r="21" spans="2:9">
      <c r="B21" s="73" t="s">
        <v>1855</v>
      </c>
      <c r="C21" s="75"/>
      <c r="D21" s="10"/>
      <c r="F21" s="119"/>
      <c r="G21" s="11"/>
      <c r="H21" s="10" t="str">
        <f t="shared" si="2"/>
        <v xml:space="preserve">No </v>
      </c>
      <c r="I21" s="14" t="s">
        <v>2440</v>
      </c>
    </row>
    <row r="22" spans="2:9">
      <c r="B22" s="73" t="s">
        <v>1865</v>
      </c>
      <c r="C22" s="75"/>
      <c r="D22" s="10"/>
      <c r="F22" s="119"/>
      <c r="G22" s="11"/>
      <c r="H22" s="10" t="str">
        <f t="shared" si="2"/>
        <v xml:space="preserve">No </v>
      </c>
      <c r="I22" s="14" t="s">
        <v>2440</v>
      </c>
    </row>
    <row r="23" spans="2:9">
      <c r="B23" s="73" t="s">
        <v>1865</v>
      </c>
      <c r="C23" s="75"/>
      <c r="D23" s="10"/>
      <c r="F23" s="119"/>
      <c r="G23" s="11"/>
      <c r="H23" s="10" t="str">
        <f t="shared" si="2"/>
        <v xml:space="preserve">No </v>
      </c>
      <c r="I23" s="14" t="s">
        <v>2440</v>
      </c>
    </row>
    <row r="24" spans="2:9">
      <c r="B24" s="73" t="s">
        <v>1896</v>
      </c>
      <c r="C24" s="75"/>
      <c r="D24" s="10"/>
      <c r="F24" s="119"/>
      <c r="G24" s="11"/>
      <c r="H24" s="10" t="str">
        <f t="shared" si="2"/>
        <v xml:space="preserve">No </v>
      </c>
      <c r="I24" s="14" t="s">
        <v>2440</v>
      </c>
    </row>
    <row r="25" spans="2:9">
      <c r="B25" s="73" t="s">
        <v>1912</v>
      </c>
      <c r="C25" s="75"/>
      <c r="D25" s="10"/>
      <c r="F25" s="119"/>
      <c r="G25" s="11"/>
      <c r="H25" s="10" t="str">
        <f t="shared" si="0"/>
        <v xml:space="preserve">No </v>
      </c>
      <c r="I25" s="14" t="s">
        <v>2440</v>
      </c>
    </row>
    <row r="26" spans="2:9">
      <c r="B26" s="73" t="s">
        <v>1918</v>
      </c>
      <c r="C26" s="75"/>
      <c r="D26" s="10"/>
      <c r="F26" s="119"/>
      <c r="G26" s="11"/>
      <c r="H26" s="10" t="str">
        <f t="shared" si="0"/>
        <v xml:space="preserve">No </v>
      </c>
      <c r="I26" s="14" t="s">
        <v>2440</v>
      </c>
    </row>
    <row r="27" spans="2:9">
      <c r="B27" s="73" t="s">
        <v>1933</v>
      </c>
      <c r="C27" s="75"/>
      <c r="D27" s="10"/>
      <c r="F27" s="119"/>
      <c r="G27" s="11"/>
      <c r="H27" s="10" t="str">
        <f t="shared" si="0"/>
        <v xml:space="preserve">No </v>
      </c>
      <c r="I27" s="14" t="s">
        <v>2440</v>
      </c>
    </row>
    <row r="28" spans="2:9">
      <c r="B28" s="73" t="s">
        <v>1956</v>
      </c>
      <c r="C28" s="75"/>
      <c r="D28" s="10"/>
      <c r="F28" s="119"/>
      <c r="G28" s="11"/>
      <c r="H28" s="10" t="str">
        <f t="shared" si="0"/>
        <v xml:space="preserve">No </v>
      </c>
      <c r="I28" s="14" t="s">
        <v>2440</v>
      </c>
    </row>
    <row r="29" spans="2:9">
      <c r="B29" s="73" t="s">
        <v>1965</v>
      </c>
      <c r="C29" s="75"/>
      <c r="D29" s="10"/>
      <c r="F29" s="119"/>
      <c r="G29" s="11"/>
      <c r="H29" s="10" t="str">
        <f t="shared" si="0"/>
        <v xml:space="preserve">No </v>
      </c>
      <c r="I29" s="14" t="s">
        <v>2440</v>
      </c>
    </row>
    <row r="30" spans="2:9">
      <c r="B30" s="73" t="s">
        <v>1977</v>
      </c>
      <c r="C30" s="75" t="str" cm="1">
        <f t="array" ref="C30">_xlfn._xlws.FILTER('4. Familia, Comunidades y Redes'!B3:F34,'4. Familia, Comunidades y Redes'!D3:D34="NO CUMPLE CONDICIÓN","")</f>
        <v/>
      </c>
      <c r="D30" s="10"/>
      <c r="E30" s="75"/>
      <c r="F30" s="5"/>
      <c r="G30" s="11"/>
      <c r="H30" s="10" t="str">
        <f t="shared" si="0"/>
        <v xml:space="preserve">No </v>
      </c>
      <c r="I30" s="14" t="s">
        <v>2441</v>
      </c>
    </row>
    <row r="31" spans="2:9">
      <c r="B31" s="73" t="s">
        <v>1981</v>
      </c>
      <c r="C31" s="75"/>
      <c r="D31" s="10"/>
      <c r="F31" s="119"/>
      <c r="G31" s="11"/>
      <c r="H31" s="10" t="str">
        <f t="shared" ref="H31:H36" si="3">CONCATENATE("No ",D31)</f>
        <v xml:space="preserve">No </v>
      </c>
      <c r="I31" s="14" t="s">
        <v>2441</v>
      </c>
    </row>
    <row r="32" spans="2:9">
      <c r="B32" s="73" t="s">
        <v>1988</v>
      </c>
      <c r="C32" s="75"/>
      <c r="D32" s="10"/>
      <c r="F32" s="119"/>
      <c r="G32" s="11"/>
      <c r="H32" s="10" t="str">
        <f t="shared" si="3"/>
        <v xml:space="preserve">No </v>
      </c>
      <c r="I32" s="14" t="s">
        <v>2441</v>
      </c>
    </row>
    <row r="33" spans="2:26">
      <c r="B33" s="73" t="s">
        <v>1994</v>
      </c>
      <c r="C33" s="75"/>
      <c r="D33" s="10"/>
      <c r="F33" s="119"/>
      <c r="G33" s="11"/>
      <c r="H33" s="10" t="str">
        <f t="shared" si="3"/>
        <v xml:space="preserve">No </v>
      </c>
      <c r="I33" s="14" t="s">
        <v>2441</v>
      </c>
    </row>
    <row r="34" spans="2:26">
      <c r="B34" s="73" t="s">
        <v>2310</v>
      </c>
      <c r="C34" s="75"/>
      <c r="D34" s="10"/>
      <c r="F34" s="119"/>
      <c r="G34" s="11"/>
      <c r="H34" s="10" t="str">
        <f t="shared" si="3"/>
        <v xml:space="preserve">No </v>
      </c>
      <c r="I34" s="14" t="s">
        <v>2441</v>
      </c>
    </row>
    <row r="35" spans="2:26">
      <c r="B35" s="73" t="s">
        <v>2395</v>
      </c>
      <c r="C35" s="75"/>
      <c r="D35" s="10"/>
      <c r="F35" s="119"/>
      <c r="G35" s="11"/>
      <c r="H35" s="10" t="str">
        <f t="shared" si="3"/>
        <v xml:space="preserve">No </v>
      </c>
      <c r="I35" s="14" t="s">
        <v>2441</v>
      </c>
    </row>
    <row r="36" spans="2:26">
      <c r="B36" s="73" t="s">
        <v>2314</v>
      </c>
      <c r="C36" s="75"/>
      <c r="D36" s="10"/>
      <c r="F36" s="119"/>
      <c r="G36" s="11"/>
      <c r="H36" s="10" t="str">
        <f t="shared" si="3"/>
        <v xml:space="preserve">No </v>
      </c>
      <c r="I36" s="14" t="s">
        <v>2441</v>
      </c>
    </row>
    <row r="37" spans="2:26">
      <c r="B37" s="73" t="s">
        <v>1999</v>
      </c>
      <c r="C37" s="75" t="str" cm="1">
        <f t="array" ref="C37">_xlfn._xlws.FILTER('5. Proceso Pedagógico'!B3:F28,'5. Proceso Pedagógico'!D3:D28="NO CUMPLE CONDICIÓN","")</f>
        <v/>
      </c>
      <c r="D37" s="10"/>
      <c r="E37" s="75"/>
      <c r="F37" s="5"/>
      <c r="G37" s="5"/>
      <c r="H37" s="10" t="str">
        <f t="shared" si="0"/>
        <v xml:space="preserve">No </v>
      </c>
      <c r="I37" s="73" t="s">
        <v>2442</v>
      </c>
      <c r="J37" s="72"/>
      <c r="K37" s="72"/>
      <c r="L37" s="72"/>
      <c r="M37" s="72"/>
      <c r="N37" s="72"/>
      <c r="O37" s="72"/>
      <c r="P37" s="72"/>
      <c r="Q37" s="72"/>
      <c r="R37" s="72"/>
      <c r="S37" s="72"/>
      <c r="T37" s="72"/>
      <c r="U37" s="72"/>
      <c r="V37" s="72"/>
      <c r="W37" s="72"/>
      <c r="X37" s="72"/>
      <c r="Y37" s="72"/>
      <c r="Z37" s="72"/>
    </row>
    <row r="38" spans="2:26">
      <c r="B38" s="73" t="s">
        <v>2004</v>
      </c>
      <c r="C38" s="75"/>
      <c r="D38" s="10"/>
      <c r="E38" s="75"/>
      <c r="F38" s="5"/>
      <c r="G38" s="5"/>
      <c r="H38" s="10" t="str">
        <f t="shared" si="0"/>
        <v xml:space="preserve">No </v>
      </c>
      <c r="I38" s="73" t="s">
        <v>2442</v>
      </c>
      <c r="J38" s="72"/>
      <c r="K38" s="72"/>
      <c r="L38" s="72"/>
      <c r="M38" s="72"/>
      <c r="N38" s="72"/>
      <c r="O38" s="72"/>
      <c r="P38" s="72"/>
      <c r="Q38" s="72"/>
      <c r="R38" s="72"/>
      <c r="S38" s="72"/>
      <c r="T38" s="72"/>
      <c r="U38" s="72"/>
      <c r="V38" s="72"/>
      <c r="W38" s="72"/>
      <c r="X38" s="72"/>
      <c r="Y38" s="72"/>
      <c r="Z38" s="72"/>
    </row>
    <row r="39" spans="2:26">
      <c r="B39" s="73" t="s">
        <v>2010</v>
      </c>
      <c r="C39" s="75"/>
      <c r="D39" s="10"/>
      <c r="E39" s="75"/>
      <c r="F39" s="5"/>
      <c r="G39" s="5"/>
      <c r="H39" s="10" t="str">
        <f t="shared" si="0"/>
        <v xml:space="preserve">No </v>
      </c>
      <c r="I39" s="73" t="s">
        <v>2442</v>
      </c>
      <c r="J39" s="72"/>
      <c r="K39" s="72"/>
      <c r="L39" s="72"/>
      <c r="M39" s="72"/>
      <c r="N39" s="72"/>
      <c r="O39" s="72"/>
      <c r="P39" s="72"/>
      <c r="Q39" s="72"/>
      <c r="R39" s="72"/>
      <c r="S39" s="72"/>
      <c r="T39" s="72"/>
      <c r="U39" s="72"/>
      <c r="V39" s="72"/>
      <c r="W39" s="72"/>
      <c r="X39" s="72"/>
      <c r="Y39" s="72"/>
      <c r="Z39" s="72"/>
    </row>
    <row r="40" spans="2:26">
      <c r="B40" s="73" t="s">
        <v>2013</v>
      </c>
      <c r="C40" s="75"/>
      <c r="D40" s="10"/>
      <c r="E40" s="75"/>
      <c r="F40" s="5"/>
      <c r="G40" s="5"/>
      <c r="H40" s="10" t="str">
        <f t="shared" si="0"/>
        <v xml:space="preserve">No </v>
      </c>
      <c r="I40" s="73" t="s">
        <v>2442</v>
      </c>
      <c r="J40" s="72"/>
      <c r="K40" s="72"/>
      <c r="L40" s="72"/>
      <c r="M40" s="72"/>
      <c r="N40" s="72"/>
      <c r="O40" s="72"/>
      <c r="P40" s="72"/>
      <c r="Q40" s="72"/>
      <c r="R40" s="72"/>
      <c r="S40" s="72"/>
      <c r="T40" s="72"/>
      <c r="U40" s="72"/>
      <c r="V40" s="72"/>
      <c r="W40" s="72"/>
      <c r="X40" s="72"/>
      <c r="Y40" s="72"/>
      <c r="Z40" s="72"/>
    </row>
    <row r="41" spans="2:26">
      <c r="B41" s="73" t="s">
        <v>2020</v>
      </c>
      <c r="C41" s="75"/>
      <c r="D41" s="10"/>
      <c r="E41" s="75"/>
      <c r="F41" s="5"/>
      <c r="G41" s="5"/>
      <c r="H41" s="10" t="str">
        <f t="shared" si="0"/>
        <v xml:space="preserve">No </v>
      </c>
      <c r="I41" s="73" t="s">
        <v>2442</v>
      </c>
      <c r="J41" s="72"/>
      <c r="K41" s="72"/>
      <c r="L41" s="72"/>
      <c r="M41" s="72"/>
      <c r="N41" s="72"/>
      <c r="O41" s="72"/>
      <c r="P41" s="72"/>
      <c r="Q41" s="72"/>
      <c r="R41" s="72"/>
      <c r="S41" s="72"/>
      <c r="T41" s="72"/>
      <c r="U41" s="72"/>
      <c r="V41" s="72"/>
      <c r="W41" s="72"/>
      <c r="X41" s="72"/>
      <c r="Y41" s="72"/>
      <c r="Z41" s="72"/>
    </row>
    <row r="42" spans="2:26">
      <c r="B42" s="73" t="s">
        <v>2025</v>
      </c>
      <c r="C42" s="75"/>
      <c r="D42" s="10"/>
      <c r="E42" s="75"/>
      <c r="F42" s="5"/>
      <c r="G42" s="5"/>
      <c r="H42" s="10" t="str">
        <f t="shared" si="0"/>
        <v xml:space="preserve">No </v>
      </c>
      <c r="I42" s="73" t="s">
        <v>2442</v>
      </c>
      <c r="J42" s="72"/>
      <c r="K42" s="72"/>
      <c r="L42" s="72"/>
      <c r="M42" s="72"/>
      <c r="N42" s="72"/>
      <c r="O42" s="72"/>
      <c r="P42" s="72"/>
      <c r="Q42" s="72"/>
      <c r="R42" s="72"/>
      <c r="S42" s="72"/>
      <c r="T42" s="72"/>
      <c r="U42" s="72"/>
      <c r="V42" s="72"/>
      <c r="W42" s="72"/>
      <c r="X42" s="72"/>
      <c r="Y42" s="72"/>
      <c r="Z42" s="72"/>
    </row>
    <row r="43" spans="2:26">
      <c r="B43" s="73" t="s">
        <v>2032</v>
      </c>
      <c r="C43" s="75" t="str" cm="1">
        <f t="array" ref="C43">_xlfn._xlws.FILTER('6. Administrativo y Gestión'!B3:F20,'6. Administrativo y Gestión'!D3:D20="NO CUMPLE CONDICIÓN","")</f>
        <v/>
      </c>
      <c r="D43" s="10"/>
      <c r="E43" s="75"/>
      <c r="F43" s="5"/>
      <c r="G43" s="5"/>
      <c r="H43" s="10" t="str">
        <f t="shared" si="0"/>
        <v xml:space="preserve">No </v>
      </c>
      <c r="I43" s="73" t="s">
        <v>2443</v>
      </c>
      <c r="J43" s="72"/>
      <c r="K43" s="72"/>
      <c r="L43" s="72"/>
      <c r="M43" s="72"/>
      <c r="N43" s="72"/>
      <c r="O43" s="72"/>
      <c r="P43" s="72"/>
      <c r="Q43" s="72"/>
      <c r="R43" s="72"/>
      <c r="S43" s="72"/>
      <c r="T43" s="72"/>
      <c r="U43" s="72"/>
      <c r="V43" s="72"/>
      <c r="W43" s="72"/>
      <c r="X43" s="72"/>
      <c r="Y43" s="72"/>
      <c r="Z43" s="72"/>
    </row>
    <row r="44" spans="2:26">
      <c r="B44" s="73" t="s">
        <v>2035</v>
      </c>
      <c r="C44" s="75"/>
      <c r="D44" s="10"/>
      <c r="E44" s="75"/>
      <c r="F44" s="5"/>
      <c r="G44" s="5"/>
      <c r="H44" s="10" t="str">
        <f t="shared" ref="H44:H47" si="4">CONCATENATE("No ",D44)</f>
        <v xml:space="preserve">No </v>
      </c>
      <c r="I44" s="73" t="s">
        <v>2443</v>
      </c>
      <c r="J44" s="72"/>
      <c r="K44" s="72"/>
      <c r="L44" s="72"/>
      <c r="M44" s="72"/>
      <c r="N44" s="72"/>
      <c r="O44" s="72"/>
      <c r="P44" s="72"/>
      <c r="Q44" s="72"/>
      <c r="R44" s="72"/>
      <c r="S44" s="72"/>
      <c r="T44" s="72"/>
      <c r="U44" s="72"/>
      <c r="V44" s="72"/>
      <c r="W44" s="72"/>
      <c r="X44" s="72"/>
      <c r="Y44" s="72"/>
      <c r="Z44" s="72"/>
    </row>
    <row r="45" spans="2:26">
      <c r="B45" s="73" t="s">
        <v>2038</v>
      </c>
      <c r="C45" s="75"/>
      <c r="D45" s="10"/>
      <c r="E45" s="75"/>
      <c r="F45" s="5"/>
      <c r="G45" s="5"/>
      <c r="H45" s="10" t="str">
        <f t="shared" si="4"/>
        <v xml:space="preserve">No </v>
      </c>
      <c r="I45" s="73" t="s">
        <v>2443</v>
      </c>
      <c r="J45" s="72"/>
      <c r="K45" s="72"/>
      <c r="L45" s="72"/>
      <c r="M45" s="72"/>
      <c r="N45" s="72"/>
      <c r="O45" s="72"/>
      <c r="P45" s="72"/>
      <c r="Q45" s="72"/>
      <c r="R45" s="72"/>
      <c r="S45" s="72"/>
      <c r="T45" s="72"/>
      <c r="U45" s="72"/>
      <c r="V45" s="72"/>
      <c r="W45" s="72"/>
      <c r="X45" s="72"/>
      <c r="Y45" s="72"/>
      <c r="Z45" s="72"/>
    </row>
    <row r="46" spans="2:26">
      <c r="B46" s="73" t="s">
        <v>2404</v>
      </c>
      <c r="C46" s="75"/>
      <c r="D46" s="10"/>
      <c r="E46" s="75"/>
      <c r="F46" s="5"/>
      <c r="G46" s="5"/>
      <c r="H46" s="10" t="str">
        <f t="shared" si="4"/>
        <v xml:space="preserve">No </v>
      </c>
      <c r="I46" s="73" t="s">
        <v>2443</v>
      </c>
      <c r="J46" s="72"/>
      <c r="K46" s="72"/>
      <c r="L46" s="72"/>
      <c r="M46" s="72"/>
      <c r="N46" s="72"/>
      <c r="O46" s="72"/>
      <c r="P46" s="72"/>
      <c r="Q46" s="72"/>
      <c r="R46" s="72"/>
      <c r="S46" s="72"/>
      <c r="T46" s="72"/>
      <c r="U46" s="72"/>
      <c r="V46" s="72"/>
      <c r="W46" s="72"/>
      <c r="X46" s="72"/>
      <c r="Y46" s="72"/>
      <c r="Z46" s="72"/>
    </row>
    <row r="47" spans="2:26">
      <c r="B47" s="73" t="s">
        <v>2406</v>
      </c>
      <c r="C47" s="75"/>
      <c r="D47" s="10"/>
      <c r="E47" s="75"/>
      <c r="F47" s="5"/>
      <c r="G47" s="5"/>
      <c r="H47" s="10" t="str">
        <f t="shared" si="4"/>
        <v xml:space="preserve">No </v>
      </c>
      <c r="I47" s="73" t="s">
        <v>2443</v>
      </c>
      <c r="J47" s="72"/>
      <c r="K47" s="72"/>
      <c r="L47" s="72"/>
      <c r="M47" s="72"/>
      <c r="N47" s="72"/>
      <c r="O47" s="72"/>
      <c r="P47" s="72"/>
      <c r="Q47" s="72"/>
      <c r="R47" s="72"/>
      <c r="S47" s="72"/>
      <c r="T47" s="72"/>
      <c r="U47" s="72"/>
      <c r="V47" s="72"/>
      <c r="W47" s="72"/>
      <c r="X47" s="72"/>
      <c r="Y47" s="72"/>
      <c r="Z47" s="72"/>
    </row>
    <row r="48" spans="2:26">
      <c r="B48" s="73" t="s">
        <v>2053</v>
      </c>
      <c r="C48" s="75" t="str" cm="1">
        <f t="array" ref="C48">_xlfn._xlws.FILTER('7. Financiero'!B3:F19,'7. Financiero'!D3:D19="NO CUMPLE CONDICIÓN","")</f>
        <v/>
      </c>
      <c r="D48" s="10"/>
      <c r="E48" s="75"/>
      <c r="F48" s="5"/>
      <c r="G48" s="5"/>
      <c r="H48" s="10" t="str">
        <f t="shared" si="0"/>
        <v xml:space="preserve">No </v>
      </c>
      <c r="I48" s="73" t="s">
        <v>2444</v>
      </c>
    </row>
    <row r="49" spans="2:9">
      <c r="B49" s="73" t="s">
        <v>2242</v>
      </c>
      <c r="C49" s="75"/>
      <c r="H49" s="10" t="str">
        <f t="shared" si="0"/>
        <v xml:space="preserve">No </v>
      </c>
      <c r="I49" s="73" t="s">
        <v>2444</v>
      </c>
    </row>
    <row r="50" spans="2:9">
      <c r="B50" s="73" t="s">
        <v>2243</v>
      </c>
      <c r="C50" s="75"/>
      <c r="H50" s="10" t="str">
        <f t="shared" si="0"/>
        <v xml:space="preserve">No </v>
      </c>
      <c r="I50" s="73" t="s">
        <v>2444</v>
      </c>
    </row>
    <row r="51" spans="2:9">
      <c r="B51" s="73" t="s">
        <v>2062</v>
      </c>
      <c r="C51" s="75" t="str" cm="1">
        <f t="array" ref="C51">_xlfn._xlws.FILTER('8. Talento Humano'!B3:F26,'8. Talento Humano'!D3:D26="NO CUMPLE CONDICIÓN","")</f>
        <v/>
      </c>
      <c r="H51" s="10" t="str">
        <f t="shared" si="0"/>
        <v xml:space="preserve">No </v>
      </c>
      <c r="I51" s="73" t="s">
        <v>2445</v>
      </c>
    </row>
    <row r="52" spans="2:9">
      <c r="B52" s="73" t="s">
        <v>2069</v>
      </c>
      <c r="C52" s="75"/>
      <c r="H52" s="10" t="str">
        <f t="shared" si="0"/>
        <v xml:space="preserve">No </v>
      </c>
      <c r="I52" s="73" t="s">
        <v>2445</v>
      </c>
    </row>
    <row r="53" spans="2:9">
      <c r="B53" s="73" t="s">
        <v>2080</v>
      </c>
      <c r="C53" s="75"/>
      <c r="H53" s="10" t="str">
        <f t="shared" si="0"/>
        <v xml:space="preserve">No </v>
      </c>
      <c r="I53" s="73" t="s">
        <v>2445</v>
      </c>
    </row>
    <row r="54" spans="2:9">
      <c r="B54" s="73" t="s">
        <v>2085</v>
      </c>
      <c r="C54" s="75"/>
      <c r="H54" s="10" t="str">
        <f t="shared" si="0"/>
        <v xml:space="preserve">No </v>
      </c>
      <c r="I54" s="73" t="s">
        <v>2445</v>
      </c>
    </row>
    <row r="55" spans="2:9">
      <c r="B55" s="73" t="s">
        <v>2092</v>
      </c>
      <c r="C55" s="75"/>
      <c r="H55" s="10" t="str">
        <f t="shared" si="0"/>
        <v xml:space="preserve">No </v>
      </c>
      <c r="I55" s="73" t="s">
        <v>2445</v>
      </c>
    </row>
    <row r="56" spans="2:9">
      <c r="B56" s="73" t="s">
        <v>2104</v>
      </c>
      <c r="C56" s="75"/>
      <c r="H56" s="10" t="str">
        <f t="shared" si="0"/>
        <v xml:space="preserve">No </v>
      </c>
      <c r="I56" s="73" t="s">
        <v>2445</v>
      </c>
    </row>
    <row r="57" spans="2:9">
      <c r="I57" s="73"/>
    </row>
  </sheetData>
  <sheetProtection algorithmName="SHA-512" hashValue="KupHqCrsvt1mCkKJXPdvYahtjr7zHooK7w8MT1L7afYITAqyk6q2+z5FZltn9aGsdf4kdgXwk319nLJMKPkafA==" saltValue="NKZzBYGs4N+WO7S7X76meQ==" spinCount="100000" sheet="1" objects="1" scenarios="1"/>
  <phoneticPr fontId="32" type="noConversion"/>
  <printOptions horizontalCentered="1"/>
  <pageMargins left="0.11811023622047245" right="0.11811023622047245" top="1.1811023622047245" bottom="0.74803149606299213" header="0.31496062992125984" footer="0.31496062992125984"/>
  <pageSetup scale="28" fitToHeight="0" orientation="landscape" r:id="rId1"/>
  <headerFooter>
    <oddHeader>&amp;C
PROCESO DE INSPECCIÓN, VIGILANCIA Y CONTROL
INSTRUMENTO DE VERIFICACIÓN  DE LAS CONDICIONES  DE PRESTACIÓN DEL SERVICIO
INTERNADO&amp;RINXX.IVC
Versión 1
Página &amp;P de &amp;N 
XX/XX/2025
Clasificación de la Información
CLASIFICADA</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pageSetUpPr fitToPage="1"/>
  </sheetPr>
  <dimension ref="A1:G46"/>
  <sheetViews>
    <sheetView workbookViewId="0"/>
  </sheetViews>
  <sheetFormatPr baseColWidth="10" defaultColWidth="11.42578125" defaultRowHeight="15.75"/>
  <cols>
    <col min="1" max="1" width="11.140625" style="133" customWidth="1"/>
    <col min="2" max="2" width="53.42578125" hidden="1" customWidth="1"/>
    <col min="3" max="3" width="32.140625" hidden="1" customWidth="1"/>
    <col min="4" max="4" width="66.140625" customWidth="1"/>
    <col min="5" max="5" width="70.42578125" customWidth="1"/>
    <col min="6" max="6" width="51.85546875" customWidth="1"/>
    <col min="7" max="7" width="18.140625" customWidth="1"/>
  </cols>
  <sheetData>
    <row r="1" spans="1:7" ht="21.75" customHeight="1">
      <c r="A1" s="502" t="s">
        <v>2245</v>
      </c>
      <c r="B1" s="503"/>
      <c r="C1" s="503"/>
      <c r="D1" s="503"/>
      <c r="E1" s="503"/>
      <c r="F1" s="503"/>
      <c r="G1" s="504"/>
    </row>
    <row r="2" spans="1:7" ht="45.75" thickBot="1">
      <c r="A2" s="130" t="s">
        <v>2246</v>
      </c>
      <c r="B2" s="76" t="s">
        <v>1617</v>
      </c>
      <c r="C2" s="76" t="s">
        <v>1618</v>
      </c>
      <c r="D2" s="76" t="s">
        <v>1619</v>
      </c>
      <c r="E2" s="76" t="s">
        <v>1620</v>
      </c>
      <c r="F2" s="76" t="s">
        <v>2247</v>
      </c>
      <c r="G2" s="77" t="s">
        <v>2244</v>
      </c>
    </row>
    <row r="3" spans="1:7" ht="54" customHeight="1">
      <c r="A3" s="131" t="str" cm="1">
        <f t="array" ref="A3">_xlfn._xlws.FILTER(TEMP!C3:I56,TEMP!E3:E56="NO CUMPLE CONDICIÓN","")</f>
        <v/>
      </c>
      <c r="B3" s="120"/>
      <c r="C3" s="121"/>
      <c r="D3" s="124"/>
      <c r="E3" s="134"/>
      <c r="F3" s="125"/>
      <c r="G3" s="126"/>
    </row>
    <row r="4" spans="1:7" ht="43.5" customHeight="1">
      <c r="A4" s="132"/>
      <c r="B4" s="122"/>
      <c r="C4" s="123"/>
      <c r="D4" s="127"/>
      <c r="E4" s="135"/>
      <c r="F4" s="128"/>
      <c r="G4" s="129"/>
    </row>
    <row r="5" spans="1:7" ht="44.1" customHeight="1">
      <c r="A5" s="132"/>
      <c r="B5" s="122"/>
      <c r="C5" s="123"/>
      <c r="D5" s="127"/>
      <c r="E5" s="135"/>
      <c r="F5" s="128"/>
      <c r="G5" s="129"/>
    </row>
    <row r="6" spans="1:7" ht="50.1" customHeight="1">
      <c r="A6" s="132"/>
      <c r="B6" s="122"/>
      <c r="C6" s="123"/>
      <c r="D6" s="127"/>
      <c r="E6" s="135"/>
      <c r="F6" s="128"/>
      <c r="G6" s="129"/>
    </row>
    <row r="7" spans="1:7" ht="50.1" customHeight="1">
      <c r="A7" s="132"/>
      <c r="B7" s="122"/>
      <c r="C7" s="123"/>
      <c r="D7" s="127"/>
      <c r="E7" s="135"/>
      <c r="F7" s="128"/>
      <c r="G7" s="129"/>
    </row>
    <row r="8" spans="1:7" ht="50.1" customHeight="1">
      <c r="A8" s="132"/>
      <c r="B8" s="122"/>
      <c r="C8" s="123"/>
      <c r="D8" s="127"/>
      <c r="E8" s="135"/>
      <c r="F8" s="128"/>
      <c r="G8" s="129"/>
    </row>
    <row r="9" spans="1:7" ht="50.1" customHeight="1">
      <c r="A9" s="132"/>
      <c r="B9" s="122"/>
      <c r="C9" s="123"/>
      <c r="D9" s="127"/>
      <c r="E9" s="135"/>
      <c r="F9" s="128"/>
      <c r="G9" s="129"/>
    </row>
    <row r="10" spans="1:7" ht="50.1" customHeight="1">
      <c r="A10" s="132"/>
      <c r="B10" s="122"/>
      <c r="C10" s="123"/>
      <c r="D10" s="127"/>
      <c r="E10" s="135"/>
      <c r="F10" s="128"/>
      <c r="G10" s="129"/>
    </row>
    <row r="11" spans="1:7" ht="50.1" customHeight="1">
      <c r="A11" s="132"/>
      <c r="B11" s="122"/>
      <c r="C11" s="123"/>
      <c r="D11" s="127"/>
      <c r="E11" s="135"/>
      <c r="F11" s="128"/>
      <c r="G11" s="129"/>
    </row>
    <row r="12" spans="1:7" ht="50.1" customHeight="1">
      <c r="A12" s="132"/>
      <c r="B12" s="122"/>
      <c r="C12" s="123"/>
      <c r="D12" s="127"/>
      <c r="E12" s="135"/>
      <c r="F12" s="128"/>
      <c r="G12" s="129"/>
    </row>
    <row r="13" spans="1:7" ht="50.1" customHeight="1">
      <c r="A13" s="132"/>
      <c r="B13" s="122"/>
      <c r="C13" s="123"/>
      <c r="D13" s="127"/>
      <c r="E13" s="135"/>
      <c r="F13" s="128"/>
      <c r="G13" s="129"/>
    </row>
    <row r="14" spans="1:7" ht="50.1" customHeight="1">
      <c r="A14" s="132"/>
      <c r="B14" s="122"/>
      <c r="C14" s="123"/>
      <c r="D14" s="127"/>
      <c r="E14" s="135"/>
      <c r="F14" s="128"/>
      <c r="G14" s="129"/>
    </row>
    <row r="15" spans="1:7" ht="50.1" customHeight="1">
      <c r="A15" s="132"/>
      <c r="B15" s="122"/>
      <c r="C15" s="123"/>
      <c r="D15" s="127"/>
      <c r="E15" s="135"/>
      <c r="F15" s="128"/>
      <c r="G15" s="129"/>
    </row>
    <row r="16" spans="1:7" ht="50.1" customHeight="1">
      <c r="A16" s="132"/>
      <c r="B16" s="122"/>
      <c r="C16" s="123"/>
      <c r="D16" s="127"/>
      <c r="E16" s="135"/>
      <c r="F16" s="128"/>
      <c r="G16" s="129"/>
    </row>
    <row r="17" spans="1:7" ht="50.1" customHeight="1">
      <c r="A17" s="132"/>
      <c r="B17" s="122"/>
      <c r="C17" s="123"/>
      <c r="D17" s="127"/>
      <c r="E17" s="135"/>
      <c r="F17" s="128"/>
      <c r="G17" s="129"/>
    </row>
    <row r="18" spans="1:7" ht="50.1" customHeight="1">
      <c r="A18" s="132"/>
      <c r="B18" s="122"/>
      <c r="C18" s="123"/>
      <c r="D18" s="127"/>
      <c r="E18" s="135"/>
      <c r="F18" s="128"/>
      <c r="G18" s="129"/>
    </row>
    <row r="19" spans="1:7" ht="50.1" customHeight="1">
      <c r="A19" s="132"/>
      <c r="B19" s="122"/>
      <c r="C19" s="123"/>
      <c r="D19" s="127"/>
      <c r="E19" s="135"/>
      <c r="F19" s="128"/>
      <c r="G19" s="129"/>
    </row>
    <row r="20" spans="1:7" ht="50.1" customHeight="1">
      <c r="A20" s="132"/>
      <c r="B20" s="122"/>
      <c r="C20" s="123"/>
      <c r="D20" s="127"/>
      <c r="E20" s="135"/>
      <c r="F20" s="128"/>
      <c r="G20" s="129"/>
    </row>
    <row r="21" spans="1:7" ht="50.1" customHeight="1">
      <c r="A21" s="132"/>
      <c r="B21" s="122"/>
      <c r="C21" s="123"/>
      <c r="D21" s="127"/>
      <c r="E21" s="135"/>
      <c r="F21" s="128"/>
      <c r="G21" s="129"/>
    </row>
    <row r="22" spans="1:7" ht="50.1" customHeight="1">
      <c r="A22" s="132"/>
      <c r="B22" s="122"/>
      <c r="C22" s="123"/>
      <c r="D22" s="127"/>
      <c r="E22" s="135"/>
      <c r="F22" s="128"/>
      <c r="G22" s="129"/>
    </row>
    <row r="23" spans="1:7" ht="50.1" customHeight="1">
      <c r="A23" s="132"/>
      <c r="B23" s="122"/>
      <c r="C23" s="123"/>
      <c r="D23" s="127"/>
      <c r="E23" s="135"/>
      <c r="F23" s="128"/>
      <c r="G23" s="129"/>
    </row>
    <row r="24" spans="1:7" ht="50.1" customHeight="1">
      <c r="A24" s="132"/>
      <c r="B24" s="122"/>
      <c r="C24" s="123"/>
      <c r="D24" s="127"/>
      <c r="E24" s="135"/>
      <c r="F24" s="128"/>
      <c r="G24" s="129"/>
    </row>
    <row r="25" spans="1:7" ht="50.1" customHeight="1">
      <c r="A25" s="132"/>
      <c r="B25" s="122"/>
      <c r="C25" s="123"/>
      <c r="D25" s="127"/>
      <c r="E25" s="135"/>
      <c r="F25" s="128"/>
      <c r="G25" s="129"/>
    </row>
    <row r="26" spans="1:7" ht="50.1" customHeight="1">
      <c r="A26" s="132"/>
      <c r="B26" s="122"/>
      <c r="C26" s="123"/>
      <c r="D26" s="127"/>
      <c r="E26" s="135"/>
      <c r="F26" s="128"/>
      <c r="G26" s="129"/>
    </row>
    <row r="27" spans="1:7" ht="50.1" customHeight="1">
      <c r="A27" s="132"/>
      <c r="B27" s="122"/>
      <c r="C27" s="123"/>
      <c r="D27" s="127"/>
      <c r="E27" s="135"/>
      <c r="F27" s="128"/>
      <c r="G27" s="129"/>
    </row>
    <row r="28" spans="1:7" ht="50.1" customHeight="1">
      <c r="A28" s="132"/>
      <c r="B28" s="122"/>
      <c r="C28" s="123"/>
      <c r="D28" s="127"/>
      <c r="E28" s="135"/>
      <c r="F28" s="128"/>
      <c r="G28" s="129"/>
    </row>
    <row r="29" spans="1:7" ht="50.1" customHeight="1">
      <c r="A29" s="132"/>
      <c r="B29" s="122"/>
      <c r="C29" s="123"/>
      <c r="D29" s="127"/>
      <c r="E29" s="135"/>
      <c r="F29" s="128"/>
      <c r="G29" s="129"/>
    </row>
    <row r="30" spans="1:7" ht="50.1" customHeight="1">
      <c r="A30" s="132"/>
      <c r="B30" s="122"/>
      <c r="C30" s="123"/>
      <c r="D30" s="127"/>
      <c r="E30" s="135"/>
      <c r="F30" s="128"/>
      <c r="G30" s="129"/>
    </row>
    <row r="31" spans="1:7" ht="50.1" customHeight="1">
      <c r="A31" s="132"/>
      <c r="B31" s="122"/>
      <c r="C31" s="123"/>
      <c r="D31" s="127"/>
      <c r="E31" s="135"/>
      <c r="F31" s="128"/>
      <c r="G31" s="129"/>
    </row>
    <row r="32" spans="1:7" ht="50.1" customHeight="1">
      <c r="A32" s="132"/>
      <c r="B32" s="122"/>
      <c r="C32" s="123"/>
      <c r="D32" s="127"/>
      <c r="E32" s="135"/>
      <c r="F32" s="128"/>
      <c r="G32" s="129"/>
    </row>
    <row r="33" spans="1:7" ht="50.1" customHeight="1">
      <c r="A33" s="132"/>
      <c r="B33" s="122"/>
      <c r="C33" s="123"/>
      <c r="D33" s="127"/>
      <c r="E33" s="135"/>
      <c r="F33" s="128"/>
      <c r="G33" s="129"/>
    </row>
    <row r="34" spans="1:7" ht="50.1" customHeight="1">
      <c r="A34" s="132"/>
      <c r="B34" s="122"/>
      <c r="C34" s="123"/>
      <c r="D34" s="127"/>
      <c r="E34" s="135"/>
      <c r="F34" s="128"/>
      <c r="G34" s="129"/>
    </row>
    <row r="35" spans="1:7" ht="50.1" customHeight="1">
      <c r="A35" s="132"/>
      <c r="B35" s="122"/>
      <c r="C35" s="123"/>
      <c r="D35" s="127"/>
      <c r="E35" s="135"/>
      <c r="F35" s="128"/>
      <c r="G35" s="129"/>
    </row>
    <row r="36" spans="1:7" ht="50.1" customHeight="1">
      <c r="A36" s="132"/>
      <c r="B36" s="122"/>
      <c r="C36" s="123"/>
      <c r="D36" s="127"/>
      <c r="E36" s="135"/>
      <c r="F36" s="128"/>
      <c r="G36" s="129"/>
    </row>
    <row r="37" spans="1:7" ht="50.1" customHeight="1">
      <c r="A37" s="132"/>
      <c r="B37" s="122"/>
      <c r="C37" s="123"/>
      <c r="D37" s="127"/>
      <c r="E37" s="135"/>
      <c r="F37" s="128"/>
      <c r="G37" s="129"/>
    </row>
    <row r="38" spans="1:7" ht="50.1" customHeight="1">
      <c r="A38" s="132"/>
      <c r="B38" s="122"/>
      <c r="C38" s="123"/>
      <c r="D38" s="127"/>
      <c r="E38" s="135"/>
      <c r="F38" s="128"/>
      <c r="G38" s="129"/>
    </row>
    <row r="39" spans="1:7" ht="50.1" customHeight="1">
      <c r="A39" s="132"/>
      <c r="B39" s="122"/>
      <c r="C39" s="123"/>
      <c r="D39" s="127"/>
      <c r="E39" s="135"/>
      <c r="F39" s="128"/>
      <c r="G39" s="129"/>
    </row>
    <row r="40" spans="1:7" ht="50.1" customHeight="1">
      <c r="A40" s="132"/>
      <c r="B40" s="122"/>
      <c r="C40" s="123"/>
      <c r="D40" s="127"/>
      <c r="E40" s="135"/>
      <c r="F40" s="128"/>
      <c r="G40" s="129"/>
    </row>
    <row r="41" spans="1:7" ht="50.1" customHeight="1">
      <c r="A41" s="132"/>
      <c r="B41" s="122"/>
      <c r="C41" s="123"/>
      <c r="D41" s="127"/>
      <c r="E41" s="135"/>
      <c r="F41" s="128"/>
      <c r="G41" s="129"/>
    </row>
    <row r="42" spans="1:7" ht="50.1" customHeight="1">
      <c r="A42" s="132"/>
      <c r="B42" s="122"/>
      <c r="C42" s="123"/>
      <c r="D42" s="127"/>
      <c r="E42" s="135"/>
      <c r="F42" s="128"/>
      <c r="G42" s="129"/>
    </row>
    <row r="43" spans="1:7" ht="50.1" customHeight="1">
      <c r="A43" s="132"/>
      <c r="B43" s="122"/>
      <c r="C43" s="123"/>
      <c r="D43" s="127"/>
      <c r="E43" s="135"/>
      <c r="F43" s="128"/>
      <c r="G43" s="129"/>
    </row>
    <row r="44" spans="1:7" ht="50.1" customHeight="1">
      <c r="A44" s="132"/>
      <c r="B44" s="122"/>
      <c r="C44" s="123"/>
      <c r="D44" s="127"/>
      <c r="E44" s="135"/>
      <c r="F44" s="128"/>
      <c r="G44" s="129"/>
    </row>
    <row r="45" spans="1:7" ht="50.1" customHeight="1">
      <c r="A45" s="132"/>
      <c r="B45" s="122"/>
      <c r="C45" s="123"/>
      <c r="D45" s="127"/>
      <c r="E45" s="135"/>
      <c r="F45" s="128"/>
      <c r="G45" s="129"/>
    </row>
    <row r="46" spans="1:7" ht="50.1" customHeight="1">
      <c r="A46" s="132"/>
      <c r="B46" s="122"/>
      <c r="C46" s="123"/>
      <c r="D46" s="127"/>
      <c r="E46" s="135"/>
      <c r="F46" s="128"/>
      <c r="G46" s="129"/>
    </row>
  </sheetData>
  <sheetProtection algorithmName="SHA-512" hashValue="Niw9MEa8oi2DJwdcKa+akSSRQ4yfjbrDaduIofZZv7rXtUr24YUIWn92aDk7aYDLoG1TNYmQsGDIk5UYtS2W9w==" saltValue="HiOgqP9o2ibKvnIxlgGZew==" spinCount="100000" sheet="1" formatRows="0"/>
  <mergeCells count="1">
    <mergeCell ref="A1:G1"/>
  </mergeCells>
  <printOptions horizontalCentered="1"/>
  <pageMargins left="0.31496062992125984" right="0.31496062992125984" top="1.1417322834645669" bottom="0.74803149606299213" header="0.31496062992125984" footer="0.31496062992125984"/>
  <pageSetup scale="60" fitToHeight="0" orientation="landscape" r:id="rId1"/>
  <headerFooter>
    <oddHeader>&amp;L&amp;G&amp;CPROCESO DE INSPECCIÓN, VIGILANCIA Y CONTROL
INSTRUMENTO IV
EDUCACIÓN INICIAL EN EL HOGAR&amp;RIN82.IVC
Versión 2
24/06/2026
Clasificación de la Información
CLASIFICADA</oddHead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EFB63-994B-4634-B760-8CDA95DF4B2F}">
  <sheetPr>
    <pageSetUpPr fitToPage="1"/>
  </sheetPr>
  <dimension ref="A1:E38"/>
  <sheetViews>
    <sheetView showGridLines="0" tabSelected="1" zoomScale="90" zoomScaleNormal="90" workbookViewId="0"/>
  </sheetViews>
  <sheetFormatPr baseColWidth="10" defaultColWidth="11.42578125" defaultRowHeight="15"/>
  <cols>
    <col min="1" max="1" width="35.85546875" customWidth="1"/>
    <col min="2" max="2" width="38.85546875" customWidth="1"/>
    <col min="3" max="3" width="37.42578125" customWidth="1"/>
    <col min="4" max="4" width="74.140625" customWidth="1"/>
    <col min="5" max="5" width="26.42578125" customWidth="1"/>
  </cols>
  <sheetData>
    <row r="1" spans="1:5" ht="18" customHeight="1">
      <c r="A1" s="1"/>
      <c r="B1" s="1"/>
      <c r="C1" s="1"/>
      <c r="D1" s="1"/>
      <c r="E1" s="447" t="s">
        <v>2457</v>
      </c>
    </row>
    <row r="2" spans="1:5" ht="23.25" customHeight="1">
      <c r="A2" s="1"/>
      <c r="B2" s="449" t="s">
        <v>1468</v>
      </c>
      <c r="C2" s="449"/>
      <c r="D2" s="449"/>
      <c r="E2" s="448"/>
    </row>
    <row r="3" spans="1:5">
      <c r="B3" s="449"/>
      <c r="C3" s="449"/>
      <c r="D3" s="449"/>
      <c r="E3" s="448"/>
    </row>
    <row r="4" spans="1:5" ht="24" customHeight="1">
      <c r="A4" s="1"/>
      <c r="B4" s="449"/>
      <c r="C4" s="449"/>
      <c r="D4" s="449"/>
      <c r="E4" s="448"/>
    </row>
    <row r="5" spans="1:5" ht="30.6" customHeight="1">
      <c r="A5" s="1"/>
      <c r="B5" s="1"/>
      <c r="C5" s="1"/>
      <c r="D5" s="1"/>
      <c r="E5" s="448"/>
    </row>
    <row r="6" spans="1:5" ht="15.6" customHeight="1">
      <c r="A6" s="1"/>
      <c r="B6" s="1"/>
      <c r="C6" s="1"/>
      <c r="D6" s="1"/>
      <c r="E6" s="448"/>
    </row>
    <row r="7" spans="1:5">
      <c r="A7" s="1"/>
      <c r="B7" s="1"/>
      <c r="C7" s="1"/>
      <c r="D7" s="1"/>
      <c r="E7" s="1"/>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ht="20.25" customHeight="1">
      <c r="A35" s="450"/>
      <c r="B35" s="451"/>
      <c r="C35" s="451"/>
      <c r="D35" s="451"/>
      <c r="E35" s="451"/>
    </row>
    <row r="38" spans="1:5" ht="54" customHeight="1">
      <c r="A38" s="452" t="s">
        <v>2455</v>
      </c>
      <c r="B38" s="451"/>
      <c r="C38" s="451"/>
      <c r="D38" s="451"/>
      <c r="E38" s="451"/>
    </row>
  </sheetData>
  <sheetProtection algorithmName="SHA-512" hashValue="JQ+pOU+ijZbAKyTRbjo8uUjUuRG/haX79//XVxqEJnjO2yfxnnDMyXMd/no7UwUtY3f5esvgkYW1YmGT+9vKcw==" saltValue="sBrIR3YFVvWIIshM46JJqg==" spinCount="100000" sheet="1" insertHyperlinks="0"/>
  <mergeCells count="4">
    <mergeCell ref="E1:E6"/>
    <mergeCell ref="B2:D4"/>
    <mergeCell ref="A35:E35"/>
    <mergeCell ref="A38:E38"/>
  </mergeCells>
  <printOptions horizontalCentered="1"/>
  <pageMargins left="0.11811023622047245" right="0.11811023622047245" top="0.74803149606299213" bottom="0.74803149606299213" header="0.31496062992125984" footer="0.31496062992125984"/>
  <pageSetup paperSize="9" scale="67"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pageSetUpPr fitToPage="1"/>
  </sheetPr>
  <dimension ref="A1:J45"/>
  <sheetViews>
    <sheetView zoomScaleNormal="100" workbookViewId="0"/>
  </sheetViews>
  <sheetFormatPr baseColWidth="10" defaultColWidth="11.42578125" defaultRowHeight="15"/>
  <cols>
    <col min="1" max="1" width="10.85546875" customWidth="1"/>
    <col min="2" max="2" width="56.140625" customWidth="1"/>
    <col min="3" max="3" width="48.42578125" customWidth="1"/>
    <col min="4" max="4" width="35.85546875" customWidth="1"/>
    <col min="5" max="5" width="30.140625" customWidth="1"/>
    <col min="6" max="6" width="28.85546875" customWidth="1"/>
  </cols>
  <sheetData>
    <row r="1" spans="1:10" ht="21.75" thickBot="1">
      <c r="A1" s="578" t="s">
        <v>2248</v>
      </c>
      <c r="B1" s="579"/>
      <c r="C1" s="579"/>
      <c r="D1" s="579"/>
      <c r="E1" s="579"/>
      <c r="F1" s="580"/>
    </row>
    <row r="2" spans="1:10" ht="33" customHeight="1" thickBot="1">
      <c r="A2" s="545" t="s">
        <v>2249</v>
      </c>
      <c r="B2" s="546"/>
      <c r="C2" s="543" t="s">
        <v>2456</v>
      </c>
      <c r="D2" s="543"/>
      <c r="E2" s="543"/>
      <c r="F2" s="544"/>
    </row>
    <row r="3" spans="1:10" s="35" customFormat="1" ht="15.75" customHeight="1">
      <c r="A3" s="552" t="s">
        <v>2250</v>
      </c>
      <c r="B3" s="553"/>
      <c r="C3" s="581" t="s">
        <v>2251</v>
      </c>
      <c r="D3" s="581"/>
      <c r="E3" s="581"/>
      <c r="F3" s="582"/>
      <c r="G3" s="32"/>
      <c r="H3" s="32"/>
      <c r="I3" s="32"/>
      <c r="J3" s="32"/>
    </row>
    <row r="4" spans="1:10" ht="14.25" customHeight="1">
      <c r="A4" s="552"/>
      <c r="B4" s="553"/>
      <c r="C4" s="103" t="s">
        <v>2252</v>
      </c>
      <c r="D4" s="103" t="s">
        <v>2253</v>
      </c>
      <c r="E4" s="103" t="s">
        <v>1972</v>
      </c>
      <c r="F4" s="104" t="s">
        <v>2254</v>
      </c>
      <c r="G4" s="32"/>
      <c r="H4" s="32"/>
      <c r="I4" s="32"/>
      <c r="J4" s="32"/>
    </row>
    <row r="5" spans="1:10" s="14" customFormat="1" ht="15.75" customHeight="1">
      <c r="A5" s="583" t="s">
        <v>2446</v>
      </c>
      <c r="B5" s="584"/>
      <c r="C5" s="39">
        <f>+'2. Ambientes Edu. y Protectores'!D62</f>
        <v>0</v>
      </c>
      <c r="D5" s="39">
        <f>+'2. Ambientes Edu. y Protectores'!D63</f>
        <v>0</v>
      </c>
      <c r="E5" s="39">
        <f>+'2. Ambientes Edu. y Protectores'!D64</f>
        <v>12</v>
      </c>
      <c r="F5" s="105">
        <f>SUM(C5:E5)</f>
        <v>12</v>
      </c>
      <c r="G5" s="32"/>
      <c r="H5" s="32"/>
      <c r="I5" s="32"/>
      <c r="J5" s="32"/>
    </row>
    <row r="6" spans="1:10">
      <c r="A6" s="583" t="s">
        <v>2447</v>
      </c>
      <c r="B6" s="584"/>
      <c r="C6" s="81">
        <f>+'3. Salud y Nutrición'!D77</f>
        <v>0</v>
      </c>
      <c r="D6" s="81">
        <f>+'3. Salud y Nutrición'!D78</f>
        <v>0</v>
      </c>
      <c r="E6" s="81">
        <f>+'3. Salud y Nutrición'!D79</f>
        <v>15</v>
      </c>
      <c r="F6" s="105">
        <f t="shared" ref="F6:F11" si="0">SUM(C6:E6)</f>
        <v>15</v>
      </c>
      <c r="G6" s="32"/>
      <c r="H6" s="32"/>
      <c r="I6" s="32"/>
      <c r="J6" s="32"/>
    </row>
    <row r="7" spans="1:10">
      <c r="A7" s="583" t="s">
        <v>2448</v>
      </c>
      <c r="B7" s="584"/>
      <c r="C7" s="81">
        <f>+'4. Familia, Comunidades y Redes'!D37</f>
        <v>0</v>
      </c>
      <c r="D7" s="81">
        <f>+'4. Familia, Comunidades y Redes'!D38</f>
        <v>0</v>
      </c>
      <c r="E7" s="81">
        <f>+'4. Familia, Comunidades y Redes'!D39</f>
        <v>7</v>
      </c>
      <c r="F7" s="105">
        <f t="shared" si="0"/>
        <v>7</v>
      </c>
      <c r="G7" s="32"/>
      <c r="H7" s="32"/>
      <c r="I7" s="32"/>
      <c r="J7" s="32"/>
    </row>
    <row r="8" spans="1:10">
      <c r="A8" s="583" t="s">
        <v>2449</v>
      </c>
      <c r="B8" s="584"/>
      <c r="C8" s="81">
        <f>+'5. Proceso Pedagógico'!D31</f>
        <v>0</v>
      </c>
      <c r="D8" s="81">
        <f>+'5. Proceso Pedagógico'!D32</f>
        <v>0</v>
      </c>
      <c r="E8" s="81">
        <f>+'5. Proceso Pedagógico'!D33</f>
        <v>6</v>
      </c>
      <c r="F8" s="105">
        <f t="shared" si="0"/>
        <v>6</v>
      </c>
      <c r="G8" s="32"/>
      <c r="H8" s="32"/>
      <c r="I8" s="32"/>
      <c r="J8" s="32"/>
    </row>
    <row r="9" spans="1:10">
      <c r="A9" s="583" t="s">
        <v>2450</v>
      </c>
      <c r="B9" s="584"/>
      <c r="C9" s="81">
        <f>+'6. Administrativo y Gestión'!D23</f>
        <v>0</v>
      </c>
      <c r="D9" s="81">
        <f>+'6. Administrativo y Gestión'!D24</f>
        <v>0</v>
      </c>
      <c r="E9" s="81">
        <f>+'6. Administrativo y Gestión'!D25</f>
        <v>5</v>
      </c>
      <c r="F9" s="105">
        <f t="shared" si="0"/>
        <v>5</v>
      </c>
      <c r="G9" s="32"/>
      <c r="H9" s="32"/>
      <c r="I9" s="32"/>
      <c r="J9" s="32"/>
    </row>
    <row r="10" spans="1:10">
      <c r="A10" s="583" t="s">
        <v>2256</v>
      </c>
      <c r="B10" s="584"/>
      <c r="C10" s="81">
        <f>+'7. Financiero'!D22</f>
        <v>0</v>
      </c>
      <c r="D10" s="81">
        <f>+'7. Financiero'!D23</f>
        <v>0</v>
      </c>
      <c r="E10" s="81">
        <f>+'7. Financiero'!D24</f>
        <v>3</v>
      </c>
      <c r="F10" s="105">
        <f t="shared" si="0"/>
        <v>3</v>
      </c>
      <c r="G10" s="32"/>
      <c r="H10" s="32"/>
      <c r="I10" s="32"/>
      <c r="J10" s="32"/>
    </row>
    <row r="11" spans="1:10">
      <c r="A11" s="583" t="s">
        <v>2255</v>
      </c>
      <c r="B11" s="584"/>
      <c r="C11" s="81">
        <f>+'8. Talento Humano'!D29</f>
        <v>0</v>
      </c>
      <c r="D11" s="81">
        <f>+'8. Talento Humano'!D30</f>
        <v>0</v>
      </c>
      <c r="E11" s="81">
        <f>+'8. Talento Humano'!D31</f>
        <v>6</v>
      </c>
      <c r="F11" s="105">
        <f t="shared" si="0"/>
        <v>6</v>
      </c>
      <c r="G11" s="32"/>
      <c r="H11" s="32"/>
      <c r="I11" s="32"/>
      <c r="J11" s="32"/>
    </row>
    <row r="12" spans="1:10">
      <c r="A12" s="570" t="s">
        <v>2257</v>
      </c>
      <c r="B12" s="571"/>
      <c r="C12" s="106">
        <f>SUM(C5:C11)</f>
        <v>0</v>
      </c>
      <c r="D12" s="106">
        <f>SUM(D5:D11)</f>
        <v>0</v>
      </c>
      <c r="E12" s="106">
        <f>SUM(E5:E11)</f>
        <v>54</v>
      </c>
      <c r="F12" s="107">
        <f>SUM(F5:F11)</f>
        <v>54</v>
      </c>
    </row>
    <row r="13" spans="1:10" ht="30.75" thickBot="1">
      <c r="A13" s="108"/>
      <c r="B13" s="109"/>
      <c r="C13" s="110" t="s">
        <v>2258</v>
      </c>
      <c r="D13" s="111" t="s">
        <v>2259</v>
      </c>
      <c r="E13" s="110" t="s">
        <v>2258</v>
      </c>
      <c r="F13" s="112"/>
    </row>
    <row r="14" spans="1:10">
      <c r="A14" s="549" t="s">
        <v>1611</v>
      </c>
      <c r="B14" s="550"/>
      <c r="C14" s="550"/>
      <c r="D14" s="550"/>
      <c r="E14" s="550"/>
      <c r="F14" s="551"/>
    </row>
    <row r="15" spans="1:10">
      <c r="A15" s="572"/>
      <c r="B15" s="573"/>
      <c r="C15" s="573"/>
      <c r="D15" s="573"/>
      <c r="E15" s="573"/>
      <c r="F15" s="574"/>
    </row>
    <row r="16" spans="1:10" ht="109.5" customHeight="1" thickBot="1">
      <c r="A16" s="575"/>
      <c r="B16" s="576"/>
      <c r="C16" s="576"/>
      <c r="D16" s="576"/>
      <c r="E16" s="576"/>
      <c r="F16" s="577"/>
    </row>
    <row r="17" spans="1:7" ht="25.5" customHeight="1">
      <c r="A17" s="549" t="s">
        <v>1613</v>
      </c>
      <c r="B17" s="550"/>
      <c r="C17" s="550"/>
      <c r="D17" s="550"/>
      <c r="E17" s="550"/>
      <c r="F17" s="551"/>
    </row>
    <row r="18" spans="1:7">
      <c r="A18" s="585"/>
      <c r="B18" s="586"/>
      <c r="C18" s="586"/>
      <c r="D18" s="586"/>
      <c r="E18" s="586"/>
      <c r="F18" s="587"/>
    </row>
    <row r="19" spans="1:7">
      <c r="A19" s="585"/>
      <c r="B19" s="586"/>
      <c r="C19" s="586"/>
      <c r="D19" s="586"/>
      <c r="E19" s="586"/>
      <c r="F19" s="587"/>
    </row>
    <row r="20" spans="1:7">
      <c r="A20" s="585"/>
      <c r="B20" s="586"/>
      <c r="C20" s="586"/>
      <c r="D20" s="586"/>
      <c r="E20" s="586"/>
      <c r="F20" s="587"/>
    </row>
    <row r="21" spans="1:7">
      <c r="A21" s="585"/>
      <c r="B21" s="586"/>
      <c r="C21" s="586"/>
      <c r="D21" s="586"/>
      <c r="E21" s="586"/>
      <c r="F21" s="587"/>
    </row>
    <row r="22" spans="1:7">
      <c r="A22" s="585"/>
      <c r="B22" s="586"/>
      <c r="C22" s="586"/>
      <c r="D22" s="586"/>
      <c r="E22" s="586"/>
      <c r="F22" s="587"/>
    </row>
    <row r="23" spans="1:7">
      <c r="A23" s="585"/>
      <c r="B23" s="586"/>
      <c r="C23" s="586"/>
      <c r="D23" s="586"/>
      <c r="E23" s="586"/>
      <c r="F23" s="587"/>
    </row>
    <row r="24" spans="1:7">
      <c r="A24" s="585"/>
      <c r="B24" s="586"/>
      <c r="C24" s="586"/>
      <c r="D24" s="586"/>
      <c r="E24" s="586"/>
      <c r="F24" s="587"/>
    </row>
    <row r="25" spans="1:7" ht="18" customHeight="1">
      <c r="A25" s="585"/>
      <c r="B25" s="586"/>
      <c r="C25" s="586"/>
      <c r="D25" s="586"/>
      <c r="E25" s="586"/>
      <c r="F25" s="587"/>
    </row>
    <row r="26" spans="1:7" ht="18" customHeight="1">
      <c r="A26" s="585"/>
      <c r="B26" s="586"/>
      <c r="C26" s="586"/>
      <c r="D26" s="586"/>
      <c r="E26" s="586"/>
      <c r="F26" s="587"/>
    </row>
    <row r="27" spans="1:7">
      <c r="A27" s="585"/>
      <c r="B27" s="586"/>
      <c r="C27" s="586"/>
      <c r="D27" s="586"/>
      <c r="E27" s="586"/>
      <c r="F27" s="587"/>
    </row>
    <row r="28" spans="1:7">
      <c r="A28" s="585"/>
      <c r="B28" s="586"/>
      <c r="C28" s="586"/>
      <c r="D28" s="586"/>
      <c r="E28" s="586"/>
      <c r="F28" s="587"/>
    </row>
    <row r="29" spans="1:7" ht="15" customHeight="1">
      <c r="A29" s="585"/>
      <c r="B29" s="586"/>
      <c r="C29" s="586"/>
      <c r="D29" s="586"/>
      <c r="E29" s="586"/>
      <c r="F29" s="587"/>
    </row>
    <row r="30" spans="1:7" ht="68.25" customHeight="1">
      <c r="A30" s="548" t="s">
        <v>2260</v>
      </c>
      <c r="B30" s="548"/>
      <c r="C30" s="547" t="s">
        <v>2261</v>
      </c>
      <c r="D30" s="547"/>
      <c r="E30" s="547"/>
      <c r="F30" s="547"/>
    </row>
    <row r="31" spans="1:7" ht="29.45" customHeight="1">
      <c r="A31" s="588" t="s">
        <v>2262</v>
      </c>
      <c r="B31" s="589"/>
      <c r="C31" s="589"/>
      <c r="D31" s="589"/>
      <c r="E31" s="589"/>
      <c r="F31" s="590"/>
      <c r="G31" s="41"/>
    </row>
    <row r="32" spans="1:7" ht="19.350000000000001" customHeight="1">
      <c r="A32" s="565" t="s">
        <v>2263</v>
      </c>
      <c r="B32" s="566"/>
      <c r="C32" s="567" t="s">
        <v>2264</v>
      </c>
      <c r="D32" s="568"/>
      <c r="E32" s="566"/>
      <c r="F32" s="42" t="s">
        <v>2265</v>
      </c>
      <c r="G32" s="41"/>
    </row>
    <row r="33" spans="1:10" ht="30" customHeight="1">
      <c r="A33" s="558"/>
      <c r="B33" s="559"/>
      <c r="C33" s="560"/>
      <c r="D33" s="561"/>
      <c r="E33" s="559"/>
      <c r="F33" s="113"/>
      <c r="G33" s="41"/>
      <c r="H33" s="40"/>
      <c r="I33" s="40"/>
      <c r="J33" s="40"/>
    </row>
    <row r="34" spans="1:10" ht="30" customHeight="1">
      <c r="A34" s="558"/>
      <c r="B34" s="559"/>
      <c r="C34" s="560"/>
      <c r="D34" s="561"/>
      <c r="E34" s="559"/>
      <c r="F34" s="113"/>
      <c r="G34" s="41"/>
    </row>
    <row r="35" spans="1:10" ht="30" customHeight="1">
      <c r="A35" s="558"/>
      <c r="B35" s="559"/>
      <c r="C35" s="560"/>
      <c r="D35" s="561"/>
      <c r="E35" s="559"/>
      <c r="F35" s="113"/>
      <c r="G35" s="41"/>
    </row>
    <row r="36" spans="1:10" ht="30" customHeight="1">
      <c r="A36" s="558"/>
      <c r="B36" s="559"/>
      <c r="C36" s="560"/>
      <c r="D36" s="561"/>
      <c r="E36" s="559"/>
      <c r="F36" s="113"/>
      <c r="G36" s="41"/>
    </row>
    <row r="37" spans="1:10" ht="30" customHeight="1" thickBot="1">
      <c r="A37" s="554"/>
      <c r="B37" s="555"/>
      <c r="C37" s="556"/>
      <c r="D37" s="557"/>
      <c r="E37" s="555"/>
      <c r="F37" s="114"/>
      <c r="G37" s="41"/>
    </row>
    <row r="38" spans="1:10" ht="15.75" thickBot="1">
      <c r="A38" s="569"/>
      <c r="B38" s="569"/>
      <c r="C38" s="569"/>
      <c r="D38" s="569"/>
      <c r="E38" s="569"/>
      <c r="F38" s="43"/>
      <c r="G38" s="41"/>
    </row>
    <row r="39" spans="1:10">
      <c r="A39" s="562" t="s">
        <v>2266</v>
      </c>
      <c r="B39" s="563"/>
      <c r="C39" s="563"/>
      <c r="D39" s="563"/>
      <c r="E39" s="563"/>
      <c r="F39" s="564"/>
      <c r="G39" s="41"/>
    </row>
    <row r="40" spans="1:10">
      <c r="A40" s="565" t="s">
        <v>2263</v>
      </c>
      <c r="B40" s="566"/>
      <c r="C40" s="567" t="s">
        <v>2264</v>
      </c>
      <c r="D40" s="568"/>
      <c r="E40" s="566"/>
      <c r="F40" s="42" t="s">
        <v>2265</v>
      </c>
      <c r="G40" s="41"/>
    </row>
    <row r="41" spans="1:10" ht="30" customHeight="1">
      <c r="A41" s="558"/>
      <c r="B41" s="559"/>
      <c r="C41" s="560"/>
      <c r="D41" s="561"/>
      <c r="E41" s="559"/>
      <c r="F41" s="113"/>
      <c r="G41" s="41"/>
    </row>
    <row r="42" spans="1:10" ht="30" customHeight="1">
      <c r="A42" s="558"/>
      <c r="B42" s="559"/>
      <c r="C42" s="560"/>
      <c r="D42" s="561"/>
      <c r="E42" s="559"/>
      <c r="F42" s="113"/>
      <c r="G42" s="41"/>
    </row>
    <row r="43" spans="1:10" ht="30" customHeight="1">
      <c r="A43" s="558"/>
      <c r="B43" s="559"/>
      <c r="C43" s="560"/>
      <c r="D43" s="561"/>
      <c r="E43" s="559"/>
      <c r="F43" s="113"/>
      <c r="G43" s="41"/>
    </row>
    <row r="44" spans="1:10" ht="30" customHeight="1">
      <c r="A44" s="558"/>
      <c r="B44" s="559"/>
      <c r="C44" s="560"/>
      <c r="D44" s="561"/>
      <c r="E44" s="559"/>
      <c r="F44" s="113"/>
      <c r="G44" s="41"/>
    </row>
    <row r="45" spans="1:10" ht="30" customHeight="1" thickBot="1">
      <c r="A45" s="554"/>
      <c r="B45" s="555"/>
      <c r="C45" s="556"/>
      <c r="D45" s="557"/>
      <c r="E45" s="555"/>
      <c r="F45" s="114"/>
      <c r="G45" s="41"/>
    </row>
  </sheetData>
  <sheetProtection algorithmName="SHA-512" hashValue="69rKDEXwU8wUFGDUhFzx2xcyJSG/7FNHF5/+d3/SVzisnUNrOn5fe6B8rTW7RwrBaD+zjkZ0w/uFgyY3GadKIg==" saltValue="OsYDrW6PuKhVN8mGqTXE7g==" spinCount="100000" sheet="1" formatRows="0"/>
  <mergeCells count="47">
    <mergeCell ref="A1:F1"/>
    <mergeCell ref="A34:B34"/>
    <mergeCell ref="C3:F3"/>
    <mergeCell ref="A5:B5"/>
    <mergeCell ref="A6:B6"/>
    <mergeCell ref="A7:B7"/>
    <mergeCell ref="A8:B8"/>
    <mergeCell ref="A9:B9"/>
    <mergeCell ref="A10:B10"/>
    <mergeCell ref="A18:F29"/>
    <mergeCell ref="A17:F17"/>
    <mergeCell ref="A31:F31"/>
    <mergeCell ref="A11:B11"/>
    <mergeCell ref="A32:B32"/>
    <mergeCell ref="C32:E32"/>
    <mergeCell ref="A33:B33"/>
    <mergeCell ref="C33:E33"/>
    <mergeCell ref="A12:B12"/>
    <mergeCell ref="A15:F16"/>
    <mergeCell ref="C34:E34"/>
    <mergeCell ref="A37:B37"/>
    <mergeCell ref="C37:E37"/>
    <mergeCell ref="A38:B38"/>
    <mergeCell ref="C38:E38"/>
    <mergeCell ref="A35:B35"/>
    <mergeCell ref="C35:E35"/>
    <mergeCell ref="A36:B36"/>
    <mergeCell ref="C36:E36"/>
    <mergeCell ref="A39:F39"/>
    <mergeCell ref="A40:B40"/>
    <mergeCell ref="C40:E40"/>
    <mergeCell ref="A41:B41"/>
    <mergeCell ref="C41:E41"/>
    <mergeCell ref="A45:B45"/>
    <mergeCell ref="C45:E45"/>
    <mergeCell ref="A42:B42"/>
    <mergeCell ref="C42:E42"/>
    <mergeCell ref="A43:B43"/>
    <mergeCell ref="C43:E43"/>
    <mergeCell ref="A44:B44"/>
    <mergeCell ref="C44:E44"/>
    <mergeCell ref="C2:F2"/>
    <mergeCell ref="A2:B2"/>
    <mergeCell ref="C30:F30"/>
    <mergeCell ref="A30:B30"/>
    <mergeCell ref="A14:F14"/>
    <mergeCell ref="A3:B4"/>
  </mergeCells>
  <printOptions horizontalCentered="1"/>
  <pageMargins left="0.31496062992125984" right="0.31496062992125984" top="1.1417322834645669" bottom="0.74803149606299213" header="0.31496062992125984" footer="0.31496062992125984"/>
  <pageSetup scale="62" fitToHeight="0" orientation="landscape" r:id="rId1"/>
  <headerFooter>
    <oddHeader>&amp;L&amp;G&amp;CPROCESO DE INSPECCIÓN, VIGILANCIA Y CONTROL
INSTRUMENTO IV
EDUCACIÓN INICIAL EN EL HOGAR&amp;RIN82.IVC
Versión 2
24/06/2026
Clasificación de la Información
CLASIFICADA</oddHeader>
    <oddFooter>&amp;C&amp;G</oddFooter>
  </headerFooter>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11326-27B0-4B77-B4D9-8376B7A66A2B}">
  <dimension ref="A1:KS4"/>
  <sheetViews>
    <sheetView topLeftCell="JV1" workbookViewId="0">
      <selection activeCell="JZ3" sqref="JZ3"/>
    </sheetView>
  </sheetViews>
  <sheetFormatPr baseColWidth="10" defaultColWidth="11.42578125" defaultRowHeight="15"/>
  <cols>
    <col min="1" max="1" width="33.7109375" customWidth="1"/>
    <col min="2" max="2" width="16.28515625" customWidth="1"/>
    <col min="3" max="3" width="24.28515625" customWidth="1"/>
    <col min="4" max="4" width="17.7109375" customWidth="1"/>
    <col min="5" max="5" width="21" customWidth="1"/>
    <col min="6" max="6" width="22" customWidth="1"/>
    <col min="7" max="7" width="21.140625" customWidth="1"/>
    <col min="8" max="8" width="22.28515625" customWidth="1"/>
    <col min="9" max="9" width="38.85546875" customWidth="1"/>
    <col min="10" max="10" width="17.7109375" customWidth="1"/>
    <col min="11" max="11" width="17.28515625" customWidth="1"/>
    <col min="12" max="12" width="19.42578125" customWidth="1"/>
    <col min="13" max="13" width="30.28515625" customWidth="1"/>
    <col min="14" max="14" width="37" customWidth="1"/>
    <col min="15" max="15" width="18.140625" customWidth="1"/>
    <col min="16" max="16" width="21.28515625" customWidth="1"/>
    <col min="17" max="17" width="24.7109375" customWidth="1"/>
    <col min="18" max="18" width="34.140625" customWidth="1"/>
    <col min="19" max="19" width="20.140625" customWidth="1"/>
    <col min="20" max="20" width="25.85546875" customWidth="1"/>
    <col min="21" max="21" width="40.42578125" customWidth="1"/>
    <col min="22" max="22" width="23.85546875" customWidth="1"/>
    <col min="23" max="23" width="20.42578125" customWidth="1"/>
    <col min="24" max="24" width="23" customWidth="1"/>
    <col min="25" max="25" width="39.140625" customWidth="1"/>
    <col min="26" max="26" width="20.7109375" customWidth="1"/>
    <col min="27" max="27" width="18.42578125" customWidth="1"/>
    <col min="28" max="28" width="16.140625" customWidth="1"/>
    <col min="29" max="29" width="33.7109375" customWidth="1"/>
    <col min="30" max="30" width="45.42578125" customWidth="1"/>
    <col min="31" max="31" width="23.7109375" customWidth="1"/>
    <col min="32" max="32" width="28" customWidth="1"/>
    <col min="33" max="33" width="19.42578125" customWidth="1"/>
    <col min="34" max="34" width="23" customWidth="1"/>
    <col min="35" max="35" width="20" customWidth="1"/>
    <col min="36" max="36" width="31.42578125" customWidth="1"/>
    <col min="37" max="37" width="41.140625" customWidth="1"/>
    <col min="38" max="38" width="42" customWidth="1"/>
    <col min="39" max="39" width="49.85546875" customWidth="1"/>
    <col min="40" max="40" width="23.85546875" customWidth="1"/>
    <col min="41" max="41" width="42.42578125" customWidth="1"/>
    <col min="42" max="42" width="19.42578125" customWidth="1"/>
    <col min="43" max="43" width="18.28515625" customWidth="1"/>
    <col min="44" max="44" width="18.42578125" customWidth="1"/>
    <col min="45" max="45" width="32" customWidth="1"/>
    <col min="46" max="46" width="27" customWidth="1"/>
    <col min="49" max="49" width="15.140625" customWidth="1"/>
    <col min="50" max="50" width="30.42578125" customWidth="1"/>
    <col min="51" max="51" width="40.140625" customWidth="1"/>
    <col min="52" max="52" width="19.140625" customWidth="1"/>
    <col min="53" max="53" width="17.85546875" customWidth="1"/>
    <col min="54" max="54" width="17.42578125" customWidth="1"/>
    <col min="55" max="55" width="42.7109375" customWidth="1"/>
    <col min="56" max="56" width="35.140625" customWidth="1"/>
    <col min="59" max="59" width="26.140625" customWidth="1"/>
    <col min="60" max="60" width="20.7109375" customWidth="1"/>
    <col min="61" max="61" width="7" customWidth="1"/>
    <col min="62" max="62" width="46.7109375" customWidth="1"/>
    <col min="63" max="63" width="25.140625" customWidth="1"/>
    <col min="64" max="64" width="51.140625" customWidth="1"/>
    <col min="65" max="65" width="5.42578125" customWidth="1"/>
    <col min="66" max="66" width="47.42578125" customWidth="1"/>
    <col min="67" max="67" width="30" customWidth="1"/>
    <col min="68" max="68" width="34.28515625" customWidth="1"/>
    <col min="69" max="69" width="8" customWidth="1"/>
    <col min="70" max="70" width="45.42578125" customWidth="1"/>
    <col min="71" max="71" width="23" customWidth="1"/>
    <col min="72" max="72" width="38.85546875" customWidth="1"/>
    <col min="73" max="73" width="7.7109375" customWidth="1"/>
    <col min="74" max="74" width="45" customWidth="1"/>
    <col min="75" max="75" width="27.42578125" customWidth="1"/>
    <col min="76" max="76" width="40.85546875" customWidth="1"/>
    <col min="77" max="77" width="7" customWidth="1"/>
    <col min="78" max="78" width="45" customWidth="1"/>
    <col min="79" max="79" width="28.42578125" customWidth="1"/>
    <col min="80" max="80" width="38.28515625" customWidth="1"/>
    <col min="81" max="81" width="6.42578125" customWidth="1"/>
    <col min="82" max="82" width="45.28515625" customWidth="1"/>
    <col min="83" max="83" width="25" customWidth="1"/>
    <col min="84" max="84" width="43" customWidth="1"/>
    <col min="85" max="85" width="6.42578125" customWidth="1"/>
    <col min="86" max="86" width="46.28515625" customWidth="1"/>
    <col min="87" max="87" width="29.42578125" customWidth="1"/>
    <col min="88" max="88" width="39.85546875" customWidth="1"/>
    <col min="89" max="89" width="6.42578125" customWidth="1"/>
    <col min="90" max="90" width="44.7109375" customWidth="1"/>
    <col min="91" max="91" width="28.140625" customWidth="1"/>
    <col min="92" max="92" width="35.140625" customWidth="1"/>
    <col min="93" max="93" width="7.85546875" customWidth="1"/>
    <col min="94" max="94" width="45" customWidth="1"/>
    <col min="95" max="95" width="27.42578125" customWidth="1"/>
    <col min="96" max="96" width="38.7109375" customWidth="1"/>
    <col min="97" max="97" width="7.42578125" customWidth="1"/>
    <col min="98" max="98" width="45.42578125" customWidth="1"/>
    <col min="99" max="99" width="28.7109375" customWidth="1"/>
    <col min="100" max="100" width="36" customWidth="1"/>
    <col min="101" max="101" width="8.42578125" customWidth="1"/>
    <col min="102" max="102" width="45.28515625" customWidth="1"/>
    <col min="103" max="103" width="20.42578125" customWidth="1"/>
    <col min="104" max="104" width="36.85546875" customWidth="1"/>
    <col min="105" max="105" width="8.42578125" customWidth="1"/>
    <col min="106" max="106" width="45.140625" customWidth="1"/>
    <col min="107" max="107" width="26.140625" customWidth="1"/>
    <col min="108" max="108" width="39.42578125" customWidth="1"/>
    <col min="110" max="110" width="44.85546875" customWidth="1"/>
    <col min="111" max="111" width="25" customWidth="1"/>
    <col min="112" max="112" width="43.85546875" customWidth="1"/>
    <col min="113" max="113" width="18.7109375" customWidth="1"/>
    <col min="114" max="114" width="9" customWidth="1"/>
    <col min="115" max="115" width="47.42578125" customWidth="1"/>
    <col min="116" max="116" width="27.140625" customWidth="1"/>
    <col min="117" max="117" width="23" customWidth="1"/>
    <col min="118" max="118" width="53.28515625" customWidth="1"/>
    <col min="119" max="119" width="7.42578125" customWidth="1"/>
    <col min="120" max="120" width="46.42578125" customWidth="1"/>
    <col min="121" max="121" width="24.42578125" customWidth="1"/>
    <col min="122" max="122" width="39.42578125" customWidth="1"/>
    <col min="123" max="123" width="7.85546875" customWidth="1"/>
    <col min="124" max="124" width="44.7109375" customWidth="1"/>
    <col min="125" max="125" width="22.28515625" customWidth="1"/>
    <col min="126" max="126" width="45.42578125" customWidth="1"/>
    <col min="127" max="127" width="7.85546875" customWidth="1"/>
    <col min="128" max="128" width="47" customWidth="1"/>
    <col min="129" max="129" width="25.140625" customWidth="1"/>
    <col min="130" max="130" width="48.7109375" customWidth="1"/>
    <col min="131" max="131" width="9.140625" customWidth="1"/>
    <col min="132" max="132" width="45.28515625" customWidth="1"/>
    <col min="133" max="133" width="25.85546875" customWidth="1"/>
    <col min="134" max="134" width="39.85546875" customWidth="1"/>
    <col min="135" max="135" width="8.42578125" customWidth="1"/>
    <col min="136" max="136" width="45.42578125" customWidth="1"/>
    <col min="137" max="137" width="25.7109375" customWidth="1"/>
    <col min="138" max="138" width="47.140625" customWidth="1"/>
    <col min="139" max="139" width="8.28515625" customWidth="1"/>
    <col min="140" max="140" width="46.140625" customWidth="1"/>
    <col min="141" max="141" width="25" customWidth="1"/>
    <col min="142" max="142" width="37.85546875" customWidth="1"/>
    <col min="143" max="143" width="8.85546875" customWidth="1"/>
    <col min="144" max="144" width="45.140625" customWidth="1"/>
    <col min="145" max="145" width="25.28515625" customWidth="1"/>
    <col min="146" max="146" width="43.42578125" customWidth="1"/>
    <col min="147" max="147" width="7.85546875" customWidth="1"/>
    <col min="148" max="148" width="45" customWidth="1"/>
    <col min="149" max="149" width="27.7109375" customWidth="1"/>
    <col min="150" max="150" width="40.85546875" customWidth="1"/>
    <col min="151" max="151" width="7.42578125" customWidth="1"/>
    <col min="152" max="152" width="44.7109375" customWidth="1"/>
    <col min="153" max="153" width="24.28515625" customWidth="1"/>
    <col min="154" max="154" width="36.7109375" customWidth="1"/>
    <col min="155" max="155" width="21.28515625" customWidth="1"/>
    <col min="156" max="156" width="7.85546875" customWidth="1"/>
    <col min="157" max="157" width="45.85546875" customWidth="1"/>
    <col min="158" max="158" width="24.85546875" customWidth="1"/>
    <col min="159" max="159" width="47.7109375" customWidth="1"/>
    <col min="160" max="160" width="9.140625" customWidth="1"/>
    <col min="161" max="161" width="45.7109375" customWidth="1"/>
    <col min="162" max="162" width="24.7109375" customWidth="1"/>
    <col min="163" max="163" width="50.28515625" customWidth="1"/>
    <col min="164" max="164" width="8.85546875" customWidth="1"/>
    <col min="165" max="165" width="45.42578125" customWidth="1"/>
    <col min="166" max="166" width="29.140625" customWidth="1"/>
    <col min="167" max="167" width="43.140625" customWidth="1"/>
    <col min="168" max="168" width="8.42578125" customWidth="1"/>
    <col min="169" max="169" width="45.7109375" customWidth="1"/>
    <col min="170" max="170" width="30.7109375" customWidth="1"/>
    <col min="171" max="171" width="41.28515625" customWidth="1"/>
    <col min="172" max="172" width="23.42578125" customWidth="1"/>
    <col min="173" max="173" width="8.28515625" customWidth="1"/>
    <col min="174" max="174" width="45.42578125" customWidth="1"/>
    <col min="175" max="175" width="23.42578125" customWidth="1"/>
    <col min="176" max="176" width="45.140625" customWidth="1"/>
    <col min="177" max="177" width="7.42578125" customWidth="1"/>
    <col min="178" max="178" width="42.140625" customWidth="1"/>
    <col min="179" max="179" width="27.140625" customWidth="1"/>
    <col min="180" max="180" width="16.140625" customWidth="1"/>
    <col min="181" max="181" width="34.85546875" customWidth="1"/>
    <col min="182" max="182" width="45.42578125" customWidth="1"/>
    <col min="183" max="183" width="29.42578125" customWidth="1"/>
    <col min="184" max="184" width="45.42578125" customWidth="1"/>
    <col min="185" max="185" width="9" customWidth="1"/>
    <col min="186" max="186" width="45.42578125" customWidth="1"/>
    <col min="187" max="187" width="27.42578125" customWidth="1"/>
    <col min="188" max="188" width="45.140625" customWidth="1"/>
    <col min="189" max="189" width="7.42578125" customWidth="1"/>
    <col min="190" max="190" width="45" customWidth="1"/>
    <col min="191" max="191" width="27.85546875" customWidth="1"/>
    <col min="192" max="192" width="22.7109375" customWidth="1"/>
    <col min="193" max="193" width="23.85546875" customWidth="1"/>
    <col min="194" max="194" width="28.140625" customWidth="1"/>
    <col min="195" max="195" width="45" customWidth="1"/>
    <col min="196" max="196" width="27.42578125" customWidth="1"/>
    <col min="197" max="197" width="49" customWidth="1"/>
    <col min="198" max="198" width="34" customWidth="1"/>
    <col min="199" max="199" width="45" customWidth="1"/>
    <col min="200" max="200" width="26.85546875" customWidth="1"/>
    <col min="201" max="201" width="45.28515625" customWidth="1"/>
    <col min="202" max="202" width="7.7109375" customWidth="1"/>
    <col min="203" max="203" width="45.28515625" customWidth="1"/>
    <col min="204" max="204" width="27.28515625" customWidth="1"/>
    <col min="205" max="205" width="52.140625" customWidth="1"/>
    <col min="206" max="206" width="22.28515625" customWidth="1"/>
    <col min="207" max="207" width="7.7109375" customWidth="1"/>
    <col min="208" max="208" width="45.7109375" customWidth="1"/>
    <col min="209" max="209" width="28.28515625" customWidth="1"/>
    <col min="210" max="210" width="45.28515625" customWidth="1"/>
    <col min="211" max="211" width="7.85546875" customWidth="1"/>
    <col min="212" max="212" width="45.140625" customWidth="1"/>
    <col min="213" max="213" width="28.85546875" customWidth="1"/>
    <col min="214" max="214" width="49.42578125" customWidth="1"/>
    <col min="215" max="215" width="7" customWidth="1"/>
    <col min="216" max="216" width="45.7109375" customWidth="1"/>
    <col min="217" max="217" width="29.42578125" customWidth="1"/>
    <col min="218" max="218" width="52.28515625" customWidth="1"/>
    <col min="219" max="219" width="8.140625" customWidth="1"/>
    <col min="220" max="220" width="45.42578125" customWidth="1"/>
    <col min="221" max="221" width="27.42578125" customWidth="1"/>
    <col min="222" max="222" width="46.85546875" customWidth="1"/>
    <col min="223" max="223" width="7.7109375" customWidth="1"/>
    <col min="224" max="224" width="16.140625" customWidth="1"/>
    <col min="225" max="225" width="30.42578125" customWidth="1"/>
    <col min="226" max="226" width="50.140625" customWidth="1"/>
    <col min="227" max="227" width="19" customWidth="1"/>
    <col min="228" max="228" width="8.42578125" customWidth="1"/>
    <col min="229" max="229" width="46.85546875" customWidth="1"/>
    <col min="230" max="230" width="27.140625" customWidth="1"/>
    <col min="231" max="231" width="40.42578125" customWidth="1"/>
    <col min="232" max="232" width="22.42578125" customWidth="1"/>
    <col min="233" max="233" width="8" customWidth="1"/>
    <col min="234" max="234" width="45.42578125" customWidth="1"/>
    <col min="235" max="235" width="28.85546875" customWidth="1"/>
    <col min="236" max="236" width="43.42578125" customWidth="1"/>
    <col min="237" max="237" width="7.28515625" customWidth="1"/>
    <col min="238" max="238" width="45" customWidth="1"/>
    <col min="239" max="239" width="29.42578125" customWidth="1"/>
    <col min="240" max="240" width="42.7109375" customWidth="1"/>
    <col min="241" max="241" width="8.28515625" customWidth="1"/>
    <col min="242" max="242" width="46.28515625" customWidth="1"/>
    <col min="243" max="243" width="29.140625" customWidth="1"/>
    <col min="244" max="244" width="48.85546875" customWidth="1"/>
    <col min="245" max="245" width="7.7109375" customWidth="1"/>
    <col min="246" max="246" width="45.42578125" customWidth="1"/>
    <col min="247" max="247" width="29" customWidth="1"/>
    <col min="248" max="248" width="46.28515625" customWidth="1"/>
    <col min="249" max="249" width="21" customWidth="1"/>
    <col min="250" max="250" width="7.42578125" customWidth="1"/>
    <col min="251" max="251" width="46.42578125" customWidth="1"/>
    <col min="252" max="252" width="27" customWidth="1"/>
    <col min="253" max="253" width="54.42578125" customWidth="1"/>
    <col min="254" max="254" width="7.42578125" customWidth="1"/>
    <col min="255" max="255" width="45.28515625" customWidth="1"/>
    <col min="256" max="256" width="28" customWidth="1"/>
    <col min="257" max="257" width="59.28515625" customWidth="1"/>
    <col min="258" max="258" width="7.7109375" customWidth="1"/>
    <col min="259" max="259" width="45.42578125" customWidth="1"/>
    <col min="260" max="260" width="26.140625" customWidth="1"/>
    <col min="261" max="261" width="63.28515625" customWidth="1"/>
    <col min="262" max="262" width="7.42578125" customWidth="1"/>
    <col min="263" max="263" width="45.7109375" customWidth="1"/>
    <col min="264" max="264" width="23.7109375" customWidth="1"/>
    <col min="265" max="265" width="52.85546875" customWidth="1"/>
    <col min="267" max="267" width="8.42578125" customWidth="1"/>
    <col min="268" max="268" width="45.7109375" customWidth="1"/>
    <col min="269" max="269" width="29.140625" customWidth="1"/>
    <col min="270" max="270" width="57" customWidth="1"/>
    <col min="271" max="271" width="7.140625" customWidth="1"/>
    <col min="272" max="272" width="45.42578125" customWidth="1"/>
    <col min="273" max="273" width="29.140625" customWidth="1"/>
    <col min="274" max="274" width="52.140625" customWidth="1"/>
    <col min="275" max="275" width="7.42578125" customWidth="1"/>
    <col min="276" max="276" width="45.28515625" customWidth="1"/>
    <col min="277" max="277" width="29.42578125" customWidth="1"/>
    <col min="278" max="278" width="51.140625" customWidth="1"/>
    <col min="279" max="279" width="7.7109375" customWidth="1"/>
    <col min="280" max="280" width="47.42578125" customWidth="1"/>
  </cols>
  <sheetData>
    <row r="1" spans="1:305" ht="15.75" thickBot="1">
      <c r="A1" s="600"/>
      <c r="B1" s="600"/>
      <c r="C1" s="600"/>
      <c r="D1" s="600"/>
      <c r="E1" s="600"/>
      <c r="F1" s="600"/>
      <c r="G1" s="600"/>
      <c r="H1" s="600"/>
      <c r="I1" s="600"/>
      <c r="J1" s="600"/>
      <c r="K1" s="600"/>
      <c r="L1" s="600"/>
      <c r="M1" s="601"/>
      <c r="AN1" s="605"/>
      <c r="AO1" s="606"/>
      <c r="AP1" s="606"/>
      <c r="AQ1" s="606"/>
      <c r="AR1" s="606"/>
      <c r="AS1" s="606"/>
      <c r="AT1" s="606"/>
      <c r="AU1" s="606"/>
      <c r="AV1" s="606"/>
      <c r="AW1" s="606"/>
      <c r="AX1" s="606"/>
      <c r="AY1" s="606"/>
      <c r="AZ1" s="606"/>
      <c r="BA1" s="606"/>
      <c r="BB1" s="606"/>
      <c r="BC1" s="606"/>
      <c r="BD1" s="606"/>
      <c r="BE1" s="606"/>
      <c r="BF1" s="606"/>
      <c r="BG1" s="606"/>
      <c r="BH1" s="593" t="s">
        <v>2452</v>
      </c>
      <c r="BI1" s="594"/>
      <c r="BJ1" s="594"/>
      <c r="BK1" s="594"/>
      <c r="BL1" s="594"/>
      <c r="BM1" s="594"/>
      <c r="BN1" s="594"/>
      <c r="BO1" s="594"/>
      <c r="BP1" s="594"/>
      <c r="BQ1" s="594"/>
      <c r="BR1" s="594"/>
      <c r="BS1" s="594"/>
      <c r="BT1" s="594"/>
      <c r="BU1" s="594"/>
      <c r="BV1" s="594"/>
      <c r="BW1" s="594"/>
      <c r="BX1" s="594"/>
      <c r="BY1" s="594"/>
      <c r="BZ1" s="594"/>
      <c r="CA1" s="594"/>
      <c r="CB1" s="594"/>
      <c r="CC1" s="594"/>
      <c r="CD1" s="594"/>
      <c r="CE1" s="594"/>
      <c r="CF1" s="594"/>
      <c r="CG1" s="594"/>
      <c r="CH1" s="594"/>
      <c r="CI1" s="594"/>
      <c r="CJ1" s="594"/>
      <c r="CK1" s="594"/>
      <c r="CL1" s="594"/>
      <c r="CM1" s="594"/>
      <c r="CN1" s="594"/>
      <c r="CO1" s="594"/>
      <c r="CP1" s="594"/>
      <c r="CQ1" s="594"/>
      <c r="CR1" s="594"/>
      <c r="CS1" s="594"/>
      <c r="CT1" s="594"/>
      <c r="CU1" s="594"/>
      <c r="CV1" s="594"/>
      <c r="CW1" s="594"/>
      <c r="CX1" s="594"/>
      <c r="CY1" s="594"/>
      <c r="CZ1" s="594"/>
      <c r="DA1" s="594"/>
      <c r="DB1" s="594"/>
      <c r="DC1" s="594"/>
      <c r="DD1" s="594"/>
      <c r="DE1" s="594"/>
      <c r="DF1" s="594"/>
      <c r="DG1" s="594"/>
      <c r="DH1" s="594"/>
      <c r="DI1" s="594"/>
      <c r="DJ1" s="594"/>
      <c r="DK1" s="594"/>
      <c r="DL1" s="594"/>
      <c r="DM1" s="595" t="s">
        <v>2440</v>
      </c>
      <c r="DN1" s="596"/>
      <c r="DO1" s="596"/>
      <c r="DP1" s="596"/>
      <c r="DQ1" s="596"/>
      <c r="DR1" s="596"/>
      <c r="DS1" s="596"/>
      <c r="DT1" s="596"/>
      <c r="DU1" s="596"/>
      <c r="DV1" s="596"/>
      <c r="DW1" s="596"/>
      <c r="DX1" s="596"/>
      <c r="DY1" s="596"/>
      <c r="DZ1" s="596"/>
      <c r="EA1" s="596"/>
      <c r="EB1" s="596"/>
      <c r="EC1" s="596"/>
      <c r="ED1" s="596"/>
      <c r="EE1" s="596"/>
      <c r="EF1" s="596"/>
      <c r="EG1" s="596"/>
      <c r="EH1" s="596"/>
      <c r="EI1" s="596"/>
      <c r="EJ1" s="596"/>
      <c r="EK1" s="596"/>
      <c r="EL1" s="596"/>
      <c r="EM1" s="596"/>
      <c r="EN1" s="596"/>
      <c r="EO1" s="596"/>
      <c r="EP1" s="596"/>
      <c r="EQ1" s="596"/>
      <c r="ER1" s="596"/>
      <c r="ES1" s="596"/>
      <c r="ET1" s="596"/>
      <c r="EU1" s="596"/>
      <c r="EV1" s="596"/>
      <c r="EW1" s="596"/>
      <c r="EX1" s="596"/>
      <c r="EY1" s="596"/>
      <c r="EZ1" s="596"/>
      <c r="FA1" s="596"/>
      <c r="FB1" s="596"/>
      <c r="FC1" s="596"/>
      <c r="FD1" s="596"/>
      <c r="FE1" s="596"/>
      <c r="FF1" s="596"/>
      <c r="FG1" s="596"/>
      <c r="FH1" s="596"/>
      <c r="FI1" s="596"/>
      <c r="FJ1" s="596"/>
      <c r="FK1" s="596"/>
      <c r="FL1" s="596"/>
      <c r="FM1" s="596"/>
      <c r="FN1" s="596"/>
      <c r="FO1" s="596"/>
      <c r="FP1" s="596"/>
      <c r="FQ1" s="596"/>
      <c r="FR1" s="596"/>
      <c r="FS1" s="596"/>
      <c r="FT1" s="596"/>
      <c r="FU1" s="596"/>
      <c r="FV1" s="596"/>
      <c r="FW1" s="596"/>
      <c r="FX1" s="596"/>
      <c r="FY1" s="596"/>
      <c r="FZ1" s="596"/>
      <c r="GA1" s="596"/>
      <c r="GB1" s="596"/>
      <c r="GC1" s="596"/>
      <c r="GD1" s="596"/>
      <c r="GE1" s="596"/>
      <c r="GF1" s="596"/>
      <c r="GG1" s="597" t="s">
        <v>2453</v>
      </c>
      <c r="GH1" s="597"/>
      <c r="GI1" s="597"/>
      <c r="GJ1" s="597"/>
      <c r="GK1" s="597"/>
      <c r="GL1" s="597"/>
      <c r="GM1" s="597"/>
      <c r="GN1" s="597"/>
      <c r="GO1" s="597"/>
      <c r="GP1" s="597"/>
      <c r="GQ1" s="597"/>
      <c r="GR1" s="597"/>
      <c r="GS1" s="597"/>
      <c r="GT1" s="597"/>
      <c r="GU1" s="597"/>
      <c r="GV1" s="597"/>
      <c r="GW1" s="597"/>
      <c r="GX1" s="597"/>
      <c r="GY1" s="597"/>
      <c r="GZ1" s="597"/>
      <c r="HA1" s="597"/>
      <c r="HB1" s="597"/>
      <c r="HC1" s="597"/>
      <c r="HD1" s="597"/>
      <c r="HE1" s="597"/>
      <c r="HF1" s="597"/>
      <c r="HG1" s="597"/>
      <c r="HH1" s="597"/>
      <c r="HI1" s="597"/>
      <c r="HJ1" s="597"/>
      <c r="HK1" s="597"/>
      <c r="HL1" s="597"/>
      <c r="HM1" s="598" t="s">
        <v>2442</v>
      </c>
      <c r="HN1" s="598"/>
      <c r="HO1" s="598"/>
      <c r="HP1" s="598"/>
      <c r="HQ1" s="598"/>
      <c r="HR1" s="598"/>
      <c r="HS1" s="598"/>
      <c r="HT1" s="598"/>
      <c r="HU1" s="598"/>
      <c r="HV1" s="598"/>
      <c r="HW1" s="598"/>
      <c r="HX1" s="598"/>
      <c r="HY1" s="598"/>
      <c r="HZ1" s="598"/>
      <c r="IA1" s="598"/>
      <c r="IB1" s="598"/>
      <c r="IC1" s="598"/>
      <c r="ID1" s="598"/>
      <c r="IE1" s="598"/>
      <c r="IF1" s="598"/>
      <c r="IG1" s="598"/>
      <c r="IH1" s="598"/>
      <c r="II1" s="598"/>
      <c r="IJ1" s="598"/>
      <c r="IK1" s="598"/>
      <c r="IL1" s="598"/>
      <c r="IM1" s="599" t="s">
        <v>2454</v>
      </c>
      <c r="IN1" s="599"/>
      <c r="IO1" s="599"/>
      <c r="IP1" s="599"/>
      <c r="IQ1" s="599"/>
      <c r="IR1" s="599"/>
      <c r="IS1" s="599"/>
      <c r="IT1" s="599"/>
      <c r="IU1" s="599"/>
      <c r="IV1" s="599"/>
      <c r="IW1" s="599"/>
      <c r="IX1" s="599"/>
      <c r="IY1" s="599"/>
      <c r="IZ1" s="599"/>
      <c r="JA1" s="599"/>
      <c r="JB1" s="599"/>
      <c r="JC1" s="599"/>
      <c r="JD1" s="599"/>
      <c r="JE1" s="591" t="s">
        <v>2444</v>
      </c>
      <c r="JF1" s="591"/>
      <c r="JG1" s="591"/>
      <c r="JH1" s="591"/>
      <c r="JI1" s="591"/>
      <c r="JJ1" s="591"/>
      <c r="JK1" s="591"/>
      <c r="JL1" s="591"/>
      <c r="JM1" s="591"/>
      <c r="JN1" s="591"/>
      <c r="JO1" s="591"/>
      <c r="JP1" s="591"/>
      <c r="JQ1" s="591"/>
      <c r="JR1" s="591"/>
      <c r="JS1" s="591"/>
      <c r="JT1" s="591"/>
      <c r="JU1" s="591"/>
      <c r="JV1" s="592" t="s">
        <v>2445</v>
      </c>
      <c r="JW1" s="592"/>
      <c r="JX1" s="592"/>
      <c r="JY1" s="592"/>
      <c r="JZ1" s="592"/>
      <c r="KA1" s="592"/>
      <c r="KB1" s="592"/>
      <c r="KC1" s="592"/>
      <c r="KD1" s="592"/>
      <c r="KE1" s="592"/>
      <c r="KF1" s="592"/>
      <c r="KG1" s="592"/>
      <c r="KH1" s="592"/>
      <c r="KI1" s="592"/>
      <c r="KJ1" s="592"/>
      <c r="KK1" s="592"/>
      <c r="KL1" s="592"/>
      <c r="KM1" s="592"/>
      <c r="KN1" s="592"/>
      <c r="KO1" s="592"/>
      <c r="KP1" s="592"/>
      <c r="KQ1" s="592"/>
      <c r="KR1" s="592"/>
      <c r="KS1" s="592"/>
    </row>
    <row r="2" spans="1:305" ht="15.75" thickBot="1">
      <c r="A2" s="607" t="s">
        <v>2268</v>
      </c>
      <c r="B2" s="607"/>
      <c r="C2" s="607"/>
      <c r="D2" s="607"/>
      <c r="E2" s="607"/>
      <c r="F2" s="607"/>
      <c r="G2" s="607"/>
      <c r="H2" s="607"/>
      <c r="I2" s="607"/>
      <c r="J2" s="607"/>
      <c r="K2" s="607"/>
      <c r="L2" s="607"/>
      <c r="M2" s="608"/>
      <c r="N2" s="602" t="s">
        <v>2269</v>
      </c>
      <c r="O2" s="602"/>
      <c r="P2" s="602"/>
      <c r="Q2" s="602"/>
      <c r="R2" s="602"/>
      <c r="S2" s="602"/>
      <c r="T2" s="602"/>
      <c r="U2" s="602"/>
      <c r="V2" s="602"/>
      <c r="W2" s="602"/>
      <c r="X2" s="602"/>
      <c r="Y2" s="602"/>
      <c r="Z2" s="602"/>
      <c r="AA2" s="602"/>
      <c r="AB2" s="602"/>
      <c r="AC2" s="602"/>
      <c r="AD2" s="602"/>
      <c r="AE2" s="602"/>
      <c r="AF2" s="603"/>
      <c r="AG2" s="604" t="s">
        <v>1655</v>
      </c>
      <c r="AH2" s="604"/>
      <c r="AI2" s="604"/>
      <c r="AJ2" s="604"/>
      <c r="AK2" s="604"/>
      <c r="AL2" s="604"/>
      <c r="AM2" s="604"/>
      <c r="AN2" s="609" t="s">
        <v>1672</v>
      </c>
      <c r="AO2" s="610"/>
      <c r="AP2" s="610"/>
      <c r="AQ2" s="610"/>
      <c r="AR2" s="610"/>
      <c r="AS2" s="610"/>
      <c r="AT2" s="610"/>
      <c r="AU2" s="610"/>
      <c r="AV2" s="610"/>
      <c r="AW2" s="610"/>
      <c r="AX2" s="610"/>
      <c r="AY2" s="610"/>
      <c r="AZ2" s="610"/>
      <c r="BA2" s="610"/>
      <c r="BB2" s="610"/>
      <c r="BC2" s="610"/>
      <c r="BD2" s="610"/>
      <c r="BE2" s="610"/>
      <c r="BF2" s="610"/>
      <c r="BG2" s="610"/>
      <c r="BH2" s="48" t="s">
        <v>1621</v>
      </c>
      <c r="BI2" s="46" t="s">
        <v>1623</v>
      </c>
      <c r="BJ2" s="48" t="s">
        <v>1624</v>
      </c>
      <c r="BK2" s="46" t="s">
        <v>1625</v>
      </c>
      <c r="BL2" s="46" t="s">
        <v>1699</v>
      </c>
      <c r="BM2" s="46" t="s">
        <v>1701</v>
      </c>
      <c r="BN2" s="46" t="s">
        <v>1703</v>
      </c>
      <c r="BO2" s="46" t="s">
        <v>1705</v>
      </c>
      <c r="BP2" s="46" t="s">
        <v>1707</v>
      </c>
      <c r="BQ2" s="46" t="s">
        <v>1709</v>
      </c>
      <c r="BR2" s="48" t="s">
        <v>1626</v>
      </c>
      <c r="BS2" s="46" t="s">
        <v>1627</v>
      </c>
      <c r="BT2" s="48" t="s">
        <v>1628</v>
      </c>
      <c r="BU2" s="46" t="s">
        <v>1629</v>
      </c>
      <c r="BV2" s="46" t="s">
        <v>1715</v>
      </c>
      <c r="BW2" s="157" t="s">
        <v>1630</v>
      </c>
      <c r="BX2" s="46" t="s">
        <v>1631</v>
      </c>
      <c r="BY2" s="46" t="s">
        <v>1632</v>
      </c>
      <c r="BZ2" s="46" t="s">
        <v>1633</v>
      </c>
      <c r="CA2" s="157" t="s">
        <v>1634</v>
      </c>
      <c r="CB2" s="46" t="s">
        <v>1635</v>
      </c>
      <c r="CC2" s="46" t="s">
        <v>1636</v>
      </c>
      <c r="CD2" s="157" t="s">
        <v>1637</v>
      </c>
      <c r="CE2" s="157" t="s">
        <v>1637</v>
      </c>
      <c r="CF2" s="46" t="s">
        <v>1638</v>
      </c>
      <c r="CG2" s="46" t="s">
        <v>1639</v>
      </c>
      <c r="CH2" s="46" t="s">
        <v>1724</v>
      </c>
      <c r="CI2" s="46" t="s">
        <v>1727</v>
      </c>
      <c r="CJ2" s="46" t="s">
        <v>1729</v>
      </c>
      <c r="CK2" s="46" t="s">
        <v>1731</v>
      </c>
      <c r="CL2" s="46" t="s">
        <v>1733</v>
      </c>
      <c r="CM2" s="46" t="s">
        <v>1735</v>
      </c>
      <c r="CN2" s="46" t="s">
        <v>1737</v>
      </c>
      <c r="CO2" s="46" t="s">
        <v>1739</v>
      </c>
      <c r="CP2" s="46" t="s">
        <v>1741</v>
      </c>
      <c r="CQ2" s="46" t="s">
        <v>1742</v>
      </c>
      <c r="CR2" s="46" t="s">
        <v>1743</v>
      </c>
      <c r="CS2" s="46" t="s">
        <v>1745</v>
      </c>
      <c r="CT2" s="46" t="s">
        <v>1747</v>
      </c>
      <c r="CU2" s="46" t="s">
        <v>1749</v>
      </c>
      <c r="CV2" s="46" t="s">
        <v>1751</v>
      </c>
      <c r="CW2" s="46" t="s">
        <v>1753</v>
      </c>
      <c r="CX2" s="46" t="s">
        <v>2287</v>
      </c>
      <c r="CY2" s="157" t="s">
        <v>1640</v>
      </c>
      <c r="CZ2" s="46" t="s">
        <v>1641</v>
      </c>
      <c r="DA2" s="46" t="s">
        <v>1642</v>
      </c>
      <c r="DB2" s="46" t="s">
        <v>1643</v>
      </c>
      <c r="DC2" s="46" t="s">
        <v>1644</v>
      </c>
      <c r="DD2" s="48" t="s">
        <v>1761</v>
      </c>
      <c r="DE2" s="46" t="s">
        <v>1764</v>
      </c>
      <c r="DF2" s="46" t="s">
        <v>1766</v>
      </c>
      <c r="DG2" s="46" t="s">
        <v>1768</v>
      </c>
      <c r="DH2" s="48" t="s">
        <v>1770</v>
      </c>
      <c r="DI2" s="46" t="s">
        <v>1773</v>
      </c>
      <c r="DJ2" s="46" t="s">
        <v>1776</v>
      </c>
      <c r="DK2" s="157" t="s">
        <v>1779</v>
      </c>
      <c r="DL2" s="50" t="s">
        <v>1782</v>
      </c>
      <c r="DM2" s="256" t="s">
        <v>1786</v>
      </c>
      <c r="DN2" s="254" t="s">
        <v>1790</v>
      </c>
      <c r="DO2" s="254" t="s">
        <v>1792</v>
      </c>
      <c r="DP2" s="256" t="s">
        <v>1794</v>
      </c>
      <c r="DQ2" s="254" t="s">
        <v>1797</v>
      </c>
      <c r="DR2" s="254" t="s">
        <v>1800</v>
      </c>
      <c r="DS2" s="254" t="s">
        <v>1803</v>
      </c>
      <c r="DT2" s="254" t="s">
        <v>1806</v>
      </c>
      <c r="DU2" s="256" t="s">
        <v>1809</v>
      </c>
      <c r="DV2" s="254" t="s">
        <v>1812</v>
      </c>
      <c r="DW2" s="285" t="s">
        <v>1815</v>
      </c>
      <c r="DX2" s="46" t="s">
        <v>1818</v>
      </c>
      <c r="DY2" s="46" t="s">
        <v>1821</v>
      </c>
      <c r="DZ2" s="46" t="s">
        <v>1824</v>
      </c>
      <c r="EA2" s="46" t="s">
        <v>1827</v>
      </c>
      <c r="EB2" s="256" t="s">
        <v>1829</v>
      </c>
      <c r="EC2" s="256" t="s">
        <v>1829</v>
      </c>
      <c r="ED2" s="254" t="s">
        <v>1832</v>
      </c>
      <c r="EE2" s="254" t="s">
        <v>1835</v>
      </c>
      <c r="EF2" s="254" t="s">
        <v>1837</v>
      </c>
      <c r="EG2" s="254" t="s">
        <v>1839</v>
      </c>
      <c r="EH2" s="254" t="s">
        <v>1841</v>
      </c>
      <c r="EI2" s="254" t="s">
        <v>1843</v>
      </c>
      <c r="EJ2" s="254" t="s">
        <v>1845</v>
      </c>
      <c r="EK2" s="254" t="s">
        <v>1847</v>
      </c>
      <c r="EL2" s="254" t="s">
        <v>1849</v>
      </c>
      <c r="EM2" s="254" t="s">
        <v>1851</v>
      </c>
      <c r="EN2" s="254" t="s">
        <v>1853</v>
      </c>
      <c r="EO2" s="256" t="s">
        <v>1855</v>
      </c>
      <c r="EP2" s="254" t="s">
        <v>1858</v>
      </c>
      <c r="EQ2" s="254" t="s">
        <v>1861</v>
      </c>
      <c r="ER2" s="254" t="s">
        <v>1863</v>
      </c>
      <c r="ES2" s="48" t="s">
        <v>1865</v>
      </c>
      <c r="ET2" s="48" t="s">
        <v>1865</v>
      </c>
      <c r="EU2" s="46" t="s">
        <v>1868</v>
      </c>
      <c r="EV2" s="46" t="s">
        <v>1870</v>
      </c>
      <c r="EW2" s="46" t="s">
        <v>1872</v>
      </c>
      <c r="EX2" s="46" t="s">
        <v>1875</v>
      </c>
      <c r="EY2" s="46" t="s">
        <v>1877</v>
      </c>
      <c r="EZ2" s="46" t="s">
        <v>1880</v>
      </c>
      <c r="FA2" s="46" t="s">
        <v>1882</v>
      </c>
      <c r="FB2" s="46" t="s">
        <v>1885</v>
      </c>
      <c r="FC2" s="46" t="s">
        <v>1888</v>
      </c>
      <c r="FD2" s="46" t="s">
        <v>1891</v>
      </c>
      <c r="FE2" s="46" t="s">
        <v>1894</v>
      </c>
      <c r="FF2" s="48" t="s">
        <v>1896</v>
      </c>
      <c r="FG2" s="46" t="s">
        <v>1899</v>
      </c>
      <c r="FH2" s="46" t="s">
        <v>1902</v>
      </c>
      <c r="FI2" s="46" t="s">
        <v>1904</v>
      </c>
      <c r="FJ2" s="46" t="s">
        <v>1906</v>
      </c>
      <c r="FK2" s="46" t="s">
        <v>1909</v>
      </c>
      <c r="FL2" s="256" t="s">
        <v>1912</v>
      </c>
      <c r="FM2" s="254" t="s">
        <v>1915</v>
      </c>
      <c r="FN2" s="256" t="s">
        <v>1918</v>
      </c>
      <c r="FO2" s="46" t="s">
        <v>1921</v>
      </c>
      <c r="FP2" s="46" t="s">
        <v>1924</v>
      </c>
      <c r="FQ2" s="46" t="s">
        <v>1927</v>
      </c>
      <c r="FR2" s="46" t="s">
        <v>1930</v>
      </c>
      <c r="FS2" s="48" t="s">
        <v>1933</v>
      </c>
      <c r="FT2" s="46" t="s">
        <v>1936</v>
      </c>
      <c r="FU2" s="46" t="s">
        <v>1939</v>
      </c>
      <c r="FV2" s="46" t="s">
        <v>1942</v>
      </c>
      <c r="FW2" s="46" t="s">
        <v>1945</v>
      </c>
      <c r="FX2" s="46" t="s">
        <v>1948</v>
      </c>
      <c r="FY2" s="46" t="s">
        <v>1951</v>
      </c>
      <c r="FZ2" s="46" t="s">
        <v>1953</v>
      </c>
      <c r="GA2" s="48" t="s">
        <v>1956</v>
      </c>
      <c r="GB2" s="46" t="s">
        <v>1959</v>
      </c>
      <c r="GC2" s="46" t="s">
        <v>1962</v>
      </c>
      <c r="GD2" s="48" t="s">
        <v>1965</v>
      </c>
      <c r="GE2" s="46" t="s">
        <v>1968</v>
      </c>
      <c r="GF2" s="260" t="s">
        <v>1968</v>
      </c>
      <c r="GG2" s="48" t="s">
        <v>1977</v>
      </c>
      <c r="GH2" s="46" t="s">
        <v>1980</v>
      </c>
      <c r="GI2" s="48" t="s">
        <v>1981</v>
      </c>
      <c r="GJ2" s="46" t="s">
        <v>1984</v>
      </c>
      <c r="GK2" s="46" t="s">
        <v>1985</v>
      </c>
      <c r="GL2" s="46" t="s">
        <v>1986</v>
      </c>
      <c r="GM2" s="166"/>
      <c r="GN2" s="56" t="s">
        <v>1987</v>
      </c>
      <c r="GO2" s="56" t="s">
        <v>2307</v>
      </c>
      <c r="GP2" s="48" t="s">
        <v>1988</v>
      </c>
      <c r="GQ2" s="46" t="s">
        <v>1991</v>
      </c>
      <c r="GR2" s="46" t="s">
        <v>1992</v>
      </c>
      <c r="GS2" s="46" t="s">
        <v>1993</v>
      </c>
      <c r="GT2" s="46" t="s">
        <v>2308</v>
      </c>
      <c r="GU2" s="46" t="s">
        <v>2309</v>
      </c>
      <c r="GV2" s="48" t="s">
        <v>1994</v>
      </c>
      <c r="GW2" s="46" t="s">
        <v>1995</v>
      </c>
      <c r="GX2" s="46" t="s">
        <v>1996</v>
      </c>
      <c r="GY2" s="46" t="s">
        <v>1997</v>
      </c>
      <c r="GZ2" s="48" t="s">
        <v>2310</v>
      </c>
      <c r="HA2" s="56" t="s">
        <v>2311</v>
      </c>
      <c r="HB2" s="56" t="s">
        <v>2312</v>
      </c>
      <c r="HC2" s="56" t="s">
        <v>2313</v>
      </c>
      <c r="HD2" s="48" t="s">
        <v>2395</v>
      </c>
      <c r="HE2" s="46" t="s">
        <v>2396</v>
      </c>
      <c r="HF2" s="46" t="s">
        <v>2397</v>
      </c>
      <c r="HG2" s="46" t="s">
        <v>2398</v>
      </c>
      <c r="HH2" s="46" t="s">
        <v>2399</v>
      </c>
      <c r="HI2" s="48" t="s">
        <v>2314</v>
      </c>
      <c r="HJ2" s="46" t="s">
        <v>2315</v>
      </c>
      <c r="HK2" s="46" t="s">
        <v>2316</v>
      </c>
      <c r="HL2" s="50" t="s">
        <v>2317</v>
      </c>
      <c r="HM2" s="45" t="s">
        <v>1999</v>
      </c>
      <c r="HN2" s="46" t="s">
        <v>2003</v>
      </c>
      <c r="HO2" s="48" t="s">
        <v>2004</v>
      </c>
      <c r="HP2" s="46" t="s">
        <v>2007</v>
      </c>
      <c r="HQ2" s="46" t="s">
        <v>2008</v>
      </c>
      <c r="HR2" s="46" t="s">
        <v>2009</v>
      </c>
      <c r="HS2" s="166"/>
      <c r="HT2" s="56" t="s">
        <v>2401</v>
      </c>
      <c r="HU2" s="48" t="s">
        <v>2010</v>
      </c>
      <c r="HV2" s="269" t="s">
        <v>1676</v>
      </c>
      <c r="HW2" s="269" t="s">
        <v>1677</v>
      </c>
      <c r="HX2" s="269" t="s">
        <v>1678</v>
      </c>
      <c r="HY2" s="48" t="s">
        <v>2013</v>
      </c>
      <c r="HZ2" s="46" t="s">
        <v>1680</v>
      </c>
      <c r="IA2" s="46" t="s">
        <v>1682</v>
      </c>
      <c r="IB2" s="46" t="s">
        <v>2018</v>
      </c>
      <c r="IC2" s="46" t="s">
        <v>2019</v>
      </c>
      <c r="ID2" s="48" t="s">
        <v>2020</v>
      </c>
      <c r="IE2" s="269" t="s">
        <v>1684</v>
      </c>
      <c r="IF2" s="269" t="s">
        <v>1685</v>
      </c>
      <c r="IG2" s="269" t="s">
        <v>1686</v>
      </c>
      <c r="IH2" s="269" t="s">
        <v>2024</v>
      </c>
      <c r="II2" s="48" t="s">
        <v>2025</v>
      </c>
      <c r="IJ2" s="46" t="s">
        <v>2028</v>
      </c>
      <c r="IK2" s="46" t="s">
        <v>2030</v>
      </c>
      <c r="IL2" s="50" t="s">
        <v>2031</v>
      </c>
      <c r="IM2" s="351" t="s">
        <v>2032</v>
      </c>
      <c r="IN2" s="352" t="s">
        <v>2402</v>
      </c>
      <c r="IO2" s="352" t="s">
        <v>2403</v>
      </c>
      <c r="IP2" s="48" t="s">
        <v>2035</v>
      </c>
      <c r="IQ2" s="56" t="s">
        <v>1688</v>
      </c>
      <c r="IR2" s="56" t="s">
        <v>1689</v>
      </c>
      <c r="IS2" s="56" t="s">
        <v>1690</v>
      </c>
      <c r="IT2" s="56" t="s">
        <v>1691</v>
      </c>
      <c r="IU2" s="56" t="s">
        <v>1692</v>
      </c>
      <c r="IV2" s="48" t="s">
        <v>2038</v>
      </c>
      <c r="IW2" s="46" t="s">
        <v>1693</v>
      </c>
      <c r="IX2" s="46" t="s">
        <v>2041</v>
      </c>
      <c r="IY2" s="285" t="s">
        <v>2404</v>
      </c>
      <c r="IZ2" s="262" t="s">
        <v>2405</v>
      </c>
      <c r="JA2" s="285" t="s">
        <v>2406</v>
      </c>
      <c r="JB2" s="264" t="s">
        <v>2407</v>
      </c>
      <c r="JC2" s="264" t="s">
        <v>2408</v>
      </c>
      <c r="JD2" s="414" t="s">
        <v>2409</v>
      </c>
      <c r="JE2" s="285" t="s">
        <v>2053</v>
      </c>
      <c r="JF2" s="262" t="s">
        <v>2055</v>
      </c>
      <c r="JG2" s="262" t="s">
        <v>2057</v>
      </c>
      <c r="JH2" s="262" t="s">
        <v>2059</v>
      </c>
      <c r="JI2" s="285" t="s">
        <v>2242</v>
      </c>
      <c r="JJ2" s="262" t="s">
        <v>2367</v>
      </c>
      <c r="JK2" s="262" t="s">
        <v>2369</v>
      </c>
      <c r="JL2" s="262" t="s">
        <v>2371</v>
      </c>
      <c r="JM2" s="285" t="s">
        <v>2243</v>
      </c>
      <c r="JN2" s="262" t="s">
        <v>2372</v>
      </c>
      <c r="JO2" s="262" t="s">
        <v>2374</v>
      </c>
      <c r="JP2" s="262" t="s">
        <v>2375</v>
      </c>
      <c r="JQ2" s="262" t="s">
        <v>2377</v>
      </c>
      <c r="JR2" s="262" t="s">
        <v>2379</v>
      </c>
      <c r="JS2" s="262" t="s">
        <v>2381</v>
      </c>
      <c r="JT2" s="262" t="s">
        <v>2383</v>
      </c>
      <c r="JU2" s="424" t="s">
        <v>2438</v>
      </c>
      <c r="JV2" s="45" t="s">
        <v>2062</v>
      </c>
      <c r="JW2" s="56" t="s">
        <v>2065</v>
      </c>
      <c r="JX2" s="56" t="s">
        <v>2067</v>
      </c>
      <c r="JY2" s="59" t="s">
        <v>2069</v>
      </c>
      <c r="JZ2" s="46" t="s">
        <v>2072</v>
      </c>
      <c r="KA2" s="46" t="s">
        <v>2073</v>
      </c>
      <c r="KB2" s="46" t="s">
        <v>2075</v>
      </c>
      <c r="KC2" s="46" t="s">
        <v>2077</v>
      </c>
      <c r="KD2" s="360" t="s">
        <v>2077</v>
      </c>
      <c r="KE2" s="48" t="s">
        <v>2080</v>
      </c>
      <c r="KF2" s="56" t="s">
        <v>2083</v>
      </c>
      <c r="KG2" s="48" t="s">
        <v>2085</v>
      </c>
      <c r="KH2" s="56" t="s">
        <v>2088</v>
      </c>
      <c r="KI2" s="46" t="s">
        <v>2090</v>
      </c>
      <c r="KJ2" s="48" t="s">
        <v>2092</v>
      </c>
      <c r="KK2" s="46" t="s">
        <v>2095</v>
      </c>
      <c r="KL2" s="46" t="s">
        <v>2432</v>
      </c>
      <c r="KM2" s="46" t="s">
        <v>2097</v>
      </c>
      <c r="KN2" s="46" t="s">
        <v>2098</v>
      </c>
      <c r="KO2" s="46" t="s">
        <v>2099</v>
      </c>
      <c r="KP2" s="46" t="s">
        <v>2101</v>
      </c>
      <c r="KQ2" s="48" t="s">
        <v>2104</v>
      </c>
      <c r="KR2" s="56" t="s">
        <v>2106</v>
      </c>
      <c r="KS2" s="310" t="s">
        <v>2107</v>
      </c>
    </row>
    <row r="3" spans="1:305" ht="396" customHeight="1" thickBot="1">
      <c r="A3" s="158" t="s">
        <v>1648</v>
      </c>
      <c r="B3" s="158" t="s">
        <v>1475</v>
      </c>
      <c r="C3" s="158" t="s">
        <v>1477</v>
      </c>
      <c r="D3" s="158" t="s">
        <v>1479</v>
      </c>
      <c r="E3" s="158" t="s">
        <v>1481</v>
      </c>
      <c r="F3" s="158" t="s">
        <v>1483</v>
      </c>
      <c r="G3" s="158" t="s">
        <v>1485</v>
      </c>
      <c r="H3" s="158" t="s">
        <v>1487</v>
      </c>
      <c r="I3" s="158" t="s">
        <v>1489</v>
      </c>
      <c r="J3" s="158" t="s">
        <v>1520</v>
      </c>
      <c r="K3" s="158" t="s">
        <v>1491</v>
      </c>
      <c r="L3" s="158" t="s">
        <v>1493</v>
      </c>
      <c r="M3" s="159" t="s">
        <v>1495</v>
      </c>
      <c r="N3" s="158" t="s">
        <v>2270</v>
      </c>
      <c r="O3" s="158" t="s">
        <v>1651</v>
      </c>
      <c r="P3" s="158" t="s">
        <v>2271</v>
      </c>
      <c r="Q3" s="158" t="s">
        <v>2272</v>
      </c>
      <c r="R3" s="158" t="s">
        <v>2273</v>
      </c>
      <c r="S3" s="158" t="s">
        <v>1479</v>
      </c>
      <c r="T3" s="158" t="s">
        <v>1652</v>
      </c>
      <c r="U3" s="158" t="s">
        <v>1512</v>
      </c>
      <c r="V3" s="158" t="s">
        <v>1653</v>
      </c>
      <c r="W3" s="158" t="s">
        <v>1654</v>
      </c>
      <c r="X3" s="158" t="s">
        <v>1516</v>
      </c>
      <c r="Y3" s="158" t="s">
        <v>1518</v>
      </c>
      <c r="Z3" s="158" t="s">
        <v>1520</v>
      </c>
      <c r="AA3" s="158" t="s">
        <v>1491</v>
      </c>
      <c r="AB3" s="158" t="s">
        <v>1493</v>
      </c>
      <c r="AC3" s="158" t="s">
        <v>1524</v>
      </c>
      <c r="AD3" s="158" t="s">
        <v>1526</v>
      </c>
      <c r="AE3" s="160" t="s">
        <v>1528</v>
      </c>
      <c r="AF3" s="161" t="s">
        <v>1530</v>
      </c>
      <c r="AG3" s="158" t="s">
        <v>1532</v>
      </c>
      <c r="AH3" s="158" t="s">
        <v>1534</v>
      </c>
      <c r="AI3" s="158" t="s">
        <v>2274</v>
      </c>
      <c r="AJ3" s="158" t="s">
        <v>1538</v>
      </c>
      <c r="AK3" s="162" t="s">
        <v>1540</v>
      </c>
      <c r="AL3" s="158" t="s">
        <v>1543</v>
      </c>
      <c r="AM3" s="159" t="s">
        <v>1545</v>
      </c>
      <c r="AN3" s="158" t="s">
        <v>1673</v>
      </c>
      <c r="AO3" s="158" t="s">
        <v>1550</v>
      </c>
      <c r="AP3" s="158" t="s">
        <v>1552</v>
      </c>
      <c r="AQ3" s="158" t="s">
        <v>1554</v>
      </c>
      <c r="AR3" s="158" t="s">
        <v>1556</v>
      </c>
      <c r="AS3" s="158" t="s">
        <v>1558</v>
      </c>
      <c r="AT3" s="158" t="s">
        <v>1562</v>
      </c>
      <c r="AU3" s="158" t="s">
        <v>1564</v>
      </c>
      <c r="AV3" s="158" t="s">
        <v>1566</v>
      </c>
      <c r="AW3" s="158" t="s">
        <v>1516</v>
      </c>
      <c r="AX3" s="158" t="s">
        <v>1674</v>
      </c>
      <c r="AY3" s="158" t="s">
        <v>1550</v>
      </c>
      <c r="AZ3" s="158" t="s">
        <v>1552</v>
      </c>
      <c r="BA3" s="158" t="s">
        <v>1554</v>
      </c>
      <c r="BB3" s="158" t="s">
        <v>1556</v>
      </c>
      <c r="BC3" s="158" t="s">
        <v>1558</v>
      </c>
      <c r="BD3" s="158" t="s">
        <v>1562</v>
      </c>
      <c r="BE3" s="158" t="s">
        <v>1564</v>
      </c>
      <c r="BF3" s="158" t="s">
        <v>1566</v>
      </c>
      <c r="BG3" s="159" t="s">
        <v>1516</v>
      </c>
      <c r="BH3" s="79" t="s">
        <v>2425</v>
      </c>
      <c r="BI3" s="347" t="s">
        <v>2276</v>
      </c>
      <c r="BJ3" s="79" t="s">
        <v>2410</v>
      </c>
      <c r="BK3" s="165" t="s">
        <v>2279</v>
      </c>
      <c r="BL3" s="347" t="s">
        <v>2277</v>
      </c>
      <c r="BM3" s="165" t="s">
        <v>2280</v>
      </c>
      <c r="BN3" s="47" t="s">
        <v>2278</v>
      </c>
      <c r="BO3" s="47" t="s">
        <v>2281</v>
      </c>
      <c r="BP3" s="165" t="s">
        <v>2282</v>
      </c>
      <c r="BQ3" s="278" t="s">
        <v>1710</v>
      </c>
      <c r="BR3" s="79" t="s">
        <v>2426</v>
      </c>
      <c r="BS3" s="278" t="s">
        <v>2451</v>
      </c>
      <c r="BT3" s="79" t="s">
        <v>2427</v>
      </c>
      <c r="BU3" s="278" t="s">
        <v>1714</v>
      </c>
      <c r="BV3" s="286" t="s">
        <v>1716</v>
      </c>
      <c r="BW3" s="279" t="s">
        <v>2428</v>
      </c>
      <c r="BX3" s="174" t="s">
        <v>2283</v>
      </c>
      <c r="BY3" s="49" t="s">
        <v>1718</v>
      </c>
      <c r="BZ3" s="49" t="s">
        <v>2284</v>
      </c>
      <c r="CA3" s="279" t="s">
        <v>1719</v>
      </c>
      <c r="CB3" s="165" t="s">
        <v>2285</v>
      </c>
      <c r="CC3" s="47" t="s">
        <v>2286</v>
      </c>
      <c r="CD3" s="279" t="s">
        <v>1721</v>
      </c>
      <c r="CE3" s="279" t="s">
        <v>1721</v>
      </c>
      <c r="CF3" s="49" t="s">
        <v>1723</v>
      </c>
      <c r="CG3" s="49" t="s">
        <v>2411</v>
      </c>
      <c r="CH3" s="49" t="s">
        <v>1725</v>
      </c>
      <c r="CI3" s="49" t="s">
        <v>1726</v>
      </c>
      <c r="CJ3" s="49" t="s">
        <v>1728</v>
      </c>
      <c r="CK3" s="49" t="s">
        <v>1730</v>
      </c>
      <c r="CL3" s="49" t="s">
        <v>1732</v>
      </c>
      <c r="CM3" s="49" t="s">
        <v>1734</v>
      </c>
      <c r="CN3" s="49" t="s">
        <v>1736</v>
      </c>
      <c r="CO3" s="49" t="s">
        <v>1738</v>
      </c>
      <c r="CP3" s="278" t="s">
        <v>1740</v>
      </c>
      <c r="CQ3" s="165" t="s">
        <v>2288</v>
      </c>
      <c r="CR3" s="278" t="s">
        <v>2289</v>
      </c>
      <c r="CS3" s="278" t="s">
        <v>1744</v>
      </c>
      <c r="CT3" s="278" t="s">
        <v>1746</v>
      </c>
      <c r="CU3" s="278" t="s">
        <v>1748</v>
      </c>
      <c r="CV3" s="278" t="s">
        <v>1750</v>
      </c>
      <c r="CW3" s="278" t="s">
        <v>1752</v>
      </c>
      <c r="CX3" s="278" t="s">
        <v>1754</v>
      </c>
      <c r="CY3" s="279" t="s">
        <v>1755</v>
      </c>
      <c r="CZ3" s="281" t="s">
        <v>1757</v>
      </c>
      <c r="DA3" s="278" t="s">
        <v>1758</v>
      </c>
      <c r="DB3" s="278" t="s">
        <v>1759</v>
      </c>
      <c r="DC3" s="278" t="s">
        <v>1760</v>
      </c>
      <c r="DD3" s="279" t="s">
        <v>1762</v>
      </c>
      <c r="DE3" s="278" t="s">
        <v>1765</v>
      </c>
      <c r="DF3" s="278" t="s">
        <v>1767</v>
      </c>
      <c r="DG3" s="278" t="s">
        <v>1769</v>
      </c>
      <c r="DH3" s="79" t="s">
        <v>1771</v>
      </c>
      <c r="DI3" s="283" t="s">
        <v>1774</v>
      </c>
      <c r="DJ3" s="49" t="s">
        <v>1777</v>
      </c>
      <c r="DK3" s="279" t="s">
        <v>1780</v>
      </c>
      <c r="DL3" s="284" t="s">
        <v>1783</v>
      </c>
      <c r="DM3" s="57" t="s">
        <v>1787</v>
      </c>
      <c r="DN3" s="345" t="s">
        <v>1791</v>
      </c>
      <c r="DO3" s="219" t="s">
        <v>1793</v>
      </c>
      <c r="DP3" s="57" t="s">
        <v>1795</v>
      </c>
      <c r="DQ3" s="58" t="s">
        <v>1798</v>
      </c>
      <c r="DR3" s="58" t="s">
        <v>1801</v>
      </c>
      <c r="DS3" s="58" t="s">
        <v>1804</v>
      </c>
      <c r="DT3" s="58" t="s">
        <v>1807</v>
      </c>
      <c r="DU3" s="79" t="s">
        <v>1810</v>
      </c>
      <c r="DV3" s="58" t="s">
        <v>1813</v>
      </c>
      <c r="DW3" s="173" t="s">
        <v>1816</v>
      </c>
      <c r="DX3" s="346" t="s">
        <v>1819</v>
      </c>
      <c r="DY3" s="165" t="s">
        <v>1822</v>
      </c>
      <c r="DZ3" s="165" t="s">
        <v>1825</v>
      </c>
      <c r="EA3" s="58" t="s">
        <v>1828</v>
      </c>
      <c r="EB3" s="79" t="s">
        <v>1830</v>
      </c>
      <c r="EC3" s="79" t="s">
        <v>1830</v>
      </c>
      <c r="ED3" s="58" t="s">
        <v>1833</v>
      </c>
      <c r="EE3" s="58" t="s">
        <v>1836</v>
      </c>
      <c r="EF3" s="346" t="s">
        <v>1838</v>
      </c>
      <c r="EG3" s="346" t="s">
        <v>1840</v>
      </c>
      <c r="EH3" s="165" t="s">
        <v>1842</v>
      </c>
      <c r="EI3" s="165" t="s">
        <v>1844</v>
      </c>
      <c r="EJ3" s="385" t="s">
        <v>1846</v>
      </c>
      <c r="EK3" s="58" t="s">
        <v>1848</v>
      </c>
      <c r="EL3" s="58" t="s">
        <v>1850</v>
      </c>
      <c r="EM3" s="58" t="s">
        <v>1852</v>
      </c>
      <c r="EN3" s="58" t="s">
        <v>1854</v>
      </c>
      <c r="EO3" s="79" t="s">
        <v>1856</v>
      </c>
      <c r="EP3" s="385" t="s">
        <v>1859</v>
      </c>
      <c r="EQ3" s="58" t="s">
        <v>1862</v>
      </c>
      <c r="ER3" s="49" t="s">
        <v>1864</v>
      </c>
      <c r="ES3" s="79" t="s">
        <v>1866</v>
      </c>
      <c r="ET3" s="79" t="s">
        <v>1866</v>
      </c>
      <c r="EU3" s="346" t="s">
        <v>1869</v>
      </c>
      <c r="EV3" s="49" t="s">
        <v>1871</v>
      </c>
      <c r="EW3" s="58" t="s">
        <v>1873</v>
      </c>
      <c r="EX3" s="58" t="s">
        <v>1876</v>
      </c>
      <c r="EY3" s="58" t="s">
        <v>1878</v>
      </c>
      <c r="EZ3" s="58" t="s">
        <v>1881</v>
      </c>
      <c r="FA3" s="346" t="s">
        <v>1883</v>
      </c>
      <c r="FB3" s="58" t="s">
        <v>1886</v>
      </c>
      <c r="FC3" s="58" t="s">
        <v>1889</v>
      </c>
      <c r="FD3" s="58" t="s">
        <v>1892</v>
      </c>
      <c r="FE3" s="58" t="s">
        <v>1895</v>
      </c>
      <c r="FF3" s="57" t="s">
        <v>1897</v>
      </c>
      <c r="FG3" s="58" t="s">
        <v>1900</v>
      </c>
      <c r="FH3" s="58" t="s">
        <v>1903</v>
      </c>
      <c r="FI3" s="58" t="s">
        <v>1905</v>
      </c>
      <c r="FJ3" s="58" t="s">
        <v>1907</v>
      </c>
      <c r="FK3" s="58" t="s">
        <v>1910</v>
      </c>
      <c r="FL3" s="57" t="s">
        <v>1913</v>
      </c>
      <c r="FM3" s="346" t="s">
        <v>1916</v>
      </c>
      <c r="FN3" s="57" t="s">
        <v>1919</v>
      </c>
      <c r="FO3" s="346" t="s">
        <v>1922</v>
      </c>
      <c r="FP3" s="58" t="s">
        <v>1925</v>
      </c>
      <c r="FQ3" s="362" t="s">
        <v>1928</v>
      </c>
      <c r="FR3" s="58" t="s">
        <v>1931</v>
      </c>
      <c r="FS3" s="57" t="s">
        <v>1934</v>
      </c>
      <c r="FT3" s="58" t="s">
        <v>1937</v>
      </c>
      <c r="FU3" s="58" t="s">
        <v>1940</v>
      </c>
      <c r="FV3" s="58" t="s">
        <v>1943</v>
      </c>
      <c r="FW3" s="58" t="s">
        <v>1946</v>
      </c>
      <c r="FX3" s="58" t="s">
        <v>1949</v>
      </c>
      <c r="FY3" s="58" t="s">
        <v>1952</v>
      </c>
      <c r="FZ3" s="258" t="s">
        <v>1954</v>
      </c>
      <c r="GA3" s="57" t="s">
        <v>1957</v>
      </c>
      <c r="GB3" s="58" t="s">
        <v>1960</v>
      </c>
      <c r="GC3" s="49" t="s">
        <v>1963</v>
      </c>
      <c r="GD3" s="57" t="s">
        <v>1966</v>
      </c>
      <c r="GE3" s="58" t="s">
        <v>1969</v>
      </c>
      <c r="GF3" s="261" t="s">
        <v>1970</v>
      </c>
      <c r="GG3" s="173" t="s">
        <v>2033</v>
      </c>
      <c r="GH3" s="165" t="s">
        <v>2297</v>
      </c>
      <c r="GI3" s="173" t="s">
        <v>2036</v>
      </c>
      <c r="GJ3" s="47" t="s">
        <v>2298</v>
      </c>
      <c r="GK3" s="47" t="s">
        <v>2299</v>
      </c>
      <c r="GL3" s="47" t="s">
        <v>2300</v>
      </c>
      <c r="GM3" s="167" t="s">
        <v>2301</v>
      </c>
      <c r="GN3" s="47" t="s">
        <v>2302</v>
      </c>
      <c r="GO3" s="47" t="s">
        <v>2303</v>
      </c>
      <c r="GP3" s="173" t="s">
        <v>2039</v>
      </c>
      <c r="GQ3" s="165" t="s">
        <v>2304</v>
      </c>
      <c r="GR3" s="58" t="s">
        <v>2305</v>
      </c>
      <c r="GS3" s="47" t="s">
        <v>2042</v>
      </c>
      <c r="GT3" s="165" t="s">
        <v>2306</v>
      </c>
      <c r="GU3" s="165" t="s">
        <v>2394</v>
      </c>
      <c r="GV3" s="173" t="s">
        <v>2043</v>
      </c>
      <c r="GW3" s="165" t="s">
        <v>2318</v>
      </c>
      <c r="GX3" s="165" t="s">
        <v>2319</v>
      </c>
      <c r="GY3" s="165" t="s">
        <v>2320</v>
      </c>
      <c r="GZ3" s="173" t="s">
        <v>2045</v>
      </c>
      <c r="HA3" s="165" t="s">
        <v>2321</v>
      </c>
      <c r="HB3" s="353" t="s">
        <v>2322</v>
      </c>
      <c r="HC3" s="165" t="s">
        <v>2323</v>
      </c>
      <c r="HD3" s="173" t="s">
        <v>2048</v>
      </c>
      <c r="HE3" s="47" t="s">
        <v>2324</v>
      </c>
      <c r="HF3" s="47" t="s">
        <v>2325</v>
      </c>
      <c r="HG3" s="165" t="s">
        <v>2326</v>
      </c>
      <c r="HH3" s="47" t="s">
        <v>2327</v>
      </c>
      <c r="HI3" s="173" t="s">
        <v>2050</v>
      </c>
      <c r="HJ3" s="47" t="s">
        <v>2328</v>
      </c>
      <c r="HK3" s="47" t="s">
        <v>2329</v>
      </c>
      <c r="HL3" s="175" t="s">
        <v>2330</v>
      </c>
      <c r="HM3" s="265" t="s">
        <v>2000</v>
      </c>
      <c r="HN3" s="266" t="s">
        <v>2331</v>
      </c>
      <c r="HO3" s="57" t="s">
        <v>2005</v>
      </c>
      <c r="HP3" s="255" t="s">
        <v>2332</v>
      </c>
      <c r="HQ3" s="255" t="s">
        <v>2342</v>
      </c>
      <c r="HR3" s="255" t="s">
        <v>2430</v>
      </c>
      <c r="HS3" s="267" t="s">
        <v>2334</v>
      </c>
      <c r="HT3" s="354" t="s">
        <v>2335</v>
      </c>
      <c r="HU3" s="268" t="s">
        <v>2011</v>
      </c>
      <c r="HV3" s="165" t="s">
        <v>2336</v>
      </c>
      <c r="HW3" s="165" t="s">
        <v>2337</v>
      </c>
      <c r="HX3" s="165" t="s">
        <v>2338</v>
      </c>
      <c r="HY3" s="78" t="s">
        <v>2014</v>
      </c>
      <c r="HZ3" s="49" t="s">
        <v>2016</v>
      </c>
      <c r="IA3" s="165" t="s">
        <v>2339</v>
      </c>
      <c r="IB3" s="47" t="s">
        <v>2340</v>
      </c>
      <c r="IC3" s="47" t="s">
        <v>2341</v>
      </c>
      <c r="ID3" s="270" t="s">
        <v>2021</v>
      </c>
      <c r="IE3" s="47" t="s">
        <v>2343</v>
      </c>
      <c r="IF3" s="165" t="s">
        <v>2344</v>
      </c>
      <c r="IG3" s="47" t="s">
        <v>2345</v>
      </c>
      <c r="IH3" s="47" t="s">
        <v>2429</v>
      </c>
      <c r="II3" s="79" t="s">
        <v>2026</v>
      </c>
      <c r="IJ3" s="58" t="s">
        <v>2346</v>
      </c>
      <c r="IK3" s="47" t="s">
        <v>2347</v>
      </c>
      <c r="IL3" s="175" t="s">
        <v>2348</v>
      </c>
      <c r="IM3" s="340" t="s">
        <v>1971</v>
      </c>
      <c r="IN3" s="342" t="s">
        <v>1974</v>
      </c>
      <c r="IO3" s="343" t="s">
        <v>1975</v>
      </c>
      <c r="IP3" s="173" t="s">
        <v>2349</v>
      </c>
      <c r="IQ3" s="347" t="s">
        <v>2350</v>
      </c>
      <c r="IR3" s="219" t="s">
        <v>2351</v>
      </c>
      <c r="IS3" s="218" t="s">
        <v>2352</v>
      </c>
      <c r="IT3" s="218" t="s">
        <v>2353</v>
      </c>
      <c r="IU3" s="218" t="s">
        <v>2354</v>
      </c>
      <c r="IV3" s="57" t="s">
        <v>2355</v>
      </c>
      <c r="IW3" s="49" t="s">
        <v>2356</v>
      </c>
      <c r="IX3" s="248" t="s">
        <v>2357</v>
      </c>
      <c r="IY3" s="263" t="s">
        <v>1982</v>
      </c>
      <c r="IZ3" s="357" t="s">
        <v>2359</v>
      </c>
      <c r="JA3" s="263" t="s">
        <v>1989</v>
      </c>
      <c r="JB3" s="49" t="s">
        <v>2360</v>
      </c>
      <c r="JC3" s="358" t="s">
        <v>2361</v>
      </c>
      <c r="JD3" s="368" t="s">
        <v>2362</v>
      </c>
      <c r="JE3" s="79" t="s">
        <v>2363</v>
      </c>
      <c r="JF3" s="47" t="s">
        <v>2364</v>
      </c>
      <c r="JG3" s="47" t="s">
        <v>2437</v>
      </c>
      <c r="JH3" s="47" t="s">
        <v>2365</v>
      </c>
      <c r="JI3" s="253" t="s">
        <v>2366</v>
      </c>
      <c r="JJ3" s="47" t="s">
        <v>2368</v>
      </c>
      <c r="JK3" s="47" t="s">
        <v>2370</v>
      </c>
      <c r="JL3" s="47" t="s">
        <v>1687</v>
      </c>
      <c r="JM3" s="79" t="s">
        <v>2431</v>
      </c>
      <c r="JN3" s="347" t="s">
        <v>2373</v>
      </c>
      <c r="JO3" s="165" t="s">
        <v>2384</v>
      </c>
      <c r="JP3" s="165" t="s">
        <v>2376</v>
      </c>
      <c r="JQ3" s="165" t="s">
        <v>2378</v>
      </c>
      <c r="JR3" s="165" t="s">
        <v>2380</v>
      </c>
      <c r="JS3" s="165" t="s">
        <v>2382</v>
      </c>
      <c r="JT3" s="165" t="s">
        <v>2386</v>
      </c>
      <c r="JU3" s="187" t="s">
        <v>2385</v>
      </c>
      <c r="JV3" s="172" t="s">
        <v>2063</v>
      </c>
      <c r="JW3" s="58" t="s">
        <v>2066</v>
      </c>
      <c r="JX3" s="58" t="s">
        <v>2068</v>
      </c>
      <c r="JY3" s="294" t="s">
        <v>2070</v>
      </c>
      <c r="JZ3" s="296" t="s">
        <v>2388</v>
      </c>
      <c r="KA3" s="298" t="s">
        <v>2074</v>
      </c>
      <c r="KB3" s="298" t="s">
        <v>2076</v>
      </c>
      <c r="KC3" s="298" t="s">
        <v>2078</v>
      </c>
      <c r="KD3" s="296" t="s">
        <v>2079</v>
      </c>
      <c r="KE3" s="294" t="s">
        <v>2081</v>
      </c>
      <c r="KF3" s="300" t="s">
        <v>2084</v>
      </c>
      <c r="KG3" s="294" t="s">
        <v>2086</v>
      </c>
      <c r="KH3" s="298" t="s">
        <v>2089</v>
      </c>
      <c r="KI3" s="298" t="s">
        <v>2389</v>
      </c>
      <c r="KJ3" s="294" t="s">
        <v>2093</v>
      </c>
      <c r="KK3" s="298" t="s">
        <v>2096</v>
      </c>
      <c r="KL3" s="296" t="s">
        <v>2391</v>
      </c>
      <c r="KM3" s="361" t="s">
        <v>2390</v>
      </c>
      <c r="KN3" s="306" t="s">
        <v>2100</v>
      </c>
      <c r="KO3" s="307" t="s">
        <v>2102</v>
      </c>
      <c r="KP3" s="266" t="s">
        <v>2103</v>
      </c>
      <c r="KQ3" s="79" t="s">
        <v>1679</v>
      </c>
      <c r="KR3" s="47" t="s">
        <v>1681</v>
      </c>
      <c r="KS3" s="175" t="s">
        <v>1683</v>
      </c>
    </row>
    <row r="4" spans="1:305">
      <c r="A4">
        <f>+'1. Información General'!B2</f>
        <v>0</v>
      </c>
      <c r="B4">
        <f>+'1. Información General'!F2</f>
        <v>0</v>
      </c>
      <c r="C4">
        <f>+'1. Información General'!B3</f>
        <v>0</v>
      </c>
      <c r="D4" s="442">
        <f>+'1. Información General'!F3</f>
        <v>0</v>
      </c>
      <c r="E4">
        <f>+'1. Información General'!B4</f>
        <v>0</v>
      </c>
      <c r="F4">
        <f>+'1. Información General'!D4</f>
        <v>0</v>
      </c>
      <c r="G4">
        <f>+'1. Información General'!B5</f>
        <v>0</v>
      </c>
      <c r="H4">
        <f>+'1. Información General'!D5</f>
        <v>0</v>
      </c>
      <c r="I4">
        <f>+'1. Información General'!B6</f>
        <v>0</v>
      </c>
      <c r="J4" s="442">
        <f>+'1. Información General'!F6</f>
        <v>0</v>
      </c>
      <c r="K4">
        <f>+'1. Información General'!B7</f>
        <v>0</v>
      </c>
      <c r="L4">
        <f>+'1. Información General'!D7</f>
        <v>0</v>
      </c>
      <c r="M4">
        <f>+'1. Información General'!F7</f>
        <v>0</v>
      </c>
      <c r="N4">
        <f>+'1. Información General'!B10</f>
        <v>0</v>
      </c>
      <c r="O4">
        <f>+'1. Información General'!F10</f>
        <v>0</v>
      </c>
      <c r="P4">
        <f>+'1. Información General'!B11</f>
        <v>0</v>
      </c>
      <c r="Q4">
        <f>+'1. Información General'!D11</f>
        <v>0</v>
      </c>
      <c r="R4">
        <f>+'1. Información General'!B12</f>
        <v>0</v>
      </c>
      <c r="S4" s="442">
        <f>+'1. Información General'!F12</f>
        <v>0</v>
      </c>
      <c r="T4">
        <f>+'1. Información General'!B13</f>
        <v>0</v>
      </c>
      <c r="U4">
        <f>+'1. Información General'!D13</f>
        <v>0</v>
      </c>
      <c r="V4">
        <f>+'1. Información General'!B14</f>
        <v>0</v>
      </c>
      <c r="W4">
        <f>+'1. Información General'!D14</f>
        <v>0</v>
      </c>
      <c r="X4">
        <f>+'1. Información General'!F14</f>
        <v>0</v>
      </c>
      <c r="Y4">
        <f>+'1. Información General'!B15</f>
        <v>0</v>
      </c>
      <c r="Z4" s="442">
        <f>+'1. Información General'!F15</f>
        <v>0</v>
      </c>
      <c r="AA4">
        <f>+'1. Información General'!B16</f>
        <v>0</v>
      </c>
      <c r="AB4">
        <f>+'1. Información General'!D16</f>
        <v>0</v>
      </c>
      <c r="AC4">
        <f>+'1. Información General'!F16</f>
        <v>0</v>
      </c>
      <c r="AD4">
        <f>+'1. Información General'!B17</f>
        <v>0</v>
      </c>
      <c r="AE4" s="444" t="str">
        <f>+'1. Información General'!D17</f>
        <v xml:space="preserve"> </v>
      </c>
      <c r="AF4" s="444" t="str">
        <f>+'1. Información General'!F17</f>
        <v xml:space="preserve"> </v>
      </c>
      <c r="AG4">
        <f>+'1. Información General'!B20</f>
        <v>0</v>
      </c>
      <c r="AH4" s="443">
        <f>+'1. Información General'!D20</f>
        <v>0</v>
      </c>
      <c r="AI4" s="443">
        <f>+'1. Información General'!F20</f>
        <v>0</v>
      </c>
      <c r="AJ4" t="str">
        <f>+'1. Información General'!B22</f>
        <v>PROMOCIÓN Y PREVENCIÓN</v>
      </c>
      <c r="AK4" t="str">
        <f>+'1. Información General'!D22</f>
        <v>PRIMERA INFANCIA</v>
      </c>
      <c r="AL4" t="str">
        <f>+'1. Información General'!B31</f>
        <v>FAMILIAR Y COMUNITARIO</v>
      </c>
      <c r="AM4" t="str">
        <f>+'1. Información General'!E31</f>
        <v>EDUCACION INICIAL EN EL HOGAR</v>
      </c>
      <c r="AN4">
        <f>+'1. Información General'!B34</f>
        <v>0</v>
      </c>
      <c r="AO4">
        <f>+'1. Información General'!D34</f>
        <v>0</v>
      </c>
      <c r="AP4">
        <f>+'1. Información General'!B35</f>
        <v>0</v>
      </c>
      <c r="AQ4" s="443">
        <f>+'1. Información General'!D35</f>
        <v>0</v>
      </c>
      <c r="AR4" s="443">
        <f>+'1. Información General'!F35</f>
        <v>0</v>
      </c>
      <c r="AS4">
        <f>+'1. Información General'!B36</f>
        <v>0</v>
      </c>
      <c r="AT4">
        <f>+'1. Información General'!F36</f>
        <v>0</v>
      </c>
      <c r="AU4">
        <f>+'1. Información General'!B37</f>
        <v>0</v>
      </c>
      <c r="AV4">
        <f>+'1. Información General'!D37</f>
        <v>0</v>
      </c>
      <c r="AW4">
        <f>+'1. Información General'!F37</f>
        <v>0</v>
      </c>
      <c r="AX4">
        <f>+'1. Información General'!B38</f>
        <v>0</v>
      </c>
      <c r="AY4">
        <f>+'1. Información General'!D38</f>
        <v>0</v>
      </c>
      <c r="AZ4">
        <f>+'1. Información General'!B39</f>
        <v>0</v>
      </c>
      <c r="BA4" s="443">
        <f>+'1. Información General'!D39</f>
        <v>0</v>
      </c>
      <c r="BB4" s="443">
        <f>+'1. Información General'!F39</f>
        <v>0</v>
      </c>
      <c r="BC4">
        <f>+'1. Información General'!B40</f>
        <v>0</v>
      </c>
      <c r="BD4">
        <f>+'1. Información General'!F40</f>
        <v>0</v>
      </c>
      <c r="BE4">
        <f>+'1. Información General'!B41</f>
        <v>0</v>
      </c>
      <c r="BF4">
        <f>+'1. Información General'!D41</f>
        <v>0</v>
      </c>
      <c r="BG4">
        <f>+'1. Información General'!F41</f>
        <v>0</v>
      </c>
      <c r="BH4" t="str">
        <f>+'2. Ambientes Edu. y Protectores'!$D3</f>
        <v>NO APLICA</v>
      </c>
      <c r="BI4">
        <f>+'2. Ambientes Edu. y Protectores'!$D4</f>
        <v>0</v>
      </c>
      <c r="BJ4" t="str">
        <f>+'2. Ambientes Edu. y Protectores'!$D5</f>
        <v>NO APLICA</v>
      </c>
      <c r="BK4">
        <f>+'2. Ambientes Edu. y Protectores'!$D6</f>
        <v>0</v>
      </c>
      <c r="BL4">
        <f>+'2. Ambientes Edu. y Protectores'!$D7</f>
        <v>0</v>
      </c>
      <c r="BM4">
        <f>+'2. Ambientes Edu. y Protectores'!$D8</f>
        <v>0</v>
      </c>
      <c r="BN4">
        <f>+'2. Ambientes Edu. y Protectores'!$D9</f>
        <v>0</v>
      </c>
      <c r="BO4">
        <f>+'2. Ambientes Edu. y Protectores'!$D10</f>
        <v>0</v>
      </c>
      <c r="BP4">
        <f>+'2. Ambientes Edu. y Protectores'!$D11</f>
        <v>0</v>
      </c>
      <c r="BQ4">
        <f>+'2. Ambientes Edu. y Protectores'!$D12</f>
        <v>0</v>
      </c>
      <c r="BR4" t="str">
        <f>+'2. Ambientes Edu. y Protectores'!$D13</f>
        <v>NO APLICA</v>
      </c>
      <c r="BS4">
        <f>+'2. Ambientes Edu. y Protectores'!$D14</f>
        <v>0</v>
      </c>
      <c r="BT4" t="str">
        <f>+'2. Ambientes Edu. y Protectores'!$D15</f>
        <v>NO APLICA</v>
      </c>
      <c r="BU4">
        <f>+'2. Ambientes Edu. y Protectores'!$D16</f>
        <v>0</v>
      </c>
      <c r="BV4">
        <f>+'2. Ambientes Edu. y Protectores'!$D17</f>
        <v>0</v>
      </c>
      <c r="BW4" t="str">
        <f>+'2. Ambientes Edu. y Protectores'!$D18</f>
        <v>NO APLICA</v>
      </c>
      <c r="BX4">
        <f>+'2. Ambientes Edu. y Protectores'!$D19</f>
        <v>0</v>
      </c>
      <c r="BY4">
        <f>+'2. Ambientes Edu. y Protectores'!$D20</f>
        <v>0</v>
      </c>
      <c r="BZ4">
        <f>+'2. Ambientes Edu. y Protectores'!$D21</f>
        <v>0</v>
      </c>
      <c r="CA4" t="str">
        <f>+'2. Ambientes Edu. y Protectores'!$D22</f>
        <v>NO APLICA</v>
      </c>
      <c r="CB4">
        <f>+'2. Ambientes Edu. y Protectores'!$D23</f>
        <v>0</v>
      </c>
      <c r="CC4">
        <f>+'2. Ambientes Edu. y Protectores'!$D24</f>
        <v>0</v>
      </c>
      <c r="CD4" t="str">
        <f>+'2. Ambientes Edu. y Protectores'!$D25</f>
        <v>NO APLICA</v>
      </c>
      <c r="CE4" t="str">
        <f>+'2. Ambientes Edu. y Protectores'!$D26</f>
        <v>NO APLICA</v>
      </c>
      <c r="CF4">
        <f>+'2. Ambientes Edu. y Protectores'!$D27</f>
        <v>0</v>
      </c>
      <c r="CG4">
        <f>+'2. Ambientes Edu. y Protectores'!$D28</f>
        <v>0</v>
      </c>
      <c r="CH4">
        <f>+'2. Ambientes Edu. y Protectores'!$D29</f>
        <v>0</v>
      </c>
      <c r="CI4">
        <f>+'2. Ambientes Edu. y Protectores'!$D30</f>
        <v>0</v>
      </c>
      <c r="CJ4">
        <f>+'2. Ambientes Edu. y Protectores'!$D31</f>
        <v>0</v>
      </c>
      <c r="CK4">
        <f>+'2. Ambientes Edu. y Protectores'!$D32</f>
        <v>0</v>
      </c>
      <c r="CL4">
        <f>+'2. Ambientes Edu. y Protectores'!$D33</f>
        <v>0</v>
      </c>
      <c r="CM4">
        <f>+'2. Ambientes Edu. y Protectores'!$D34</f>
        <v>0</v>
      </c>
      <c r="CN4">
        <f>+'2. Ambientes Edu. y Protectores'!$D35</f>
        <v>0</v>
      </c>
      <c r="CO4">
        <f>+'2. Ambientes Edu. y Protectores'!$D36</f>
        <v>0</v>
      </c>
      <c r="CP4">
        <f>+'2. Ambientes Edu. y Protectores'!$D37</f>
        <v>0</v>
      </c>
      <c r="CQ4">
        <f>+'2. Ambientes Edu. y Protectores'!$D38</f>
        <v>0</v>
      </c>
      <c r="CR4">
        <f>+'2. Ambientes Edu. y Protectores'!$D39</f>
        <v>0</v>
      </c>
      <c r="CS4">
        <f>+'2. Ambientes Edu. y Protectores'!$D40</f>
        <v>0</v>
      </c>
      <c r="CT4">
        <f>+'2. Ambientes Edu. y Protectores'!$D41</f>
        <v>0</v>
      </c>
      <c r="CU4">
        <f>+'2. Ambientes Edu. y Protectores'!$D42</f>
        <v>0</v>
      </c>
      <c r="CV4">
        <f>+'2. Ambientes Edu. y Protectores'!$D43</f>
        <v>0</v>
      </c>
      <c r="CW4">
        <f>+'2. Ambientes Edu. y Protectores'!$D44</f>
        <v>0</v>
      </c>
      <c r="CX4">
        <f>+'2. Ambientes Edu. y Protectores'!$D45</f>
        <v>0</v>
      </c>
      <c r="CY4" t="str">
        <f>+'2. Ambientes Edu. y Protectores'!$D46</f>
        <v>NO APLICA</v>
      </c>
      <c r="CZ4">
        <f>+'2. Ambientes Edu. y Protectores'!$D47</f>
        <v>0</v>
      </c>
      <c r="DA4">
        <f>+'2. Ambientes Edu. y Protectores'!$D48</f>
        <v>0</v>
      </c>
      <c r="DB4">
        <f>+'2. Ambientes Edu. y Protectores'!$D49</f>
        <v>0</v>
      </c>
      <c r="DC4">
        <f>+'2. Ambientes Edu. y Protectores'!$D50</f>
        <v>0</v>
      </c>
      <c r="DD4" t="str">
        <f>+'2. Ambientes Edu. y Protectores'!$D51</f>
        <v>NO APLICA</v>
      </c>
      <c r="DE4">
        <f>+'2. Ambientes Edu. y Protectores'!$D52</f>
        <v>0</v>
      </c>
      <c r="DF4">
        <f>+'2. Ambientes Edu. y Protectores'!$D53</f>
        <v>0</v>
      </c>
      <c r="DG4">
        <f>+'2. Ambientes Edu. y Protectores'!$D54</f>
        <v>0</v>
      </c>
      <c r="DH4" t="str">
        <f>+'2. Ambientes Edu. y Protectores'!$D55</f>
        <v>NO APLICA</v>
      </c>
      <c r="DI4">
        <f>+'2. Ambientes Edu. y Protectores'!$D56</f>
        <v>0</v>
      </c>
      <c r="DJ4">
        <f>+'2. Ambientes Edu. y Protectores'!$D57</f>
        <v>0</v>
      </c>
      <c r="DK4" t="str">
        <f>+'2. Ambientes Edu. y Protectores'!$D58</f>
        <v>NO APLICA</v>
      </c>
      <c r="DL4">
        <f>+'2. Ambientes Edu. y Protectores'!$D59</f>
        <v>0</v>
      </c>
      <c r="DM4" t="str">
        <f>+'3. Salud y Nutrición'!$D3</f>
        <v>NO APLICA</v>
      </c>
      <c r="DN4">
        <f>+'3. Salud y Nutrición'!$D4</f>
        <v>0</v>
      </c>
      <c r="DO4">
        <f>+'3. Salud y Nutrición'!$D5</f>
        <v>0</v>
      </c>
      <c r="DP4" t="str">
        <f>+'3. Salud y Nutrición'!$D6</f>
        <v>NO APLICA</v>
      </c>
      <c r="DQ4">
        <f>+'3. Salud y Nutrición'!$D7</f>
        <v>0</v>
      </c>
      <c r="DR4">
        <f>+'3. Salud y Nutrición'!$D8</f>
        <v>0</v>
      </c>
      <c r="DS4">
        <f>+'3. Salud y Nutrición'!$D9</f>
        <v>0</v>
      </c>
      <c r="DT4">
        <f>+'3. Salud y Nutrición'!$D10</f>
        <v>0</v>
      </c>
      <c r="DU4" t="str">
        <f>+'3. Salud y Nutrición'!$D11</f>
        <v>NO APLICA</v>
      </c>
      <c r="DV4">
        <f>+'3. Salud y Nutrición'!$D12</f>
        <v>0</v>
      </c>
      <c r="DW4" t="str">
        <f>+'3. Salud y Nutrición'!$D13</f>
        <v>NO APLICA</v>
      </c>
      <c r="DX4">
        <f>+'3. Salud y Nutrición'!$D14</f>
        <v>0</v>
      </c>
      <c r="DY4">
        <f>+'3. Salud y Nutrición'!$D15</f>
        <v>0</v>
      </c>
      <c r="DZ4">
        <f>+'3. Salud y Nutrición'!$D16</f>
        <v>0</v>
      </c>
      <c r="EA4">
        <f>+'3. Salud y Nutrición'!$D17</f>
        <v>0</v>
      </c>
      <c r="EB4" t="str">
        <f>+'3. Salud y Nutrición'!$D18</f>
        <v>NO APLICA</v>
      </c>
      <c r="EC4" t="str">
        <f>+'3. Salud y Nutrición'!$D19</f>
        <v>NO APLICA</v>
      </c>
      <c r="ED4">
        <f>+'3. Salud y Nutrición'!$D20</f>
        <v>0</v>
      </c>
      <c r="EE4">
        <f>+'3. Salud y Nutrición'!$D21</f>
        <v>0</v>
      </c>
      <c r="EF4">
        <f>+'3. Salud y Nutrición'!$D22</f>
        <v>0</v>
      </c>
      <c r="EG4">
        <f>+'3. Salud y Nutrición'!$D23</f>
        <v>0</v>
      </c>
      <c r="EH4">
        <f>+'3. Salud y Nutrición'!$D24</f>
        <v>0</v>
      </c>
      <c r="EI4">
        <f>+'3. Salud y Nutrición'!$D25</f>
        <v>0</v>
      </c>
      <c r="EJ4">
        <f>+'3. Salud y Nutrición'!$D26</f>
        <v>0</v>
      </c>
      <c r="EK4">
        <f>+'3. Salud y Nutrición'!$D27</f>
        <v>0</v>
      </c>
      <c r="EL4">
        <f>+'3. Salud y Nutrición'!$D28</f>
        <v>0</v>
      </c>
      <c r="EM4">
        <f>+'3. Salud y Nutrición'!$D29</f>
        <v>0</v>
      </c>
      <c r="EN4">
        <f>+'3. Salud y Nutrición'!$D30</f>
        <v>0</v>
      </c>
      <c r="EO4" t="str">
        <f>+'3. Salud y Nutrición'!$D31</f>
        <v>NO APLICA</v>
      </c>
      <c r="EP4">
        <f>+'3. Salud y Nutrición'!$D32</f>
        <v>0</v>
      </c>
      <c r="EQ4">
        <f>+'3. Salud y Nutrición'!$D33</f>
        <v>0</v>
      </c>
      <c r="ER4">
        <f>+'3. Salud y Nutrición'!$D34</f>
        <v>0</v>
      </c>
      <c r="ES4" t="str">
        <f>+'3. Salud y Nutrición'!$D35</f>
        <v>NO APLICA</v>
      </c>
      <c r="ET4" t="str">
        <f>+'3. Salud y Nutrición'!$D36</f>
        <v>NO APLICA</v>
      </c>
      <c r="EU4">
        <f>+'3. Salud y Nutrición'!$D37</f>
        <v>0</v>
      </c>
      <c r="EV4">
        <f>+'3. Salud y Nutrición'!$D38</f>
        <v>0</v>
      </c>
      <c r="EW4">
        <f>+'3. Salud y Nutrición'!$D39</f>
        <v>0</v>
      </c>
      <c r="EX4">
        <f>+'3. Salud y Nutrición'!$D40</f>
        <v>0</v>
      </c>
      <c r="EY4">
        <f>+'3. Salud y Nutrición'!$D41</f>
        <v>0</v>
      </c>
      <c r="EZ4">
        <f>+'3. Salud y Nutrición'!$D42</f>
        <v>0</v>
      </c>
      <c r="FA4">
        <f>+'3. Salud y Nutrición'!$D43</f>
        <v>0</v>
      </c>
      <c r="FB4">
        <f>+'3. Salud y Nutrición'!$D44</f>
        <v>0</v>
      </c>
      <c r="FC4">
        <f>+'3. Salud y Nutrición'!$D45</f>
        <v>0</v>
      </c>
      <c r="FD4">
        <f>+'3. Salud y Nutrición'!$D46</f>
        <v>0</v>
      </c>
      <c r="FE4">
        <f>+'3. Salud y Nutrición'!$D47</f>
        <v>0</v>
      </c>
      <c r="FF4" t="str">
        <f>+'3. Salud y Nutrición'!$D48</f>
        <v>NO APLICA</v>
      </c>
      <c r="FG4">
        <f>+'3. Salud y Nutrición'!$D49</f>
        <v>0</v>
      </c>
      <c r="FH4">
        <f>+'3. Salud y Nutrición'!$D50</f>
        <v>0</v>
      </c>
      <c r="FI4">
        <f>+'3. Salud y Nutrición'!$D51</f>
        <v>0</v>
      </c>
      <c r="FJ4">
        <f>+'3. Salud y Nutrición'!$D52</f>
        <v>0</v>
      </c>
      <c r="FK4">
        <f>+'3. Salud y Nutrición'!$D53</f>
        <v>0</v>
      </c>
      <c r="FL4" t="str">
        <f>+'3. Salud y Nutrición'!$D54</f>
        <v>NO APLICA</v>
      </c>
      <c r="FM4">
        <f>+'3. Salud y Nutrición'!$D55</f>
        <v>0</v>
      </c>
      <c r="FN4" t="str">
        <f>+'3. Salud y Nutrición'!$D56</f>
        <v>NO APLICA</v>
      </c>
      <c r="FO4">
        <f>+'3. Salud y Nutrición'!$D57</f>
        <v>0</v>
      </c>
      <c r="FP4">
        <f>+'3. Salud y Nutrición'!$D58</f>
        <v>0</v>
      </c>
      <c r="FQ4">
        <f>+'3. Salud y Nutrición'!$D59</f>
        <v>0</v>
      </c>
      <c r="FR4">
        <f>+'3. Salud y Nutrición'!$D60</f>
        <v>0</v>
      </c>
      <c r="FS4" t="str">
        <f>+'3. Salud y Nutrición'!$D61</f>
        <v>NO APLICA</v>
      </c>
      <c r="FT4">
        <f>+'3. Salud y Nutrición'!$D62</f>
        <v>0</v>
      </c>
      <c r="FU4">
        <f>+'3. Salud y Nutrición'!$D63</f>
        <v>0</v>
      </c>
      <c r="FV4">
        <f>+'3. Salud y Nutrición'!$D64</f>
        <v>0</v>
      </c>
      <c r="FW4">
        <f>+'3. Salud y Nutrición'!$D65</f>
        <v>0</v>
      </c>
      <c r="FX4">
        <f>+'3. Salud y Nutrición'!$D66</f>
        <v>0</v>
      </c>
      <c r="FY4">
        <f>+'3. Salud y Nutrición'!$D67</f>
        <v>0</v>
      </c>
      <c r="FZ4">
        <f>+'3. Salud y Nutrición'!$D68</f>
        <v>0</v>
      </c>
      <c r="GA4" t="str">
        <f>+'3. Salud y Nutrición'!$D69</f>
        <v>NO APLICA</v>
      </c>
      <c r="GB4">
        <f>+'3. Salud y Nutrición'!$D70</f>
        <v>0</v>
      </c>
      <c r="GC4">
        <f>+'3. Salud y Nutrición'!$D71</f>
        <v>0</v>
      </c>
      <c r="GD4" t="str">
        <f>+'3. Salud y Nutrición'!$D72</f>
        <v>NO APLICA</v>
      </c>
      <c r="GE4">
        <f>+'3. Salud y Nutrición'!$D73</f>
        <v>0</v>
      </c>
      <c r="GF4">
        <f>+'3. Salud y Nutrición'!$D74</f>
        <v>0</v>
      </c>
      <c r="GG4" t="str">
        <f>+'4. Familia, Comunidades y Redes'!$D3</f>
        <v>NO APLICA</v>
      </c>
      <c r="GH4">
        <f>+'4. Familia, Comunidades y Redes'!$D4</f>
        <v>0</v>
      </c>
      <c r="GI4" t="str">
        <f>+'4. Familia, Comunidades y Redes'!$D5</f>
        <v>NO APLICA</v>
      </c>
      <c r="GJ4">
        <f>+'4. Familia, Comunidades y Redes'!$D6</f>
        <v>0</v>
      </c>
      <c r="GK4">
        <f>+'4. Familia, Comunidades y Redes'!$D7</f>
        <v>0</v>
      </c>
      <c r="GL4">
        <f>+'4. Familia, Comunidades y Redes'!$D8</f>
        <v>0</v>
      </c>
      <c r="GM4">
        <f>+'4. Familia, Comunidades y Redes'!$D9</f>
        <v>0</v>
      </c>
      <c r="GN4">
        <f>+'4. Familia, Comunidades y Redes'!$D10</f>
        <v>0</v>
      </c>
      <c r="GO4">
        <f>+'4. Familia, Comunidades y Redes'!$D11</f>
        <v>0</v>
      </c>
      <c r="GP4" t="str">
        <f>+'4. Familia, Comunidades y Redes'!$D12</f>
        <v>NO APLICA</v>
      </c>
      <c r="GQ4">
        <f>+'4. Familia, Comunidades y Redes'!$D13</f>
        <v>0</v>
      </c>
      <c r="GR4">
        <f>+'4. Familia, Comunidades y Redes'!$D14</f>
        <v>0</v>
      </c>
      <c r="GS4">
        <f>+'4. Familia, Comunidades y Redes'!$D15</f>
        <v>0</v>
      </c>
      <c r="GT4">
        <f>+'4. Familia, Comunidades y Redes'!$D16</f>
        <v>0</v>
      </c>
      <c r="GU4">
        <f>+'4. Familia, Comunidades y Redes'!$D17</f>
        <v>0</v>
      </c>
      <c r="GV4" t="str">
        <f>+'4. Familia, Comunidades y Redes'!$D18</f>
        <v>NO APLICA</v>
      </c>
      <c r="GW4">
        <f>+'4. Familia, Comunidades y Redes'!$D19</f>
        <v>0</v>
      </c>
      <c r="GX4">
        <f>+'4. Familia, Comunidades y Redes'!$D20</f>
        <v>0</v>
      </c>
      <c r="GY4">
        <f>+'4. Familia, Comunidades y Redes'!$D21</f>
        <v>0</v>
      </c>
      <c r="GZ4" t="str">
        <f>+'4. Familia, Comunidades y Redes'!$D22</f>
        <v>NO APLICA</v>
      </c>
      <c r="HA4">
        <f>+'4. Familia, Comunidades y Redes'!$D23</f>
        <v>0</v>
      </c>
      <c r="HB4">
        <f>+'4. Familia, Comunidades y Redes'!$D24</f>
        <v>0</v>
      </c>
      <c r="HC4">
        <f>+'4. Familia, Comunidades y Redes'!$D25</f>
        <v>0</v>
      </c>
      <c r="HD4" t="str">
        <f>+'4. Familia, Comunidades y Redes'!$D26</f>
        <v>NO APLICA</v>
      </c>
      <c r="HE4">
        <f>+'4. Familia, Comunidades y Redes'!$D27</f>
        <v>0</v>
      </c>
      <c r="HF4">
        <f>+'4. Familia, Comunidades y Redes'!$D28</f>
        <v>0</v>
      </c>
      <c r="HG4">
        <f>+'4. Familia, Comunidades y Redes'!$D29</f>
        <v>0</v>
      </c>
      <c r="HH4">
        <f>+'4. Familia, Comunidades y Redes'!$D30</f>
        <v>0</v>
      </c>
      <c r="HI4" t="str">
        <f>+'4. Familia, Comunidades y Redes'!$D31</f>
        <v>NO APLICA</v>
      </c>
      <c r="HJ4">
        <f>+'4. Familia, Comunidades y Redes'!$D32</f>
        <v>0</v>
      </c>
      <c r="HK4">
        <f>+'4. Familia, Comunidades y Redes'!$D33</f>
        <v>0</v>
      </c>
      <c r="HL4">
        <f>+'4. Familia, Comunidades y Redes'!$D34</f>
        <v>0</v>
      </c>
      <c r="HM4" t="str">
        <f>+'5. Proceso Pedagógico'!$D3</f>
        <v>NO APLICA</v>
      </c>
      <c r="HN4">
        <f>+'5. Proceso Pedagógico'!$D4</f>
        <v>0</v>
      </c>
      <c r="HO4" t="str">
        <f>+'5. Proceso Pedagógico'!$D5</f>
        <v>NO APLICA</v>
      </c>
      <c r="HP4">
        <f>+'5. Proceso Pedagógico'!$D6</f>
        <v>0</v>
      </c>
      <c r="HQ4">
        <f>+'5. Proceso Pedagógico'!$D7</f>
        <v>0</v>
      </c>
      <c r="HR4">
        <f>+'5. Proceso Pedagógico'!$D8</f>
        <v>0</v>
      </c>
      <c r="HS4">
        <f>+'5. Proceso Pedagógico'!$D9</f>
        <v>0</v>
      </c>
      <c r="HT4">
        <f>+'5. Proceso Pedagógico'!$D10</f>
        <v>0</v>
      </c>
      <c r="HU4" t="str">
        <f>+'5. Proceso Pedagógico'!$D11</f>
        <v>NO APLICA</v>
      </c>
      <c r="HV4">
        <f>+'5. Proceso Pedagógico'!$D12</f>
        <v>0</v>
      </c>
      <c r="HW4">
        <f>+'5. Proceso Pedagógico'!$D13</f>
        <v>0</v>
      </c>
      <c r="HX4">
        <f>+'5. Proceso Pedagógico'!$D14</f>
        <v>0</v>
      </c>
      <c r="HY4" t="str">
        <f>+'5. Proceso Pedagógico'!$D15</f>
        <v>NO APLICA</v>
      </c>
      <c r="HZ4">
        <f>+'5. Proceso Pedagógico'!$D16</f>
        <v>0</v>
      </c>
      <c r="IA4">
        <f>+'5. Proceso Pedagógico'!$D17</f>
        <v>0</v>
      </c>
      <c r="IB4">
        <f>+'5. Proceso Pedagógico'!$D18</f>
        <v>0</v>
      </c>
      <c r="IC4">
        <f>+'5. Proceso Pedagógico'!$D19</f>
        <v>0</v>
      </c>
      <c r="ID4" t="str">
        <f>+'5. Proceso Pedagógico'!$D20</f>
        <v>NO APLICA</v>
      </c>
      <c r="IE4">
        <f>+'5. Proceso Pedagógico'!$D21</f>
        <v>0</v>
      </c>
      <c r="IF4">
        <f>+'5. Proceso Pedagógico'!$D22</f>
        <v>0</v>
      </c>
      <c r="IG4">
        <f>+'5. Proceso Pedagógico'!$D23</f>
        <v>0</v>
      </c>
      <c r="IH4">
        <f>+'5. Proceso Pedagógico'!$D24</f>
        <v>0</v>
      </c>
      <c r="II4" t="str">
        <f>+'5. Proceso Pedagógico'!$D25</f>
        <v>NO APLICA</v>
      </c>
      <c r="IJ4">
        <f>+'5. Proceso Pedagógico'!$D26</f>
        <v>0</v>
      </c>
      <c r="IK4">
        <f>+'5. Proceso Pedagógico'!$D27</f>
        <v>0</v>
      </c>
      <c r="IL4">
        <f>+'5. Proceso Pedagógico'!$D28</f>
        <v>0</v>
      </c>
      <c r="IM4" t="str">
        <f>+'6. Administrativo y Gestión'!$D3</f>
        <v>NO APLICA</v>
      </c>
      <c r="IN4">
        <f>+'6. Administrativo y Gestión'!$D4</f>
        <v>0</v>
      </c>
      <c r="IO4">
        <f>+'6. Administrativo y Gestión'!$D5</f>
        <v>0</v>
      </c>
      <c r="IP4" t="str">
        <f>+'6. Administrativo y Gestión'!$D6</f>
        <v>NO APLICA</v>
      </c>
      <c r="IQ4">
        <f>+'6. Administrativo y Gestión'!$D7</f>
        <v>0</v>
      </c>
      <c r="IR4">
        <f>+'6. Administrativo y Gestión'!$D8</f>
        <v>0</v>
      </c>
      <c r="IS4">
        <f>+'6. Administrativo y Gestión'!$D9</f>
        <v>0</v>
      </c>
      <c r="IT4">
        <f>+'6. Administrativo y Gestión'!$D10</f>
        <v>0</v>
      </c>
      <c r="IU4">
        <f>+'6. Administrativo y Gestión'!$D11</f>
        <v>0</v>
      </c>
      <c r="IV4" t="str">
        <f>+'6. Administrativo y Gestión'!$D12</f>
        <v>NO APLICA</v>
      </c>
      <c r="IW4">
        <f>+'6. Administrativo y Gestión'!$D13</f>
        <v>0</v>
      </c>
      <c r="IX4">
        <f>+'6. Administrativo y Gestión'!$D14</f>
        <v>0</v>
      </c>
      <c r="IY4" t="str">
        <f>+'6. Administrativo y Gestión'!$D15</f>
        <v>NO APLICA</v>
      </c>
      <c r="IZ4">
        <f>+'6. Administrativo y Gestión'!$D16</f>
        <v>0</v>
      </c>
      <c r="JA4" t="str">
        <f>+'6. Administrativo y Gestión'!$D17</f>
        <v>NO APLICA</v>
      </c>
      <c r="JB4">
        <f>+'6. Administrativo y Gestión'!$D18</f>
        <v>0</v>
      </c>
      <c r="JC4">
        <f>+'6. Administrativo y Gestión'!$D19</f>
        <v>0</v>
      </c>
      <c r="JD4">
        <f>+'6. Administrativo y Gestión'!$D20</f>
        <v>0</v>
      </c>
      <c r="JE4" t="str">
        <f>+'7. Financiero'!$D3</f>
        <v>NO APLICA</v>
      </c>
      <c r="JF4">
        <f>+'7. Financiero'!$D4</f>
        <v>0</v>
      </c>
      <c r="JG4">
        <f>+'7. Financiero'!$D5</f>
        <v>0</v>
      </c>
      <c r="JH4">
        <f>+'7. Financiero'!$D6</f>
        <v>0</v>
      </c>
      <c r="JI4" t="str">
        <f>+'7. Financiero'!$D7</f>
        <v>NO APLICA</v>
      </c>
      <c r="JJ4">
        <f>+'7. Financiero'!$D8</f>
        <v>0</v>
      </c>
      <c r="JK4">
        <f>+'7. Financiero'!$D9</f>
        <v>0</v>
      </c>
      <c r="JL4">
        <f>+'7. Financiero'!$D10</f>
        <v>0</v>
      </c>
      <c r="JM4" t="str">
        <f>+'7. Financiero'!$D11</f>
        <v>NO APLICA</v>
      </c>
      <c r="JN4">
        <f>+'7. Financiero'!$D12</f>
        <v>0</v>
      </c>
      <c r="JO4">
        <f>+'7. Financiero'!$D13</f>
        <v>0</v>
      </c>
      <c r="JP4">
        <f>+'7. Financiero'!$D14</f>
        <v>0</v>
      </c>
      <c r="JQ4">
        <f>+'7. Financiero'!$D15</f>
        <v>0</v>
      </c>
      <c r="JR4">
        <f>+'7. Financiero'!$D16</f>
        <v>0</v>
      </c>
      <c r="JS4">
        <f>+'7. Financiero'!$D17</f>
        <v>0</v>
      </c>
      <c r="JT4">
        <f>+'7. Financiero'!$D18</f>
        <v>0</v>
      </c>
      <c r="JU4">
        <f>+'7. Financiero'!$D19</f>
        <v>0</v>
      </c>
      <c r="JV4" t="str">
        <f>+'8. Talento Humano'!$D3</f>
        <v>NO APLICA</v>
      </c>
      <c r="JW4">
        <f>+'8. Talento Humano'!$D4</f>
        <v>0</v>
      </c>
      <c r="JX4">
        <f>+'8. Talento Humano'!$D5</f>
        <v>0</v>
      </c>
      <c r="JY4" t="str">
        <f>+'8. Talento Humano'!$D6</f>
        <v>NO APLICA</v>
      </c>
      <c r="JZ4">
        <f>+'8. Talento Humano'!$D7</f>
        <v>0</v>
      </c>
      <c r="KA4">
        <f>+'8. Talento Humano'!$D8</f>
        <v>0</v>
      </c>
      <c r="KB4">
        <f>+'8. Talento Humano'!$D9</f>
        <v>0</v>
      </c>
      <c r="KC4">
        <f>+'8. Talento Humano'!$D10</f>
        <v>0</v>
      </c>
      <c r="KD4">
        <f>+'8. Talento Humano'!$D11</f>
        <v>0</v>
      </c>
      <c r="KE4" t="str">
        <f>+'8. Talento Humano'!$D12</f>
        <v>NO APLICA</v>
      </c>
      <c r="KF4">
        <f>+'8. Talento Humano'!$D13</f>
        <v>0</v>
      </c>
      <c r="KG4" t="str">
        <f>+'8. Talento Humano'!$D14</f>
        <v>NO APLICA</v>
      </c>
      <c r="KH4">
        <f>+'8. Talento Humano'!$D15</f>
        <v>0</v>
      </c>
      <c r="KI4">
        <f>+'8. Talento Humano'!$D16</f>
        <v>0</v>
      </c>
      <c r="KJ4" t="str">
        <f>+'8. Talento Humano'!$D17</f>
        <v>NO APLICA</v>
      </c>
      <c r="KK4">
        <f>+'8. Talento Humano'!$D18</f>
        <v>0</v>
      </c>
      <c r="KL4">
        <f>+'8. Talento Humano'!$D19</f>
        <v>0</v>
      </c>
      <c r="KM4">
        <f>+'8. Talento Humano'!$D20</f>
        <v>0</v>
      </c>
      <c r="KN4">
        <f>+'8. Talento Humano'!$D21</f>
        <v>0</v>
      </c>
      <c r="KO4">
        <f>+'8. Talento Humano'!$D22</f>
        <v>0</v>
      </c>
      <c r="KP4">
        <f>+'8. Talento Humano'!$D23</f>
        <v>0</v>
      </c>
      <c r="KQ4" t="str">
        <f>+'8. Talento Humano'!$D24</f>
        <v>NO APLICA</v>
      </c>
      <c r="KR4">
        <f>+'8. Talento Humano'!$D25</f>
        <v>0</v>
      </c>
      <c r="KS4">
        <f>+'8. Talento Humano'!$D26</f>
        <v>0</v>
      </c>
    </row>
  </sheetData>
  <sheetProtection algorithmName="SHA-512" hashValue="GOQaPT4+oG127QiPS31khS+uIeuCHDfo52VqP/Xwk0Ojd2cSLkGQN2l7CguWE6M+JdXZcUOLCUxAx9CNn2BNxQ==" saltValue="sPmB2L51IqNrk15Xk75WYw==" spinCount="100000" sheet="1" formatRows="0"/>
  <mergeCells count="13">
    <mergeCell ref="A1:M1"/>
    <mergeCell ref="N2:AF2"/>
    <mergeCell ref="AG2:AM2"/>
    <mergeCell ref="AN1:BG1"/>
    <mergeCell ref="A2:M2"/>
    <mergeCell ref="AN2:BG2"/>
    <mergeCell ref="JE1:JU1"/>
    <mergeCell ref="JV1:KS1"/>
    <mergeCell ref="BH1:DL1"/>
    <mergeCell ref="DM1:GF1"/>
    <mergeCell ref="GG1:HL1"/>
    <mergeCell ref="HM1:IL1"/>
    <mergeCell ref="IM1:J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44149-B645-4796-8A12-F088247313C0}">
  <sheetPr>
    <tabColor theme="3" tint="0.249977111117893"/>
    <pageSetUpPr fitToPage="1"/>
  </sheetPr>
  <dimension ref="A2:E95"/>
  <sheetViews>
    <sheetView zoomScale="90" zoomScaleNormal="90" workbookViewId="0"/>
  </sheetViews>
  <sheetFormatPr baseColWidth="10" defaultColWidth="11.42578125" defaultRowHeight="15"/>
  <cols>
    <col min="1" max="1" width="86.85546875" style="82" customWidth="1"/>
    <col min="2" max="2" width="150.85546875" style="30" customWidth="1"/>
  </cols>
  <sheetData>
    <row r="2" spans="1:5" ht="17.25" thickBot="1">
      <c r="A2" s="454" t="s">
        <v>2436</v>
      </c>
      <c r="B2" s="455"/>
    </row>
    <row r="3" spans="1:5" ht="17.25" customHeight="1">
      <c r="A3" s="145" t="s">
        <v>1469</v>
      </c>
      <c r="B3" s="145" t="s">
        <v>1470</v>
      </c>
      <c r="E3" t="str">
        <f>UPPER(D2)</f>
        <v/>
      </c>
    </row>
    <row r="4" spans="1:5" ht="17.25" thickBot="1">
      <c r="A4" s="454" t="s">
        <v>1471</v>
      </c>
      <c r="B4" s="455"/>
    </row>
    <row r="5" spans="1:5" ht="16.5">
      <c r="A5" s="453" t="s">
        <v>1472</v>
      </c>
      <c r="B5" s="453"/>
    </row>
    <row r="6" spans="1:5">
      <c r="A6" s="82" t="s">
        <v>1473</v>
      </c>
      <c r="B6" s="251" t="s">
        <v>1474</v>
      </c>
    </row>
    <row r="7" spans="1:5">
      <c r="A7" s="82" t="s">
        <v>1475</v>
      </c>
      <c r="B7" s="251" t="s">
        <v>1476</v>
      </c>
    </row>
    <row r="8" spans="1:5">
      <c r="A8" s="82" t="s">
        <v>1477</v>
      </c>
      <c r="B8" s="251" t="s">
        <v>1478</v>
      </c>
    </row>
    <row r="9" spans="1:5">
      <c r="A9" s="82" t="s">
        <v>1479</v>
      </c>
      <c r="B9" s="251" t="s">
        <v>1480</v>
      </c>
    </row>
    <row r="10" spans="1:5" ht="17.25" customHeight="1">
      <c r="A10" s="82" t="s">
        <v>1481</v>
      </c>
      <c r="B10" s="251" t="s">
        <v>1482</v>
      </c>
    </row>
    <row r="11" spans="1:5">
      <c r="A11" s="82" t="s">
        <v>1483</v>
      </c>
      <c r="B11" s="251" t="s">
        <v>1484</v>
      </c>
    </row>
    <row r="12" spans="1:5">
      <c r="A12" s="82" t="s">
        <v>1485</v>
      </c>
      <c r="B12" s="251" t="s">
        <v>1486</v>
      </c>
    </row>
    <row r="13" spans="1:5">
      <c r="A13" s="82" t="s">
        <v>1487</v>
      </c>
      <c r="B13" s="251" t="s">
        <v>1488</v>
      </c>
    </row>
    <row r="14" spans="1:5">
      <c r="A14" s="82" t="s">
        <v>1489</v>
      </c>
      <c r="B14" s="251" t="s">
        <v>1490</v>
      </c>
    </row>
    <row r="15" spans="1:5">
      <c r="A15" s="82" t="s">
        <v>1491</v>
      </c>
      <c r="B15" s="251" t="s">
        <v>1492</v>
      </c>
    </row>
    <row r="16" spans="1:5">
      <c r="A16" s="82" t="s">
        <v>1493</v>
      </c>
      <c r="B16" s="251" t="s">
        <v>1494</v>
      </c>
    </row>
    <row r="17" spans="1:2" ht="15.75" thickBot="1">
      <c r="A17" s="82" t="s">
        <v>1495</v>
      </c>
      <c r="B17" s="30" t="s">
        <v>1496</v>
      </c>
    </row>
    <row r="18" spans="1:2" ht="16.5">
      <c r="A18" s="453" t="s">
        <v>1497</v>
      </c>
      <c r="B18" s="453"/>
    </row>
    <row r="19" spans="1:2" ht="30">
      <c r="A19" s="146" t="s">
        <v>1498</v>
      </c>
      <c r="B19" s="30" t="s">
        <v>1499</v>
      </c>
    </row>
    <row r="20" spans="1:2">
      <c r="A20" s="252" t="s">
        <v>2412</v>
      </c>
      <c r="B20" s="251" t="s">
        <v>1500</v>
      </c>
    </row>
    <row r="21" spans="1:2">
      <c r="A21" s="252" t="s">
        <v>1501</v>
      </c>
      <c r="B21" s="251" t="s">
        <v>1502</v>
      </c>
    </row>
    <row r="22" spans="1:2">
      <c r="A22" s="252" t="s">
        <v>1503</v>
      </c>
      <c r="B22" s="251" t="s">
        <v>1504</v>
      </c>
    </row>
    <row r="23" spans="1:2">
      <c r="A23" s="82" t="s">
        <v>1505</v>
      </c>
      <c r="B23" s="251" t="s">
        <v>1506</v>
      </c>
    </row>
    <row r="24" spans="1:2">
      <c r="A24" s="252" t="s">
        <v>1507</v>
      </c>
      <c r="B24" s="251" t="s">
        <v>1508</v>
      </c>
    </row>
    <row r="25" spans="1:2">
      <c r="A25" s="82" t="s">
        <v>1479</v>
      </c>
      <c r="B25" s="30" t="s">
        <v>1509</v>
      </c>
    </row>
    <row r="26" spans="1:2">
      <c r="A26" s="82" t="s">
        <v>1510</v>
      </c>
      <c r="B26" s="30" t="s">
        <v>1511</v>
      </c>
    </row>
    <row r="27" spans="1:2" ht="30">
      <c r="A27" s="82" t="s">
        <v>1512</v>
      </c>
      <c r="B27" s="30" t="s">
        <v>1513</v>
      </c>
    </row>
    <row r="28" spans="1:2">
      <c r="A28" s="82" t="s">
        <v>1514</v>
      </c>
      <c r="B28" s="251" t="s">
        <v>1515</v>
      </c>
    </row>
    <row r="29" spans="1:2">
      <c r="A29" s="82" t="s">
        <v>1516</v>
      </c>
      <c r="B29" s="30" t="s">
        <v>1517</v>
      </c>
    </row>
    <row r="30" spans="1:2">
      <c r="A30" s="82" t="s">
        <v>1518</v>
      </c>
      <c r="B30" s="30" t="s">
        <v>1519</v>
      </c>
    </row>
    <row r="31" spans="1:2">
      <c r="A31" s="82" t="s">
        <v>1520</v>
      </c>
      <c r="B31" s="30" t="s">
        <v>1521</v>
      </c>
    </row>
    <row r="32" spans="1:2">
      <c r="A32" s="82" t="s">
        <v>1491</v>
      </c>
      <c r="B32" s="30" t="s">
        <v>1522</v>
      </c>
    </row>
    <row r="33" spans="1:2">
      <c r="A33" s="82" t="s">
        <v>1493</v>
      </c>
      <c r="B33" s="30" t="s">
        <v>1523</v>
      </c>
    </row>
    <row r="34" spans="1:2">
      <c r="A34" s="82" t="s">
        <v>1524</v>
      </c>
      <c r="B34" s="30" t="s">
        <v>1525</v>
      </c>
    </row>
    <row r="35" spans="1:2" ht="75">
      <c r="A35" s="82" t="s">
        <v>1526</v>
      </c>
      <c r="B35" s="30" t="s">
        <v>1527</v>
      </c>
    </row>
    <row r="36" spans="1:2">
      <c r="A36" s="82" t="s">
        <v>1528</v>
      </c>
      <c r="B36" s="30" t="s">
        <v>1529</v>
      </c>
    </row>
    <row r="37" spans="1:2" ht="15.75" thickBot="1">
      <c r="A37" s="82" t="s">
        <v>1530</v>
      </c>
      <c r="B37" s="30" t="s">
        <v>1529</v>
      </c>
    </row>
    <row r="38" spans="1:2" ht="16.5">
      <c r="A38" s="453" t="s">
        <v>1531</v>
      </c>
      <c r="B38" s="453"/>
    </row>
    <row r="39" spans="1:2">
      <c r="A39" s="82" t="s">
        <v>1532</v>
      </c>
      <c r="B39" s="30" t="s">
        <v>1533</v>
      </c>
    </row>
    <row r="40" spans="1:2">
      <c r="A40" s="82" t="s">
        <v>1534</v>
      </c>
      <c r="B40" s="30" t="s">
        <v>1535</v>
      </c>
    </row>
    <row r="41" spans="1:2">
      <c r="A41" s="82" t="s">
        <v>1536</v>
      </c>
      <c r="B41" s="30" t="s">
        <v>1537</v>
      </c>
    </row>
    <row r="42" spans="1:2">
      <c r="A42" s="82" t="s">
        <v>1538</v>
      </c>
      <c r="B42" s="30" t="s">
        <v>1539</v>
      </c>
    </row>
    <row r="43" spans="1:2">
      <c r="A43" s="82" t="s">
        <v>1540</v>
      </c>
      <c r="B43" s="30" t="s">
        <v>1541</v>
      </c>
    </row>
    <row r="44" spans="1:2" ht="154.5" customHeight="1">
      <c r="A44" s="252" t="s">
        <v>1542</v>
      </c>
      <c r="B44" s="365" t="s">
        <v>2435</v>
      </c>
    </row>
    <row r="45" spans="1:2">
      <c r="A45" s="252" t="s">
        <v>1543</v>
      </c>
      <c r="B45" s="251" t="s">
        <v>1544</v>
      </c>
    </row>
    <row r="46" spans="1:2" ht="15.75" thickBot="1">
      <c r="A46" s="252" t="s">
        <v>1545</v>
      </c>
      <c r="B46" s="251" t="s">
        <v>1546</v>
      </c>
    </row>
    <row r="47" spans="1:2" ht="16.5">
      <c r="A47" s="453" t="s">
        <v>1547</v>
      </c>
      <c r="B47" s="453"/>
    </row>
    <row r="48" spans="1:2">
      <c r="A48" s="82" t="s">
        <v>1548</v>
      </c>
      <c r="B48" s="30" t="s">
        <v>1549</v>
      </c>
    </row>
    <row r="49" spans="1:2">
      <c r="A49" s="82" t="s">
        <v>1550</v>
      </c>
      <c r="B49" s="30" t="s">
        <v>1551</v>
      </c>
    </row>
    <row r="50" spans="1:2">
      <c r="A50" s="82" t="s">
        <v>1552</v>
      </c>
      <c r="B50" s="30" t="s">
        <v>1553</v>
      </c>
    </row>
    <row r="51" spans="1:2">
      <c r="A51" s="82" t="s">
        <v>1554</v>
      </c>
      <c r="B51" s="30" t="s">
        <v>1555</v>
      </c>
    </row>
    <row r="52" spans="1:2">
      <c r="A52" s="82" t="s">
        <v>1556</v>
      </c>
      <c r="B52" s="30" t="s">
        <v>1557</v>
      </c>
    </row>
    <row r="53" spans="1:2">
      <c r="A53" s="82" t="s">
        <v>1558</v>
      </c>
      <c r="B53" s="30" t="s">
        <v>1559</v>
      </c>
    </row>
    <row r="54" spans="1:2">
      <c r="A54" s="82" t="s">
        <v>1560</v>
      </c>
      <c r="B54" s="30" t="s">
        <v>1561</v>
      </c>
    </row>
    <row r="55" spans="1:2">
      <c r="A55" s="82" t="s">
        <v>1562</v>
      </c>
      <c r="B55" s="30" t="s">
        <v>1563</v>
      </c>
    </row>
    <row r="56" spans="1:2">
      <c r="A56" s="82" t="s">
        <v>1564</v>
      </c>
      <c r="B56" s="30" t="s">
        <v>1565</v>
      </c>
    </row>
    <row r="57" spans="1:2">
      <c r="A57" s="82" t="s">
        <v>1566</v>
      </c>
      <c r="B57" s="30" t="s">
        <v>1567</v>
      </c>
    </row>
    <row r="58" spans="1:2" ht="65.25" customHeight="1">
      <c r="A58" s="82" t="s">
        <v>1516</v>
      </c>
      <c r="B58" s="251" t="s">
        <v>1568</v>
      </c>
    </row>
    <row r="59" spans="1:2" ht="16.5">
      <c r="A59" s="460" t="s">
        <v>1569</v>
      </c>
      <c r="B59" s="461"/>
    </row>
    <row r="60" spans="1:2">
      <c r="A60" s="462" t="s">
        <v>1570</v>
      </c>
      <c r="B60" s="147" t="s">
        <v>1571</v>
      </c>
    </row>
    <row r="61" spans="1:2">
      <c r="A61" s="462"/>
      <c r="B61" s="148" t="s">
        <v>1572</v>
      </c>
    </row>
    <row r="62" spans="1:2">
      <c r="A62" s="462"/>
      <c r="B62" s="149" t="s">
        <v>1573</v>
      </c>
    </row>
    <row r="63" spans="1:2">
      <c r="A63" s="462"/>
      <c r="B63" s="150" t="s">
        <v>1574</v>
      </c>
    </row>
    <row r="64" spans="1:2">
      <c r="A64" s="462"/>
      <c r="B64" s="151" t="s">
        <v>1575</v>
      </c>
    </row>
    <row r="65" spans="1:2">
      <c r="A65" s="188" t="s">
        <v>1576</v>
      </c>
      <c r="B65" s="147" t="s">
        <v>1577</v>
      </c>
    </row>
    <row r="66" spans="1:2" ht="90">
      <c r="A66" s="188" t="s">
        <v>1578</v>
      </c>
      <c r="B66" s="147" t="s">
        <v>1579</v>
      </c>
    </row>
    <row r="67" spans="1:2" ht="45">
      <c r="A67" s="188" t="s">
        <v>1580</v>
      </c>
      <c r="B67" s="147" t="s">
        <v>1581</v>
      </c>
    </row>
    <row r="68" spans="1:2" ht="16.5">
      <c r="A68" s="458" t="s">
        <v>1582</v>
      </c>
      <c r="B68" s="463"/>
    </row>
    <row r="69" spans="1:2" ht="51.75" customHeight="1">
      <c r="A69" s="147" t="s">
        <v>2413</v>
      </c>
      <c r="B69" s="147" t="s">
        <v>1583</v>
      </c>
    </row>
    <row r="70" spans="1:2" ht="60" customHeight="1">
      <c r="A70" s="147" t="s">
        <v>2414</v>
      </c>
      <c r="B70" s="147" t="s">
        <v>1584</v>
      </c>
    </row>
    <row r="71" spans="1:2" ht="60" customHeight="1">
      <c r="A71" s="147" t="s">
        <v>2415</v>
      </c>
      <c r="B71" s="147" t="s">
        <v>1585</v>
      </c>
    </row>
    <row r="72" spans="1:2" ht="62.25" customHeight="1">
      <c r="A72" s="147" t="s">
        <v>2416</v>
      </c>
      <c r="B72" s="147" t="s">
        <v>1584</v>
      </c>
    </row>
    <row r="73" spans="1:2" ht="23.25" customHeight="1">
      <c r="A73" s="464" t="s">
        <v>1586</v>
      </c>
      <c r="B73" s="464"/>
    </row>
    <row r="74" spans="1:2" ht="144.75" customHeight="1">
      <c r="A74" s="190" t="s">
        <v>1587</v>
      </c>
      <c r="B74" s="190" t="s">
        <v>1588</v>
      </c>
    </row>
    <row r="75" spans="1:2" ht="31.5" customHeight="1">
      <c r="A75" s="465" t="s">
        <v>1589</v>
      </c>
      <c r="B75" s="466"/>
    </row>
    <row r="76" spans="1:2" ht="43.5" customHeight="1">
      <c r="A76" s="190" t="s">
        <v>1590</v>
      </c>
      <c r="B76" s="190" t="s">
        <v>1591</v>
      </c>
    </row>
    <row r="77" spans="1:2" ht="41.25" customHeight="1">
      <c r="A77" s="190" t="s">
        <v>1592</v>
      </c>
      <c r="B77" s="191" t="s">
        <v>1593</v>
      </c>
    </row>
    <row r="78" spans="1:2" ht="31.5" customHeight="1">
      <c r="A78" s="190" t="s">
        <v>1594</v>
      </c>
      <c r="B78" s="191" t="s">
        <v>1595</v>
      </c>
    </row>
    <row r="79" spans="1:2" ht="28.5" customHeight="1">
      <c r="A79" s="456" t="s">
        <v>2417</v>
      </c>
      <c r="B79" s="457"/>
    </row>
    <row r="80" spans="1:2" s="36" customFormat="1" ht="41.25" customHeight="1">
      <c r="A80" s="190" t="s">
        <v>2418</v>
      </c>
      <c r="B80" s="251" t="s">
        <v>2419</v>
      </c>
    </row>
    <row r="81" spans="1:2" s="36" customFormat="1" ht="46.5" customHeight="1">
      <c r="A81" s="190" t="s">
        <v>2420</v>
      </c>
      <c r="B81" s="364" t="s">
        <v>2421</v>
      </c>
    </row>
    <row r="82" spans="1:2" s="36" customFormat="1" ht="27" customHeight="1">
      <c r="A82" s="190" t="s">
        <v>2433</v>
      </c>
      <c r="B82" s="364" t="s">
        <v>2422</v>
      </c>
    </row>
    <row r="83" spans="1:2" s="36" customFormat="1" ht="24" customHeight="1">
      <c r="A83" s="190" t="s">
        <v>2434</v>
      </c>
      <c r="B83" s="364" t="s">
        <v>2422</v>
      </c>
    </row>
    <row r="84" spans="1:2" ht="23.25" customHeight="1">
      <c r="A84" s="456" t="s">
        <v>1596</v>
      </c>
      <c r="B84" s="457"/>
    </row>
    <row r="85" spans="1:2" ht="33">
      <c r="A85" s="190" t="s">
        <v>1597</v>
      </c>
      <c r="B85" s="190" t="s">
        <v>1598</v>
      </c>
    </row>
    <row r="86" spans="1:2" ht="33">
      <c r="A86" s="190" t="s">
        <v>1599</v>
      </c>
      <c r="B86" s="190" t="s">
        <v>1600</v>
      </c>
    </row>
    <row r="87" spans="1:2" ht="36" customHeight="1">
      <c r="A87" s="190" t="s">
        <v>1601</v>
      </c>
      <c r="B87" s="190" t="s">
        <v>1602</v>
      </c>
    </row>
    <row r="88" spans="1:2" ht="123.75" customHeight="1">
      <c r="A88" s="190" t="s">
        <v>1603</v>
      </c>
      <c r="B88" s="190" t="s">
        <v>1604</v>
      </c>
    </row>
    <row r="89" spans="1:2" ht="52.5" customHeight="1">
      <c r="A89" s="190" t="s">
        <v>2423</v>
      </c>
      <c r="B89" s="190" t="s">
        <v>2424</v>
      </c>
    </row>
    <row r="90" spans="1:2" ht="16.5">
      <c r="A90" s="458" t="s">
        <v>1605</v>
      </c>
      <c r="B90" s="458"/>
    </row>
    <row r="91" spans="1:2" ht="30">
      <c r="A91" s="192" t="s">
        <v>1606</v>
      </c>
      <c r="B91" s="189" t="s">
        <v>1607</v>
      </c>
    </row>
    <row r="92" spans="1:2" ht="16.5">
      <c r="A92" s="459" t="s">
        <v>1608</v>
      </c>
      <c r="B92" s="459"/>
    </row>
    <row r="93" spans="1:2" ht="30">
      <c r="A93" s="188" t="s">
        <v>1609</v>
      </c>
      <c r="B93" s="147" t="s">
        <v>1610</v>
      </c>
    </row>
    <row r="94" spans="1:2" ht="30">
      <c r="A94" s="188" t="s">
        <v>1611</v>
      </c>
      <c r="B94" s="147" t="s">
        <v>1612</v>
      </c>
    </row>
    <row r="95" spans="1:2" ht="23.25" customHeight="1">
      <c r="A95" s="188" t="s">
        <v>1613</v>
      </c>
      <c r="B95" s="147" t="s">
        <v>1614</v>
      </c>
    </row>
  </sheetData>
  <sheetProtection algorithmName="SHA-512" hashValue="WJSOiBnJ1BU5PMZZpFeUYvu8/KSwUBUDbi4uXbkxqEGpqofVZugdhlyERxOygMWc021rJsJYDbydFhnOj30E3Q==" saltValue="odtohxlF78ADHwP8UCN5Yw==" spinCount="100000" sheet="1" formatRows="0"/>
  <mergeCells count="15">
    <mergeCell ref="A84:B84"/>
    <mergeCell ref="A90:B90"/>
    <mergeCell ref="A92:B92"/>
    <mergeCell ref="A59:B59"/>
    <mergeCell ref="A60:A64"/>
    <mergeCell ref="A68:B68"/>
    <mergeCell ref="A73:B73"/>
    <mergeCell ref="A75:B75"/>
    <mergeCell ref="A79:B79"/>
    <mergeCell ref="A47:B47"/>
    <mergeCell ref="A2:B2"/>
    <mergeCell ref="A4:B4"/>
    <mergeCell ref="A5:B5"/>
    <mergeCell ref="A18:B18"/>
    <mergeCell ref="A38:B38"/>
  </mergeCells>
  <printOptions horizontalCentered="1"/>
  <pageMargins left="0.31496062992125984" right="0.31496062992125984" top="1.1417322834645669" bottom="0.74803149606299213" header="0.31496062992125984" footer="0.31496062992125984"/>
  <pageSetup scale="55" fitToHeight="0" orientation="landscape" r:id="rId1"/>
  <headerFooter>
    <oddHeader>&amp;L&amp;G&amp;CPROCESO DE INSPECCIÓN, VIGILANCIA Y CONTROL
INSTRUMENTO IV
EDUCACIÓN INICIAL EN EL HOGAR&amp;RIN82.IVC
Versión 2
24/06/2026
Clasificación de la Información
CLASIFICADA</oddHeader>
    <oddFooter>&amp;C&amp;G</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AAD43-539C-432B-92F6-828D8016780F}">
  <sheetPr>
    <tabColor rgb="FFF57C00"/>
    <pageSetUpPr fitToPage="1"/>
  </sheetPr>
  <dimension ref="A1:F41"/>
  <sheetViews>
    <sheetView zoomScale="110" zoomScaleNormal="110" workbookViewId="0"/>
  </sheetViews>
  <sheetFormatPr baseColWidth="10" defaultColWidth="11.42578125" defaultRowHeight="15"/>
  <cols>
    <col min="1" max="1" width="23.85546875" style="1" customWidth="1"/>
    <col min="2" max="2" width="37.42578125" style="1" customWidth="1"/>
    <col min="3" max="3" width="30.140625" style="1" customWidth="1"/>
    <col min="4" max="4" width="18.85546875" style="1" customWidth="1"/>
    <col min="5" max="5" width="21.140625" style="1" customWidth="1"/>
    <col min="6" max="6" width="49.42578125" style="1" customWidth="1"/>
    <col min="7" max="7" width="7.42578125" style="1" customWidth="1"/>
    <col min="8" max="16384" width="11.42578125" style="1"/>
  </cols>
  <sheetData>
    <row r="1" spans="1:6" ht="15.75" thickBot="1">
      <c r="A1" s="467" t="s">
        <v>2268</v>
      </c>
      <c r="B1" s="468"/>
      <c r="C1" s="468"/>
      <c r="D1" s="468"/>
      <c r="E1" s="468"/>
      <c r="F1" s="469"/>
    </row>
    <row r="2" spans="1:6" ht="29.25" customHeight="1" thickBot="1">
      <c r="A2" s="12" t="s">
        <v>1648</v>
      </c>
      <c r="B2" s="470"/>
      <c r="C2" s="470"/>
      <c r="D2" s="471"/>
      <c r="E2" s="12" t="s">
        <v>1475</v>
      </c>
      <c r="F2" s="92"/>
    </row>
    <row r="3" spans="1:6" ht="36" customHeight="1" thickBot="1">
      <c r="A3" s="12" t="s">
        <v>1477</v>
      </c>
      <c r="B3" s="472"/>
      <c r="C3" s="472"/>
      <c r="D3" s="472"/>
      <c r="E3" s="12" t="s">
        <v>1479</v>
      </c>
      <c r="F3" s="93"/>
    </row>
    <row r="4" spans="1:6" ht="33.6" customHeight="1" thickBot="1">
      <c r="A4" s="12" t="s">
        <v>1481</v>
      </c>
      <c r="B4" s="94"/>
      <c r="C4" s="12" t="s">
        <v>1483</v>
      </c>
      <c r="D4" s="473"/>
      <c r="E4" s="473"/>
      <c r="F4" s="474"/>
    </row>
    <row r="5" spans="1:6" ht="30.75" thickBot="1">
      <c r="A5" s="12" t="s">
        <v>1485</v>
      </c>
      <c r="B5" s="92"/>
      <c r="C5" s="12" t="s">
        <v>1487</v>
      </c>
      <c r="D5" s="472"/>
      <c r="E5" s="472"/>
      <c r="F5" s="475"/>
    </row>
    <row r="6" spans="1:6" ht="31.5" customHeight="1" thickBot="1">
      <c r="A6" s="12" t="s">
        <v>1489</v>
      </c>
      <c r="B6" s="472"/>
      <c r="C6" s="472"/>
      <c r="D6" s="475"/>
      <c r="E6" s="12" t="s">
        <v>1520</v>
      </c>
      <c r="F6" s="93"/>
    </row>
    <row r="7" spans="1:6" ht="30" customHeight="1" thickBot="1">
      <c r="A7" s="12" t="s">
        <v>1491</v>
      </c>
      <c r="B7" s="92"/>
      <c r="C7" s="12" t="s">
        <v>1493</v>
      </c>
      <c r="D7" s="92"/>
      <c r="E7" s="12" t="s">
        <v>1495</v>
      </c>
      <c r="F7" s="92"/>
    </row>
    <row r="8" spans="1:6" ht="9" customHeight="1" thickBot="1">
      <c r="A8" s="28"/>
      <c r="B8" s="28"/>
      <c r="C8" s="28"/>
      <c r="D8" s="28"/>
      <c r="E8" s="28"/>
      <c r="F8" s="28"/>
    </row>
    <row r="9" spans="1:6" ht="15.75" thickBot="1">
      <c r="A9" s="491" t="s">
        <v>1649</v>
      </c>
      <c r="B9" s="492"/>
      <c r="C9" s="492"/>
      <c r="D9" s="492"/>
      <c r="E9" s="492"/>
      <c r="F9" s="493"/>
    </row>
    <row r="10" spans="1:6" ht="45.75" thickBot="1">
      <c r="A10" s="12" t="s">
        <v>1650</v>
      </c>
      <c r="B10" s="470"/>
      <c r="C10" s="470"/>
      <c r="D10" s="471"/>
      <c r="E10" s="12" t="s">
        <v>1651</v>
      </c>
      <c r="F10" s="92"/>
    </row>
    <row r="11" spans="1:6" ht="53.25" customHeight="1" thickBot="1">
      <c r="A11" s="12" t="s">
        <v>1503</v>
      </c>
      <c r="B11" s="94"/>
      <c r="C11" s="12" t="s">
        <v>1505</v>
      </c>
      <c r="D11" s="473"/>
      <c r="E11" s="473"/>
      <c r="F11" s="474"/>
    </row>
    <row r="12" spans="1:6" ht="30.75" thickBot="1">
      <c r="A12" s="12" t="s">
        <v>1507</v>
      </c>
      <c r="B12" s="472"/>
      <c r="C12" s="472"/>
      <c r="D12" s="472"/>
      <c r="E12" s="12" t="s">
        <v>1479</v>
      </c>
      <c r="F12" s="93"/>
    </row>
    <row r="13" spans="1:6" ht="60.75" thickBot="1">
      <c r="A13" s="12" t="s">
        <v>1652</v>
      </c>
      <c r="B13" s="140"/>
      <c r="C13" s="12" t="s">
        <v>1512</v>
      </c>
      <c r="D13" s="472"/>
      <c r="E13" s="472"/>
      <c r="F13" s="475"/>
    </row>
    <row r="14" spans="1:6" ht="37.5" customHeight="1" thickBot="1">
      <c r="A14" s="12" t="s">
        <v>1653</v>
      </c>
      <c r="B14" s="92"/>
      <c r="C14" s="12" t="s">
        <v>1654</v>
      </c>
      <c r="D14" s="92"/>
      <c r="E14" s="12" t="s">
        <v>1516</v>
      </c>
      <c r="F14" s="92"/>
    </row>
    <row r="15" spans="1:6" ht="45.75" thickBot="1">
      <c r="A15" s="12" t="s">
        <v>1518</v>
      </c>
      <c r="B15" s="472"/>
      <c r="C15" s="472"/>
      <c r="D15" s="475"/>
      <c r="E15" s="12" t="s">
        <v>1520</v>
      </c>
      <c r="F15" s="93"/>
    </row>
    <row r="16" spans="1:6" ht="22.35" customHeight="1" thickBot="1">
      <c r="A16" s="12" t="s">
        <v>1491</v>
      </c>
      <c r="B16" s="92"/>
      <c r="C16" s="12" t="s">
        <v>1493</v>
      </c>
      <c r="D16" s="92"/>
      <c r="E16" s="12" t="s">
        <v>1524</v>
      </c>
      <c r="F16" s="92"/>
    </row>
    <row r="17" spans="1:6" ht="48.6" customHeight="1" thickBot="1">
      <c r="A17" s="12" t="s">
        <v>1526</v>
      </c>
      <c r="B17" s="144"/>
      <c r="C17" s="142" t="s">
        <v>1528</v>
      </c>
      <c r="D17" s="141" t="str">
        <f>IFERROR(LEFT($B$17,FIND(",",$B$17)-1)," ")</f>
        <v xml:space="preserve"> </v>
      </c>
      <c r="E17" s="143" t="s">
        <v>1530</v>
      </c>
      <c r="F17" s="141" t="str">
        <f>IFERROR(RIGHT($B$17,FIND(",",$B$17))," ")</f>
        <v xml:space="preserve"> </v>
      </c>
    </row>
    <row r="18" spans="1:6" ht="15.75" thickBot="1">
      <c r="A18" s="28"/>
      <c r="B18" s="28"/>
      <c r="C18" s="28"/>
      <c r="D18" s="28"/>
      <c r="E18" s="28"/>
      <c r="F18" s="28"/>
    </row>
    <row r="19" spans="1:6" ht="15.75" thickBot="1">
      <c r="A19" s="467" t="s">
        <v>1655</v>
      </c>
      <c r="B19" s="468"/>
      <c r="C19" s="468"/>
      <c r="D19" s="468"/>
      <c r="E19" s="468"/>
      <c r="F19" s="469"/>
    </row>
    <row r="20" spans="1:6" ht="30.75" thickBot="1">
      <c r="A20" s="12" t="s">
        <v>1532</v>
      </c>
      <c r="B20" s="95"/>
      <c r="C20" s="12" t="s">
        <v>1534</v>
      </c>
      <c r="D20" s="96"/>
      <c r="E20" s="12" t="s">
        <v>1656</v>
      </c>
      <c r="F20" s="96"/>
    </row>
    <row r="21" spans="1:6" ht="30.75" thickBot="1">
      <c r="A21" s="12" t="s">
        <v>1657</v>
      </c>
      <c r="B21" s="494"/>
      <c r="C21" s="494"/>
      <c r="D21" s="494"/>
      <c r="E21" s="21" t="s">
        <v>1658</v>
      </c>
      <c r="F21" s="95"/>
    </row>
    <row r="22" spans="1:6" ht="35.25" customHeight="1" thickBot="1">
      <c r="A22" s="12" t="s">
        <v>1538</v>
      </c>
      <c r="B22" s="250" t="s">
        <v>1659</v>
      </c>
      <c r="C22" s="13" t="s">
        <v>1540</v>
      </c>
      <c r="D22" s="495" t="s">
        <v>1660</v>
      </c>
      <c r="E22" s="495"/>
      <c r="F22" s="496"/>
    </row>
    <row r="23" spans="1:6" ht="23.25" customHeight="1" thickBot="1">
      <c r="A23" s="476" t="s">
        <v>1661</v>
      </c>
      <c r="B23" s="479" t="s">
        <v>1662</v>
      </c>
      <c r="C23" s="480"/>
      <c r="D23" s="480"/>
      <c r="E23" s="480"/>
      <c r="F23" s="481"/>
    </row>
    <row r="24" spans="1:6" ht="20.25" customHeight="1" thickBot="1">
      <c r="A24" s="477"/>
      <c r="B24" s="84" t="s">
        <v>1663</v>
      </c>
      <c r="C24" s="84" t="s">
        <v>1664</v>
      </c>
      <c r="D24" s="482" t="s">
        <v>1665</v>
      </c>
      <c r="E24" s="483"/>
      <c r="F24" s="484"/>
    </row>
    <row r="25" spans="1:6" ht="19.5" customHeight="1">
      <c r="A25" s="477"/>
      <c r="B25" s="366" t="b">
        <v>0</v>
      </c>
      <c r="C25" s="55" t="s">
        <v>1666</v>
      </c>
      <c r="D25" s="485"/>
      <c r="E25" s="486"/>
      <c r="F25" s="487"/>
    </row>
    <row r="26" spans="1:6" ht="19.5" customHeight="1">
      <c r="A26" s="477"/>
      <c r="B26" s="366" t="b">
        <v>0</v>
      </c>
      <c r="C26" s="55" t="s">
        <v>1667</v>
      </c>
      <c r="D26" s="485"/>
      <c r="E26" s="486"/>
      <c r="F26" s="487"/>
    </row>
    <row r="27" spans="1:6" ht="18" customHeight="1">
      <c r="A27" s="477"/>
      <c r="B27" s="366" t="b">
        <v>0</v>
      </c>
      <c r="C27" s="55" t="s">
        <v>1668</v>
      </c>
      <c r="D27" s="485"/>
      <c r="E27" s="486"/>
      <c r="F27" s="487"/>
    </row>
    <row r="28" spans="1:6" ht="33.75" customHeight="1">
      <c r="A28" s="477"/>
      <c r="B28" s="366" t="b">
        <v>0</v>
      </c>
      <c r="C28" s="55" t="s">
        <v>1669</v>
      </c>
      <c r="D28" s="485"/>
      <c r="E28" s="486"/>
      <c r="F28" s="487"/>
    </row>
    <row r="29" spans="1:6" ht="31.5" customHeight="1">
      <c r="A29" s="477"/>
      <c r="B29" s="366" t="b">
        <v>0</v>
      </c>
      <c r="C29" s="55" t="s">
        <v>1670</v>
      </c>
      <c r="D29" s="485"/>
      <c r="E29" s="486"/>
      <c r="F29" s="487"/>
    </row>
    <row r="30" spans="1:6" ht="20.25" customHeight="1" thickBot="1">
      <c r="A30" s="478"/>
      <c r="B30" s="367" t="b">
        <v>0</v>
      </c>
      <c r="C30" s="368" t="s">
        <v>1671</v>
      </c>
      <c r="D30" s="488"/>
      <c r="E30" s="489"/>
      <c r="F30" s="490"/>
    </row>
    <row r="31" spans="1:6" ht="31.5" customHeight="1" thickBot="1">
      <c r="A31" s="83" t="s">
        <v>1543</v>
      </c>
      <c r="B31" s="497" t="s">
        <v>2275</v>
      </c>
      <c r="C31" s="498"/>
      <c r="D31" s="83" t="s">
        <v>1545</v>
      </c>
      <c r="E31" s="497" t="s">
        <v>2238</v>
      </c>
      <c r="F31" s="498"/>
    </row>
    <row r="32" spans="1:6" ht="8.25" customHeight="1" thickBot="1"/>
    <row r="33" spans="1:6" ht="15.75" thickBot="1">
      <c r="A33" s="467" t="s">
        <v>1672</v>
      </c>
      <c r="B33" s="468"/>
      <c r="C33" s="468"/>
      <c r="D33" s="468"/>
      <c r="E33" s="468"/>
      <c r="F33" s="469"/>
    </row>
    <row r="34" spans="1:6" ht="20.25" customHeight="1" thickBot="1">
      <c r="A34" s="12" t="s">
        <v>1673</v>
      </c>
      <c r="B34" s="94"/>
      <c r="C34" s="12" t="s">
        <v>1550</v>
      </c>
      <c r="D34" s="473"/>
      <c r="E34" s="473"/>
      <c r="F34" s="474"/>
    </row>
    <row r="35" spans="1:6" ht="30.75" thickBot="1">
      <c r="A35" s="12" t="s">
        <v>1552</v>
      </c>
      <c r="B35" s="152"/>
      <c r="C35" s="12" t="s">
        <v>1554</v>
      </c>
      <c r="D35" s="153"/>
      <c r="E35" s="12" t="s">
        <v>1556</v>
      </c>
      <c r="F35" s="153"/>
    </row>
    <row r="36" spans="1:6" ht="30.75" thickBot="1">
      <c r="A36" s="12" t="s">
        <v>1558</v>
      </c>
      <c r="B36" s="472"/>
      <c r="C36" s="472"/>
      <c r="D36" s="472"/>
      <c r="E36" s="12" t="s">
        <v>1562</v>
      </c>
      <c r="F36" s="92"/>
    </row>
    <row r="37" spans="1:6" ht="30.75" thickBot="1">
      <c r="A37" s="12" t="s">
        <v>1564</v>
      </c>
      <c r="B37" s="92"/>
      <c r="C37" s="12" t="s">
        <v>1566</v>
      </c>
      <c r="D37" s="92"/>
      <c r="E37" s="12" t="s">
        <v>1516</v>
      </c>
      <c r="F37" s="92"/>
    </row>
    <row r="38" spans="1:6" ht="20.25" customHeight="1" thickBot="1">
      <c r="A38" s="12" t="s">
        <v>1674</v>
      </c>
      <c r="B38" s="94"/>
      <c r="C38" s="12" t="s">
        <v>1550</v>
      </c>
      <c r="D38" s="473"/>
      <c r="E38" s="473"/>
      <c r="F38" s="474"/>
    </row>
    <row r="39" spans="1:6" ht="30.75" thickBot="1">
      <c r="A39" s="12" t="s">
        <v>1552</v>
      </c>
      <c r="B39" s="152"/>
      <c r="C39" s="12" t="s">
        <v>1554</v>
      </c>
      <c r="D39" s="153"/>
      <c r="E39" s="12" t="s">
        <v>1556</v>
      </c>
      <c r="F39" s="153"/>
    </row>
    <row r="40" spans="1:6" ht="30.75" thickBot="1">
      <c r="A40" s="12" t="s">
        <v>1558</v>
      </c>
      <c r="B40" s="472"/>
      <c r="C40" s="472"/>
      <c r="D40" s="472"/>
      <c r="E40" s="12" t="s">
        <v>1562</v>
      </c>
      <c r="F40" s="152"/>
    </row>
    <row r="41" spans="1:6" ht="30.75" thickBot="1">
      <c r="A41" s="12" t="s">
        <v>1564</v>
      </c>
      <c r="B41" s="152"/>
      <c r="C41" s="12" t="s">
        <v>1566</v>
      </c>
      <c r="D41" s="152"/>
      <c r="E41" s="12" t="s">
        <v>1516</v>
      </c>
      <c r="F41" s="152"/>
    </row>
  </sheetData>
  <sheetProtection algorithmName="SHA-512" hashValue="NeGg3TP3EPSghwn2RfJaW6bWbg1KMG4WHcApfQVMc06ZFijv4p8yLC/AYXKdVl79hCopkh+/MxxLMCcJsq72fw==" saltValue="mYpbIeZA3XXzI/iKAi89Kw==" spinCount="100000" sheet="1" scenarios="1"/>
  <mergeCells count="26">
    <mergeCell ref="B40:D40"/>
    <mergeCell ref="B31:C31"/>
    <mergeCell ref="E31:F31"/>
    <mergeCell ref="A33:F33"/>
    <mergeCell ref="D34:F34"/>
    <mergeCell ref="B36:D36"/>
    <mergeCell ref="D38:F38"/>
    <mergeCell ref="A23:A30"/>
    <mergeCell ref="B23:F23"/>
    <mergeCell ref="D24:F24"/>
    <mergeCell ref="D25:F30"/>
    <mergeCell ref="B6:D6"/>
    <mergeCell ref="A9:F9"/>
    <mergeCell ref="B10:D10"/>
    <mergeCell ref="D11:F11"/>
    <mergeCell ref="B12:D12"/>
    <mergeCell ref="D13:F13"/>
    <mergeCell ref="B15:D15"/>
    <mergeCell ref="A19:F19"/>
    <mergeCell ref="B21:D21"/>
    <mergeCell ref="D22:F22"/>
    <mergeCell ref="A1:F1"/>
    <mergeCell ref="B2:D2"/>
    <mergeCell ref="B3:D3"/>
    <mergeCell ref="D4:F4"/>
    <mergeCell ref="D5:F5"/>
  </mergeCells>
  <dataValidations count="9">
    <dataValidation type="list" allowBlank="1" showInputMessage="1" showErrorMessage="1" sqref="D38:F38" xr:uid="{AC4D815B-CA99-4C13-9C78-D04C23F14713}">
      <formula1>INDIRECT($B$38)</formula1>
    </dataValidation>
    <dataValidation type="list" allowBlank="1" showInputMessage="1" showErrorMessage="1" sqref="B13" xr:uid="{DFFB62C7-D199-488A-9638-6AF18CCBBF44}">
      <formula1>"Propiedad ICBF,En Comodato,En Convenio Interadministrativo,Propiedad del Operador,Arriendo,Propiedad Entidad Territorial,Otro"</formula1>
    </dataValidation>
    <dataValidation showInputMessage="1" showErrorMessage="1" promptTitle="RANGOS DE EDAD: ETAPA DE LA VIDA" sqref="B23 D24 B24:C30" xr:uid="{122A1C5F-8369-4D32-A958-3DDDF212AC24}"/>
    <dataValidation type="list" allowBlank="1" showInputMessage="1" showErrorMessage="1" sqref="D11:F11" xr:uid="{79BB4EB0-3B4D-4745-9E34-400B39B19AE6}">
      <formula1>INDIRECT($B$11)</formula1>
    </dataValidation>
    <dataValidation type="list" allowBlank="1" showInputMessage="1" showErrorMessage="1" sqref="D4:F4" xr:uid="{B5B9EBD6-03A8-47BC-BB74-A161DD6C568E}">
      <formula1>INDIRECT($B$4)</formula1>
    </dataValidation>
    <dataValidation type="list" allowBlank="1" showInputMessage="1" showErrorMessage="1" sqref="D34:F34" xr:uid="{82B42CE6-9606-46D6-A3C2-C39C70D23D81}">
      <formula1>INDIRECT($B$34)</formula1>
    </dataValidation>
    <dataValidation type="list" allowBlank="1" showInputMessage="1" showErrorMessage="1" sqref="F10" xr:uid="{EC79BC64-01CE-47BD-8A6D-975623F90ACB}">
      <formula1>"Rural,Úrbano"</formula1>
    </dataValidation>
    <dataValidation type="list" allowBlank="1" showInputMessage="1" showErrorMessage="1" sqref="B7 B16" xr:uid="{321DE283-28B8-40D2-B379-AF98CED8BA76}">
      <formula1>"Cédula,Cédula de Extranjeria,Pasaporte,PPT"</formula1>
    </dataValidation>
    <dataValidation type="list" allowBlank="1" showInputMessage="1" showErrorMessage="1" sqref="B20" xr:uid="{7F8517D3-F4F4-460F-9BF2-F81276141140}">
      <formula1>"Visita de Inspección,Visita de Vigilancia"</formula1>
    </dataValidation>
  </dataValidations>
  <printOptions horizontalCentered="1"/>
  <pageMargins left="0.31496062992125984" right="0.31496062992125984" top="1.1417322834645669" bottom="0.74803149606299213" header="0.31496062992125984" footer="0.31496062992125984"/>
  <pageSetup scale="73" fitToHeight="0" orientation="landscape" r:id="rId1"/>
  <headerFooter>
    <oddHeader>&amp;L&amp;G&amp;CPROCESO DE INSPECCIÓN, VIGILANCIA Y CONTROL
INSTRUMENTO IV
EDUCACIÓN INICIAL EN EL HOGAR&amp;RIN82.IVC
Versión 2
24/06/2026
Clasificación de la Información
CLASIFICADA</oddHeader>
    <oddFooter>&amp;C&amp;G</oddFooter>
  </headerFooter>
  <drawing r:id="rId2"/>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xr:uid="{29C5D85C-EEEB-4A70-8475-133302B68A0B}">
          <x14:formula1>
            <xm:f>LISTAS!$D$171:$AJ$171</xm:f>
          </x14:formula1>
          <xm:sqref>B38 B34</xm:sqref>
        </x14:dataValidation>
        <x14:dataValidation type="list" allowBlank="1" showInputMessage="1" showErrorMessage="1" xr:uid="{5D569A69-2B5E-47DB-9C75-FCC6106E32ED}">
          <x14:formula1>
            <xm:f>LISTAS!$D$204:$AJ$204</xm:f>
          </x14:formula1>
          <xm:sqref>B4 B11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C3281-4EFD-47D2-B95B-7D8BFCF5174A}">
  <sheetPr>
    <tabColor rgb="FFFFFF00"/>
    <pageSetUpPr fitToPage="1"/>
  </sheetPr>
  <dimension ref="A1:G64"/>
  <sheetViews>
    <sheetView topLeftCell="A54" zoomScale="80" zoomScaleNormal="80" zoomScalePageLayoutView="60" workbookViewId="0"/>
  </sheetViews>
  <sheetFormatPr baseColWidth="10" defaultColWidth="11.42578125" defaultRowHeight="14.25"/>
  <cols>
    <col min="1" max="1" width="7.42578125" style="277" customWidth="1"/>
    <col min="2" max="2" width="7.85546875" style="163" customWidth="1"/>
    <col min="3" max="3" width="89.7109375" style="90" customWidth="1"/>
    <col min="4" max="4" width="21.140625" style="90" customWidth="1"/>
    <col min="5" max="5" width="107.7109375" style="90" customWidth="1"/>
    <col min="6" max="6" width="37.42578125" style="90" customWidth="1"/>
    <col min="7" max="7" width="11.42578125" style="90" hidden="1" customWidth="1"/>
    <col min="8" max="16384" width="11.42578125" style="90"/>
  </cols>
  <sheetData>
    <row r="1" spans="1:7" ht="21.75" customHeight="1" thickBot="1">
      <c r="A1" s="193" t="s">
        <v>1694</v>
      </c>
      <c r="B1" s="499" t="s">
        <v>1695</v>
      </c>
      <c r="C1" s="500"/>
      <c r="D1" s="500"/>
      <c r="E1" s="501"/>
      <c r="F1" s="2"/>
    </row>
    <row r="2" spans="1:7" s="203" customFormat="1" ht="59.25" customHeight="1" thickBot="1">
      <c r="A2" s="271" t="s">
        <v>1615</v>
      </c>
      <c r="B2" s="51" t="s">
        <v>1616</v>
      </c>
      <c r="C2" s="54" t="s">
        <v>1617</v>
      </c>
      <c r="D2" s="52" t="s">
        <v>1618</v>
      </c>
      <c r="E2" s="53" t="s">
        <v>1619</v>
      </c>
      <c r="F2" s="272" t="s">
        <v>1620</v>
      </c>
    </row>
    <row r="3" spans="1:7" ht="50.25" customHeight="1">
      <c r="A3" s="273"/>
      <c r="B3" s="48" t="s">
        <v>1621</v>
      </c>
      <c r="C3" s="79" t="s">
        <v>2425</v>
      </c>
      <c r="D3" s="372" t="str">
        <f>IF(COUNTIF(D4:D4,"NO CUMPLE")&gt;0,"NO CUMPLE CONDICIÓN",IF(COUNTIF(D4:D4,"CUMPLE")=0,"NO APLICA","CUMPLE"))</f>
        <v>NO APLICA</v>
      </c>
      <c r="E3" s="375" t="str">
        <f>CONCATENATE(IF(D4="NO CUMPLE",CONCATENATE(E4," / "),""))</f>
        <v/>
      </c>
      <c r="F3" s="274" t="s">
        <v>1696</v>
      </c>
      <c r="G3" s="163">
        <f>IF(D3="CUMPLE",1,IF(D3="NO CUMPLE CONDICIÓN",2,3))</f>
        <v>3</v>
      </c>
    </row>
    <row r="4" spans="1:7" ht="248.25" customHeight="1">
      <c r="A4" s="275" t="s">
        <v>1622</v>
      </c>
      <c r="B4" s="46" t="s">
        <v>1623</v>
      </c>
      <c r="C4" s="347" t="s">
        <v>2276</v>
      </c>
      <c r="D4" s="373"/>
      <c r="E4" s="374"/>
      <c r="F4" s="276" t="s">
        <v>1696</v>
      </c>
      <c r="G4" s="163"/>
    </row>
    <row r="5" spans="1:7" ht="54" customHeight="1">
      <c r="B5" s="48" t="s">
        <v>1624</v>
      </c>
      <c r="C5" s="79" t="s">
        <v>2410</v>
      </c>
      <c r="D5" s="372" t="str">
        <f>IF(COUNTIF(D6:D12,"NO CUMPLE")&gt;0,"NO CUMPLE CONDICIÓN",IF(COUNTIF(D6:D12,"CUMPLE")=0,"NO APLICA","CUMPLE"))</f>
        <v>NO APLICA</v>
      </c>
      <c r="E5" s="375" t="str">
        <f>CONCATENATE(IF(D6="NO CUMPLE",CONCATENATE(E6," / "),""),IF(D7="NO CUMPLE",CONCATENATE(E7," / "),""),IF(D8="NO CUMPLE",CONCATENATE(E8," / "),""),IF(D9="NO CUMPLE",CONCATENATE(E9," / "),""),IF(D10="NO CUMPLE",CONCATENATE(E10," / "),""),IF(D11="NO CUMPLE",CONCATENATE(E11," / "),""),IF(D12="NO CUMPLE",CONCATENATE(E12," / "),""))</f>
        <v/>
      </c>
      <c r="F5" s="274" t="s">
        <v>1697</v>
      </c>
      <c r="G5" s="163">
        <f t="shared" ref="G5:G58" si="0">IF(D5="CUMPLE",1,IF(D5="NO CUMPLE CONDICIÓN",2,3))</f>
        <v>3</v>
      </c>
    </row>
    <row r="6" spans="1:7" ht="388.5" customHeight="1">
      <c r="A6" s="275" t="s">
        <v>1622</v>
      </c>
      <c r="B6" s="46" t="s">
        <v>1625</v>
      </c>
      <c r="C6" s="165" t="s">
        <v>2279</v>
      </c>
      <c r="D6" s="373"/>
      <c r="E6" s="374"/>
      <c r="F6" s="276" t="s">
        <v>1698</v>
      </c>
      <c r="G6" s="163"/>
    </row>
    <row r="7" spans="1:7" ht="203.25" customHeight="1">
      <c r="A7" s="275" t="s">
        <v>1622</v>
      </c>
      <c r="B7" s="46" t="s">
        <v>1699</v>
      </c>
      <c r="C7" s="347" t="s">
        <v>2277</v>
      </c>
      <c r="D7" s="373"/>
      <c r="E7" s="376"/>
      <c r="F7" s="276" t="s">
        <v>1700</v>
      </c>
      <c r="G7" s="163"/>
    </row>
    <row r="8" spans="1:7" ht="99">
      <c r="A8" s="275" t="s">
        <v>1622</v>
      </c>
      <c r="B8" s="46" t="s">
        <v>1701</v>
      </c>
      <c r="C8" s="165" t="s">
        <v>2280</v>
      </c>
      <c r="D8" s="373"/>
      <c r="E8" s="303"/>
      <c r="F8" s="276" t="s">
        <v>1702</v>
      </c>
      <c r="G8" s="163"/>
    </row>
    <row r="9" spans="1:7" ht="85.5">
      <c r="A9" s="275" t="s">
        <v>1622</v>
      </c>
      <c r="B9" s="46" t="s">
        <v>1703</v>
      </c>
      <c r="C9" s="47" t="s">
        <v>2278</v>
      </c>
      <c r="D9" s="373"/>
      <c r="E9" s="374"/>
      <c r="F9" s="276" t="s">
        <v>1700</v>
      </c>
      <c r="G9" s="163"/>
    </row>
    <row r="10" spans="1:7" ht="273" customHeight="1">
      <c r="A10" s="183" t="s">
        <v>1704</v>
      </c>
      <c r="B10" s="46" t="s">
        <v>1705</v>
      </c>
      <c r="C10" s="47" t="s">
        <v>2281</v>
      </c>
      <c r="D10" s="373"/>
      <c r="E10" s="303"/>
      <c r="F10" s="276" t="s">
        <v>1706</v>
      </c>
      <c r="G10" s="163"/>
    </row>
    <row r="11" spans="1:7" ht="409.5" customHeight="1">
      <c r="A11" s="183" t="s">
        <v>1704</v>
      </c>
      <c r="B11" s="46" t="s">
        <v>1707</v>
      </c>
      <c r="C11" s="165" t="s">
        <v>2282</v>
      </c>
      <c r="D11" s="373"/>
      <c r="E11" s="441"/>
      <c r="F11" s="276" t="s">
        <v>1708</v>
      </c>
      <c r="G11" s="163"/>
    </row>
    <row r="12" spans="1:7" ht="63.6" customHeight="1">
      <c r="A12" s="275" t="s">
        <v>1622</v>
      </c>
      <c r="B12" s="46" t="s">
        <v>1709</v>
      </c>
      <c r="C12" s="278" t="s">
        <v>1710</v>
      </c>
      <c r="D12" s="373"/>
      <c r="E12" s="303"/>
      <c r="F12" s="276" t="s">
        <v>1711</v>
      </c>
      <c r="G12" s="163"/>
    </row>
    <row r="13" spans="1:7" ht="65.099999999999994" customHeight="1">
      <c r="B13" s="48" t="s">
        <v>1626</v>
      </c>
      <c r="C13" s="79" t="s">
        <v>2426</v>
      </c>
      <c r="D13" s="372" t="str">
        <f>IF(COUNTIF(D14:D14,"NO CUMPLE")&gt;0,"NO CUMPLE CONDICIÓN",IF(COUNTIF(D14:D14,"CUMPLE")=0,"NO APLICA","CUMPLE"))</f>
        <v>NO APLICA</v>
      </c>
      <c r="E13" s="375" t="str">
        <f>CONCATENATE(IF(D14="NO CUMPLE",CONCATENATE(E14," / "),""))</f>
        <v/>
      </c>
      <c r="F13" s="274" t="s">
        <v>1712</v>
      </c>
      <c r="G13" s="163">
        <f t="shared" si="0"/>
        <v>3</v>
      </c>
    </row>
    <row r="14" spans="1:7" ht="233.25" customHeight="1">
      <c r="A14" s="275" t="s">
        <v>1622</v>
      </c>
      <c r="B14" s="46" t="s">
        <v>1627</v>
      </c>
      <c r="C14" s="278" t="s">
        <v>2451</v>
      </c>
      <c r="D14" s="373"/>
      <c r="E14" s="303"/>
      <c r="F14" s="276" t="s">
        <v>1712</v>
      </c>
      <c r="G14" s="163"/>
    </row>
    <row r="15" spans="1:7" ht="33" customHeight="1">
      <c r="B15" s="48" t="s">
        <v>1628</v>
      </c>
      <c r="C15" s="79" t="s">
        <v>2427</v>
      </c>
      <c r="D15" s="372" t="str">
        <f>IF(COUNTIF(D16:D17,"NO CUMPLE")&gt;0,"NO CUMPLE CONDICIÓN",IF(COUNTIF(D16:D17,"CUMPLE")=0,"NO APLICA","CUMPLE"))</f>
        <v>NO APLICA</v>
      </c>
      <c r="E15" s="375" t="str">
        <f>CONCATENATE(IF(D16="NO CUMPLE",CONCATENATE(E16," / "),""),IF(D17="NO CUMPLE",CONCATENATE(E17," / "),""))</f>
        <v/>
      </c>
      <c r="F15" s="274" t="s">
        <v>1713</v>
      </c>
      <c r="G15" s="163">
        <f t="shared" si="0"/>
        <v>3</v>
      </c>
    </row>
    <row r="16" spans="1:7" ht="294" customHeight="1">
      <c r="A16" s="275" t="s">
        <v>1622</v>
      </c>
      <c r="B16" s="46" t="s">
        <v>1629</v>
      </c>
      <c r="C16" s="278" t="s">
        <v>1714</v>
      </c>
      <c r="D16" s="373"/>
      <c r="E16" s="374"/>
      <c r="F16" s="276" t="s">
        <v>1713</v>
      </c>
      <c r="G16" s="163"/>
    </row>
    <row r="17" spans="1:7" ht="100.5" customHeight="1">
      <c r="A17" s="275" t="s">
        <v>1622</v>
      </c>
      <c r="B17" s="46" t="s">
        <v>1715</v>
      </c>
      <c r="C17" s="286" t="s">
        <v>1716</v>
      </c>
      <c r="D17" s="373"/>
      <c r="E17" s="374"/>
      <c r="F17" s="276" t="s">
        <v>1713</v>
      </c>
      <c r="G17" s="163"/>
    </row>
    <row r="18" spans="1:7" ht="36.75" customHeight="1">
      <c r="B18" s="157" t="s">
        <v>1630</v>
      </c>
      <c r="C18" s="279" t="s">
        <v>2428</v>
      </c>
      <c r="D18" s="372" t="str">
        <f>IF(COUNTIF(D19:D21,"NO CUMPLE")&gt;0,"NO CUMPLE CONDICIÓN",IF(COUNTIF(D19:D21,"CUMPLE")=0,"NO APLICA","CUMPLE"))</f>
        <v>NO APLICA</v>
      </c>
      <c r="E18" s="375" t="str">
        <f>CONCATENATE(IF(D19="NO CUMPLE",CONCATENATE(E19," / "),""),IF(D20="NO CUMPLE",CONCATENATE(E20," / "),""),IF(D21="NO CUMPLE",CONCATENATE(E21," / "),""))</f>
        <v/>
      </c>
      <c r="F18" s="280" t="s">
        <v>1717</v>
      </c>
      <c r="G18" s="163">
        <f t="shared" si="0"/>
        <v>3</v>
      </c>
    </row>
    <row r="19" spans="1:7" ht="273.75" customHeight="1">
      <c r="A19" s="275" t="s">
        <v>1622</v>
      </c>
      <c r="B19" s="46" t="s">
        <v>1631</v>
      </c>
      <c r="C19" s="174" t="s">
        <v>2283</v>
      </c>
      <c r="D19" s="373"/>
      <c r="E19" s="377"/>
      <c r="F19" s="335" t="s">
        <v>1717</v>
      </c>
      <c r="G19" s="163"/>
    </row>
    <row r="20" spans="1:7" ht="193.5" customHeight="1">
      <c r="A20" s="275" t="s">
        <v>1622</v>
      </c>
      <c r="B20" s="46" t="s">
        <v>1632</v>
      </c>
      <c r="C20" s="49" t="s">
        <v>1718</v>
      </c>
      <c r="D20" s="373"/>
      <c r="E20" s="374"/>
      <c r="F20" s="335" t="s">
        <v>1717</v>
      </c>
      <c r="G20" s="163"/>
    </row>
    <row r="21" spans="1:7" ht="122.25" customHeight="1">
      <c r="A21" s="275" t="s">
        <v>1622</v>
      </c>
      <c r="B21" s="46" t="s">
        <v>1633</v>
      </c>
      <c r="C21" s="49" t="s">
        <v>2284</v>
      </c>
      <c r="D21" s="373"/>
      <c r="E21" s="374"/>
      <c r="F21" s="335" t="s">
        <v>1717</v>
      </c>
      <c r="G21" s="163"/>
    </row>
    <row r="22" spans="1:7" ht="60" customHeight="1">
      <c r="B22" s="157" t="s">
        <v>1634</v>
      </c>
      <c r="C22" s="279" t="s">
        <v>1719</v>
      </c>
      <c r="D22" s="372" t="str">
        <f>IF(COUNTIF(D23:D24,"NO CUMPLE")&gt;0,"NO CUMPLE CONDICIÓN",IF(COUNTIF(D23:D24,"CUMPLE")=0,"NO APLICA","CUMPLE"))</f>
        <v>NO APLICA</v>
      </c>
      <c r="E22" s="375" t="str">
        <f>CONCATENATE(IF(D23="NO CUMPLE",CONCATENATE(E23," / "),""),IF(D24="NO CUMPLE",CONCATENATE(E24," / "),""))</f>
        <v/>
      </c>
      <c r="F22" s="280" t="s">
        <v>1720</v>
      </c>
      <c r="G22" s="163">
        <f t="shared" ref="G22" si="1">IF(D22="CUMPLE",1,IF(D22="NO CUMPLE CONDICIÓN",2,3))</f>
        <v>3</v>
      </c>
    </row>
    <row r="23" spans="1:7" ht="161.25" customHeight="1">
      <c r="A23" s="275" t="s">
        <v>1622</v>
      </c>
      <c r="B23" s="46" t="s">
        <v>1635</v>
      </c>
      <c r="C23" s="165" t="s">
        <v>2285</v>
      </c>
      <c r="D23" s="373"/>
      <c r="E23" s="374"/>
      <c r="F23" s="335" t="s">
        <v>1720</v>
      </c>
      <c r="G23" s="163"/>
    </row>
    <row r="24" spans="1:7" ht="54" customHeight="1">
      <c r="A24" s="275" t="s">
        <v>1622</v>
      </c>
      <c r="B24" s="46" t="s">
        <v>1636</v>
      </c>
      <c r="C24" s="47" t="s">
        <v>2286</v>
      </c>
      <c r="D24" s="373"/>
      <c r="E24" s="303"/>
      <c r="F24" s="335" t="s">
        <v>1720</v>
      </c>
      <c r="G24" s="163"/>
    </row>
    <row r="25" spans="1:7" s="163" customFormat="1" ht="119.25" customHeight="1">
      <c r="A25" s="273"/>
      <c r="B25" s="157" t="s">
        <v>1637</v>
      </c>
      <c r="C25" s="279" t="s">
        <v>1721</v>
      </c>
      <c r="D25" s="378" t="str">
        <f>IF(COUNTIF(D27:D35,"NO CUMPLE")&gt;0,"NO CUMPLE CONDICIÓN",IF(COUNTIF(D27:D35,"CUMPLE")=0,"NO APLICA","CUMPLE"))</f>
        <v>NO APLICA</v>
      </c>
      <c r="E25" s="375" t="str">
        <f>CONCATENATE(IF(D27="NO CUMPLE",CONCATENATE(E27," / "),""),IF(D28="NO CUMPLE",CONCATENATE(E28," / "),""),IF(D29="NO CUMPLE",CONCATENATE(E29," / "),""),IF(D30="NO CUMPLE",CONCATENATE(E30," / "),""),IF(D31="NO CUMPLE",CONCATENATE(E31," / "),""),IF(D32="NO CUMPLE",CONCATENATE(E32," / "),""),IF(D33="NO CUMPLE",CONCATENATE(E33," / "),""),IF(D34="NO CUMPLE",CONCATENATE(E34," / "),""),IF(D35="NO CUMPLE",CONCATENATE(E35," / "),""))</f>
        <v/>
      </c>
      <c r="F25" s="280" t="s">
        <v>1722</v>
      </c>
      <c r="G25" s="163">
        <f t="shared" ref="G25:G26" si="2">IF(D25="CUMPLE",1,IF(D25="NO CUMPLE CONDICIÓN",2,3))</f>
        <v>3</v>
      </c>
    </row>
    <row r="26" spans="1:7" s="163" customFormat="1" ht="119.25" customHeight="1">
      <c r="A26" s="273"/>
      <c r="B26" s="157" t="s">
        <v>1637</v>
      </c>
      <c r="C26" s="279" t="s">
        <v>1721</v>
      </c>
      <c r="D26" s="378" t="str">
        <f>IF(COUNTIF(D36:D45,"NO CUMPLE")&gt;0,"NO CUMPLE CONDICIÓN",IF(COUNTIF(D36:D45,"CUMPLE")=0,"NO APLICA","CUMPLE"))</f>
        <v>NO APLICA</v>
      </c>
      <c r="E26" s="375" t="str">
        <f>CONCATENATE(IF(D36="NO CUMPLE",CONCATENATE(E36," / "),""),IF(D37="NO CUMPLE",CONCATENATE(E37," / "),""),IF(D38="NO CUMPLE",CONCATENATE(E38," / "),""),IF(D39="NO CUMPLE",CONCATENATE(E39," / "),""),IF(D40="NO CUMPLE",CONCATENATE(E40," / "),""),IF(D41="NO CUMPLE",CONCATENATE(E41," / "),""),IF(D42="NO CUMPLE",CONCATENATE(E42," / "),""),IF(D43="NO CUMPLE",CONCATENATE(E43," / "),""),IF(D44="NO CUMPLE",CONCATENATE(E44," / "),""),IF(D45="NO CUMPLE",CONCATENATE(E45," / "),""))</f>
        <v/>
      </c>
      <c r="F26" s="280" t="s">
        <v>1722</v>
      </c>
      <c r="G26" s="163">
        <f t="shared" si="2"/>
        <v>3</v>
      </c>
    </row>
    <row r="27" spans="1:7" ht="98.25" customHeight="1">
      <c r="A27" s="275" t="s">
        <v>1622</v>
      </c>
      <c r="B27" s="46" t="s">
        <v>1638</v>
      </c>
      <c r="C27" s="49" t="s">
        <v>1723</v>
      </c>
      <c r="D27" s="373"/>
      <c r="E27" s="374"/>
      <c r="F27" s="335" t="s">
        <v>1722</v>
      </c>
      <c r="G27" s="163"/>
    </row>
    <row r="28" spans="1:7" ht="135" customHeight="1">
      <c r="A28" s="275" t="s">
        <v>1622</v>
      </c>
      <c r="B28" s="46" t="s">
        <v>1639</v>
      </c>
      <c r="C28" s="49" t="s">
        <v>2411</v>
      </c>
      <c r="D28" s="373"/>
      <c r="E28" s="374"/>
      <c r="F28" s="335" t="s">
        <v>1722</v>
      </c>
      <c r="G28" s="163"/>
    </row>
    <row r="29" spans="1:7" ht="81.75" customHeight="1">
      <c r="A29" s="275" t="s">
        <v>1622</v>
      </c>
      <c r="B29" s="46" t="s">
        <v>1724</v>
      </c>
      <c r="C29" s="49" t="s">
        <v>1725</v>
      </c>
      <c r="D29" s="373"/>
      <c r="E29" s="374"/>
      <c r="F29" s="335" t="s">
        <v>1722</v>
      </c>
      <c r="G29" s="163"/>
    </row>
    <row r="30" spans="1:7" ht="40.5" customHeight="1">
      <c r="A30" s="275" t="s">
        <v>1622</v>
      </c>
      <c r="B30" s="46" t="s">
        <v>1727</v>
      </c>
      <c r="C30" s="49" t="s">
        <v>1726</v>
      </c>
      <c r="D30" s="373"/>
      <c r="E30" s="303"/>
      <c r="F30" s="335" t="s">
        <v>1722</v>
      </c>
      <c r="G30" s="163"/>
    </row>
    <row r="31" spans="1:7" ht="33" customHeight="1">
      <c r="A31" s="275" t="s">
        <v>1622</v>
      </c>
      <c r="B31" s="46" t="s">
        <v>1729</v>
      </c>
      <c r="C31" s="49" t="s">
        <v>1728</v>
      </c>
      <c r="D31" s="373"/>
      <c r="E31" s="303"/>
      <c r="F31" s="335" t="s">
        <v>1722</v>
      </c>
      <c r="G31" s="163"/>
    </row>
    <row r="32" spans="1:7" ht="38.1" customHeight="1">
      <c r="A32" s="275" t="s">
        <v>1622</v>
      </c>
      <c r="B32" s="46" t="s">
        <v>1731</v>
      </c>
      <c r="C32" s="49" t="s">
        <v>1730</v>
      </c>
      <c r="D32" s="373"/>
      <c r="E32" s="303"/>
      <c r="F32" s="335" t="s">
        <v>1722</v>
      </c>
      <c r="G32" s="163"/>
    </row>
    <row r="33" spans="1:7" ht="35.450000000000003" customHeight="1">
      <c r="A33" s="275" t="s">
        <v>1622</v>
      </c>
      <c r="B33" s="46" t="s">
        <v>1733</v>
      </c>
      <c r="C33" s="49" t="s">
        <v>1732</v>
      </c>
      <c r="D33" s="373"/>
      <c r="E33" s="374"/>
      <c r="F33" s="335" t="s">
        <v>1722</v>
      </c>
      <c r="G33" s="163"/>
    </row>
    <row r="34" spans="1:7" ht="33" customHeight="1">
      <c r="A34" s="275" t="s">
        <v>1622</v>
      </c>
      <c r="B34" s="46" t="s">
        <v>1735</v>
      </c>
      <c r="C34" s="49" t="s">
        <v>1734</v>
      </c>
      <c r="D34" s="373"/>
      <c r="E34" s="374"/>
      <c r="F34" s="335" t="s">
        <v>1722</v>
      </c>
      <c r="G34" s="163"/>
    </row>
    <row r="35" spans="1:7" ht="58.5" customHeight="1">
      <c r="A35" s="275" t="s">
        <v>1622</v>
      </c>
      <c r="B35" s="46" t="s">
        <v>1737</v>
      </c>
      <c r="C35" s="49" t="s">
        <v>1736</v>
      </c>
      <c r="D35" s="373"/>
      <c r="E35" s="303"/>
      <c r="F35" s="335" t="s">
        <v>1722</v>
      </c>
      <c r="G35" s="163"/>
    </row>
    <row r="36" spans="1:7" ht="70.5" customHeight="1">
      <c r="A36" s="275" t="s">
        <v>1622</v>
      </c>
      <c r="B36" s="46" t="s">
        <v>1739</v>
      </c>
      <c r="C36" s="49" t="s">
        <v>1738</v>
      </c>
      <c r="D36" s="373"/>
      <c r="E36" s="303"/>
      <c r="F36" s="335" t="s">
        <v>1722</v>
      </c>
      <c r="G36" s="163"/>
    </row>
    <row r="37" spans="1:7" ht="64.5" customHeight="1">
      <c r="A37" s="275" t="s">
        <v>1622</v>
      </c>
      <c r="B37" s="46" t="s">
        <v>1741</v>
      </c>
      <c r="C37" s="278" t="s">
        <v>1740</v>
      </c>
      <c r="D37" s="373"/>
      <c r="E37" s="303"/>
      <c r="F37" s="335" t="s">
        <v>1722</v>
      </c>
      <c r="G37" s="163"/>
    </row>
    <row r="38" spans="1:7" ht="85.5" customHeight="1">
      <c r="A38" s="275" t="s">
        <v>1622</v>
      </c>
      <c r="B38" s="46" t="s">
        <v>1742</v>
      </c>
      <c r="C38" s="165" t="s">
        <v>2288</v>
      </c>
      <c r="D38" s="373"/>
      <c r="E38" s="374"/>
      <c r="F38" s="335" t="s">
        <v>1722</v>
      </c>
      <c r="G38" s="163"/>
    </row>
    <row r="39" spans="1:7" ht="157.5" customHeight="1">
      <c r="A39" s="275" t="s">
        <v>1622</v>
      </c>
      <c r="B39" s="46" t="s">
        <v>1743</v>
      </c>
      <c r="C39" s="278" t="s">
        <v>2289</v>
      </c>
      <c r="D39" s="373"/>
      <c r="E39" s="374"/>
      <c r="F39" s="335" t="s">
        <v>1722</v>
      </c>
      <c r="G39" s="163"/>
    </row>
    <row r="40" spans="1:7" ht="65.45" customHeight="1">
      <c r="A40" s="275" t="s">
        <v>1622</v>
      </c>
      <c r="B40" s="46" t="s">
        <v>1745</v>
      </c>
      <c r="C40" s="278" t="s">
        <v>1744</v>
      </c>
      <c r="D40" s="373"/>
      <c r="E40" s="303"/>
      <c r="F40" s="335" t="s">
        <v>1722</v>
      </c>
      <c r="G40" s="163"/>
    </row>
    <row r="41" spans="1:7" ht="90.95" customHeight="1">
      <c r="A41" s="275" t="s">
        <v>1622</v>
      </c>
      <c r="B41" s="46" t="s">
        <v>1747</v>
      </c>
      <c r="C41" s="278" t="s">
        <v>1746</v>
      </c>
      <c r="D41" s="373"/>
      <c r="E41" s="303"/>
      <c r="F41" s="335" t="s">
        <v>1722</v>
      </c>
      <c r="G41" s="163"/>
    </row>
    <row r="42" spans="1:7" ht="69.95" customHeight="1">
      <c r="A42" s="275" t="s">
        <v>1622</v>
      </c>
      <c r="B42" s="46" t="s">
        <v>1749</v>
      </c>
      <c r="C42" s="278" t="s">
        <v>1748</v>
      </c>
      <c r="D42" s="373"/>
      <c r="E42" s="303"/>
      <c r="F42" s="335" t="s">
        <v>1722</v>
      </c>
      <c r="G42" s="163"/>
    </row>
    <row r="43" spans="1:7" ht="44.45" customHeight="1">
      <c r="A43" s="275" t="s">
        <v>1622</v>
      </c>
      <c r="B43" s="46" t="s">
        <v>1751</v>
      </c>
      <c r="C43" s="278" t="s">
        <v>1750</v>
      </c>
      <c r="D43" s="373"/>
      <c r="E43" s="303"/>
      <c r="F43" s="335" t="s">
        <v>1722</v>
      </c>
      <c r="G43" s="163"/>
    </row>
    <row r="44" spans="1:7" ht="50.45" customHeight="1">
      <c r="A44" s="275" t="s">
        <v>1622</v>
      </c>
      <c r="B44" s="46" t="s">
        <v>1753</v>
      </c>
      <c r="C44" s="278" t="s">
        <v>1752</v>
      </c>
      <c r="D44" s="373"/>
      <c r="E44" s="303"/>
      <c r="F44" s="335" t="s">
        <v>1722</v>
      </c>
      <c r="G44" s="163"/>
    </row>
    <row r="45" spans="1:7" ht="40.5" customHeight="1">
      <c r="A45" s="275" t="s">
        <v>1622</v>
      </c>
      <c r="B45" s="46" t="s">
        <v>2287</v>
      </c>
      <c r="C45" s="278" t="s">
        <v>1754</v>
      </c>
      <c r="D45" s="373"/>
      <c r="E45" s="374"/>
      <c r="F45" s="335" t="s">
        <v>1722</v>
      </c>
      <c r="G45" s="163"/>
    </row>
    <row r="46" spans="1:7" s="163" customFormat="1" ht="114.75">
      <c r="A46" s="273"/>
      <c r="B46" s="157" t="s">
        <v>1640</v>
      </c>
      <c r="C46" s="279" t="s">
        <v>1755</v>
      </c>
      <c r="D46" s="372" t="str">
        <f>IF(COUNTIF(D47:D50,"NO CUMPLE")&gt;0,"NO CUMPLE CONDICIÓN",IF(COUNTIF(D47:D50,"CUMPLE")=0,"NO APLICA","CUMPLE"))</f>
        <v>NO APLICA</v>
      </c>
      <c r="E46" s="375" t="str">
        <f>CONCATENATE(IF(D47="NO CUMPLE",CONCATENATE(E47," / "),""),IF(D48="NO CUMPLE",CONCATENATE(E48," / "),""),IF(D49="NO CUMPLE",CONCATENATE(E49," / "),""),IF(D50="NO CUMPLE",CONCATENATE(E50," / "),""))</f>
        <v/>
      </c>
      <c r="F46" s="280" t="s">
        <v>1756</v>
      </c>
      <c r="G46" s="163">
        <f t="shared" ref="G46" si="3">IF(D46="CUMPLE",1,IF(D46="NO CUMPLE CONDICIÓN",2,3))</f>
        <v>3</v>
      </c>
    </row>
    <row r="47" spans="1:7" ht="194.25" customHeight="1">
      <c r="A47" s="275" t="s">
        <v>1622</v>
      </c>
      <c r="B47" s="46" t="s">
        <v>1641</v>
      </c>
      <c r="C47" s="281" t="s">
        <v>1757</v>
      </c>
      <c r="D47" s="373"/>
      <c r="E47" s="374"/>
      <c r="F47" s="276" t="s">
        <v>1756</v>
      </c>
      <c r="G47" s="163"/>
    </row>
    <row r="48" spans="1:7" ht="135" customHeight="1">
      <c r="A48" s="275" t="s">
        <v>1622</v>
      </c>
      <c r="B48" s="46" t="s">
        <v>1642</v>
      </c>
      <c r="C48" s="278" t="s">
        <v>1758</v>
      </c>
      <c r="D48" s="373"/>
      <c r="E48" s="374"/>
      <c r="F48" s="276" t="s">
        <v>1756</v>
      </c>
      <c r="G48" s="163"/>
    </row>
    <row r="49" spans="1:7" ht="146.25" customHeight="1">
      <c r="A49" s="275" t="s">
        <v>1622</v>
      </c>
      <c r="B49" s="46" t="s">
        <v>1643</v>
      </c>
      <c r="C49" s="278" t="s">
        <v>1759</v>
      </c>
      <c r="D49" s="373"/>
      <c r="E49" s="374"/>
      <c r="F49" s="276" t="s">
        <v>1756</v>
      </c>
      <c r="G49" s="163"/>
    </row>
    <row r="50" spans="1:7" ht="129.75" customHeight="1">
      <c r="A50" s="275" t="s">
        <v>1622</v>
      </c>
      <c r="B50" s="46" t="s">
        <v>1644</v>
      </c>
      <c r="C50" s="278" t="s">
        <v>1760</v>
      </c>
      <c r="D50" s="373"/>
      <c r="E50" s="374"/>
      <c r="F50" s="276" t="s">
        <v>1756</v>
      </c>
      <c r="G50" s="163"/>
    </row>
    <row r="51" spans="1:7" ht="162" customHeight="1">
      <c r="A51" s="282"/>
      <c r="B51" s="48" t="s">
        <v>1761</v>
      </c>
      <c r="C51" s="279" t="s">
        <v>1762</v>
      </c>
      <c r="D51" s="372" t="str">
        <f>IF(COUNTIF(D52:D54,"NO CUMPLE")&gt;0,"NO CUMPLE CONDICIÓN",IF(COUNTIF(D52:D54,"CUMPLE")=0,"NO APLICA","CUMPLE"))</f>
        <v>NO APLICA</v>
      </c>
      <c r="E51" s="375" t="str">
        <f>CONCATENATE(IF(D52="NO CUMPLE",CONCATENATE(E52," / "),""),IF(D53="NO CUMPLE",CONCATENATE(E53," / "),""),IF(D54="NO CUMPLE",CONCATENATE(E54," / "),""))</f>
        <v/>
      </c>
      <c r="F51" s="280" t="s">
        <v>1763</v>
      </c>
      <c r="G51" s="163">
        <f t="shared" ref="G51" si="4">IF(D51="CUMPLE",1,IF(D51="NO CUMPLE CONDICIÓN",2,3))</f>
        <v>3</v>
      </c>
    </row>
    <row r="52" spans="1:7" ht="120" customHeight="1">
      <c r="A52" s="275" t="s">
        <v>1622</v>
      </c>
      <c r="B52" s="46" t="s">
        <v>1764</v>
      </c>
      <c r="C52" s="278" t="s">
        <v>1765</v>
      </c>
      <c r="D52" s="373"/>
      <c r="E52" s="303"/>
      <c r="F52" s="335" t="s">
        <v>1763</v>
      </c>
      <c r="G52" s="163"/>
    </row>
    <row r="53" spans="1:7" ht="44.45" customHeight="1">
      <c r="A53" s="275" t="s">
        <v>1622</v>
      </c>
      <c r="B53" s="46" t="s">
        <v>1766</v>
      </c>
      <c r="C53" s="278" t="s">
        <v>1767</v>
      </c>
      <c r="D53" s="373"/>
      <c r="E53" s="303"/>
      <c r="F53" s="335" t="s">
        <v>1763</v>
      </c>
      <c r="G53" s="163"/>
    </row>
    <row r="54" spans="1:7" ht="116.25" customHeight="1">
      <c r="A54" s="275" t="s">
        <v>1622</v>
      </c>
      <c r="B54" s="46" t="s">
        <v>1768</v>
      </c>
      <c r="C54" s="278" t="s">
        <v>1769</v>
      </c>
      <c r="D54" s="373"/>
      <c r="E54" s="303"/>
      <c r="F54" s="335" t="s">
        <v>1763</v>
      </c>
      <c r="G54" s="163"/>
    </row>
    <row r="55" spans="1:7" ht="174" customHeight="1">
      <c r="B55" s="48" t="s">
        <v>1770</v>
      </c>
      <c r="C55" s="79" t="s">
        <v>1771</v>
      </c>
      <c r="D55" s="372" t="str">
        <f>IF(COUNTIF(D56:D57,"NO CUMPLE")&gt;0,"NO CUMPLE CONDICIÓN",IF(COUNTIF(D56:D57,"CUMPLE")=0,"NO APLICA","CUMPLE"))</f>
        <v>NO APLICA</v>
      </c>
      <c r="E55" s="375" t="str">
        <f>CONCATENATE(IF(D56="NO CUMPLE",CONCATENATE(E56," / "),""),IF(D57="NO CUMPLE",CONCATENATE(E57," / "),""))</f>
        <v/>
      </c>
      <c r="F55" s="334" t="s">
        <v>1772</v>
      </c>
      <c r="G55" s="163">
        <f t="shared" si="0"/>
        <v>3</v>
      </c>
    </row>
    <row r="56" spans="1:7" ht="63" customHeight="1">
      <c r="A56" s="275" t="s">
        <v>1622</v>
      </c>
      <c r="B56" s="46" t="s">
        <v>1773</v>
      </c>
      <c r="C56" s="283" t="s">
        <v>1774</v>
      </c>
      <c r="D56" s="373"/>
      <c r="E56" s="374"/>
      <c r="F56" s="276" t="s">
        <v>1775</v>
      </c>
      <c r="G56" s="163"/>
    </row>
    <row r="57" spans="1:7" ht="72" customHeight="1">
      <c r="A57" s="275" t="s">
        <v>1622</v>
      </c>
      <c r="B57" s="46" t="s">
        <v>1776</v>
      </c>
      <c r="C57" s="49" t="s">
        <v>1777</v>
      </c>
      <c r="D57" s="373"/>
      <c r="E57" s="374"/>
      <c r="F57" s="276" t="s">
        <v>1778</v>
      </c>
      <c r="G57" s="163"/>
    </row>
    <row r="58" spans="1:7" s="163" customFormat="1" ht="53.25" customHeight="1">
      <c r="A58" s="273"/>
      <c r="B58" s="157" t="s">
        <v>1779</v>
      </c>
      <c r="C58" s="279" t="s">
        <v>1780</v>
      </c>
      <c r="D58" s="372" t="str">
        <f>IF(COUNTIF(D59:D59,"NO CUMPLE")&gt;0,"NO CUMPLE CONDICIÓN",IF(COUNTIF(D59:D59,"CUMPLE")=0,"NO APLICA","CUMPLE"))</f>
        <v>NO APLICA</v>
      </c>
      <c r="E58" s="375" t="str">
        <f>CONCATENATE(IF(D59="NO CUMPLE",CONCATENATE(E59," / "),""))</f>
        <v/>
      </c>
      <c r="F58" s="334" t="s">
        <v>1781</v>
      </c>
      <c r="G58" s="163">
        <f t="shared" si="0"/>
        <v>3</v>
      </c>
    </row>
    <row r="59" spans="1:7" ht="66.599999999999994" customHeight="1" thickBot="1">
      <c r="A59" s="275" t="s">
        <v>1622</v>
      </c>
      <c r="B59" s="50" t="s">
        <v>1782</v>
      </c>
      <c r="C59" s="284" t="s">
        <v>1783</v>
      </c>
      <c r="D59" s="379"/>
      <c r="E59" s="380"/>
      <c r="F59" s="337" t="s">
        <v>1784</v>
      </c>
      <c r="G59" s="163"/>
    </row>
    <row r="60" spans="1:7">
      <c r="F60" s="336"/>
    </row>
    <row r="62" spans="1:7" ht="15" hidden="1">
      <c r="C62" s="80" t="s">
        <v>1645</v>
      </c>
      <c r="D62" s="14">
        <f>COUNTIF(G3:G59,1)</f>
        <v>0</v>
      </c>
    </row>
    <row r="63" spans="1:7" ht="15" hidden="1">
      <c r="C63" s="80" t="s">
        <v>1646</v>
      </c>
      <c r="D63" s="14">
        <f>COUNTIF(G3:G59,2)</f>
        <v>0</v>
      </c>
    </row>
    <row r="64" spans="1:7" ht="15" hidden="1">
      <c r="C64" s="80" t="s">
        <v>1647</v>
      </c>
      <c r="D64" s="14">
        <f>COUNTIF(G3:G59,3)</f>
        <v>12</v>
      </c>
    </row>
  </sheetData>
  <sheetProtection algorithmName="SHA-512" hashValue="7tjxp1gxpz/6NYHxcNeiHtHgvRm2Ybz6xIpfpJKRna3eX3pcyiqO+1djE8b54i3UZDEJv/FG12EQtIsFu1euXA==" saltValue="GtkrMhvHaHDOEyB//tXOJw==" spinCount="100000" sheet="1" formatRows="0" autoFilter="0"/>
  <mergeCells count="1">
    <mergeCell ref="B1:E1"/>
  </mergeCells>
  <phoneticPr fontId="32" type="noConversion"/>
  <conditionalFormatting sqref="D3">
    <cfRule type="cellIs" dxfId="105" priority="37" operator="equal">
      <formula>"NO CUMPLE CONDICIÓN"</formula>
    </cfRule>
    <cfRule type="cellIs" dxfId="104" priority="38" operator="equal">
      <formula>"No Cumple"</formula>
    </cfRule>
  </conditionalFormatting>
  <conditionalFormatting sqref="D5">
    <cfRule type="cellIs" dxfId="103" priority="35" operator="equal">
      <formula>"NO CUMPLE CONDICIÓN"</formula>
    </cfRule>
    <cfRule type="cellIs" dxfId="102" priority="36" operator="equal">
      <formula>"No Cumple"</formula>
    </cfRule>
  </conditionalFormatting>
  <conditionalFormatting sqref="D13">
    <cfRule type="cellIs" dxfId="101" priority="15" operator="equal">
      <formula>"NO CUMPLE CONDICIÓN"</formula>
    </cfRule>
    <cfRule type="cellIs" dxfId="100" priority="16" operator="equal">
      <formula>"No Cumple"</formula>
    </cfRule>
  </conditionalFormatting>
  <conditionalFormatting sqref="D15">
    <cfRule type="cellIs" dxfId="99" priority="13" operator="equal">
      <formula>"NO CUMPLE CONDICIÓN"</formula>
    </cfRule>
    <cfRule type="cellIs" dxfId="98" priority="14" operator="equal">
      <formula>"No Cumple"</formula>
    </cfRule>
  </conditionalFormatting>
  <conditionalFormatting sqref="D18">
    <cfRule type="cellIs" dxfId="97" priority="11" operator="equal">
      <formula>"NO CUMPLE CONDICIÓN"</formula>
    </cfRule>
    <cfRule type="cellIs" dxfId="96" priority="12" operator="equal">
      <formula>"No Cumple"</formula>
    </cfRule>
  </conditionalFormatting>
  <conditionalFormatting sqref="D22">
    <cfRule type="cellIs" dxfId="95" priority="9" operator="equal">
      <formula>"NO CUMPLE CONDICIÓN"</formula>
    </cfRule>
    <cfRule type="cellIs" dxfId="94" priority="10" operator="equal">
      <formula>"No Cumple"</formula>
    </cfRule>
  </conditionalFormatting>
  <conditionalFormatting sqref="D25:D26">
    <cfRule type="cellIs" dxfId="93" priority="21" operator="equal">
      <formula>"NO CUMPLE CONDICIÓN"</formula>
    </cfRule>
    <cfRule type="cellIs" dxfId="92" priority="22" operator="equal">
      <formula>"No Cumple"</formula>
    </cfRule>
  </conditionalFormatting>
  <conditionalFormatting sqref="D46">
    <cfRule type="cellIs" dxfId="91" priority="7" operator="equal">
      <formula>"NO CUMPLE CONDICIÓN"</formula>
    </cfRule>
    <cfRule type="cellIs" dxfId="90" priority="8" operator="equal">
      <formula>"No Cumple"</formula>
    </cfRule>
  </conditionalFormatting>
  <conditionalFormatting sqref="D51">
    <cfRule type="cellIs" dxfId="89" priority="5" operator="equal">
      <formula>"NO CUMPLE CONDICIÓN"</formula>
    </cfRule>
    <cfRule type="cellIs" dxfId="88" priority="6" operator="equal">
      <formula>"No Cumple"</formula>
    </cfRule>
  </conditionalFormatting>
  <conditionalFormatting sqref="D55">
    <cfRule type="cellIs" dxfId="87" priority="3" operator="equal">
      <formula>"NO CUMPLE CONDICIÓN"</formula>
    </cfRule>
    <cfRule type="cellIs" dxfId="86" priority="4" operator="equal">
      <formula>"No Cumple"</formula>
    </cfRule>
  </conditionalFormatting>
  <conditionalFormatting sqref="D58">
    <cfRule type="cellIs" dxfId="85" priority="1" operator="equal">
      <formula>"NO CUMPLE CONDICIÓN"</formula>
    </cfRule>
    <cfRule type="cellIs" dxfId="84" priority="2" operator="equal">
      <formula>"No Cumple"</formula>
    </cfRule>
  </conditionalFormatting>
  <dataValidations count="2">
    <dataValidation type="list" allowBlank="1" showInputMessage="1" showErrorMessage="1" sqref="D14 D4 D16:D17 D9 D52:D54 D19:D21 D23 D59 D56:D57 D6 D47:D50 D30:D31 D35 D38:D44" xr:uid="{68C04D87-41EF-4229-A909-341B4CFAED17}">
      <formula1>"CUMPLE,NO CUMPLE"</formula1>
    </dataValidation>
    <dataValidation type="list" allowBlank="1" showInputMessage="1" showErrorMessage="1" sqref="D7:D8 D24 D10:D12 D27:D29 D32:D34 D36:D37 D45" xr:uid="{16331D1E-4265-4C10-B28B-3AC87F3B93D8}">
      <formula1>"CUMPLE,NO CUMPLE,NO APLICA"</formula1>
    </dataValidation>
  </dataValidations>
  <hyperlinks>
    <hyperlink ref="A1" location="PORTADA!A1" display="Portada" xr:uid="{3267B737-915B-4F4D-8129-138B156961BC}"/>
  </hyperlinks>
  <printOptions horizontalCentered="1"/>
  <pageMargins left="0.31496062992125984" right="0.31496062992125984" top="1.1417322834645669" bottom="0.74803149606299213" header="0.31496062992125984" footer="0.31496062992125984"/>
  <pageSetup scale="58" fitToHeight="0" orientation="landscape" r:id="rId1"/>
  <headerFooter>
    <oddHeader>&amp;L&amp;G&amp;CPROCESO DE INSPECCIÓN, VIGILANCIA Y CONTROL
INSTRUMENTO IV
EDUCACIÓN INICIAL EN EL HOGAR&amp;RIN82.IVC
Versión 2
24/06/2026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612CD-FAD0-458C-9539-A38446687776}">
  <sheetPr>
    <tabColor rgb="FFF2CEEF"/>
    <pageSetUpPr fitToPage="1"/>
  </sheetPr>
  <dimension ref="A1:G83"/>
  <sheetViews>
    <sheetView topLeftCell="A69" zoomScale="80" zoomScaleNormal="80" workbookViewId="0"/>
  </sheetViews>
  <sheetFormatPr baseColWidth="10" defaultColWidth="11.42578125" defaultRowHeight="15"/>
  <cols>
    <col min="1" max="1" width="6.85546875" style="85" customWidth="1"/>
    <col min="2" max="2" width="7.140625" style="14" customWidth="1"/>
    <col min="3" max="3" width="76.42578125" customWidth="1"/>
    <col min="4" max="4" width="19.85546875" customWidth="1"/>
    <col min="5" max="5" width="116.28515625" customWidth="1"/>
    <col min="6" max="6" width="69.42578125" style="62" customWidth="1"/>
    <col min="7" max="7" width="11.42578125" style="14" hidden="1" customWidth="1"/>
  </cols>
  <sheetData>
    <row r="1" spans="1:7" s="35" customFormat="1" ht="20.25" customHeight="1" thickBot="1">
      <c r="A1" s="169"/>
      <c r="B1" s="502" t="s">
        <v>1785</v>
      </c>
      <c r="C1" s="503"/>
      <c r="D1" s="503"/>
      <c r="E1" s="504"/>
      <c r="F1" s="344"/>
      <c r="G1" s="60"/>
    </row>
    <row r="2" spans="1:7" s="33" customFormat="1" ht="74.25" customHeight="1">
      <c r="A2" s="387" t="s">
        <v>1615</v>
      </c>
      <c r="B2" s="154" t="s">
        <v>1616</v>
      </c>
      <c r="C2" s="155" t="s">
        <v>1617</v>
      </c>
      <c r="D2" s="156" t="s">
        <v>1618</v>
      </c>
      <c r="E2" s="53" t="s">
        <v>1619</v>
      </c>
      <c r="F2" s="388" t="s">
        <v>1620</v>
      </c>
      <c r="G2" s="44"/>
    </row>
    <row r="3" spans="1:7" ht="71.45" customHeight="1">
      <c r="A3" s="170"/>
      <c r="B3" s="256" t="s">
        <v>1786</v>
      </c>
      <c r="C3" s="57" t="s">
        <v>1787</v>
      </c>
      <c r="D3" s="372" t="str">
        <f>IF(COUNTIF(D4:D5,"NO CUMPLE")&gt;0,"NO CUMPLE CONDICIÓN",IF(COUNTIF(D4:D5,"CUMPLE")=0,"NO APLICA","CUMPLE"))</f>
        <v>NO APLICA</v>
      </c>
      <c r="E3" s="375" t="str">
        <f>CONCATENATE(IF(D4="NO CUMPLE",CONCATENATE(E4," / "),""),IF(D5="NO CUMPLE",CONCATENATE(E5," / "),""))</f>
        <v/>
      </c>
      <c r="F3" s="381" t="s">
        <v>1788</v>
      </c>
      <c r="G3" s="14">
        <f>IF(D3="CUMPLE",1,IF(D3="NO CUMPLE CONDICIÓN",2,3))</f>
        <v>3</v>
      </c>
    </row>
    <row r="4" spans="1:7" s="36" customFormat="1" ht="167.25" customHeight="1">
      <c r="A4" s="171" t="s">
        <v>1789</v>
      </c>
      <c r="B4" s="254" t="s">
        <v>1790</v>
      </c>
      <c r="C4" s="345" t="s">
        <v>1791</v>
      </c>
      <c r="D4" s="386"/>
      <c r="E4" s="377"/>
      <c r="F4" s="381" t="s">
        <v>2290</v>
      </c>
      <c r="G4" s="184"/>
    </row>
    <row r="5" spans="1:7" s="36" customFormat="1" ht="67.5" customHeight="1">
      <c r="A5" s="171" t="s">
        <v>1789</v>
      </c>
      <c r="B5" s="254" t="s">
        <v>1792</v>
      </c>
      <c r="C5" s="219" t="s">
        <v>1793</v>
      </c>
      <c r="D5" s="386"/>
      <c r="E5" s="377"/>
      <c r="F5" s="381" t="s">
        <v>2400</v>
      </c>
      <c r="G5" s="184"/>
    </row>
    <row r="6" spans="1:7" s="36" customFormat="1" ht="71.45" customHeight="1">
      <c r="A6" s="185"/>
      <c r="B6" s="256" t="s">
        <v>1794</v>
      </c>
      <c r="C6" s="57" t="s">
        <v>1795</v>
      </c>
      <c r="D6" s="372" t="str">
        <f>IF(COUNTIF(D7:D10,"NO CUMPLE")&gt;0,"NO CUMPLE CONDICIÓN",IF(COUNTIF(D7:D10,"CUMPLE")=0,"NO APLICA","CUMPLE"))</f>
        <v>NO APLICA</v>
      </c>
      <c r="E6" s="375" t="str">
        <f>CONCATENATE(IF(D7="NO CUMPLE",CONCATENATE(E7," / "),""),IF(D8="NO CUMPLE",CONCATENATE(E8," / "),""),IF(D9="NO CUMPLE",CONCATENATE(E9," / "),""),IF(D10="NO CUMPLE",CONCATENATE(E10," / "),""))</f>
        <v/>
      </c>
      <c r="F6" s="382" t="s">
        <v>1796</v>
      </c>
      <c r="G6" s="14">
        <f>IF(D6="CUMPLE",1,IF(D6="NO CUMPLE CONDICIÓN",2,3))</f>
        <v>3</v>
      </c>
    </row>
    <row r="7" spans="1:7" s="36" customFormat="1" ht="261" customHeight="1">
      <c r="A7" s="171" t="s">
        <v>1789</v>
      </c>
      <c r="B7" s="254" t="s">
        <v>1797</v>
      </c>
      <c r="C7" s="58" t="s">
        <v>1798</v>
      </c>
      <c r="D7" s="386"/>
      <c r="E7" s="377"/>
      <c r="F7" s="382" t="s">
        <v>1799</v>
      </c>
      <c r="G7" s="184"/>
    </row>
    <row r="8" spans="1:7" s="36" customFormat="1" ht="235.5" customHeight="1">
      <c r="A8" s="171" t="s">
        <v>1789</v>
      </c>
      <c r="B8" s="254" t="s">
        <v>1800</v>
      </c>
      <c r="C8" s="58" t="s">
        <v>1801</v>
      </c>
      <c r="D8" s="386"/>
      <c r="E8" s="377"/>
      <c r="F8" s="382" t="s">
        <v>1802</v>
      </c>
      <c r="G8" s="184"/>
    </row>
    <row r="9" spans="1:7" s="36" customFormat="1" ht="66" customHeight="1">
      <c r="A9" s="171" t="s">
        <v>1789</v>
      </c>
      <c r="B9" s="254" t="s">
        <v>1803</v>
      </c>
      <c r="C9" s="58" t="s">
        <v>1804</v>
      </c>
      <c r="D9" s="386"/>
      <c r="E9" s="377"/>
      <c r="F9" s="382" t="s">
        <v>1805</v>
      </c>
      <c r="G9" s="184"/>
    </row>
    <row r="10" spans="1:7" s="36" customFormat="1" ht="68.099999999999994" customHeight="1">
      <c r="A10" s="171" t="s">
        <v>1789</v>
      </c>
      <c r="B10" s="254" t="s">
        <v>1806</v>
      </c>
      <c r="C10" s="58" t="s">
        <v>1807</v>
      </c>
      <c r="D10" s="386"/>
      <c r="E10" s="377"/>
      <c r="F10" s="382" t="s">
        <v>1808</v>
      </c>
      <c r="G10" s="184"/>
    </row>
    <row r="11" spans="1:7" s="36" customFormat="1" ht="101.25" customHeight="1">
      <c r="A11" s="185"/>
      <c r="B11" s="256" t="s">
        <v>1809</v>
      </c>
      <c r="C11" s="79" t="s">
        <v>1810</v>
      </c>
      <c r="D11" s="372" t="str">
        <f>IF(COUNTIF(D12:D12,"NO CUMPLE")&gt;0,"NO CUMPLE CONDICIÓN",IF(COUNTIF(D12:D12,"CUMPLE")=0,"NO APLICA","CUMPLE"))</f>
        <v>NO APLICA</v>
      </c>
      <c r="E11" s="375" t="str">
        <f>CONCATENATE(IF(D12="NO CUMPLE",CONCATENATE(E12," / "),""))</f>
        <v/>
      </c>
      <c r="F11" s="382" t="s">
        <v>1811</v>
      </c>
      <c r="G11" s="14">
        <f>IF(D11="CUMPLE",1,IF(D11="NO CUMPLE CONDICIÓN",2,3))</f>
        <v>3</v>
      </c>
    </row>
    <row r="12" spans="1:7" s="36" customFormat="1" ht="278.25" customHeight="1">
      <c r="A12" s="171" t="s">
        <v>1789</v>
      </c>
      <c r="B12" s="254" t="s">
        <v>1812</v>
      </c>
      <c r="C12" s="58" t="s">
        <v>1813</v>
      </c>
      <c r="D12" s="386"/>
      <c r="E12" s="377"/>
      <c r="F12" s="382" t="s">
        <v>1814</v>
      </c>
      <c r="G12" s="257"/>
    </row>
    <row r="13" spans="1:7" s="36" customFormat="1" ht="75" customHeight="1">
      <c r="A13" s="186"/>
      <c r="B13" s="285" t="s">
        <v>1815</v>
      </c>
      <c r="C13" s="173" t="s">
        <v>1816</v>
      </c>
      <c r="D13" s="372" t="str">
        <f>IF(COUNTIF(D14:D17,"NO CUMPLE")&gt;0,"NO CUMPLE CONDICIÓN",IF(COUNTIF(D14:D17,"CUMPLE")=0,"NO APLICA","CUMPLE"))</f>
        <v>NO APLICA</v>
      </c>
      <c r="E13" s="375" t="str">
        <f>CONCATENATE(IF(D14="NO CUMPLE",CONCATENATE(E14," / "),""),IF(D15="NO CUMPLE",CONCATENATE(E15," / "),""),IF(D16="NO CUMPLE",CONCATENATE(E16," / "),""),IF(D17="NO CUMPLE",CONCATENATE(E17," / "),""))</f>
        <v/>
      </c>
      <c r="F13" s="381" t="s">
        <v>1817</v>
      </c>
      <c r="G13" s="14">
        <f>IF(D13="CUMPLE",1,IF(D13="NO CUMPLE CONDICIÓN",2,3))</f>
        <v>3</v>
      </c>
    </row>
    <row r="14" spans="1:7" s="36" customFormat="1" ht="183" customHeight="1">
      <c r="A14" s="171" t="s">
        <v>1789</v>
      </c>
      <c r="B14" s="46" t="s">
        <v>1818</v>
      </c>
      <c r="C14" s="346" t="s">
        <v>1819</v>
      </c>
      <c r="D14" s="386"/>
      <c r="E14" s="303"/>
      <c r="F14" s="381" t="s">
        <v>1820</v>
      </c>
      <c r="G14" s="257"/>
    </row>
    <row r="15" spans="1:7" s="36" customFormat="1" ht="150.6" customHeight="1">
      <c r="A15" s="171" t="s">
        <v>1789</v>
      </c>
      <c r="B15" s="46" t="s">
        <v>1821</v>
      </c>
      <c r="C15" s="165" t="s">
        <v>1822</v>
      </c>
      <c r="D15" s="386"/>
      <c r="E15" s="303"/>
      <c r="F15" s="381" t="s">
        <v>1823</v>
      </c>
      <c r="G15" s="257"/>
    </row>
    <row r="16" spans="1:7" s="36" customFormat="1" ht="72.75" customHeight="1">
      <c r="A16" s="171" t="s">
        <v>1789</v>
      </c>
      <c r="B16" s="46" t="s">
        <v>1824</v>
      </c>
      <c r="C16" s="165" t="s">
        <v>1825</v>
      </c>
      <c r="D16" s="386"/>
      <c r="E16" s="303"/>
      <c r="F16" s="381" t="s">
        <v>1826</v>
      </c>
      <c r="G16" s="257"/>
    </row>
    <row r="17" spans="1:7" s="36" customFormat="1" ht="72" customHeight="1">
      <c r="A17" s="171" t="s">
        <v>1789</v>
      </c>
      <c r="B17" s="46" t="s">
        <v>1827</v>
      </c>
      <c r="C17" s="58" t="s">
        <v>1828</v>
      </c>
      <c r="D17" s="386"/>
      <c r="E17" s="303"/>
      <c r="F17" s="383" t="s">
        <v>1826</v>
      </c>
      <c r="G17" s="257"/>
    </row>
    <row r="18" spans="1:7" s="36" customFormat="1" ht="60.6" customHeight="1">
      <c r="A18" s="185"/>
      <c r="B18" s="256" t="s">
        <v>1829</v>
      </c>
      <c r="C18" s="79" t="s">
        <v>1830</v>
      </c>
      <c r="D18" s="378" t="str">
        <f>IF(COUNTIF(D20:D24,"NO CUMPLE")&gt;0,"NO CUMPLE CONDICIÓN",IF(COUNTIF(D20:D24,"CUMPLE")=0,"NO APLICA","CUMPLE"))</f>
        <v>NO APLICA</v>
      </c>
      <c r="E18" s="375" t="str">
        <f>CONCATENATE(IF(D20="NO CUMPLE",CONCATENATE(E20," / "),""),IF(D21="NO CUMPLE",CONCATENATE(E21," / "),""),IF(D22="NO CUMPLE",CONCATENATE(E22," / "),""),IF(D23="NO CUMPLE",CONCATENATE(E23," / "),""),IF(D24="NO CUMPLE",CONCATENATE(E24," / "),""))</f>
        <v/>
      </c>
      <c r="F18" s="382" t="s">
        <v>1831</v>
      </c>
      <c r="G18" s="14">
        <f t="shared" ref="G18:G19" si="0">IF(D18="CUMPLE",1,IF(D18="NO CUMPLE CONDICIÓN",2,3))</f>
        <v>3</v>
      </c>
    </row>
    <row r="19" spans="1:7" s="36" customFormat="1" ht="60.6" customHeight="1">
      <c r="A19" s="185"/>
      <c r="B19" s="256" t="s">
        <v>1829</v>
      </c>
      <c r="C19" s="79" t="s">
        <v>1830</v>
      </c>
      <c r="D19" s="378" t="str">
        <f>IF(COUNTIF(D25:D30,"NO CUMPLE")&gt;0,"NO CUMPLE CONDICIÓN",IF(COUNTIF(D25:D30,"CUMPLE")=0,"NO APLICA","CUMPLE"))</f>
        <v>NO APLICA</v>
      </c>
      <c r="E19" s="375" t="str">
        <f>CONCATENATE(IF(D25="NO CUMPLE",CONCATENATE(E25," / "),""),IF(D26="NO CUMPLE",CONCATENATE(E26," / "),""),IF(D27="NO CUMPLE",CONCATENATE(E27," / "),""),IF(D28="NO CUMPLE",CONCATENATE(E28," / "),""),IF(D29="NO CUMPLE",CONCATENATE(E29," / "),""),IF(D30="NO CUMPLE",CONCATENATE(E30," / "),""))</f>
        <v/>
      </c>
      <c r="F19" s="382" t="s">
        <v>1831</v>
      </c>
      <c r="G19" s="14">
        <f t="shared" si="0"/>
        <v>3</v>
      </c>
    </row>
    <row r="20" spans="1:7" s="36" customFormat="1" ht="115.5" customHeight="1">
      <c r="A20" s="171" t="s">
        <v>1789</v>
      </c>
      <c r="B20" s="254" t="s">
        <v>1832</v>
      </c>
      <c r="C20" s="58" t="s">
        <v>1833</v>
      </c>
      <c r="D20" s="386"/>
      <c r="E20" s="377"/>
      <c r="F20" s="382" t="s">
        <v>1834</v>
      </c>
      <c r="G20" s="184"/>
    </row>
    <row r="21" spans="1:7" s="36" customFormat="1" ht="114">
      <c r="A21" s="171" t="s">
        <v>1789</v>
      </c>
      <c r="B21" s="254" t="s">
        <v>1835</v>
      </c>
      <c r="C21" s="58" t="s">
        <v>1836</v>
      </c>
      <c r="D21" s="386"/>
      <c r="E21" s="377"/>
      <c r="F21" s="382" t="s">
        <v>1834</v>
      </c>
      <c r="G21" s="184"/>
    </row>
    <row r="22" spans="1:7" s="36" customFormat="1" ht="379.5" customHeight="1">
      <c r="A22" s="171" t="s">
        <v>1789</v>
      </c>
      <c r="B22" s="254" t="s">
        <v>1837</v>
      </c>
      <c r="C22" s="346" t="s">
        <v>1838</v>
      </c>
      <c r="D22" s="386"/>
      <c r="E22" s="377"/>
      <c r="F22" s="382" t="s">
        <v>1834</v>
      </c>
      <c r="G22" s="184"/>
    </row>
    <row r="23" spans="1:7" s="36" customFormat="1" ht="152.25" customHeight="1">
      <c r="A23" s="171" t="s">
        <v>1789</v>
      </c>
      <c r="B23" s="254" t="s">
        <v>1839</v>
      </c>
      <c r="C23" s="346" t="s">
        <v>1840</v>
      </c>
      <c r="D23" s="386"/>
      <c r="E23" s="377"/>
      <c r="F23" s="382" t="s">
        <v>1831</v>
      </c>
      <c r="G23" s="184"/>
    </row>
    <row r="24" spans="1:7" s="36" customFormat="1" ht="69.599999999999994" customHeight="1">
      <c r="A24" s="171" t="s">
        <v>1789</v>
      </c>
      <c r="B24" s="254" t="s">
        <v>1841</v>
      </c>
      <c r="C24" s="165" t="s">
        <v>1842</v>
      </c>
      <c r="D24" s="386"/>
      <c r="E24" s="377"/>
      <c r="F24" s="382" t="s">
        <v>1831</v>
      </c>
      <c r="G24" s="184"/>
    </row>
    <row r="25" spans="1:7" s="36" customFormat="1" ht="87" customHeight="1">
      <c r="A25" s="171" t="s">
        <v>1789</v>
      </c>
      <c r="B25" s="254" t="s">
        <v>1843</v>
      </c>
      <c r="C25" s="165" t="s">
        <v>1844</v>
      </c>
      <c r="D25" s="386"/>
      <c r="E25" s="377"/>
      <c r="F25" s="382" t="s">
        <v>1831</v>
      </c>
      <c r="G25" s="184"/>
    </row>
    <row r="26" spans="1:7" ht="178.5" customHeight="1">
      <c r="A26" s="171" t="s">
        <v>1789</v>
      </c>
      <c r="B26" s="254" t="s">
        <v>1845</v>
      </c>
      <c r="C26" s="385" t="s">
        <v>1846</v>
      </c>
      <c r="D26" s="386"/>
      <c r="E26" s="374"/>
      <c r="F26" s="382" t="s">
        <v>1834</v>
      </c>
    </row>
    <row r="27" spans="1:7" ht="363" customHeight="1">
      <c r="A27" s="171" t="s">
        <v>1789</v>
      </c>
      <c r="B27" s="254" t="s">
        <v>1847</v>
      </c>
      <c r="C27" s="58" t="s">
        <v>1848</v>
      </c>
      <c r="D27" s="386"/>
      <c r="E27" s="374"/>
      <c r="F27" s="382" t="s">
        <v>1834</v>
      </c>
    </row>
    <row r="28" spans="1:7" ht="60.95" customHeight="1">
      <c r="A28" s="171" t="s">
        <v>1789</v>
      </c>
      <c r="B28" s="254" t="s">
        <v>1849</v>
      </c>
      <c r="C28" s="58" t="s">
        <v>1850</v>
      </c>
      <c r="D28" s="386"/>
      <c r="E28" s="374"/>
      <c r="F28" s="382" t="s">
        <v>1831</v>
      </c>
    </row>
    <row r="29" spans="1:7" ht="66.95" customHeight="1">
      <c r="A29" s="171" t="s">
        <v>1789</v>
      </c>
      <c r="B29" s="254" t="s">
        <v>1851</v>
      </c>
      <c r="C29" s="58" t="s">
        <v>1852</v>
      </c>
      <c r="D29" s="386"/>
      <c r="E29" s="374"/>
      <c r="F29" s="382" t="s">
        <v>1831</v>
      </c>
    </row>
    <row r="30" spans="1:7" ht="102.75" customHeight="1">
      <c r="A30" s="171" t="s">
        <v>1789</v>
      </c>
      <c r="B30" s="254" t="s">
        <v>1853</v>
      </c>
      <c r="C30" s="58" t="s">
        <v>1854</v>
      </c>
      <c r="D30" s="386"/>
      <c r="E30" s="374"/>
      <c r="F30" s="382" t="s">
        <v>1834</v>
      </c>
    </row>
    <row r="31" spans="1:7" ht="56.45" customHeight="1">
      <c r="A31" s="185"/>
      <c r="B31" s="256" t="s">
        <v>1855</v>
      </c>
      <c r="C31" s="79" t="s">
        <v>1856</v>
      </c>
      <c r="D31" s="372" t="str">
        <f>IF(COUNTIF(D32:D34,"NO CUMPLE")&gt;0,"NO CUMPLE CONDICIÓN",IF(COUNTIF(D32:D34,"CUMPLE")=0,"NO APLICA","CUMPLE"))</f>
        <v>NO APLICA</v>
      </c>
      <c r="E31" s="375" t="str">
        <f>CONCATENATE(IF(D32="NO CUMPLE",CONCATENATE(E32," / "),""),IF(D33="NO CUMPLE",CONCATENATE(E33," / "),""),IF(D34="NO CUMPLE",CONCATENATE(E34," / "),""))</f>
        <v/>
      </c>
      <c r="F31" s="382" t="s">
        <v>1857</v>
      </c>
      <c r="G31" s="14">
        <f>IF(D31="CUMPLE",1,IF(D31="NO CUMPLE CONDICIÓN",2,3))</f>
        <v>3</v>
      </c>
    </row>
    <row r="32" spans="1:7" ht="241.5" customHeight="1">
      <c r="A32" s="171" t="s">
        <v>1789</v>
      </c>
      <c r="B32" s="254" t="s">
        <v>1858</v>
      </c>
      <c r="C32" s="385" t="s">
        <v>1859</v>
      </c>
      <c r="D32" s="386"/>
      <c r="E32" s="374"/>
      <c r="F32" s="382" t="s">
        <v>1860</v>
      </c>
    </row>
    <row r="33" spans="1:7" ht="123" customHeight="1">
      <c r="A33" s="171" t="s">
        <v>1789</v>
      </c>
      <c r="B33" s="254" t="s">
        <v>1861</v>
      </c>
      <c r="C33" s="58" t="s">
        <v>1862</v>
      </c>
      <c r="D33" s="386"/>
      <c r="E33" s="374"/>
      <c r="F33" s="382" t="s">
        <v>1860</v>
      </c>
    </row>
    <row r="34" spans="1:7" ht="152.25" customHeight="1">
      <c r="A34" s="171" t="s">
        <v>1789</v>
      </c>
      <c r="B34" s="254" t="s">
        <v>1863</v>
      </c>
      <c r="C34" s="49" t="s">
        <v>1864</v>
      </c>
      <c r="D34" s="386"/>
      <c r="E34" s="374"/>
      <c r="F34" s="382" t="s">
        <v>1860</v>
      </c>
    </row>
    <row r="35" spans="1:7" ht="112.5">
      <c r="A35" s="170"/>
      <c r="B35" s="48" t="s">
        <v>1865</v>
      </c>
      <c r="C35" s="79" t="s">
        <v>1866</v>
      </c>
      <c r="D35" s="378" t="str">
        <f>IF(COUNTIF(D37:D41,"NO CUMPLE")&gt;0,"NO CUMPLE CONDICIÓN",IF(COUNTIF(D37:D41,"CUMPLE")=0,"NO APLICA","CUMPLE"))</f>
        <v>NO APLICA</v>
      </c>
      <c r="E35" s="375" t="str">
        <f>CONCATENATE(IF(D37="NO CUMPLE",CONCATENATE(E37," / "),""),IF(D38="NO CUMPLE",CONCATENATE(E38," / "),""),IF(D39="NO CUMPLE",CONCATENATE(E39," / "),""),IF(D40="NO CUMPLE",CONCATENATE(E40," / "),""),IF(D41="NO CUMPLE",CONCATENATE(E41," / "),""))</f>
        <v/>
      </c>
      <c r="F35" s="381" t="s">
        <v>1867</v>
      </c>
      <c r="G35" s="14">
        <f t="shared" ref="G35:G36" si="1">IF(D35="CUMPLE",1,IF(D35="NO CUMPLE CONDICIÓN",2,3))</f>
        <v>3</v>
      </c>
    </row>
    <row r="36" spans="1:7" ht="112.5">
      <c r="A36" s="170"/>
      <c r="B36" s="48" t="s">
        <v>1865</v>
      </c>
      <c r="C36" s="79" t="s">
        <v>1866</v>
      </c>
      <c r="D36" s="378" t="str">
        <f>IF(COUNTIF(D42:D47,"NO CUMPLE")&gt;0,"NO CUMPLE CONDICIÓN",IF(COUNTIF(D42:D47,"CUMPLE")=0,"NO APLICA","CUMPLE"))</f>
        <v>NO APLICA</v>
      </c>
      <c r="E36" s="375" t="str">
        <f>CONCATENATE(IF(D42="NO CUMPLE",CONCATENATE(E42," / "),""),IF(D43="NO CUMPLE",CONCATENATE(E43," / "),""),IF(D44="NO CUMPLE",CONCATENATE(E44," / "),""),IF(D45="NO CUMPLE",CONCATENATE(E45," / "),""),IF(D46="NO CUMPLE",CONCATENATE(E46," / "),""),IF(D47="NO CUMPLE",CONCATENATE(E47," / "),""))</f>
        <v/>
      </c>
      <c r="F36" s="381" t="s">
        <v>1867</v>
      </c>
      <c r="G36" s="14">
        <f t="shared" si="1"/>
        <v>3</v>
      </c>
    </row>
    <row r="37" spans="1:7" ht="159">
      <c r="A37" s="171" t="s">
        <v>1789</v>
      </c>
      <c r="B37" s="46" t="s">
        <v>1868</v>
      </c>
      <c r="C37" s="346" t="s">
        <v>1869</v>
      </c>
      <c r="D37" s="386"/>
      <c r="E37" s="377"/>
      <c r="F37" s="381" t="s">
        <v>1867</v>
      </c>
    </row>
    <row r="38" spans="1:7" ht="60.95" customHeight="1">
      <c r="A38" s="171" t="s">
        <v>1789</v>
      </c>
      <c r="B38" s="46" t="s">
        <v>1870</v>
      </c>
      <c r="C38" s="49" t="s">
        <v>1871</v>
      </c>
      <c r="D38" s="386"/>
      <c r="E38" s="374"/>
      <c r="F38" s="381" t="s">
        <v>2291</v>
      </c>
    </row>
    <row r="39" spans="1:7" ht="53.45" customHeight="1">
      <c r="A39" s="171" t="s">
        <v>1789</v>
      </c>
      <c r="B39" s="46" t="s">
        <v>1872</v>
      </c>
      <c r="C39" s="58" t="s">
        <v>1873</v>
      </c>
      <c r="D39" s="386"/>
      <c r="E39" s="374"/>
      <c r="F39" s="381" t="s">
        <v>1874</v>
      </c>
    </row>
    <row r="40" spans="1:7" ht="86.45" customHeight="1">
      <c r="A40" s="171" t="s">
        <v>1789</v>
      </c>
      <c r="B40" s="46" t="s">
        <v>1875</v>
      </c>
      <c r="C40" s="58" t="s">
        <v>1876</v>
      </c>
      <c r="D40" s="386"/>
      <c r="E40" s="374"/>
      <c r="F40" s="381" t="s">
        <v>2293</v>
      </c>
    </row>
    <row r="41" spans="1:7" ht="55.5" customHeight="1">
      <c r="A41" s="171" t="s">
        <v>1789</v>
      </c>
      <c r="B41" s="46" t="s">
        <v>1877</v>
      </c>
      <c r="C41" s="58" t="s">
        <v>1878</v>
      </c>
      <c r="D41" s="386"/>
      <c r="E41" s="374"/>
      <c r="F41" s="381" t="s">
        <v>1879</v>
      </c>
    </row>
    <row r="42" spans="1:7" ht="116.1" customHeight="1">
      <c r="A42" s="171" t="s">
        <v>1789</v>
      </c>
      <c r="B42" s="46" t="s">
        <v>1880</v>
      </c>
      <c r="C42" s="58" t="s">
        <v>1881</v>
      </c>
      <c r="D42" s="386"/>
      <c r="E42" s="377"/>
      <c r="F42" s="381" t="s">
        <v>2292</v>
      </c>
    </row>
    <row r="43" spans="1:7" ht="100.5">
      <c r="A43" s="171" t="s">
        <v>1789</v>
      </c>
      <c r="B43" s="46" t="s">
        <v>1882</v>
      </c>
      <c r="C43" s="346" t="s">
        <v>1883</v>
      </c>
      <c r="D43" s="386"/>
      <c r="E43" s="377"/>
      <c r="F43" s="381" t="s">
        <v>1884</v>
      </c>
    </row>
    <row r="44" spans="1:7" ht="120" customHeight="1">
      <c r="A44" s="171" t="s">
        <v>1789</v>
      </c>
      <c r="B44" s="46" t="s">
        <v>1885</v>
      </c>
      <c r="C44" s="58" t="s">
        <v>1886</v>
      </c>
      <c r="D44" s="386"/>
      <c r="E44" s="377"/>
      <c r="F44" s="381" t="s">
        <v>1887</v>
      </c>
    </row>
    <row r="45" spans="1:7" ht="183.75" customHeight="1">
      <c r="A45" s="171" t="s">
        <v>1789</v>
      </c>
      <c r="B45" s="46" t="s">
        <v>1888</v>
      </c>
      <c r="C45" s="58" t="s">
        <v>1889</v>
      </c>
      <c r="D45" s="386"/>
      <c r="E45" s="377"/>
      <c r="F45" s="381" t="s">
        <v>1890</v>
      </c>
    </row>
    <row r="46" spans="1:7" s="36" customFormat="1" ht="41.1" customHeight="1">
      <c r="A46" s="171" t="s">
        <v>1789</v>
      </c>
      <c r="B46" s="46" t="s">
        <v>1891</v>
      </c>
      <c r="C46" s="58" t="s">
        <v>1892</v>
      </c>
      <c r="D46" s="386"/>
      <c r="E46" s="377"/>
      <c r="F46" s="381" t="s">
        <v>1893</v>
      </c>
      <c r="G46" s="14"/>
    </row>
    <row r="47" spans="1:7" s="36" customFormat="1" ht="39.6" customHeight="1">
      <c r="A47" s="171" t="s">
        <v>1789</v>
      </c>
      <c r="B47" s="46" t="s">
        <v>1894</v>
      </c>
      <c r="C47" s="58" t="s">
        <v>1895</v>
      </c>
      <c r="D47" s="386"/>
      <c r="E47" s="389"/>
      <c r="F47" s="381" t="s">
        <v>1893</v>
      </c>
      <c r="G47" s="14"/>
    </row>
    <row r="48" spans="1:7" ht="38.1" customHeight="1">
      <c r="A48" s="170"/>
      <c r="B48" s="48" t="s">
        <v>1896</v>
      </c>
      <c r="C48" s="57" t="s">
        <v>1897</v>
      </c>
      <c r="D48" s="372" t="str">
        <f>IF(COUNTIF(D49:D53,"NO CUMPLE")&gt;0,"NO CUMPLE CONDICIÓN",IF(COUNTIF(D49:D53,"CUMPLE")=0,"NO APLICA","CUMPLE"))</f>
        <v>NO APLICA</v>
      </c>
      <c r="E48" s="375" t="str">
        <f>CONCATENATE(IF(D49="NO CUMPLE",CONCATENATE(E49," / "),""),IF(D50="NO CUMPLE",CONCATENATE(E50," / "),""),IF(D51="NO CUMPLE",CONCATENATE(E51," / "),""),IF(D52="NO CUMPLE",CONCATENATE(E52," / "),""),IF(D53="NO CUMPLE",CONCATENATE(E53," / "),""))</f>
        <v/>
      </c>
      <c r="F48" s="381" t="s">
        <v>1898</v>
      </c>
      <c r="G48" s="14">
        <f>IF(D48="CUMPLE",1,IF(D48="NO CUMPLE CONDICIÓN",2,3))</f>
        <v>3</v>
      </c>
    </row>
    <row r="49" spans="1:7" ht="100.5">
      <c r="A49" s="171" t="s">
        <v>1789</v>
      </c>
      <c r="B49" s="46" t="s">
        <v>1899</v>
      </c>
      <c r="C49" s="58" t="s">
        <v>1900</v>
      </c>
      <c r="D49" s="386"/>
      <c r="E49" s="374"/>
      <c r="F49" s="381" t="s">
        <v>1901</v>
      </c>
    </row>
    <row r="50" spans="1:7" ht="63.95" customHeight="1">
      <c r="A50" s="171" t="s">
        <v>1789</v>
      </c>
      <c r="B50" s="46" t="s">
        <v>1902</v>
      </c>
      <c r="C50" s="58" t="s">
        <v>1903</v>
      </c>
      <c r="D50" s="386"/>
      <c r="E50" s="374"/>
      <c r="F50" s="381" t="s">
        <v>1901</v>
      </c>
    </row>
    <row r="51" spans="1:7" ht="69" customHeight="1">
      <c r="A51" s="171" t="s">
        <v>1789</v>
      </c>
      <c r="B51" s="46" t="s">
        <v>1904</v>
      </c>
      <c r="C51" s="58" t="s">
        <v>1905</v>
      </c>
      <c r="D51" s="386"/>
      <c r="E51" s="374"/>
      <c r="F51" s="381" t="s">
        <v>1901</v>
      </c>
    </row>
    <row r="52" spans="1:7" ht="67.5" customHeight="1">
      <c r="A52" s="171" t="s">
        <v>1789</v>
      </c>
      <c r="B52" s="46" t="s">
        <v>1906</v>
      </c>
      <c r="C52" s="58" t="s">
        <v>1907</v>
      </c>
      <c r="D52" s="386"/>
      <c r="E52" s="374"/>
      <c r="F52" s="381" t="s">
        <v>1908</v>
      </c>
    </row>
    <row r="53" spans="1:7" ht="66" customHeight="1">
      <c r="A53" s="171" t="s">
        <v>1789</v>
      </c>
      <c r="B53" s="46" t="s">
        <v>1909</v>
      </c>
      <c r="C53" s="58" t="s">
        <v>1910</v>
      </c>
      <c r="D53" s="386"/>
      <c r="E53" s="374"/>
      <c r="F53" s="381" t="s">
        <v>1911</v>
      </c>
    </row>
    <row r="54" spans="1:7" s="36" customFormat="1" ht="66" customHeight="1">
      <c r="A54" s="185"/>
      <c r="B54" s="256" t="s">
        <v>1912</v>
      </c>
      <c r="C54" s="57" t="s">
        <v>1913</v>
      </c>
      <c r="D54" s="372" t="str">
        <f>IF(COUNTIF(D55:D55,"NO CUMPLE")&gt;0,"NO CUMPLE CONDICIÓN",IF(COUNTIF(D55:D55,"CUMPLE")=0,"NO APLICA","CUMPLE"))</f>
        <v>NO APLICA</v>
      </c>
      <c r="E54" s="375" t="str">
        <f>CONCATENATE(IF(D55="NO CUMPLE",CONCATENATE(E55," / "),""))</f>
        <v/>
      </c>
      <c r="F54" s="381" t="s">
        <v>1914</v>
      </c>
      <c r="G54" s="14">
        <f>IF(D54="CUMPLE",1,IF(D54="NO CUMPLE CONDICIÓN",2,3))</f>
        <v>3</v>
      </c>
    </row>
    <row r="55" spans="1:7" s="36" customFormat="1" ht="143.25">
      <c r="A55" s="171" t="s">
        <v>1789</v>
      </c>
      <c r="B55" s="254" t="s">
        <v>1915</v>
      </c>
      <c r="C55" s="346" t="s">
        <v>1916</v>
      </c>
      <c r="D55" s="386"/>
      <c r="E55" s="377"/>
      <c r="F55" s="381" t="s">
        <v>1917</v>
      </c>
      <c r="G55" s="14"/>
    </row>
    <row r="56" spans="1:7" s="36" customFormat="1" ht="94.5" customHeight="1">
      <c r="A56" s="186"/>
      <c r="B56" s="256" t="s">
        <v>1918</v>
      </c>
      <c r="C56" s="57" t="s">
        <v>1919</v>
      </c>
      <c r="D56" s="372" t="str">
        <f>IF(COUNTIF(D57:D60,"NO CUMPLE")&gt;0,"NO CUMPLE CONDICIÓN",IF(COUNTIF(D57:D60,"CUMPLE")=0,"NO APLICA","CUMPLE"))</f>
        <v>NO APLICA</v>
      </c>
      <c r="E56" s="375" t="str">
        <f>CONCATENATE(IF(D57="NO CUMPLE",CONCATENATE(E57," / "),""),IF(D58="NO CUMPLE",CONCATENATE(E58," / "),""),IF(D59="NO CUMPLE",CONCATENATE(E59," / "),""),IF(D60="NO CUMPLE",CONCATENATE(E60," / "),""))</f>
        <v/>
      </c>
      <c r="F56" s="381" t="s">
        <v>1920</v>
      </c>
      <c r="G56" s="14">
        <f t="shared" ref="G56" si="2">IF(D56="CUMPLE",1,IF(D56="NO CUMPLE CONDICIÓN",2,3))</f>
        <v>3</v>
      </c>
    </row>
    <row r="57" spans="1:7" ht="251.25" customHeight="1">
      <c r="A57" s="171" t="s">
        <v>1789</v>
      </c>
      <c r="B57" s="46" t="s">
        <v>1921</v>
      </c>
      <c r="C57" s="346" t="s">
        <v>1922</v>
      </c>
      <c r="D57" s="386"/>
      <c r="E57" s="374"/>
      <c r="F57" s="381" t="s">
        <v>1923</v>
      </c>
    </row>
    <row r="58" spans="1:7" ht="351" customHeight="1">
      <c r="A58" s="171" t="s">
        <v>1789</v>
      </c>
      <c r="B58" s="46" t="s">
        <v>1924</v>
      </c>
      <c r="C58" s="58" t="s">
        <v>1925</v>
      </c>
      <c r="D58" s="386"/>
      <c r="E58" s="377"/>
      <c r="F58" s="381" t="s">
        <v>1926</v>
      </c>
    </row>
    <row r="59" spans="1:7" ht="180.75" customHeight="1">
      <c r="A59" s="171" t="s">
        <v>1789</v>
      </c>
      <c r="B59" s="46" t="s">
        <v>1927</v>
      </c>
      <c r="C59" s="362" t="s">
        <v>1928</v>
      </c>
      <c r="D59" s="386"/>
      <c r="E59" s="377"/>
      <c r="F59" s="381" t="s">
        <v>1929</v>
      </c>
    </row>
    <row r="60" spans="1:7" ht="41.25" customHeight="1">
      <c r="A60" s="171" t="s">
        <v>1789</v>
      </c>
      <c r="B60" s="46" t="s">
        <v>1930</v>
      </c>
      <c r="C60" s="58" t="s">
        <v>1931</v>
      </c>
      <c r="D60" s="386"/>
      <c r="E60" s="374"/>
      <c r="F60" s="381" t="s">
        <v>1932</v>
      </c>
    </row>
    <row r="61" spans="1:7" ht="57" customHeight="1">
      <c r="A61" s="170"/>
      <c r="B61" s="48" t="s">
        <v>1933</v>
      </c>
      <c r="C61" s="57" t="s">
        <v>1934</v>
      </c>
      <c r="D61" s="372" t="str">
        <f>IF(COUNTIF(D62:D68,"NO CUMPLE")&gt;0,"NO CUMPLE CONDICIÓN",IF(COUNTIF(D62:D68,"CUMPLE")=0,"NO APLICA","CUMPLE"))</f>
        <v>NO APLICA</v>
      </c>
      <c r="E61" s="375" t="str">
        <f>CONCATENATE(IF(D62="NO CUMPLE",CONCATENATE(E62," / "),""),IF(D63="NO CUMPLE",CONCATENATE(E63," / "),""),IF(D64="NO CUMPLE",CONCATENATE(E64," / "),""),IF(D65="NO CUMPLE",CONCATENATE(E65," / "),""),IF(D66="NO CUMPLE",CONCATENATE(E66," / "),""),IF(D67="NO CUMPLE",CONCATENATE(E67," / "),""),IF(D68="NO CUMPLE",CONCATENATE(E68," / "),""))</f>
        <v/>
      </c>
      <c r="F61" s="381" t="s">
        <v>1935</v>
      </c>
      <c r="G61" s="14">
        <f>IF(D61="CUMPLE",1,IF(D61="NO CUMPLE CONDICIÓN",2,3))</f>
        <v>3</v>
      </c>
    </row>
    <row r="62" spans="1:7" ht="82.5" customHeight="1">
      <c r="A62" s="171" t="s">
        <v>1789</v>
      </c>
      <c r="B62" s="46" t="s">
        <v>1936</v>
      </c>
      <c r="C62" s="58" t="s">
        <v>1937</v>
      </c>
      <c r="D62" s="386"/>
      <c r="E62" s="374"/>
      <c r="F62" s="381" t="s">
        <v>1938</v>
      </c>
    </row>
    <row r="63" spans="1:7" ht="82.5" customHeight="1">
      <c r="A63" s="171" t="s">
        <v>1789</v>
      </c>
      <c r="B63" s="46" t="s">
        <v>1939</v>
      </c>
      <c r="C63" s="58" t="s">
        <v>1940</v>
      </c>
      <c r="D63" s="386"/>
      <c r="E63" s="303"/>
      <c r="F63" s="383" t="s">
        <v>1941</v>
      </c>
    </row>
    <row r="64" spans="1:7" ht="71.45" customHeight="1">
      <c r="A64" s="171" t="s">
        <v>1789</v>
      </c>
      <c r="B64" s="46" t="s">
        <v>1942</v>
      </c>
      <c r="C64" s="58" t="s">
        <v>1943</v>
      </c>
      <c r="D64" s="386"/>
      <c r="E64" s="374"/>
      <c r="F64" s="381" t="s">
        <v>1944</v>
      </c>
    </row>
    <row r="65" spans="1:7" ht="71.45" customHeight="1">
      <c r="A65" s="171" t="s">
        <v>1789</v>
      </c>
      <c r="B65" s="46" t="s">
        <v>1945</v>
      </c>
      <c r="C65" s="58" t="s">
        <v>1946</v>
      </c>
      <c r="D65" s="386"/>
      <c r="E65" s="303"/>
      <c r="F65" s="383" t="s">
        <v>1947</v>
      </c>
    </row>
    <row r="66" spans="1:7" ht="71.45" customHeight="1">
      <c r="A66" s="171" t="s">
        <v>1789</v>
      </c>
      <c r="B66" s="46" t="s">
        <v>1948</v>
      </c>
      <c r="C66" s="58" t="s">
        <v>1949</v>
      </c>
      <c r="D66" s="386"/>
      <c r="E66" s="303"/>
      <c r="F66" s="383" t="s">
        <v>1950</v>
      </c>
    </row>
    <row r="67" spans="1:7" ht="71.45" customHeight="1">
      <c r="A67" s="171"/>
      <c r="B67" s="46" t="s">
        <v>1951</v>
      </c>
      <c r="C67" s="58" t="s">
        <v>1952</v>
      </c>
      <c r="D67" s="386"/>
      <c r="E67" s="303"/>
      <c r="F67" s="383" t="s">
        <v>1950</v>
      </c>
    </row>
    <row r="68" spans="1:7" ht="72.599999999999994" customHeight="1">
      <c r="A68" s="171" t="s">
        <v>1789</v>
      </c>
      <c r="B68" s="46" t="s">
        <v>1953</v>
      </c>
      <c r="C68" s="258" t="s">
        <v>1954</v>
      </c>
      <c r="D68" s="386"/>
      <c r="E68" s="374"/>
      <c r="F68" s="381" t="s">
        <v>1955</v>
      </c>
    </row>
    <row r="69" spans="1:7" ht="48" customHeight="1">
      <c r="A69" s="170"/>
      <c r="B69" s="48" t="s">
        <v>1956</v>
      </c>
      <c r="C69" s="57" t="s">
        <v>1957</v>
      </c>
      <c r="D69" s="372" t="str">
        <f>IF(COUNTIF(D70:D71,"NO CUMPLE")&gt;0,"NO CUMPLE CONDICIÓN",IF(COUNTIF(D70:D71,"CUMPLE")=0,"NO APLICA","CUMPLE"))</f>
        <v>NO APLICA</v>
      </c>
      <c r="E69" s="375" t="str">
        <f>CONCATENATE(IF(D70="NO CUMPLE",CONCATENATE(E70," / "),""),IF(D71="NO CUMPLE",CONCATENATE(E71," / "),""))</f>
        <v/>
      </c>
      <c r="F69" s="381" t="s">
        <v>1958</v>
      </c>
      <c r="G69" s="14">
        <f>IF(D69="CUMPLE",1,IF(D69="NO CUMPLE CONDICIÓN",2,3))</f>
        <v>3</v>
      </c>
    </row>
    <row r="70" spans="1:7" ht="196.5" customHeight="1">
      <c r="A70" s="171" t="s">
        <v>1789</v>
      </c>
      <c r="B70" s="46" t="s">
        <v>1959</v>
      </c>
      <c r="C70" s="58" t="s">
        <v>1960</v>
      </c>
      <c r="D70" s="386"/>
      <c r="E70" s="374"/>
      <c r="F70" s="381" t="s">
        <v>1961</v>
      </c>
    </row>
    <row r="71" spans="1:7" ht="101.25">
      <c r="A71" s="171" t="s">
        <v>1789</v>
      </c>
      <c r="B71" s="46" t="s">
        <v>1962</v>
      </c>
      <c r="C71" s="49" t="s">
        <v>1963</v>
      </c>
      <c r="D71" s="386"/>
      <c r="E71" s="374"/>
      <c r="F71" s="381" t="s">
        <v>1964</v>
      </c>
    </row>
    <row r="72" spans="1:7" ht="44.25" customHeight="1">
      <c r="A72" s="170"/>
      <c r="B72" s="48" t="s">
        <v>1965</v>
      </c>
      <c r="C72" s="57" t="s">
        <v>1966</v>
      </c>
      <c r="D72" s="372" t="str">
        <f>IF(COUNTIF(D73:D74,"NO CUMPLE")&gt;0,"NO CUMPLE CONDICIÓN",IF(COUNTIF(D73:D74,"CUMPLE")=0,"NO APLICA","CUMPLE"))</f>
        <v>NO APLICA</v>
      </c>
      <c r="E72" s="375" t="str">
        <f>CONCATENATE(IF(D73="NO CUMPLE",CONCATENATE(E73," / "),""),IF(D74="NO CUMPLE",CONCATENATE(E74," / "),""))</f>
        <v/>
      </c>
      <c r="F72" s="381" t="s">
        <v>1967</v>
      </c>
      <c r="G72" s="14">
        <f t="shared" ref="G72" si="3">IF(D72="CUMPLE",1,IF(D72="NO CUMPLE CONDICIÓN",2,3))</f>
        <v>3</v>
      </c>
    </row>
    <row r="73" spans="1:7" ht="57">
      <c r="A73" s="171" t="s">
        <v>1789</v>
      </c>
      <c r="B73" s="46" t="s">
        <v>1968</v>
      </c>
      <c r="C73" s="58" t="s">
        <v>1969</v>
      </c>
      <c r="D73" s="386"/>
      <c r="E73" s="374"/>
      <c r="F73" s="381" t="s">
        <v>1967</v>
      </c>
    </row>
    <row r="74" spans="1:7" ht="45.75" thickBot="1">
      <c r="A74" s="259" t="s">
        <v>1789</v>
      </c>
      <c r="B74" s="260" t="s">
        <v>1968</v>
      </c>
      <c r="C74" s="261" t="s">
        <v>1970</v>
      </c>
      <c r="D74" s="390"/>
      <c r="E74" s="380"/>
      <c r="F74" s="384" t="s">
        <v>1967</v>
      </c>
    </row>
    <row r="75" spans="1:7">
      <c r="C75" s="14"/>
      <c r="D75" s="14"/>
      <c r="E75" s="14"/>
      <c r="F75" s="348"/>
    </row>
    <row r="76" spans="1:7">
      <c r="C76" s="14"/>
      <c r="D76" s="14"/>
      <c r="E76" s="14"/>
      <c r="F76" s="348"/>
    </row>
    <row r="77" spans="1:7" hidden="1">
      <c r="C77" s="80" t="s">
        <v>1645</v>
      </c>
      <c r="D77" s="14">
        <f>COUNTIF(G3:G74,1)</f>
        <v>0</v>
      </c>
      <c r="E77" s="14"/>
      <c r="F77" s="348"/>
    </row>
    <row r="78" spans="1:7" hidden="1">
      <c r="C78" s="80" t="s">
        <v>1646</v>
      </c>
      <c r="D78" s="14">
        <f>COUNTIF(G3:G74,2)</f>
        <v>0</v>
      </c>
      <c r="E78" s="14"/>
      <c r="F78" s="348"/>
    </row>
    <row r="79" spans="1:7" hidden="1">
      <c r="C79" s="80" t="s">
        <v>1647</v>
      </c>
      <c r="D79" s="14">
        <f>COUNTIF(G3:G74,3)</f>
        <v>15</v>
      </c>
      <c r="E79" s="14"/>
      <c r="F79" s="348"/>
    </row>
    <row r="80" spans="1:7">
      <c r="C80" s="14"/>
      <c r="D80" s="14"/>
      <c r="E80" s="14"/>
      <c r="F80" s="348"/>
    </row>
    <row r="81" spans="3:6">
      <c r="C81" s="14"/>
      <c r="D81" s="14"/>
      <c r="E81" s="14"/>
      <c r="F81" s="349"/>
    </row>
    <row r="82" spans="3:6">
      <c r="C82" s="14"/>
      <c r="D82" s="14"/>
      <c r="E82" s="14"/>
      <c r="F82" s="14"/>
    </row>
    <row r="83" spans="3:6">
      <c r="C83" s="14"/>
      <c r="D83" s="14"/>
      <c r="E83" s="14"/>
      <c r="F83" s="14"/>
    </row>
  </sheetData>
  <sheetProtection algorithmName="SHA-512" hashValue="cMm7sCNDvSGCHoMNy3BrA2qyEeT87MPekisDA34OlesRLJ0/SsyWPKiUDolEaEnJeBEsQoI4MoVSn2sg/yugDA==" saltValue="qsW70Koo+Ng7Pv3XA6zvdQ==" spinCount="100000" sheet="1" formatRows="0" autoFilter="0"/>
  <mergeCells count="1">
    <mergeCell ref="B1:E1"/>
  </mergeCells>
  <conditionalFormatting sqref="D3">
    <cfRule type="cellIs" dxfId="83" priority="25" operator="equal">
      <formula>"NO CUMPLE CONDICIÓN"</formula>
    </cfRule>
    <cfRule type="cellIs" dxfId="82" priority="26" operator="equal">
      <formula>"No Cumple"</formula>
    </cfRule>
  </conditionalFormatting>
  <conditionalFormatting sqref="D6">
    <cfRule type="cellIs" dxfId="81" priority="23" operator="equal">
      <formula>"NO CUMPLE CONDICIÓN"</formula>
    </cfRule>
    <cfRule type="cellIs" dxfId="80" priority="24" operator="equal">
      <formula>"No Cumple"</formula>
    </cfRule>
  </conditionalFormatting>
  <conditionalFormatting sqref="D11">
    <cfRule type="cellIs" dxfId="79" priority="21" operator="equal">
      <formula>"NO CUMPLE CONDICIÓN"</formula>
    </cfRule>
    <cfRule type="cellIs" dxfId="78" priority="22" operator="equal">
      <formula>"No Cumple"</formula>
    </cfRule>
  </conditionalFormatting>
  <conditionalFormatting sqref="D13">
    <cfRule type="cellIs" dxfId="77" priority="19" operator="equal">
      <formula>"NO CUMPLE CONDICIÓN"</formula>
    </cfRule>
    <cfRule type="cellIs" dxfId="76" priority="20" operator="equal">
      <formula>"No Cumple"</formula>
    </cfRule>
  </conditionalFormatting>
  <conditionalFormatting sqref="D18:D19">
    <cfRule type="cellIs" dxfId="75" priority="17" operator="equal">
      <formula>"NO CUMPLE CONDICIÓN"</formula>
    </cfRule>
    <cfRule type="cellIs" dxfId="74" priority="18" operator="equal">
      <formula>"No Cumple"</formula>
    </cfRule>
  </conditionalFormatting>
  <conditionalFormatting sqref="D31">
    <cfRule type="cellIs" dxfId="73" priority="15" operator="equal">
      <formula>"NO CUMPLE CONDICIÓN"</formula>
    </cfRule>
    <cfRule type="cellIs" dxfId="72" priority="16" operator="equal">
      <formula>"No Cumple"</formula>
    </cfRule>
  </conditionalFormatting>
  <conditionalFormatting sqref="D35:D36">
    <cfRule type="cellIs" dxfId="71" priority="13" operator="equal">
      <formula>"NO CUMPLE CONDICIÓN"</formula>
    </cfRule>
    <cfRule type="cellIs" dxfId="70" priority="14" operator="equal">
      <formula>"No Cumple"</formula>
    </cfRule>
  </conditionalFormatting>
  <conditionalFormatting sqref="D48">
    <cfRule type="cellIs" dxfId="69" priority="11" operator="equal">
      <formula>"NO CUMPLE CONDICIÓN"</formula>
    </cfRule>
    <cfRule type="cellIs" dxfId="68" priority="12" operator="equal">
      <formula>"No Cumple"</formula>
    </cfRule>
  </conditionalFormatting>
  <conditionalFormatting sqref="D54">
    <cfRule type="cellIs" dxfId="67" priority="9" operator="equal">
      <formula>"NO CUMPLE CONDICIÓN"</formula>
    </cfRule>
    <cfRule type="cellIs" dxfId="66" priority="10" operator="equal">
      <formula>"No Cumple"</formula>
    </cfRule>
  </conditionalFormatting>
  <conditionalFormatting sqref="D56">
    <cfRule type="cellIs" dxfId="65" priority="7" operator="equal">
      <formula>"NO CUMPLE CONDICIÓN"</formula>
    </cfRule>
    <cfRule type="cellIs" dxfId="64" priority="8" operator="equal">
      <formula>"No Cumple"</formula>
    </cfRule>
  </conditionalFormatting>
  <conditionalFormatting sqref="D61">
    <cfRule type="cellIs" dxfId="63" priority="5" operator="equal">
      <formula>"NO CUMPLE CONDICIÓN"</formula>
    </cfRule>
    <cfRule type="cellIs" dxfId="62" priority="6" operator="equal">
      <formula>"No Cumple"</formula>
    </cfRule>
  </conditionalFormatting>
  <conditionalFormatting sqref="D69">
    <cfRule type="cellIs" dxfId="61" priority="3" operator="equal">
      <formula>"NO CUMPLE CONDICIÓN"</formula>
    </cfRule>
    <cfRule type="cellIs" dxfId="60" priority="4" operator="equal">
      <formula>"No Cumple"</formula>
    </cfRule>
  </conditionalFormatting>
  <conditionalFormatting sqref="D72">
    <cfRule type="cellIs" dxfId="59" priority="1" operator="equal">
      <formula>"NO CUMPLE CONDICIÓN"</formula>
    </cfRule>
    <cfRule type="cellIs" dxfId="58" priority="2" operator="equal">
      <formula>"No Cumple"</formula>
    </cfRule>
  </conditionalFormatting>
  <dataValidations count="2">
    <dataValidation type="list" allowBlank="1" showInputMessage="1" showErrorMessage="1" sqref="D42 D58:D60" xr:uid="{9995C51B-4795-48AF-A7C7-59C76A7CAC42}">
      <formula1>"CUMPLE,NO CUMPLE,NO APLICA"</formula1>
    </dataValidation>
    <dataValidation type="list" allowBlank="1" showInputMessage="1" showErrorMessage="1" sqref="D43:D47 D62:D68 D70:D71 D20:D30 D32:D34 D37:D41 D49:D53 D55 D57 D14:D17 D4:D5 D7:D10 D12 D73:D74" xr:uid="{69C93F0A-E4F6-4FDB-A4B5-1C178AE80E89}">
      <formula1>"CUMPLE,NO CUMPLE"</formula1>
    </dataValidation>
  </dataValidations>
  <printOptions horizontalCentered="1"/>
  <pageMargins left="0.31496062992125984" right="0.31496062992125984" top="1.1417322834645669" bottom="0.74803149606299213" header="0.31496062992125984" footer="0.31496062992125984"/>
  <pageSetup scale="60" fitToHeight="0" orientation="landscape" r:id="rId1"/>
  <headerFooter>
    <oddHeader>&amp;L&amp;G&amp;CPROCESO DE INSPECCIÓN, VIGILANCIA Y CONTROL
INSTRUMENTO IV
EDUCACIÓN INICIAL EN EL HOGAR&amp;RIN82.IVC
Versión 2
24/06/2026
Clasificación de la Información
CLASIFICADA</oddHeader>
    <oddFooter>&amp;C&amp;G</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CD336-E9C6-4DB6-A414-B1D1CE0BB074}">
  <sheetPr>
    <tabColor rgb="FFFFCCCC"/>
    <pageSetUpPr fitToPage="1"/>
  </sheetPr>
  <dimension ref="A1:H39"/>
  <sheetViews>
    <sheetView zoomScale="80" zoomScaleNormal="80" workbookViewId="0"/>
  </sheetViews>
  <sheetFormatPr baseColWidth="10" defaultColWidth="11.42578125" defaultRowHeight="15"/>
  <cols>
    <col min="1" max="1" width="6.85546875" style="32" customWidth="1"/>
    <col min="2" max="2" width="9.85546875" style="38" customWidth="1"/>
    <col min="3" max="3" width="85.42578125" style="33" customWidth="1"/>
    <col min="4" max="4" width="19.85546875" style="35" customWidth="1"/>
    <col min="5" max="5" width="117.140625" style="35" customWidth="1"/>
    <col min="6" max="6" width="45" style="88" customWidth="1"/>
    <col min="7" max="7" width="16.140625" style="31" hidden="1" customWidth="1"/>
    <col min="8" max="16384" width="11.42578125" style="35"/>
  </cols>
  <sheetData>
    <row r="1" spans="1:8" ht="21" customHeight="1" thickBot="1">
      <c r="B1" s="505" t="s">
        <v>2296</v>
      </c>
      <c r="C1" s="506"/>
      <c r="D1" s="506"/>
      <c r="E1" s="507"/>
      <c r="F1" s="87"/>
    </row>
    <row r="2" spans="1:8" ht="74.25" customHeight="1" thickBot="1">
      <c r="A2" s="391" t="s">
        <v>1615</v>
      </c>
      <c r="B2" s="64" t="s">
        <v>1616</v>
      </c>
      <c r="C2" s="65" t="s">
        <v>1617</v>
      </c>
      <c r="D2" s="394" t="s">
        <v>1618</v>
      </c>
      <c r="E2" s="395" t="s">
        <v>1619</v>
      </c>
      <c r="F2" s="37" t="s">
        <v>1620</v>
      </c>
    </row>
    <row r="3" spans="1:8" ht="43.5" customHeight="1">
      <c r="A3" s="249"/>
      <c r="B3" s="48" t="s">
        <v>1977</v>
      </c>
      <c r="C3" s="173" t="s">
        <v>2033</v>
      </c>
      <c r="D3" s="372" t="str">
        <f>IF(COUNTIF(D4:D4,"NO CUMPLE")&gt;0,"NO CUMPLE CONDICIÓN",IF(COUNTIF(D4:D4,"CUMPLE")=0,"NO APLICA","CUMPLE"))</f>
        <v>NO APLICA</v>
      </c>
      <c r="E3" s="375" t="str">
        <f>CONCATENATE(IF(D4="NO CUMPLE",CONCATENATE(E4," / "),""))</f>
        <v/>
      </c>
      <c r="F3" s="392" t="s">
        <v>2034</v>
      </c>
      <c r="G3" s="60">
        <f>IF(D3="CUMPLE",1,IF(D3="NO CUMPLE CONDICIÓN",2,3))</f>
        <v>3</v>
      </c>
    </row>
    <row r="4" spans="1:8" ht="342" customHeight="1">
      <c r="A4" s="398" t="s">
        <v>2002</v>
      </c>
      <c r="B4" s="46" t="s">
        <v>1980</v>
      </c>
      <c r="C4" s="165" t="s">
        <v>2297</v>
      </c>
      <c r="D4" s="102"/>
      <c r="E4" s="303"/>
      <c r="F4" s="392" t="s">
        <v>2034</v>
      </c>
      <c r="G4" s="60"/>
    </row>
    <row r="5" spans="1:8" ht="78.75" customHeight="1">
      <c r="A5" s="399"/>
      <c r="B5" s="48" t="s">
        <v>1981</v>
      </c>
      <c r="C5" s="173" t="s">
        <v>2036</v>
      </c>
      <c r="D5" s="372" t="str">
        <f>IF(COUNTIF(D6:D11,"NO CUMPLE")&gt;0,"NO CUMPLE CONDICIÓN",IF(COUNTIF(D6:D11,"CUMPLE")=0,"NO APLICA","CUMPLE"))</f>
        <v>NO APLICA</v>
      </c>
      <c r="E5" s="375" t="str">
        <f>CONCATENATE(IF(D6="NO CUMPLE",CONCATENATE(E6," / "),""),IF(D7="NO CUMPLE",CONCATENATE(E7," / "),""),IF(D8="NO CUMPLE",CONCATENATE(E8," / "),""),IF(D10="NO CUMPLE",CONCATENATE(E10," / "),""),IF(D11="NO CUMPLE",CONCATENATE(E11," / "),""))</f>
        <v/>
      </c>
      <c r="F5" s="392" t="s">
        <v>2037</v>
      </c>
      <c r="G5" s="60">
        <f>IF(D5="CUMPLE",1,IF(D5="NO CUMPLE CONDICIÓN",2,3))</f>
        <v>3</v>
      </c>
    </row>
    <row r="6" spans="1:8" ht="163.5" customHeight="1">
      <c r="A6" s="398" t="s">
        <v>2002</v>
      </c>
      <c r="B6" s="46" t="s">
        <v>1984</v>
      </c>
      <c r="C6" s="47" t="s">
        <v>2298</v>
      </c>
      <c r="D6" s="102"/>
      <c r="E6" s="303"/>
      <c r="F6" s="392" t="s">
        <v>2037</v>
      </c>
      <c r="G6" s="60"/>
    </row>
    <row r="7" spans="1:8" ht="138" customHeight="1">
      <c r="A7" s="398" t="s">
        <v>2002</v>
      </c>
      <c r="B7" s="46" t="s">
        <v>1985</v>
      </c>
      <c r="C7" s="47" t="s">
        <v>2299</v>
      </c>
      <c r="D7" s="102"/>
      <c r="E7" s="303"/>
      <c r="F7" s="392" t="s">
        <v>2037</v>
      </c>
      <c r="G7" s="60"/>
    </row>
    <row r="8" spans="1:8" ht="237.75" customHeight="1">
      <c r="A8" s="398" t="s">
        <v>2002</v>
      </c>
      <c r="B8" s="46" t="s">
        <v>1986</v>
      </c>
      <c r="C8" s="47" t="s">
        <v>2300</v>
      </c>
      <c r="D8" s="102"/>
      <c r="E8" s="303"/>
      <c r="F8" s="392" t="s">
        <v>2037</v>
      </c>
      <c r="G8" s="60"/>
    </row>
    <row r="9" spans="1:8" ht="51" customHeight="1">
      <c r="A9" s="399"/>
      <c r="B9" s="166"/>
      <c r="C9" s="167" t="s">
        <v>2301</v>
      </c>
      <c r="D9" s="439"/>
      <c r="E9" s="396"/>
      <c r="F9" s="392"/>
      <c r="G9" s="60"/>
    </row>
    <row r="10" spans="1:8" ht="58.5" customHeight="1">
      <c r="A10" s="398" t="s">
        <v>2002</v>
      </c>
      <c r="B10" s="56" t="s">
        <v>1987</v>
      </c>
      <c r="C10" s="47" t="s">
        <v>2302</v>
      </c>
      <c r="D10" s="101"/>
      <c r="E10" s="376"/>
      <c r="F10" s="392" t="s">
        <v>2037</v>
      </c>
      <c r="G10" s="60"/>
    </row>
    <row r="11" spans="1:8" ht="61.5" customHeight="1">
      <c r="A11" s="398" t="s">
        <v>2002</v>
      </c>
      <c r="B11" s="56" t="s">
        <v>2307</v>
      </c>
      <c r="C11" s="47" t="s">
        <v>2303</v>
      </c>
      <c r="D11" s="101"/>
      <c r="E11" s="376"/>
      <c r="F11" s="392" t="s">
        <v>2037</v>
      </c>
      <c r="G11" s="60"/>
    </row>
    <row r="12" spans="1:8" ht="72.75">
      <c r="A12" s="399"/>
      <c r="B12" s="48" t="s">
        <v>1988</v>
      </c>
      <c r="C12" s="173" t="s">
        <v>2039</v>
      </c>
      <c r="D12" s="372" t="str">
        <f>IF(COUNTIF(D13:D17,"NO CUMPLE")&gt;0,"NO CUMPLE CONDICIÓN",IF(COUNTIF(D13:D17,"CUMPLE")=0,"NO APLICA","CUMPLE"))</f>
        <v>NO APLICA</v>
      </c>
      <c r="E12" s="375" t="str">
        <f>CONCATENATE(IF(D13="NO CUMPLE",CONCATENATE(E13," / "),""),IF(D14="NO CUMPLE",CONCATENATE(E14," / "),""),IF(D15="NO CUMPLE",CONCATENATE(E15," / "),""),IF(D16="NO CUMPLE",CONCATENATE(E16," / "),""),IF(D17="NO CUMPLE",CONCATENATE(E17," / "),""))</f>
        <v/>
      </c>
      <c r="F12" s="392" t="s">
        <v>2040</v>
      </c>
      <c r="G12" s="60">
        <f>IF(D12="CUMPLE",1,IF(D12="NO CUMPLE CONDICIÓN",2,3))</f>
        <v>3</v>
      </c>
    </row>
    <row r="13" spans="1:8" ht="144.75" customHeight="1">
      <c r="A13" s="398" t="s">
        <v>2002</v>
      </c>
      <c r="B13" s="46" t="s">
        <v>1991</v>
      </c>
      <c r="C13" s="165" t="s">
        <v>2304</v>
      </c>
      <c r="D13" s="102"/>
      <c r="E13" s="303"/>
      <c r="F13" s="392" t="s">
        <v>2040</v>
      </c>
      <c r="G13" s="60"/>
    </row>
    <row r="14" spans="1:8" ht="204.75" customHeight="1">
      <c r="A14" s="398" t="s">
        <v>2002</v>
      </c>
      <c r="B14" s="46" t="s">
        <v>1992</v>
      </c>
      <c r="C14" s="58" t="s">
        <v>2305</v>
      </c>
      <c r="D14" s="102"/>
      <c r="E14" s="303"/>
      <c r="F14" s="392" t="s">
        <v>2040</v>
      </c>
      <c r="G14" s="60"/>
      <c r="H14" s="89"/>
    </row>
    <row r="15" spans="1:8" ht="107.25" customHeight="1">
      <c r="A15" s="398" t="s">
        <v>2002</v>
      </c>
      <c r="B15" s="46" t="s">
        <v>1993</v>
      </c>
      <c r="C15" s="47" t="s">
        <v>2042</v>
      </c>
      <c r="D15" s="102"/>
      <c r="E15" s="303"/>
      <c r="F15" s="392" t="s">
        <v>2040</v>
      </c>
      <c r="G15" s="60"/>
    </row>
    <row r="16" spans="1:8" ht="123" customHeight="1">
      <c r="A16" s="398"/>
      <c r="B16" s="46" t="s">
        <v>2308</v>
      </c>
      <c r="C16" s="165" t="s">
        <v>2306</v>
      </c>
      <c r="D16" s="102"/>
      <c r="E16" s="303"/>
      <c r="F16" s="392" t="s">
        <v>2040</v>
      </c>
      <c r="G16" s="60"/>
    </row>
    <row r="17" spans="1:8" ht="113.25" customHeight="1">
      <c r="A17" s="398"/>
      <c r="B17" s="46" t="s">
        <v>2309</v>
      </c>
      <c r="C17" s="165" t="s">
        <v>2394</v>
      </c>
      <c r="D17" s="102"/>
      <c r="E17" s="303"/>
      <c r="F17" s="392" t="s">
        <v>2040</v>
      </c>
      <c r="G17" s="60"/>
    </row>
    <row r="18" spans="1:8" ht="48.75" customHeight="1">
      <c r="A18" s="399"/>
      <c r="B18" s="48" t="s">
        <v>1994</v>
      </c>
      <c r="C18" s="173" t="s">
        <v>2043</v>
      </c>
      <c r="D18" s="372" t="str">
        <f>IF(COUNTIF(D19:D21,"NO CUMPLE")&gt;0,"NO CUMPLE CONDICIÓN",IF(COUNTIF(D19:D21,"CUMPLE")=0,"NO APLICA","CUMPLE"))</f>
        <v>NO APLICA</v>
      </c>
      <c r="E18" s="375" t="str">
        <f>CONCATENATE(IF(D19="NO CUMPLE",CONCATENATE(E19," / "),""),IF(D20="NO CUMPLE",CONCATENATE(E20," / "),""),IF(D21="NO CUMPLE",CONCATENATE(E21," / "),""))</f>
        <v/>
      </c>
      <c r="F18" s="392" t="s">
        <v>2044</v>
      </c>
      <c r="G18" s="60">
        <f>IF(D18="CUMPLE",1,IF(D18="NO CUMPLE CONDICIÓN",2,3))</f>
        <v>3</v>
      </c>
      <c r="H18" s="89"/>
    </row>
    <row r="19" spans="1:8" ht="348" customHeight="1">
      <c r="A19" s="398" t="s">
        <v>2002</v>
      </c>
      <c r="B19" s="46" t="s">
        <v>1995</v>
      </c>
      <c r="C19" s="165" t="s">
        <v>2318</v>
      </c>
      <c r="D19" s="102"/>
      <c r="E19" s="303"/>
      <c r="F19" s="392" t="s">
        <v>2044</v>
      </c>
      <c r="G19" s="60"/>
    </row>
    <row r="20" spans="1:8" ht="116.25" customHeight="1">
      <c r="A20" s="398" t="s">
        <v>2002</v>
      </c>
      <c r="B20" s="46" t="s">
        <v>1996</v>
      </c>
      <c r="C20" s="165" t="s">
        <v>2319</v>
      </c>
      <c r="D20" s="102"/>
      <c r="E20" s="303"/>
      <c r="F20" s="392" t="s">
        <v>2044</v>
      </c>
      <c r="G20" s="60"/>
    </row>
    <row r="21" spans="1:8" ht="93" customHeight="1">
      <c r="A21" s="398" t="s">
        <v>2002</v>
      </c>
      <c r="B21" s="46" t="s">
        <v>1997</v>
      </c>
      <c r="C21" s="165" t="s">
        <v>2320</v>
      </c>
      <c r="D21" s="102"/>
      <c r="E21" s="303"/>
      <c r="F21" s="392" t="s">
        <v>2044</v>
      </c>
      <c r="G21" s="60"/>
    </row>
    <row r="22" spans="1:8" ht="74.25" customHeight="1">
      <c r="A22" s="399"/>
      <c r="B22" s="48" t="s">
        <v>2310</v>
      </c>
      <c r="C22" s="173" t="s">
        <v>2045</v>
      </c>
      <c r="D22" s="372" t="str">
        <f>IF(COUNTIF(D23:D25,"NO CUMPLE")&gt;0,"NO CUMPLE CONDICIÓN",IF(COUNTIF(D23:D25,"CUMPLE")=0,"NO APLICA","CUMPLE"))</f>
        <v>NO APLICA</v>
      </c>
      <c r="E22" s="375" t="str">
        <f>CONCATENATE(IF(D23="NO CUMPLE",CONCATENATE(E23," / "),""),IF(D24="NO CUMPLE",CONCATENATE(E24," / "),""),IF(D25="NO CUMPLE",CONCATENATE(E25," / "),""))</f>
        <v/>
      </c>
      <c r="F22" s="392" t="s">
        <v>2046</v>
      </c>
      <c r="G22" s="60">
        <f>IF(D22="CUMPLE",1,IF(D22="NO CUMPLE CONDICIÓN",2,3))</f>
        <v>3</v>
      </c>
    </row>
    <row r="23" spans="1:8" ht="357.75">
      <c r="A23" s="398" t="s">
        <v>2002</v>
      </c>
      <c r="B23" s="56" t="s">
        <v>2311</v>
      </c>
      <c r="C23" s="165" t="s">
        <v>2321</v>
      </c>
      <c r="D23" s="101"/>
      <c r="E23" s="376"/>
      <c r="F23" s="393" t="s">
        <v>2047</v>
      </c>
      <c r="G23" s="60"/>
    </row>
    <row r="24" spans="1:8" ht="78" customHeight="1">
      <c r="A24" s="398" t="s">
        <v>2002</v>
      </c>
      <c r="B24" s="56" t="s">
        <v>2312</v>
      </c>
      <c r="C24" s="353" t="s">
        <v>2322</v>
      </c>
      <c r="D24" s="102"/>
      <c r="E24" s="303"/>
      <c r="F24" s="393" t="s">
        <v>2047</v>
      </c>
      <c r="G24" s="60"/>
    </row>
    <row r="25" spans="1:8" ht="56.25" customHeight="1">
      <c r="A25" s="398" t="s">
        <v>2002</v>
      </c>
      <c r="B25" s="56" t="s">
        <v>2313</v>
      </c>
      <c r="C25" s="165" t="s">
        <v>2323</v>
      </c>
      <c r="D25" s="102"/>
      <c r="E25" s="303"/>
      <c r="F25" s="393" t="s">
        <v>2047</v>
      </c>
      <c r="G25" s="60"/>
    </row>
    <row r="26" spans="1:8" ht="72.75" customHeight="1">
      <c r="A26" s="399"/>
      <c r="B26" s="48" t="s">
        <v>2395</v>
      </c>
      <c r="C26" s="173" t="s">
        <v>2048</v>
      </c>
      <c r="D26" s="372" t="str">
        <f>IF(COUNTIF(D27:D30,"NO CUMPLE")&gt;0,"NO CUMPLE CONDICIÓN",IF(COUNTIF(D27:D30,"CUMPLE")=0,"NO APLICA","CUMPLE"))</f>
        <v>NO APLICA</v>
      </c>
      <c r="E26" s="375" t="str">
        <f>CONCATENATE(IF(D27="NO CUMPLE",CONCATENATE(E27," / "),""),IF(D28="NO CUMPLE",CONCATENATE(E28," / "),""),IF(D29="NO CUMPLE",CONCATENATE(E29," / "),""),IF(D30="NO CUMPLE",CONCATENATE(E30," / "),""))</f>
        <v/>
      </c>
      <c r="F26" s="392" t="s">
        <v>2049</v>
      </c>
      <c r="G26" s="60">
        <f>IF(D26="CUMPLE",1,IF(D26="NO CUMPLE CONDICIÓN",2,3))</f>
        <v>3</v>
      </c>
    </row>
    <row r="27" spans="1:8" ht="248.25" customHeight="1">
      <c r="A27" s="398" t="s">
        <v>2002</v>
      </c>
      <c r="B27" s="46" t="s">
        <v>2396</v>
      </c>
      <c r="C27" s="47" t="s">
        <v>2324</v>
      </c>
      <c r="D27" s="102"/>
      <c r="E27" s="303"/>
      <c r="F27" s="392" t="s">
        <v>2049</v>
      </c>
    </row>
    <row r="28" spans="1:8" ht="204.75" customHeight="1">
      <c r="A28" s="398" t="s">
        <v>2002</v>
      </c>
      <c r="B28" s="46" t="s">
        <v>2397</v>
      </c>
      <c r="C28" s="47" t="s">
        <v>2325</v>
      </c>
      <c r="D28" s="102"/>
      <c r="E28" s="303"/>
      <c r="F28" s="392" t="s">
        <v>2049</v>
      </c>
    </row>
    <row r="29" spans="1:8" ht="248.25" customHeight="1">
      <c r="A29" s="398"/>
      <c r="B29" s="46" t="s">
        <v>2398</v>
      </c>
      <c r="C29" s="165" t="s">
        <v>2326</v>
      </c>
      <c r="D29" s="102"/>
      <c r="E29" s="303"/>
      <c r="F29" s="392" t="s">
        <v>2049</v>
      </c>
    </row>
    <row r="30" spans="1:8" ht="175.5" customHeight="1">
      <c r="A30" s="398" t="s">
        <v>2002</v>
      </c>
      <c r="B30" s="46" t="s">
        <v>2399</v>
      </c>
      <c r="C30" s="47" t="s">
        <v>2327</v>
      </c>
      <c r="D30" s="102"/>
      <c r="E30" s="303"/>
      <c r="F30" s="392" t="s">
        <v>2049</v>
      </c>
    </row>
    <row r="31" spans="1:8" ht="51.75" customHeight="1">
      <c r="A31" s="399"/>
      <c r="B31" s="48" t="s">
        <v>2314</v>
      </c>
      <c r="C31" s="173" t="s">
        <v>2050</v>
      </c>
      <c r="D31" s="372" t="str">
        <f>IF(COUNTIF(D32:D34,"NO CUMPLE")&gt;0,"NO CUMPLE CONDICIÓN",IF(COUNTIF(D32:D34,"CUMPLE")=0,"NO APLICA","CUMPLE"))</f>
        <v>NO APLICA</v>
      </c>
      <c r="E31" s="375" t="str">
        <f>CONCATENATE(IF(D32="NO CUMPLE",CONCATENATE(E32," / "),""),IF(D33="NO CUMPLE",CONCATENATE(E33," / "),""),IF(D34="NO CUMPLE",CONCATENATE(E34," / "),""))</f>
        <v/>
      </c>
      <c r="F31" s="392" t="s">
        <v>2051</v>
      </c>
      <c r="G31" s="60">
        <f>IF(D31="CUMPLE",1,IF(D31="NO CUMPLE CONDICIÓN",2,3))</f>
        <v>3</v>
      </c>
    </row>
    <row r="32" spans="1:8" ht="95.25" customHeight="1">
      <c r="A32" s="398" t="s">
        <v>2002</v>
      </c>
      <c r="B32" s="46" t="s">
        <v>2315</v>
      </c>
      <c r="C32" s="47" t="s">
        <v>2328</v>
      </c>
      <c r="D32" s="102"/>
      <c r="E32" s="303"/>
      <c r="F32" s="392" t="s">
        <v>2051</v>
      </c>
    </row>
    <row r="33" spans="1:6" ht="148.5" customHeight="1">
      <c r="A33" s="398" t="s">
        <v>2002</v>
      </c>
      <c r="B33" s="46" t="s">
        <v>2316</v>
      </c>
      <c r="C33" s="47" t="s">
        <v>2329</v>
      </c>
      <c r="D33" s="102"/>
      <c r="E33" s="303"/>
      <c r="F33" s="392" t="s">
        <v>2051</v>
      </c>
    </row>
    <row r="34" spans="1:6" ht="126" customHeight="1" thickBot="1">
      <c r="A34" s="398" t="s">
        <v>2002</v>
      </c>
      <c r="B34" s="50" t="s">
        <v>2317</v>
      </c>
      <c r="C34" s="175" t="s">
        <v>2330</v>
      </c>
      <c r="D34" s="440"/>
      <c r="E34" s="397"/>
      <c r="F34" s="392" t="s">
        <v>2051</v>
      </c>
    </row>
    <row r="37" spans="1:6" hidden="1">
      <c r="C37" s="80" t="s">
        <v>1645</v>
      </c>
      <c r="D37" s="14">
        <f>COUNTIF(G3:G34,1)</f>
        <v>0</v>
      </c>
    </row>
    <row r="38" spans="1:6" hidden="1">
      <c r="C38" s="80" t="s">
        <v>1646</v>
      </c>
      <c r="D38" s="14">
        <f>COUNTIF(G3:G34,2)</f>
        <v>0</v>
      </c>
    </row>
    <row r="39" spans="1:6" hidden="1">
      <c r="C39" s="80" t="s">
        <v>1647</v>
      </c>
      <c r="D39" s="14">
        <f>COUNTIF(G3:G34,3)</f>
        <v>7</v>
      </c>
    </row>
  </sheetData>
  <sheetProtection algorithmName="SHA-512" hashValue="Bkg/8WH7e2EAOlTt5bJdls7ciK7IbeVRByHAXbpj10yAzVNJWE5VDsBhYMwUl0jYjzJvzRWdYqpSJJYkyXISLg==" saltValue="HEaT+s1I+NBn1LRKU8Kzsg==" spinCount="100000" sheet="1" formatRows="0" autoFilter="0"/>
  <mergeCells count="1">
    <mergeCell ref="B1:E1"/>
  </mergeCells>
  <phoneticPr fontId="32" type="noConversion"/>
  <conditionalFormatting sqref="D3">
    <cfRule type="cellIs" dxfId="57" priority="13" operator="equal">
      <formula>"NO CUMPLE CONDICIÓN"</formula>
    </cfRule>
    <cfRule type="cellIs" dxfId="56" priority="14" operator="equal">
      <formula>"No Cumple"</formula>
    </cfRule>
  </conditionalFormatting>
  <conditionalFormatting sqref="D5">
    <cfRule type="cellIs" dxfId="55" priority="11" operator="equal">
      <formula>"NO CUMPLE CONDICIÓN"</formula>
    </cfRule>
    <cfRule type="cellIs" dxfId="54" priority="12" operator="equal">
      <formula>"No Cumple"</formula>
    </cfRule>
  </conditionalFormatting>
  <conditionalFormatting sqref="D12">
    <cfRule type="cellIs" dxfId="53" priority="9" operator="equal">
      <formula>"NO CUMPLE CONDICIÓN"</formula>
    </cfRule>
    <cfRule type="cellIs" dxfId="52" priority="10" operator="equal">
      <formula>"No Cumple"</formula>
    </cfRule>
  </conditionalFormatting>
  <conditionalFormatting sqref="D18">
    <cfRule type="cellIs" dxfId="51" priority="7" operator="equal">
      <formula>"NO CUMPLE CONDICIÓN"</formula>
    </cfRule>
    <cfRule type="cellIs" dxfId="50" priority="8" operator="equal">
      <formula>"No Cumple"</formula>
    </cfRule>
  </conditionalFormatting>
  <conditionalFormatting sqref="D22">
    <cfRule type="cellIs" dxfId="49" priority="5" operator="equal">
      <formula>"NO CUMPLE CONDICIÓN"</formula>
    </cfRule>
    <cfRule type="cellIs" dxfId="48" priority="6" operator="equal">
      <formula>"No Cumple"</formula>
    </cfRule>
  </conditionalFormatting>
  <conditionalFormatting sqref="D26">
    <cfRule type="cellIs" dxfId="47" priority="3" operator="equal">
      <formula>"NO CUMPLE CONDICIÓN"</formula>
    </cfRule>
    <cfRule type="cellIs" dxfId="46" priority="4" operator="equal">
      <formula>"No Cumple"</formula>
    </cfRule>
  </conditionalFormatting>
  <conditionalFormatting sqref="D31">
    <cfRule type="cellIs" dxfId="45" priority="1" operator="equal">
      <formula>"NO CUMPLE CONDICIÓN"</formula>
    </cfRule>
    <cfRule type="cellIs" dxfId="44" priority="2" operator="equal">
      <formula>"No Cumple"</formula>
    </cfRule>
  </conditionalFormatting>
  <dataValidations count="2">
    <dataValidation type="list" allowBlank="1" showInputMessage="1" showErrorMessage="1" sqref="D6 D8:D11 D4 D19:D21 D23:D25 D27:D30 D32:D33" xr:uid="{E8888952-9284-49F1-AD95-C860F69C292B}">
      <formula1>"CUMPLE,NO CUMPLE"</formula1>
    </dataValidation>
    <dataValidation type="list" allowBlank="1" showInputMessage="1" showErrorMessage="1" sqref="D7 D13:D17 D34" xr:uid="{C8EA674F-71D1-4CE4-B68E-8D9F936E9156}">
      <formula1>"CUMPLE,NO CUMPLE,NO APLICA"</formula1>
    </dataValidation>
  </dataValidations>
  <printOptions horizontalCentered="1"/>
  <pageMargins left="0.31496062992125984" right="0.31496062992125984" top="1.1417322834645669" bottom="0.74803149606299213" header="0.31496062992125984" footer="0.31496062992125984"/>
  <pageSetup scale="56" fitToHeight="0" orientation="landscape" r:id="rId1"/>
  <headerFooter>
    <oddHeader>&amp;L&amp;G&amp;CPROCESO DE INSPECCIÓN, VIGILANCIA Y CONTROL
INSTRUMENTO IV
EDUCACIÓN INICIAL EN EL HOGAR&amp;RIN82.IVC
Versión 2
24/06/2026
Clasificación de la Información
CLASIFICADA</oddHeader>
    <oddFooter>&amp;C&amp;G</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27F38-DECE-439D-9D12-B536CCAC9E53}">
  <sheetPr>
    <tabColor rgb="FFFFCCCC"/>
    <pageSetUpPr fitToPage="1"/>
  </sheetPr>
  <dimension ref="A1:H33"/>
  <sheetViews>
    <sheetView zoomScale="90" zoomScaleNormal="90" workbookViewId="0"/>
  </sheetViews>
  <sheetFormatPr baseColWidth="10" defaultColWidth="11.42578125" defaultRowHeight="15"/>
  <cols>
    <col min="1" max="1" width="6.85546875" style="32" customWidth="1"/>
    <col min="2" max="2" width="8.28515625" style="38" customWidth="1"/>
    <col min="3" max="3" width="80.28515625" style="33" customWidth="1"/>
    <col min="4" max="4" width="19.85546875" style="35" customWidth="1"/>
    <col min="5" max="5" width="86.7109375" style="35" customWidth="1"/>
    <col min="6" max="6" width="45" style="88" customWidth="1"/>
    <col min="7" max="7" width="16.140625" style="31" hidden="1" customWidth="1"/>
    <col min="8" max="16384" width="11.42578125" style="35"/>
  </cols>
  <sheetData>
    <row r="1" spans="1:8" ht="21" customHeight="1" thickBot="1">
      <c r="B1" s="505" t="s">
        <v>1998</v>
      </c>
      <c r="C1" s="506"/>
      <c r="D1" s="506"/>
      <c r="E1" s="507"/>
      <c r="F1" s="87"/>
    </row>
    <row r="2" spans="1:8" ht="74.25" customHeight="1" thickBot="1">
      <c r="A2" s="86" t="s">
        <v>1615</v>
      </c>
      <c r="B2" s="64" t="s">
        <v>1616</v>
      </c>
      <c r="C2" s="65" t="s">
        <v>1617</v>
      </c>
      <c r="D2" s="66" t="s">
        <v>1618</v>
      </c>
      <c r="E2" s="67" t="s">
        <v>1619</v>
      </c>
      <c r="F2" s="168" t="s">
        <v>1620</v>
      </c>
    </row>
    <row r="3" spans="1:8" ht="79.5" customHeight="1">
      <c r="A3" s="249"/>
      <c r="B3" s="45" t="s">
        <v>1999</v>
      </c>
      <c r="C3" s="265" t="s">
        <v>2000</v>
      </c>
      <c r="D3" s="372" t="str">
        <f>IF(COUNTIF(D4:D4,"NO CUMPLE")&gt;0,"NO CUMPLE CONDICIÓN",IF(COUNTIF(D4:D4,"CUMPLE")=0,"NO APLICA","CUMPLE"))</f>
        <v>NO APLICA</v>
      </c>
      <c r="E3" s="403" t="str">
        <f>CONCATENATE(IF(D4="NO CUMPLE",CONCATENATE(E4," / "),""))</f>
        <v/>
      </c>
      <c r="F3" s="404" t="s">
        <v>2001</v>
      </c>
      <c r="G3" s="60">
        <f>IF(D3="CUMPLE",1,IF(D3="NO CUMPLE CONDICIÓN",2,3))</f>
        <v>3</v>
      </c>
    </row>
    <row r="4" spans="1:8" ht="365.25" customHeight="1">
      <c r="A4" s="398" t="s">
        <v>2002</v>
      </c>
      <c r="B4" s="46" t="s">
        <v>2003</v>
      </c>
      <c r="C4" s="266" t="s">
        <v>2331</v>
      </c>
      <c r="D4" s="400"/>
      <c r="E4" s="369"/>
      <c r="F4" s="405" t="s">
        <v>2001</v>
      </c>
      <c r="G4" s="60"/>
    </row>
    <row r="5" spans="1:8" ht="94.5" customHeight="1">
      <c r="A5" s="399"/>
      <c r="B5" s="48" t="s">
        <v>2004</v>
      </c>
      <c r="C5" s="57" t="s">
        <v>2005</v>
      </c>
      <c r="D5" s="372" t="str">
        <f>IF(COUNTIF(D6:D10,"NO CUMPLE")&gt;0,"NO CUMPLE CONDICIÓN",IF(COUNTIF(D6:D10,"CUMPLE")=0,"NO APLICA","CUMPLE"))</f>
        <v>NO APLICA</v>
      </c>
      <c r="E5" s="403" t="str">
        <f>CONCATENATE(IF(D6="NO CUMPLE",CONCATENATE(E6," / "),""),IF(D7="NO CUMPLE",CONCATENATE(E7," / "),""),IF(D8="NO CUMPLE",CONCATENATE(E8," / "),""),IF(D10="NO CUMPLE",CONCATENATE(E10," / "),""))</f>
        <v/>
      </c>
      <c r="F5" s="404" t="s">
        <v>2006</v>
      </c>
      <c r="G5" s="60">
        <f>IF(D5="CUMPLE",1,IF(D5="NO CUMPLE CONDICIÓN",2,3))</f>
        <v>3</v>
      </c>
    </row>
    <row r="6" spans="1:8" ht="165.75" customHeight="1">
      <c r="A6" s="398" t="s">
        <v>2002</v>
      </c>
      <c r="B6" s="46" t="s">
        <v>2007</v>
      </c>
      <c r="C6" s="255" t="s">
        <v>2332</v>
      </c>
      <c r="D6" s="401"/>
      <c r="E6" s="369"/>
      <c r="F6" s="405" t="s">
        <v>2333</v>
      </c>
      <c r="G6" s="60"/>
    </row>
    <row r="7" spans="1:8" ht="198" customHeight="1">
      <c r="A7" s="398" t="s">
        <v>2002</v>
      </c>
      <c r="B7" s="46" t="s">
        <v>2008</v>
      </c>
      <c r="C7" s="255" t="s">
        <v>2342</v>
      </c>
      <c r="D7" s="401"/>
      <c r="E7" s="369"/>
      <c r="F7" s="405" t="s">
        <v>2333</v>
      </c>
      <c r="G7" s="60"/>
    </row>
    <row r="8" spans="1:8" ht="167.25" customHeight="1">
      <c r="A8" s="398" t="s">
        <v>2002</v>
      </c>
      <c r="B8" s="46" t="s">
        <v>2009</v>
      </c>
      <c r="C8" s="255" t="s">
        <v>2430</v>
      </c>
      <c r="D8" s="401"/>
      <c r="E8" s="369"/>
      <c r="F8" s="405" t="s">
        <v>2333</v>
      </c>
      <c r="G8" s="60"/>
    </row>
    <row r="9" spans="1:8" ht="43.5" customHeight="1">
      <c r="A9" s="398" t="s">
        <v>2002</v>
      </c>
      <c r="B9" s="166"/>
      <c r="C9" s="267" t="s">
        <v>2334</v>
      </c>
      <c r="D9" s="402"/>
      <c r="E9" s="407"/>
      <c r="F9" s="35"/>
      <c r="G9" s="60"/>
    </row>
    <row r="10" spans="1:8" ht="176.25" customHeight="1">
      <c r="A10" s="398"/>
      <c r="B10" s="56" t="s">
        <v>2401</v>
      </c>
      <c r="C10" s="354" t="s">
        <v>2335</v>
      </c>
      <c r="D10" s="401"/>
      <c r="E10" s="370"/>
      <c r="F10" s="405" t="s">
        <v>2006</v>
      </c>
      <c r="G10" s="60"/>
    </row>
    <row r="11" spans="1:8" ht="37.5" customHeight="1">
      <c r="A11" s="399"/>
      <c r="B11" s="48" t="s">
        <v>2010</v>
      </c>
      <c r="C11" s="268" t="s">
        <v>2011</v>
      </c>
      <c r="D11" s="372" t="str">
        <f>IF(COUNTIF(D12:D14,"NO CUMPLE")&gt;0,"NO CUMPLE CONDICIÓN",IF(COUNTIF(D12:D14,"CUMPLE")=0,"NO APLICA","CUMPLE"))</f>
        <v>NO APLICA</v>
      </c>
      <c r="E11" s="403" t="str">
        <f>CONCATENATE(IF(D12="NO CUMPLE",CONCATENATE(E12," / "),""),IF(D13="NO CUMPLE",CONCATENATE(E13," / "),""),IF(D14="NO CUMPLE",CONCATENATE(E14," / "),""))</f>
        <v/>
      </c>
      <c r="F11" s="404" t="s">
        <v>2012</v>
      </c>
      <c r="G11" s="60">
        <f>IF(D11="CUMPLE",1,IF(D11="NO CUMPLE CONDICIÓN",2,3))</f>
        <v>3</v>
      </c>
      <c r="H11" s="89"/>
    </row>
    <row r="12" spans="1:8" ht="257.25">
      <c r="A12" s="398" t="s">
        <v>2002</v>
      </c>
      <c r="B12" s="269" t="s">
        <v>1676</v>
      </c>
      <c r="C12" s="165" t="s">
        <v>2336</v>
      </c>
      <c r="D12" s="401"/>
      <c r="E12" s="369"/>
      <c r="F12" s="405" t="s">
        <v>2012</v>
      </c>
      <c r="G12" s="60"/>
    </row>
    <row r="13" spans="1:8" ht="51.75" customHeight="1">
      <c r="A13" s="398" t="s">
        <v>2002</v>
      </c>
      <c r="B13" s="269" t="s">
        <v>1677</v>
      </c>
      <c r="C13" s="165" t="s">
        <v>2337</v>
      </c>
      <c r="D13" s="401"/>
      <c r="E13" s="369"/>
      <c r="F13" s="405" t="s">
        <v>2012</v>
      </c>
      <c r="G13" s="60"/>
    </row>
    <row r="14" spans="1:8" ht="99" customHeight="1">
      <c r="A14" s="139" t="s">
        <v>1973</v>
      </c>
      <c r="B14" s="269" t="s">
        <v>1678</v>
      </c>
      <c r="C14" s="165" t="s">
        <v>2338</v>
      </c>
      <c r="D14" s="401"/>
      <c r="E14" s="369"/>
      <c r="F14" s="405" t="s">
        <v>2012</v>
      </c>
      <c r="G14" s="60"/>
    </row>
    <row r="15" spans="1:8" ht="31.5" customHeight="1">
      <c r="A15" s="399"/>
      <c r="B15" s="48" t="s">
        <v>2013</v>
      </c>
      <c r="C15" s="78" t="s">
        <v>2014</v>
      </c>
      <c r="D15" s="372" t="str">
        <f>IF(COUNTIF(D16:D19,"NO CUMPLE")&gt;0,"NO CUMPLE CONDICIÓN",IF(COUNTIF(D16:D19,"CUMPLE")=0,"NO APLICA","CUMPLE"))</f>
        <v>NO APLICA</v>
      </c>
      <c r="E15" s="403" t="str">
        <f>CONCATENATE(IF(D16="NO CUMPLE",CONCATENATE(E16," / "),""),IF(D17="NO CUMPLE",CONCATENATE(E17," / "),""),IF(D18="NO CUMPLE",CONCATENATE(E18," / "),""),IF(D19="NO CUMPLE",CONCATENATE(E19," / "),""))</f>
        <v/>
      </c>
      <c r="F15" s="404" t="s">
        <v>2015</v>
      </c>
      <c r="G15" s="60">
        <f>IF(D15="CUMPLE",1,IF(D15="NO CUMPLE CONDICIÓN",2,3))</f>
        <v>3</v>
      </c>
    </row>
    <row r="16" spans="1:8" ht="36.75" customHeight="1">
      <c r="A16" s="398" t="s">
        <v>2002</v>
      </c>
      <c r="B16" s="46" t="s">
        <v>1680</v>
      </c>
      <c r="C16" s="49" t="s">
        <v>2016</v>
      </c>
      <c r="D16" s="401"/>
      <c r="E16" s="369"/>
      <c r="F16" s="405" t="s">
        <v>2017</v>
      </c>
      <c r="G16" s="60"/>
    </row>
    <row r="17" spans="1:7" ht="267.75" customHeight="1">
      <c r="A17" s="398" t="s">
        <v>2002</v>
      </c>
      <c r="B17" s="46" t="s">
        <v>1682</v>
      </c>
      <c r="C17" s="165" t="s">
        <v>2339</v>
      </c>
      <c r="D17" s="401"/>
      <c r="E17" s="370"/>
      <c r="F17" s="405" t="s">
        <v>2017</v>
      </c>
      <c r="G17" s="60"/>
    </row>
    <row r="18" spans="1:7" ht="59.25" customHeight="1">
      <c r="A18" s="398" t="s">
        <v>2002</v>
      </c>
      <c r="B18" s="46" t="s">
        <v>2018</v>
      </c>
      <c r="C18" s="47" t="s">
        <v>2340</v>
      </c>
      <c r="D18" s="401"/>
      <c r="E18" s="370"/>
      <c r="F18" s="405" t="s">
        <v>2017</v>
      </c>
      <c r="G18" s="60"/>
    </row>
    <row r="19" spans="1:7" ht="342.75">
      <c r="A19" s="398"/>
      <c r="B19" s="46" t="s">
        <v>2019</v>
      </c>
      <c r="C19" s="47" t="s">
        <v>2341</v>
      </c>
      <c r="D19" s="401"/>
      <c r="E19" s="370"/>
      <c r="F19" s="405" t="s">
        <v>2017</v>
      </c>
      <c r="G19" s="60"/>
    </row>
    <row r="20" spans="1:7" ht="56.1" customHeight="1">
      <c r="A20" s="399"/>
      <c r="B20" s="48" t="s">
        <v>2020</v>
      </c>
      <c r="C20" s="270" t="s">
        <v>2021</v>
      </c>
      <c r="D20" s="372" t="str">
        <f>IF(COUNTIF(D21:D24,"NO CUMPLE")&gt;0,"NO CUMPLE CONDICIÓN",IF(COUNTIF(D21:D24,"CUMPLE")=0,"NO APLICA","CUMPLE"))</f>
        <v>NO APLICA</v>
      </c>
      <c r="E20" s="403" t="str">
        <f>CONCATENATE(IF(D21="NO CUMPLE",CONCATENATE(E21," / "),""),IF(D22="NO CUMPLE",CONCATENATE(E22," / "),""),IF(D23="NO CUMPLE",CONCATENATE(E23," / "),""),IF(D24="NO CUMPLE",CONCATENATE(E24," / "),""))</f>
        <v/>
      </c>
      <c r="F20" s="404" t="s">
        <v>2022</v>
      </c>
      <c r="G20" s="60">
        <f>IF(D20="CUMPLE",1,IF(D20="NO CUMPLE CONDICIÓN",2,3))</f>
        <v>3</v>
      </c>
    </row>
    <row r="21" spans="1:7" ht="315">
      <c r="A21" s="398" t="s">
        <v>2002</v>
      </c>
      <c r="B21" s="269" t="s">
        <v>1684</v>
      </c>
      <c r="C21" s="47" t="s">
        <v>2343</v>
      </c>
      <c r="D21" s="401"/>
      <c r="E21" s="369"/>
      <c r="F21" s="405" t="s">
        <v>2023</v>
      </c>
      <c r="G21" s="60"/>
    </row>
    <row r="22" spans="1:7" ht="186">
      <c r="A22" s="398" t="s">
        <v>2002</v>
      </c>
      <c r="B22" s="269" t="s">
        <v>1685</v>
      </c>
      <c r="C22" s="165" t="s">
        <v>2344</v>
      </c>
      <c r="D22" s="401"/>
      <c r="E22" s="369"/>
      <c r="F22" s="405" t="s">
        <v>2023</v>
      </c>
    </row>
    <row r="23" spans="1:7" ht="228.75">
      <c r="A23" s="398" t="s">
        <v>2002</v>
      </c>
      <c r="B23" s="269" t="s">
        <v>1686</v>
      </c>
      <c r="C23" s="47" t="s">
        <v>2345</v>
      </c>
      <c r="D23" s="401"/>
      <c r="E23" s="369"/>
      <c r="F23" s="405" t="s">
        <v>2023</v>
      </c>
    </row>
    <row r="24" spans="1:7" ht="196.5" customHeight="1">
      <c r="A24" s="398" t="s">
        <v>2002</v>
      </c>
      <c r="B24" s="269" t="s">
        <v>2024</v>
      </c>
      <c r="C24" s="47" t="s">
        <v>2429</v>
      </c>
      <c r="D24" s="401"/>
      <c r="E24" s="369"/>
      <c r="F24" s="405" t="s">
        <v>2023</v>
      </c>
    </row>
    <row r="25" spans="1:7" ht="46.5" customHeight="1">
      <c r="A25" s="399"/>
      <c r="B25" s="48" t="s">
        <v>2025</v>
      </c>
      <c r="C25" s="79" t="s">
        <v>2026</v>
      </c>
      <c r="D25" s="372" t="str">
        <f>IF(COUNTIF(D26:D28,"NO CUMPLE")&gt;0,"NO CUMPLE CONDICIÓN",IF(COUNTIF(D26:D28,"CUMPLE")=0,"NO APLICA","CUMPLE"))</f>
        <v>NO APLICA</v>
      </c>
      <c r="E25" s="403" t="str">
        <f>CONCATENATE(IF(D26="NO CUMPLE",CONCATENATE(E26," / "),""),IF(D27="NO CUMPLE",CONCATENATE(E27," / "),""),IF(D28="NO CUMPLE",CONCATENATE(E28," / "),""))</f>
        <v/>
      </c>
      <c r="F25" s="404" t="s">
        <v>2027</v>
      </c>
      <c r="G25" s="60">
        <f>IF(D25="CUMPLE",1,IF(D25="NO CUMPLE CONDICIÓN",2,3))</f>
        <v>3</v>
      </c>
    </row>
    <row r="26" spans="1:7" ht="195" customHeight="1">
      <c r="A26" s="398" t="s">
        <v>2002</v>
      </c>
      <c r="B26" s="46" t="s">
        <v>2028</v>
      </c>
      <c r="C26" s="58" t="s">
        <v>2346</v>
      </c>
      <c r="D26" s="401"/>
      <c r="E26" s="369"/>
      <c r="F26" s="406" t="s">
        <v>2029</v>
      </c>
    </row>
    <row r="27" spans="1:7" ht="115.5">
      <c r="A27" s="398" t="s">
        <v>2002</v>
      </c>
      <c r="B27" s="46" t="s">
        <v>2030</v>
      </c>
      <c r="C27" s="47" t="s">
        <v>2347</v>
      </c>
      <c r="D27" s="401"/>
      <c r="E27" s="369"/>
      <c r="F27" s="405" t="s">
        <v>2029</v>
      </c>
    </row>
    <row r="28" spans="1:7" ht="179.25" customHeight="1" thickBot="1">
      <c r="A28" s="398" t="s">
        <v>2002</v>
      </c>
      <c r="B28" s="50" t="s">
        <v>2031</v>
      </c>
      <c r="C28" s="175" t="s">
        <v>2348</v>
      </c>
      <c r="D28" s="408"/>
      <c r="E28" s="371"/>
      <c r="F28" s="405" t="s">
        <v>2029</v>
      </c>
    </row>
    <row r="31" spans="1:7" hidden="1">
      <c r="C31" s="80" t="s">
        <v>1645</v>
      </c>
      <c r="D31" s="14">
        <f>COUNTIF(G3:G28,1)</f>
        <v>0</v>
      </c>
    </row>
    <row r="32" spans="1:7" hidden="1">
      <c r="C32" s="80" t="s">
        <v>1646</v>
      </c>
      <c r="D32" s="14">
        <f>COUNTIF(G3:G28,2)</f>
        <v>0</v>
      </c>
    </row>
    <row r="33" spans="3:4" hidden="1">
      <c r="C33" s="80" t="s">
        <v>1647</v>
      </c>
      <c r="D33" s="14">
        <f>COUNTIF(G3:G28,3)</f>
        <v>6</v>
      </c>
    </row>
  </sheetData>
  <sheetProtection algorithmName="SHA-512" hashValue="irQZ0/yA5fmuAskyftuuJGK4aVJJFxPNQpCKB7qernIA6e3Rn6fl34/C++Ax/mKqi9bEw8SMWsTlgDN/OP6Dng==" saltValue="+MoULCgLIgvA+1V7OsOGPw==" spinCount="100000" sheet="1" formatRows="0" autoFilter="0"/>
  <mergeCells count="1">
    <mergeCell ref="B1:E1"/>
  </mergeCells>
  <phoneticPr fontId="32" type="noConversion"/>
  <conditionalFormatting sqref="D3">
    <cfRule type="cellIs" dxfId="43" priority="11" operator="equal">
      <formula>"NO CUMPLE CONDICIÓN"</formula>
    </cfRule>
    <cfRule type="cellIs" dxfId="42" priority="12" operator="equal">
      <formula>"No Cumple"</formula>
    </cfRule>
  </conditionalFormatting>
  <conditionalFormatting sqref="D5">
    <cfRule type="cellIs" dxfId="41" priority="9" operator="equal">
      <formula>"NO CUMPLE CONDICIÓN"</formula>
    </cfRule>
    <cfRule type="cellIs" dxfId="40" priority="10" operator="equal">
      <formula>"No Cumple"</formula>
    </cfRule>
  </conditionalFormatting>
  <conditionalFormatting sqref="D11">
    <cfRule type="cellIs" dxfId="39" priority="7" operator="equal">
      <formula>"NO CUMPLE CONDICIÓN"</formula>
    </cfRule>
    <cfRule type="cellIs" dxfId="38" priority="8" operator="equal">
      <formula>"No Cumple"</formula>
    </cfRule>
  </conditionalFormatting>
  <conditionalFormatting sqref="D15">
    <cfRule type="cellIs" dxfId="37" priority="5" operator="equal">
      <formula>"NO CUMPLE CONDICIÓN"</formula>
    </cfRule>
    <cfRule type="cellIs" dxfId="36" priority="6" operator="equal">
      <formula>"No Cumple"</formula>
    </cfRule>
  </conditionalFormatting>
  <conditionalFormatting sqref="D20">
    <cfRule type="cellIs" dxfId="35" priority="3" operator="equal">
      <formula>"NO CUMPLE CONDICIÓN"</formula>
    </cfRule>
    <cfRule type="cellIs" dxfId="34" priority="4" operator="equal">
      <formula>"No Cumple"</formula>
    </cfRule>
  </conditionalFormatting>
  <conditionalFormatting sqref="D25">
    <cfRule type="cellIs" dxfId="33" priority="1" operator="equal">
      <formula>"NO CUMPLE CONDICIÓN"</formula>
    </cfRule>
    <cfRule type="cellIs" dxfId="32" priority="2" operator="equal">
      <formula>"No Cumple"</formula>
    </cfRule>
  </conditionalFormatting>
  <dataValidations count="2">
    <dataValidation type="list" allowBlank="1" showInputMessage="1" showErrorMessage="1" sqref="D16:D19 D4 D12:D14 D6:D10 D21:D24" xr:uid="{92A6DC11-A6B8-45EF-BD50-EE8B97FB0D3A}">
      <formula1>"CUMPLE,NO CUMPLE"</formula1>
    </dataValidation>
    <dataValidation type="list" allowBlank="1" showInputMessage="1" showErrorMessage="1" sqref="D26:D28" xr:uid="{D8238652-81E7-473E-BE1F-0E435B22E63F}">
      <formula1>"CUMPLE,NO CUMPLE,NO APLICA"</formula1>
    </dataValidation>
  </dataValidations>
  <printOptions horizontalCentered="1"/>
  <pageMargins left="0.31496062992125984" right="0.31496062992125984" top="1.1417322834645669" bottom="0.74803149606299213" header="0.31496062992125984" footer="0.31496062992125984"/>
  <pageSetup scale="67" fitToHeight="0" orientation="landscape" r:id="rId1"/>
  <headerFooter>
    <oddHeader>&amp;L&amp;G&amp;CPROCESO DE INSPECCIÓN, VIGILANCIA Y CONTROL
INSTRUMENTO IV
EDUCACIÓN INICIAL EN EL HOGAR&amp;RIN82.IVC
Versión 2
24/06/2026
Clasificación de la Información
CLASIFICADA</oddHeader>
    <oddFooter>&amp;C&amp;G</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E13B1-D906-4080-8FCA-211D96859F42}">
  <sheetPr>
    <tabColor rgb="FFFFCCCC"/>
    <pageSetUpPr fitToPage="1"/>
  </sheetPr>
  <dimension ref="A1:G69"/>
  <sheetViews>
    <sheetView zoomScale="85" zoomScaleNormal="85" workbookViewId="0"/>
  </sheetViews>
  <sheetFormatPr baseColWidth="10" defaultColWidth="11.42578125" defaultRowHeight="15"/>
  <cols>
    <col min="1" max="1" width="6.85546875" style="32" customWidth="1"/>
    <col min="2" max="2" width="9.85546875" style="38" customWidth="1"/>
    <col min="3" max="3" width="71.42578125" style="33" customWidth="1"/>
    <col min="4" max="4" width="19.85546875" style="35" customWidth="1"/>
    <col min="5" max="5" width="92.42578125" style="35" customWidth="1"/>
    <col min="6" max="6" width="45" style="88" customWidth="1"/>
    <col min="7" max="7" width="16.140625" style="31" hidden="1" customWidth="1"/>
    <col min="8" max="16384" width="11.42578125" style="35"/>
  </cols>
  <sheetData>
    <row r="1" spans="1:7" ht="21" customHeight="1" thickBot="1">
      <c r="B1" s="505" t="s">
        <v>2267</v>
      </c>
      <c r="C1" s="506"/>
      <c r="D1" s="506"/>
      <c r="E1" s="507"/>
      <c r="F1" s="87"/>
    </row>
    <row r="2" spans="1:7" ht="74.25" customHeight="1" thickBot="1">
      <c r="A2" s="86" t="s">
        <v>1615</v>
      </c>
      <c r="B2" s="64" t="s">
        <v>1616</v>
      </c>
      <c r="C2" s="65" t="s">
        <v>1617</v>
      </c>
      <c r="D2" s="66" t="s">
        <v>1618</v>
      </c>
      <c r="E2" s="67" t="s">
        <v>1619</v>
      </c>
      <c r="F2" s="168" t="s">
        <v>1620</v>
      </c>
    </row>
    <row r="3" spans="1:7" ht="66.75" customHeight="1">
      <c r="A3" s="339"/>
      <c r="B3" s="351" t="s">
        <v>2032</v>
      </c>
      <c r="C3" s="340" t="s">
        <v>1971</v>
      </c>
      <c r="D3" s="372" t="str">
        <f>IF(COUNTIF(D4:D5,"NO CUMPLE")&gt;0,"NO CUMPLE CONDICIÓN",IF(COUNTIF(D4:D5,"CUMPLE")=0,"NO APLICA","CUMPLE"))</f>
        <v>NO APLICA</v>
      </c>
      <c r="E3" s="403" t="str">
        <f>CONCATENATE(IF(D4="NO CUMPLE",CONCATENATE(E4," / "),""),IF(D5="NO CUMPLE",CONCATENATE(E5," / "),""))</f>
        <v/>
      </c>
      <c r="F3" s="411" t="s">
        <v>2295</v>
      </c>
      <c r="G3" s="60">
        <f>IF(D3="CUMPLE",1,IF(D3="NO CUMPLE CONDICIÓN",2,3))</f>
        <v>3</v>
      </c>
    </row>
    <row r="4" spans="1:7" s="338" customFormat="1" ht="31.5" customHeight="1">
      <c r="A4" s="409" t="s">
        <v>1973</v>
      </c>
      <c r="B4" s="352" t="s">
        <v>2402</v>
      </c>
      <c r="C4" s="342" t="s">
        <v>1974</v>
      </c>
      <c r="D4" s="415"/>
      <c r="E4" s="417"/>
      <c r="F4" s="411" t="s">
        <v>2294</v>
      </c>
      <c r="G4" s="341"/>
    </row>
    <row r="5" spans="1:7" s="338" customFormat="1" ht="48" customHeight="1">
      <c r="A5" s="409" t="s">
        <v>1973</v>
      </c>
      <c r="B5" s="352" t="s">
        <v>2403</v>
      </c>
      <c r="C5" s="343" t="s">
        <v>1975</v>
      </c>
      <c r="D5" s="415"/>
      <c r="E5" s="417"/>
      <c r="F5" s="411" t="s">
        <v>1976</v>
      </c>
      <c r="G5" s="341"/>
    </row>
    <row r="6" spans="1:7" ht="65.25" customHeight="1">
      <c r="A6" s="399"/>
      <c r="B6" s="48" t="s">
        <v>2035</v>
      </c>
      <c r="C6" s="173" t="s">
        <v>2349</v>
      </c>
      <c r="D6" s="372" t="str">
        <f>IF(COUNTIF(D7:D11,"NO CUMPLE")&gt;0,"NO CUMPLE CONDICIÓN",IF(COUNTIF(D7:D11,"CUMPLE")=0,"NO APLICA","CUMPLE"))</f>
        <v>NO APLICA</v>
      </c>
      <c r="E6" s="403" t="str">
        <f>CONCATENATE(IF(D7="NO CUMPLE",CONCATENATE(E7," / "),""),IF(D8="NO CUMPLE",CONCATENATE(E8," / "),""),IF(D9="NO CUMPLE",CONCATENATE(E9," / "),""),IF(D10="NO CUMPLE",CONCATENATE(E10," / "),""),IF(D11="NO CUMPLE",CONCATENATE(E11," / "),""))</f>
        <v/>
      </c>
      <c r="F6" s="412" t="s">
        <v>1978</v>
      </c>
      <c r="G6" s="60">
        <f>IF(D6="CUMPLE",1,IF(D6="NO CUMPLE CONDICIÓN",2,3))</f>
        <v>3</v>
      </c>
    </row>
    <row r="7" spans="1:7" ht="126.75" customHeight="1">
      <c r="A7" s="355" t="s">
        <v>1979</v>
      </c>
      <c r="B7" s="56" t="s">
        <v>1688</v>
      </c>
      <c r="C7" s="347" t="s">
        <v>2350</v>
      </c>
      <c r="D7" s="415"/>
      <c r="E7" s="369"/>
      <c r="F7" s="413" t="s">
        <v>1978</v>
      </c>
      <c r="G7" s="60"/>
    </row>
    <row r="8" spans="1:7" ht="45">
      <c r="A8" s="355" t="s">
        <v>1979</v>
      </c>
      <c r="B8" s="56" t="s">
        <v>1689</v>
      </c>
      <c r="C8" s="219" t="s">
        <v>2351</v>
      </c>
      <c r="D8" s="415"/>
      <c r="E8" s="369"/>
      <c r="F8" s="413" t="s">
        <v>1978</v>
      </c>
      <c r="G8" s="60"/>
    </row>
    <row r="9" spans="1:7" ht="72">
      <c r="A9" s="355" t="s">
        <v>1979</v>
      </c>
      <c r="B9" s="56" t="s">
        <v>1690</v>
      </c>
      <c r="C9" s="218" t="s">
        <v>2352</v>
      </c>
      <c r="D9" s="415"/>
      <c r="E9" s="369"/>
      <c r="F9" s="413" t="s">
        <v>1978</v>
      </c>
      <c r="G9" s="60"/>
    </row>
    <row r="10" spans="1:7" ht="72">
      <c r="A10" s="355" t="s">
        <v>1979</v>
      </c>
      <c r="B10" s="56" t="s">
        <v>1691</v>
      </c>
      <c r="C10" s="218" t="s">
        <v>2353</v>
      </c>
      <c r="D10" s="415"/>
      <c r="E10" s="369"/>
      <c r="F10" s="413" t="s">
        <v>1978</v>
      </c>
    </row>
    <row r="11" spans="1:7" ht="45">
      <c r="A11" s="356" t="s">
        <v>1675</v>
      </c>
      <c r="B11" s="56" t="s">
        <v>1692</v>
      </c>
      <c r="C11" s="218" t="s">
        <v>2354</v>
      </c>
      <c r="D11" s="415"/>
      <c r="E11" s="369"/>
      <c r="F11" s="413" t="s">
        <v>1978</v>
      </c>
    </row>
    <row r="12" spans="1:7" ht="42.75">
      <c r="A12" s="410"/>
      <c r="B12" s="48" t="s">
        <v>2038</v>
      </c>
      <c r="C12" s="57" t="s">
        <v>2355</v>
      </c>
      <c r="D12" s="372" t="str">
        <f>IF(COUNTIF(D13:D14,"NO CUMPLE")&gt;0,"NO CUMPLE CONDICIÓN",IF(COUNTIF(D13:D14,"CUMPLE")=0,"NO APLICA","CUMPLE"))</f>
        <v>NO APLICA</v>
      </c>
      <c r="E12" s="403" t="str">
        <f>CONCATENATE(IF(D13="NO CUMPLE",CONCATENATE(E13," / "),""),IF(D14="NO CUMPLE",CONCATENATE(E14," / "),""))</f>
        <v/>
      </c>
      <c r="F12" s="413" t="s">
        <v>2358</v>
      </c>
      <c r="G12" s="60">
        <f>IF(D12="CUMPLE",1,IF(D12="NO CUMPLE CONDICIÓN",2,3))</f>
        <v>3</v>
      </c>
    </row>
    <row r="13" spans="1:7" ht="158.25">
      <c r="A13" s="355" t="s">
        <v>1979</v>
      </c>
      <c r="B13" s="46" t="s">
        <v>1693</v>
      </c>
      <c r="C13" s="49" t="s">
        <v>2356</v>
      </c>
      <c r="D13" s="415"/>
      <c r="E13" s="369"/>
      <c r="F13" s="413" t="s">
        <v>2358</v>
      </c>
    </row>
    <row r="14" spans="1:7" ht="171.75">
      <c r="A14" s="355" t="s">
        <v>1979</v>
      </c>
      <c r="B14" s="46" t="s">
        <v>2041</v>
      </c>
      <c r="C14" s="248" t="s">
        <v>2357</v>
      </c>
      <c r="D14" s="415"/>
      <c r="E14" s="369"/>
      <c r="F14" s="413" t="s">
        <v>2358</v>
      </c>
    </row>
    <row r="15" spans="1:7" ht="32.25" customHeight="1">
      <c r="A15" s="399"/>
      <c r="B15" s="285" t="s">
        <v>2404</v>
      </c>
      <c r="C15" s="263" t="s">
        <v>1982</v>
      </c>
      <c r="D15" s="372" t="str">
        <f>IF(COUNTIF(D16:D16,"NO CUMPLE")&gt;0,"NO CUMPLE CONDICIÓN",IF(COUNTIF(D16:D16,"CUMPLE")=0,"NO APLICA","CUMPLE"))</f>
        <v>NO APLICA</v>
      </c>
      <c r="E15" s="403" t="str">
        <f>CONCATENATE(IF(D16="NO CUMPLE",CONCATENATE(E16," / "),""))</f>
        <v/>
      </c>
      <c r="F15" s="412" t="s">
        <v>1983</v>
      </c>
      <c r="G15" s="60">
        <f>IF(D15="CUMPLE",1,IF(D15="NO CUMPLE CONDICIÓN",2,3))</f>
        <v>3</v>
      </c>
    </row>
    <row r="16" spans="1:7" ht="272.25">
      <c r="A16" s="398" t="s">
        <v>1979</v>
      </c>
      <c r="B16" s="262" t="s">
        <v>2405</v>
      </c>
      <c r="C16" s="357" t="s">
        <v>2359</v>
      </c>
      <c r="D16" s="415"/>
      <c r="E16" s="369"/>
      <c r="F16" s="413" t="s">
        <v>1983</v>
      </c>
    </row>
    <row r="17" spans="1:7" ht="42.75" customHeight="1">
      <c r="A17" s="399"/>
      <c r="B17" s="285" t="s">
        <v>2406</v>
      </c>
      <c r="C17" s="263" t="s">
        <v>1989</v>
      </c>
      <c r="D17" s="372" t="str">
        <f>IF(COUNTIF(D18:D20,"NO CUMPLE")&gt;0,"NO CUMPLE CONDICIÓN",IF(COUNTIF(D18:D20,"CUMPLE")=0,"NO APLICA","CUMPLE"))</f>
        <v>NO APLICA</v>
      </c>
      <c r="E17" s="403" t="str">
        <f>CONCATENATE(IF(D18="NO CUMPLE",CONCATENATE(E18," / "),""),IF(D19="NO CUMPLE",CONCATENATE(E19," / "),""),IF(D20="NO CUMPLE",CONCATENATE(E20," / "),""))</f>
        <v/>
      </c>
      <c r="F17" s="412" t="s">
        <v>1990</v>
      </c>
      <c r="G17" s="60">
        <f>IF(D17="CUMPLE",1,IF(D17="NO CUMPLE CONDICIÓN",2,3))</f>
        <v>3</v>
      </c>
    </row>
    <row r="18" spans="1:7" ht="120" customHeight="1">
      <c r="A18" s="398" t="s">
        <v>1979</v>
      </c>
      <c r="B18" s="264" t="s">
        <v>2407</v>
      </c>
      <c r="C18" s="49" t="s">
        <v>2360</v>
      </c>
      <c r="D18" s="415"/>
      <c r="E18" s="369"/>
      <c r="F18" s="413" t="s">
        <v>1990</v>
      </c>
    </row>
    <row r="19" spans="1:7" ht="104.25" customHeight="1">
      <c r="A19" s="398" t="s">
        <v>1979</v>
      </c>
      <c r="B19" s="264" t="s">
        <v>2408</v>
      </c>
      <c r="C19" s="358" t="s">
        <v>2361</v>
      </c>
      <c r="D19" s="415"/>
      <c r="E19" s="369"/>
      <c r="F19" s="413" t="s">
        <v>1990</v>
      </c>
    </row>
    <row r="20" spans="1:7" ht="60" customHeight="1" thickBot="1">
      <c r="A20" s="398" t="s">
        <v>1979</v>
      </c>
      <c r="B20" s="414" t="s">
        <v>2409</v>
      </c>
      <c r="C20" s="368" t="s">
        <v>2362</v>
      </c>
      <c r="D20" s="416"/>
      <c r="E20" s="371"/>
      <c r="F20" s="413" t="s">
        <v>1990</v>
      </c>
    </row>
    <row r="21" spans="1:7">
      <c r="F21" s="350"/>
    </row>
    <row r="22" spans="1:7">
      <c r="F22" s="350"/>
    </row>
    <row r="23" spans="1:7" hidden="1">
      <c r="C23" s="80" t="s">
        <v>1645</v>
      </c>
      <c r="D23" s="14">
        <f>COUNTIF(G3:G20,1)</f>
        <v>0</v>
      </c>
      <c r="F23" s="350"/>
    </row>
    <row r="24" spans="1:7" hidden="1">
      <c r="C24" s="80" t="s">
        <v>1646</v>
      </c>
      <c r="D24" s="14">
        <f>COUNTIF(G3:G20,2)</f>
        <v>0</v>
      </c>
      <c r="F24" s="350"/>
    </row>
    <row r="25" spans="1:7" hidden="1">
      <c r="C25" s="80" t="s">
        <v>1647</v>
      </c>
      <c r="D25" s="14">
        <f>COUNTIF(G3:G20,3)</f>
        <v>5</v>
      </c>
      <c r="F25" s="350"/>
    </row>
    <row r="26" spans="1:7">
      <c r="F26" s="350"/>
    </row>
    <row r="27" spans="1:7">
      <c r="F27" s="350"/>
    </row>
    <row r="28" spans="1:7">
      <c r="F28" s="350"/>
    </row>
    <row r="29" spans="1:7">
      <c r="F29" s="350"/>
    </row>
    <row r="30" spans="1:7">
      <c r="F30" s="350"/>
    </row>
    <row r="31" spans="1:7">
      <c r="F31" s="350"/>
    </row>
    <row r="32" spans="1:7">
      <c r="F32" s="350"/>
    </row>
    <row r="33" spans="6:6">
      <c r="F33" s="350"/>
    </row>
    <row r="34" spans="6:6">
      <c r="F34" s="350"/>
    </row>
    <row r="35" spans="6:6">
      <c r="F35" s="350"/>
    </row>
    <row r="36" spans="6:6">
      <c r="F36" s="350"/>
    </row>
    <row r="37" spans="6:6">
      <c r="F37" s="350"/>
    </row>
    <row r="38" spans="6:6">
      <c r="F38" s="350"/>
    </row>
    <row r="39" spans="6:6">
      <c r="F39" s="350"/>
    </row>
    <row r="40" spans="6:6">
      <c r="F40" s="350"/>
    </row>
    <row r="41" spans="6:6">
      <c r="F41" s="350"/>
    </row>
    <row r="42" spans="6:6">
      <c r="F42" s="350"/>
    </row>
    <row r="43" spans="6:6">
      <c r="F43" s="350"/>
    </row>
    <row r="44" spans="6:6">
      <c r="F44" s="350"/>
    </row>
    <row r="45" spans="6:6">
      <c r="F45" s="350"/>
    </row>
    <row r="46" spans="6:6">
      <c r="F46" s="350"/>
    </row>
    <row r="47" spans="6:6">
      <c r="F47" s="350"/>
    </row>
    <row r="48" spans="6:6">
      <c r="F48" s="350"/>
    </row>
    <row r="49" spans="6:6">
      <c r="F49" s="350"/>
    </row>
    <row r="50" spans="6:6">
      <c r="F50" s="350"/>
    </row>
    <row r="51" spans="6:6">
      <c r="F51" s="350"/>
    </row>
    <row r="52" spans="6:6">
      <c r="F52" s="350"/>
    </row>
    <row r="53" spans="6:6">
      <c r="F53" s="350"/>
    </row>
    <row r="54" spans="6:6">
      <c r="F54" s="350"/>
    </row>
    <row r="55" spans="6:6">
      <c r="F55" s="350"/>
    </row>
    <row r="56" spans="6:6">
      <c r="F56" s="350"/>
    </row>
    <row r="57" spans="6:6">
      <c r="F57" s="350"/>
    </row>
    <row r="58" spans="6:6">
      <c r="F58" s="350"/>
    </row>
    <row r="59" spans="6:6">
      <c r="F59" s="350"/>
    </row>
    <row r="60" spans="6:6">
      <c r="F60" s="350"/>
    </row>
    <row r="61" spans="6:6">
      <c r="F61" s="350"/>
    </row>
    <row r="62" spans="6:6">
      <c r="F62" s="350"/>
    </row>
    <row r="63" spans="6:6">
      <c r="F63" s="350"/>
    </row>
    <row r="64" spans="6:6">
      <c r="F64" s="350"/>
    </row>
    <row r="65" spans="6:6">
      <c r="F65" s="350"/>
    </row>
    <row r="66" spans="6:6">
      <c r="F66" s="350"/>
    </row>
    <row r="67" spans="6:6">
      <c r="F67" s="350"/>
    </row>
    <row r="68" spans="6:6">
      <c r="F68" s="350"/>
    </row>
    <row r="69" spans="6:6">
      <c r="F69" s="350"/>
    </row>
  </sheetData>
  <sheetProtection algorithmName="SHA-512" hashValue="upCDJt/Gy8LLbsP9qpPqhpsseift8pLPXpgYql/kQiO2KHByFHHPV35e83GMCVl54HjzcHOh99B8DyWSYBoxOg==" saltValue="gFRu5D/oqn9Xc121ugISpg==" spinCount="100000" sheet="1" formatRows="0" autoFilter="0"/>
  <mergeCells count="1">
    <mergeCell ref="B1:E1"/>
  </mergeCells>
  <phoneticPr fontId="32" type="noConversion"/>
  <conditionalFormatting sqref="D3">
    <cfRule type="cellIs" dxfId="31" priority="9" operator="equal">
      <formula>"NO CUMPLE CONDICIÓN"</formula>
    </cfRule>
    <cfRule type="cellIs" dxfId="30" priority="10" operator="equal">
      <formula>"No Cumple"</formula>
    </cfRule>
  </conditionalFormatting>
  <conditionalFormatting sqref="D6">
    <cfRule type="cellIs" dxfId="29" priority="7" operator="equal">
      <formula>"NO CUMPLE CONDICIÓN"</formula>
    </cfRule>
    <cfRule type="cellIs" dxfId="28" priority="8" operator="equal">
      <formula>"No Cumple"</formula>
    </cfRule>
  </conditionalFormatting>
  <conditionalFormatting sqref="D12">
    <cfRule type="cellIs" dxfId="27" priority="5" operator="equal">
      <formula>"NO CUMPLE CONDICIÓN"</formula>
    </cfRule>
    <cfRule type="cellIs" dxfId="26" priority="6" operator="equal">
      <formula>"No Cumple"</formula>
    </cfRule>
  </conditionalFormatting>
  <conditionalFormatting sqref="D15">
    <cfRule type="cellIs" dxfId="25" priority="3" operator="equal">
      <formula>"NO CUMPLE CONDICIÓN"</formula>
    </cfRule>
    <cfRule type="cellIs" dxfId="24" priority="4" operator="equal">
      <formula>"No Cumple"</formula>
    </cfRule>
  </conditionalFormatting>
  <conditionalFormatting sqref="D17">
    <cfRule type="cellIs" dxfId="23" priority="1" operator="equal">
      <formula>"NO CUMPLE CONDICIÓN"</formula>
    </cfRule>
    <cfRule type="cellIs" dxfId="22" priority="2" operator="equal">
      <formula>"No Cumple"</formula>
    </cfRule>
  </conditionalFormatting>
  <dataValidations count="1">
    <dataValidation type="list" allowBlank="1" showInputMessage="1" showErrorMessage="1" sqref="D4:D5 D7:D11 D13:D14 D16 D18:D20" xr:uid="{4562655F-CA79-4299-8C0B-CCA9219916DE}">
      <formula1>"CUMPLE,NO CUMPLE"</formula1>
    </dataValidation>
  </dataValidations>
  <printOptions horizontalCentered="1"/>
  <pageMargins left="0.31496062992125984" right="0.31496062992125984" top="1.1417322834645669" bottom="0.74803149606299213" header="0.31496062992125984" footer="0.31496062992125984"/>
  <pageSetup scale="68" fitToHeight="0" orientation="landscape" r:id="rId1"/>
  <headerFooter>
    <oddHeader>&amp;L&amp;G&amp;CPROCESO DE INSPECCIÓN, VIGILANCIA Y CONTROL
INSTRUMENTO IV
EDUCACIÓN INICIAL EN EL HOGAR&amp;RIN82.IVC
Versión 2
24/06/2026
Clasificación de la Información
CLASIFICADA</oddHeader>
    <oddFooter>&amp;C&amp;G</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20" ma:contentTypeDescription="Crear nuevo documento." ma:contentTypeScope="" ma:versionID="51cb0e46bacdc88e64f35d86d77d38cb">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b2fcb5120e011577fa224a7934326c8"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ae402e89-c748-4c02-8d41-8114b5e6d98c}"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6ddc973-6f3e-458c-98dc-616d12e59db2">
      <Terms xmlns="http://schemas.microsoft.com/office/infopath/2007/PartnerControls"/>
    </lcf76f155ced4ddcb4097134ff3c332f>
    <TaxCatchAll xmlns="07df56aa-f336-4b80-aa61-75267864e9e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899F88-59A3-4141-8DCA-93B8291B6D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8F5B8E-016C-444D-A8F8-374278367656}">
  <ds:schemaRefs>
    <ds:schemaRef ds:uri="http://schemas.microsoft.com/office/2006/metadata/properties"/>
    <ds:schemaRef ds:uri="http://schemas.microsoft.com/office/infopath/2007/PartnerControls"/>
    <ds:schemaRef ds:uri="76ddc973-6f3e-458c-98dc-616d12e59db2"/>
    <ds:schemaRef ds:uri="07df56aa-f336-4b80-aa61-75267864e9e7"/>
  </ds:schemaRefs>
</ds:datastoreItem>
</file>

<file path=customXml/itemProps3.xml><?xml version="1.0" encoding="utf-8"?>
<ds:datastoreItem xmlns:ds="http://schemas.openxmlformats.org/officeDocument/2006/customXml" ds:itemID="{345A6586-1DE0-4E9A-B88C-0556CFA0BC46}">
  <ds:schemaRefs>
    <ds:schemaRef ds:uri="http://schemas.microsoft.com/sharepoint/v3/contenttype/forms"/>
  </ds:schemaRefs>
</ds:datastoreItem>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19</vt:i4>
      </vt:variant>
    </vt:vector>
  </HeadingPairs>
  <TitlesOfParts>
    <vt:vector size="40" baseType="lpstr">
      <vt:lpstr>LISTAS</vt:lpstr>
      <vt:lpstr>PORTADA</vt:lpstr>
      <vt:lpstr>INSTRUCTIVO</vt:lpstr>
      <vt:lpstr>1. Información General</vt:lpstr>
      <vt:lpstr>2. Ambientes Edu. y Protectores</vt:lpstr>
      <vt:lpstr>3. Salud y Nutrición</vt:lpstr>
      <vt:lpstr>4. Familia, Comunidades y Redes</vt:lpstr>
      <vt:lpstr>5. Proceso Pedagógico</vt:lpstr>
      <vt:lpstr>6. Administrativo y Gestión</vt:lpstr>
      <vt:lpstr>7. Financiero</vt:lpstr>
      <vt:lpstr>8. Talento Humano</vt:lpstr>
      <vt:lpstr>Tabla 1. Áreas</vt:lpstr>
      <vt:lpstr>Tabla 2 Evid. no cumpl P.I.</vt:lpstr>
      <vt:lpstr>Tabla 3 Perfiles TH</vt:lpstr>
      <vt:lpstr>Tabla 4 Registro Muestra TH</vt:lpstr>
      <vt:lpstr>Tabla 5 Estructura del TH</vt:lpstr>
      <vt:lpstr>Anexo 1. Doc. Inscripcion</vt:lpstr>
      <vt:lpstr>TEMP</vt:lpstr>
      <vt:lpstr>Condiciones NO cumplimiento</vt:lpstr>
      <vt:lpstr>Acta_Cierre</vt:lpstr>
      <vt:lpstr>Oculto</vt:lpstr>
      <vt:lpstr>'1. Información General'!Área_de_impresión</vt:lpstr>
      <vt:lpstr>'2. Ambientes Edu. y Protectores'!Área_de_impresión</vt:lpstr>
      <vt:lpstr>'3. Salud y Nutrición'!Área_de_impresión</vt:lpstr>
      <vt:lpstr>'4. Familia, Comunidades y Redes'!Área_de_impresión</vt:lpstr>
      <vt:lpstr>'5. Proceso Pedagógico'!Área_de_impresión</vt:lpstr>
      <vt:lpstr>'6. Administrativo y Gestión'!Área_de_impresión</vt:lpstr>
      <vt:lpstr>'7. Financiero'!Área_de_impresión</vt:lpstr>
      <vt:lpstr>'8. Talento Humano'!Área_de_impresión</vt:lpstr>
      <vt:lpstr>Acta_Cierre!Área_de_impresión</vt:lpstr>
      <vt:lpstr>'Anexo 1. Doc. Inscripcion'!Área_de_impresión</vt:lpstr>
      <vt:lpstr>'Condiciones NO cumplimiento'!Área_de_impresión</vt:lpstr>
      <vt:lpstr>INSTRUCTIVO!Área_de_impresión</vt:lpstr>
      <vt:lpstr>PORTADA!Área_de_impresión</vt:lpstr>
      <vt:lpstr>'Tabla 1. Áreas'!Área_de_impresión</vt:lpstr>
      <vt:lpstr>'Tabla 2 Evid. no cumpl P.I.'!Área_de_impresión</vt:lpstr>
      <vt:lpstr>'Tabla 3 Perfiles TH'!Área_de_impresión</vt:lpstr>
      <vt:lpstr>'Tabla 4 Registro Muestra TH'!Área_de_impresión</vt:lpstr>
      <vt:lpstr>'Tabla 5 Estructura del TH'!Área_de_impresión</vt:lpstr>
      <vt:lpstr>'Condiciones NO cumplimiento'!Títulos_a_imprimir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Alberto Cuervo Fonce</dc:creator>
  <cp:keywords/>
  <dc:description/>
  <cp:lastModifiedBy>Cesar Augusto Rodriguez Chaparro</cp:lastModifiedBy>
  <cp:revision/>
  <cp:lastPrinted>2026-06-24T19:34:20Z</cp:lastPrinted>
  <dcterms:created xsi:type="dcterms:W3CDTF">2025-06-13T16:00:54Z</dcterms:created>
  <dcterms:modified xsi:type="dcterms:W3CDTF">2026-06-24T19:34:39Z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0x010100CBAB2D1B7E1D91439D22BD14EE047FE5</vt:lpwstr>
  </property>
</Properties>
</file>