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288B69F7-6485-45F5-A214-BB7D4F772803}" xr6:coauthVersionLast="40" xr6:coauthVersionMax="40" xr10:uidLastSave="{00000000-0000-0000-0000-000000000000}"/>
  <bookViews>
    <workbookView xWindow="-120" yWindow="-120" windowWidth="24240" windowHeight="13140" xr2:uid="{E4E29088-BC10-433A-9AB2-28C237DF02ED}"/>
  </bookViews>
  <sheets>
    <sheet name="DESARR INF EN ESTABL DE REC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63" i="1" l="1"/>
  <c r="AY62" i="1"/>
  <c r="AY63" i="1" s="1"/>
  <c r="AS62" i="1"/>
  <c r="AD62" i="1"/>
  <c r="AD63" i="1" s="1"/>
  <c r="R62" i="1"/>
  <c r="R63" i="1" s="1"/>
  <c r="BN57" i="1"/>
  <c r="BC57" i="1"/>
  <c r="AR57" i="1"/>
  <c r="AG57" i="1"/>
  <c r="B57" i="1" s="1"/>
  <c r="V57" i="1"/>
  <c r="BN56" i="1"/>
  <c r="BO56" i="1" s="1"/>
  <c r="BC62" i="1" s="1"/>
  <c r="BC63" i="1" s="1"/>
  <c r="BC56" i="1"/>
  <c r="AR56" i="1"/>
  <c r="AG56" i="1"/>
  <c r="V56" i="1"/>
  <c r="B56" i="1"/>
  <c r="BN55" i="1"/>
  <c r="BC55" i="1"/>
  <c r="AR55" i="1"/>
  <c r="AG55" i="1"/>
  <c r="V55" i="1"/>
  <c r="BN54" i="1"/>
  <c r="BC54" i="1"/>
  <c r="AR54" i="1"/>
  <c r="B54" i="1" s="1"/>
  <c r="AG54" i="1"/>
  <c r="BO54" i="1" s="1"/>
  <c r="BA62" i="1" s="1"/>
  <c r="BA63" i="1" s="1"/>
  <c r="V54" i="1"/>
  <c r="BN53" i="1"/>
  <c r="BC53" i="1"/>
  <c r="AR53" i="1"/>
  <c r="AG53" i="1"/>
  <c r="V53" i="1"/>
  <c r="BN52" i="1"/>
  <c r="BC52" i="1"/>
  <c r="AR52" i="1"/>
  <c r="AG52" i="1"/>
  <c r="P52" i="1"/>
  <c r="V52" i="1" s="1"/>
  <c r="B52" i="1" s="1"/>
  <c r="BN51" i="1"/>
  <c r="BO51" i="1" s="1"/>
  <c r="AX62" i="1" s="1"/>
  <c r="AX63" i="1" s="1"/>
  <c r="BC51" i="1"/>
  <c r="AR51" i="1"/>
  <c r="AG51" i="1"/>
  <c r="V51" i="1"/>
  <c r="B51" i="1"/>
  <c r="BN50" i="1"/>
  <c r="BC50" i="1"/>
  <c r="AR50" i="1"/>
  <c r="AG50" i="1"/>
  <c r="V50" i="1"/>
  <c r="BN49" i="1"/>
  <c r="BC49" i="1"/>
  <c r="AR49" i="1"/>
  <c r="AG49" i="1"/>
  <c r="BO49" i="1" s="1"/>
  <c r="AV62" i="1" s="1"/>
  <c r="AV63" i="1" s="1"/>
  <c r="V49" i="1"/>
  <c r="BN48" i="1"/>
  <c r="BC48" i="1"/>
  <c r="AR48" i="1"/>
  <c r="AG48" i="1"/>
  <c r="V48" i="1"/>
  <c r="BN47" i="1"/>
  <c r="BO47" i="1" s="1"/>
  <c r="AT62" i="1" s="1"/>
  <c r="AT63" i="1" s="1"/>
  <c r="BC47" i="1"/>
  <c r="AR47" i="1"/>
  <c r="AG47" i="1"/>
  <c r="V47" i="1"/>
  <c r="B47" i="1"/>
  <c r="BN46" i="1"/>
  <c r="BC46" i="1"/>
  <c r="AR46" i="1"/>
  <c r="AG46" i="1"/>
  <c r="V46" i="1"/>
  <c r="BN45" i="1"/>
  <c r="BC45" i="1"/>
  <c r="AR45" i="1"/>
  <c r="AG45" i="1"/>
  <c r="BO45" i="1" s="1"/>
  <c r="AR62" i="1" s="1"/>
  <c r="AR63" i="1" s="1"/>
  <c r="V45" i="1"/>
  <c r="BN44" i="1"/>
  <c r="BC44" i="1"/>
  <c r="AR44" i="1"/>
  <c r="AG44" i="1"/>
  <c r="V44" i="1"/>
  <c r="BN43" i="1"/>
  <c r="BO43" i="1" s="1"/>
  <c r="AP62" i="1" s="1"/>
  <c r="AP63" i="1" s="1"/>
  <c r="BC43" i="1"/>
  <c r="AR43" i="1"/>
  <c r="AG43" i="1"/>
  <c r="V43" i="1"/>
  <c r="B43" i="1"/>
  <c r="BN42" i="1"/>
  <c r="BO42" i="1" s="1"/>
  <c r="AO62" i="1" s="1"/>
  <c r="AO63" i="1" s="1"/>
  <c r="BC42" i="1"/>
  <c r="AR42" i="1"/>
  <c r="B42" i="1" s="1"/>
  <c r="AG42" i="1"/>
  <c r="V42" i="1"/>
  <c r="BN41" i="1"/>
  <c r="BC41" i="1"/>
  <c r="AR41" i="1"/>
  <c r="AG41" i="1"/>
  <c r="BO41" i="1" s="1"/>
  <c r="AN62" i="1" s="1"/>
  <c r="AN63" i="1" s="1"/>
  <c r="V41" i="1"/>
  <c r="BN40" i="1"/>
  <c r="BC40" i="1"/>
  <c r="AR40" i="1"/>
  <c r="AG40" i="1"/>
  <c r="V40" i="1"/>
  <c r="BN39" i="1"/>
  <c r="BO39" i="1" s="1"/>
  <c r="AL62" i="1" s="1"/>
  <c r="AL63" i="1" s="1"/>
  <c r="BC39" i="1"/>
  <c r="AR39" i="1"/>
  <c r="AG39" i="1"/>
  <c r="V39" i="1"/>
  <c r="B39" i="1"/>
  <c r="BN38" i="1"/>
  <c r="BC38" i="1"/>
  <c r="AR38" i="1"/>
  <c r="B38" i="1" s="1"/>
  <c r="AG38" i="1"/>
  <c r="V38" i="1"/>
  <c r="BN37" i="1"/>
  <c r="BC37" i="1"/>
  <c r="AR37" i="1"/>
  <c r="AG37" i="1"/>
  <c r="BO37" i="1" s="1"/>
  <c r="AJ62" i="1" s="1"/>
  <c r="AJ63" i="1" s="1"/>
  <c r="V37" i="1"/>
  <c r="BN36" i="1"/>
  <c r="BC36" i="1"/>
  <c r="AR36" i="1"/>
  <c r="AG36" i="1"/>
  <c r="V36" i="1"/>
  <c r="BN35" i="1"/>
  <c r="BO35" i="1" s="1"/>
  <c r="AH62" i="1" s="1"/>
  <c r="AH63" i="1" s="1"/>
  <c r="BC35" i="1"/>
  <c r="AR35" i="1"/>
  <c r="AG35" i="1"/>
  <c r="V35" i="1"/>
  <c r="B35" i="1"/>
  <c r="BN34" i="1"/>
  <c r="BO34" i="1" s="1"/>
  <c r="AG62" i="1" s="1"/>
  <c r="AG63" i="1" s="1"/>
  <c r="BC34" i="1"/>
  <c r="AR34" i="1"/>
  <c r="B34" i="1" s="1"/>
  <c r="AG34" i="1"/>
  <c r="V34" i="1"/>
  <c r="BN33" i="1"/>
  <c r="BC33" i="1"/>
  <c r="AR33" i="1"/>
  <c r="AG33" i="1"/>
  <c r="BO33" i="1" s="1"/>
  <c r="AF62" i="1" s="1"/>
  <c r="AF63" i="1" s="1"/>
  <c r="V33" i="1"/>
  <c r="BN32" i="1"/>
  <c r="BC32" i="1"/>
  <c r="AR32" i="1"/>
  <c r="B32" i="1" s="1"/>
  <c r="AG32" i="1"/>
  <c r="V32" i="1"/>
  <c r="BN31" i="1"/>
  <c r="BO31" i="1" s="1"/>
  <c r="BC31" i="1"/>
  <c r="AR31" i="1"/>
  <c r="AG31" i="1"/>
  <c r="V31" i="1"/>
  <c r="B31" i="1"/>
  <c r="BN30" i="1"/>
  <c r="BC30" i="1"/>
  <c r="AR30" i="1"/>
  <c r="B30" i="1" s="1"/>
  <c r="AG30" i="1"/>
  <c r="V30" i="1"/>
  <c r="BN29" i="1"/>
  <c r="BC29" i="1"/>
  <c r="AR29" i="1"/>
  <c r="AG29" i="1"/>
  <c r="BO29" i="1" s="1"/>
  <c r="AB62" i="1" s="1"/>
  <c r="AB63" i="1" s="1"/>
  <c r="V29" i="1"/>
  <c r="BN28" i="1"/>
  <c r="BC28" i="1"/>
  <c r="AR28" i="1"/>
  <c r="AG28" i="1"/>
  <c r="V28" i="1"/>
  <c r="BN27" i="1"/>
  <c r="BO27" i="1" s="1"/>
  <c r="Z62" i="1" s="1"/>
  <c r="Z63" i="1" s="1"/>
  <c r="BC27" i="1"/>
  <c r="AR27" i="1"/>
  <c r="AG27" i="1"/>
  <c r="V27" i="1"/>
  <c r="B27" i="1"/>
  <c r="BN26" i="1"/>
  <c r="BO26" i="1" s="1"/>
  <c r="Y62" i="1" s="1"/>
  <c r="Y63" i="1" s="1"/>
  <c r="BC26" i="1"/>
  <c r="AR26" i="1"/>
  <c r="B26" i="1" s="1"/>
  <c r="AG26" i="1"/>
  <c r="V26" i="1"/>
  <c r="BN25" i="1"/>
  <c r="BC25" i="1"/>
  <c r="AR25" i="1"/>
  <c r="AG25" i="1"/>
  <c r="BO25" i="1" s="1"/>
  <c r="X62" i="1" s="1"/>
  <c r="X63" i="1" s="1"/>
  <c r="V25" i="1"/>
  <c r="BN24" i="1"/>
  <c r="BC24" i="1"/>
  <c r="AR24" i="1"/>
  <c r="AG24" i="1"/>
  <c r="V24" i="1"/>
  <c r="BN23" i="1"/>
  <c r="BC23" i="1"/>
  <c r="AL23" i="1"/>
  <c r="AR23" i="1" s="1"/>
  <c r="AE23" i="1"/>
  <c r="AG23" i="1" s="1"/>
  <c r="B23" i="1" s="1"/>
  <c r="AA23" i="1"/>
  <c r="P23" i="1"/>
  <c r="V23" i="1" s="1"/>
  <c r="BN22" i="1"/>
  <c r="BC22" i="1"/>
  <c r="AR22" i="1"/>
  <c r="B22" i="1" s="1"/>
  <c r="AG22" i="1"/>
  <c r="V22" i="1"/>
  <c r="BN21" i="1"/>
  <c r="BC21" i="1"/>
  <c r="AR21" i="1"/>
  <c r="AG21" i="1"/>
  <c r="BO21" i="1" s="1"/>
  <c r="T62" i="1" s="1"/>
  <c r="T63" i="1" s="1"/>
  <c r="V21" i="1"/>
  <c r="BN20" i="1"/>
  <c r="BC20" i="1"/>
  <c r="AR20" i="1"/>
  <c r="AG20" i="1"/>
  <c r="B20" i="1" s="1"/>
  <c r="V20" i="1"/>
  <c r="BN19" i="1"/>
  <c r="BO19" i="1" s="1"/>
  <c r="BC19" i="1"/>
  <c r="AR19" i="1"/>
  <c r="AG19" i="1"/>
  <c r="V19" i="1"/>
  <c r="B19" i="1"/>
  <c r="BN18" i="1"/>
  <c r="BO18" i="1" s="1"/>
  <c r="Q62" i="1" s="1"/>
  <c r="Q63" i="1" s="1"/>
  <c r="BC18" i="1"/>
  <c r="AR18" i="1"/>
  <c r="B18" i="1" s="1"/>
  <c r="AG18" i="1"/>
  <c r="V18" i="1"/>
  <c r="BN17" i="1"/>
  <c r="BC17" i="1"/>
  <c r="AR17" i="1"/>
  <c r="B17" i="1" s="1"/>
  <c r="AG17" i="1"/>
  <c r="BO17" i="1" s="1"/>
  <c r="P62" i="1" s="1"/>
  <c r="P63" i="1" s="1"/>
  <c r="V17" i="1"/>
  <c r="BN16" i="1"/>
  <c r="BC16" i="1"/>
  <c r="AR16" i="1"/>
  <c r="AG16" i="1"/>
  <c r="V16" i="1"/>
  <c r="BN15" i="1"/>
  <c r="BO15" i="1" s="1"/>
  <c r="N62" i="1" s="1"/>
  <c r="N63" i="1" s="1"/>
  <c r="BC15" i="1"/>
  <c r="AR15" i="1"/>
  <c r="AG15" i="1"/>
  <c r="V15" i="1"/>
  <c r="B15" i="1"/>
  <c r="BN14" i="1"/>
  <c r="BC14" i="1"/>
  <c r="AR14" i="1"/>
  <c r="B14" i="1" s="1"/>
  <c r="AG14" i="1"/>
  <c r="V14" i="1"/>
  <c r="BN13" i="1"/>
  <c r="BC13" i="1"/>
  <c r="AR13" i="1"/>
  <c r="AG13" i="1"/>
  <c r="BO13" i="1" s="1"/>
  <c r="L62" i="1" s="1"/>
  <c r="L63" i="1" s="1"/>
  <c r="V13" i="1"/>
  <c r="BO44" i="1" l="1"/>
  <c r="AQ62" i="1" s="1"/>
  <c r="AQ63" i="1" s="1"/>
  <c r="BO52" i="1"/>
  <c r="B25" i="1"/>
  <c r="B28" i="1"/>
  <c r="B33" i="1"/>
  <c r="B36" i="1"/>
  <c r="B41" i="1"/>
  <c r="B44" i="1"/>
  <c r="BO53" i="1"/>
  <c r="AZ62" i="1" s="1"/>
  <c r="AZ63" i="1" s="1"/>
  <c r="B13" i="1"/>
  <c r="BO14" i="1"/>
  <c r="M62" i="1" s="1"/>
  <c r="M63" i="1" s="1"/>
  <c r="B16" i="1"/>
  <c r="B21" i="1"/>
  <c r="BO22" i="1"/>
  <c r="U62" i="1" s="1"/>
  <c r="U63" i="1" s="1"/>
  <c r="BO24" i="1"/>
  <c r="W62" i="1" s="1"/>
  <c r="W63" i="1" s="1"/>
  <c r="BO32" i="1"/>
  <c r="AE62" i="1" s="1"/>
  <c r="AE63" i="1" s="1"/>
  <c r="BO40" i="1"/>
  <c r="AM62" i="1" s="1"/>
  <c r="AM63" i="1" s="1"/>
  <c r="BO48" i="1"/>
  <c r="AU62" i="1" s="1"/>
  <c r="AU63" i="1" s="1"/>
  <c r="B53" i="1"/>
  <c r="BO55" i="1"/>
  <c r="BB62" i="1" s="1"/>
  <c r="BB63" i="1" s="1"/>
  <c r="B55" i="1"/>
  <c r="BO28" i="1"/>
  <c r="AA62" i="1" s="1"/>
  <c r="AA63" i="1" s="1"/>
  <c r="BO36" i="1"/>
  <c r="AI62" i="1" s="1"/>
  <c r="AI63" i="1" s="1"/>
  <c r="BO16" i="1"/>
  <c r="O62" i="1" s="1"/>
  <c r="O63" i="1" s="1"/>
  <c r="BO23" i="1"/>
  <c r="V62" i="1" s="1"/>
  <c r="V63" i="1" s="1"/>
  <c r="BO46" i="1"/>
  <c r="B46" i="1"/>
  <c r="B49" i="1"/>
  <c r="BO20" i="1"/>
  <c r="S62" i="1" s="1"/>
  <c r="S63" i="1" s="1"/>
  <c r="B24" i="1"/>
  <c r="B29" i="1"/>
  <c r="BO30" i="1"/>
  <c r="AC62" i="1" s="1"/>
  <c r="AC63" i="1" s="1"/>
  <c r="B37" i="1"/>
  <c r="BO38" i="1"/>
  <c r="AK62" i="1" s="1"/>
  <c r="AK63" i="1" s="1"/>
  <c r="B40" i="1"/>
  <c r="B45" i="1"/>
  <c r="B48" i="1"/>
  <c r="BO50" i="1"/>
  <c r="AW62" i="1" s="1"/>
  <c r="AW63" i="1" s="1"/>
  <c r="B50" i="1"/>
  <c r="BO57" i="1"/>
  <c r="BD62" i="1" s="1"/>
  <c r="BD63" i="1" s="1"/>
</calcChain>
</file>

<file path=xl/sharedStrings.xml><?xml version="1.0" encoding="utf-8"?>
<sst xmlns="http://schemas.openxmlformats.org/spreadsheetml/2006/main" count="279" uniqueCount="82">
  <si>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 </t>
    </r>
    <r>
      <rPr>
        <b/>
        <sz val="14"/>
        <color rgb="FFFFFF00"/>
        <rFont val="Calibri"/>
        <family val="2"/>
        <scheme val="minor"/>
      </rPr>
      <t xml:space="preserve">DESARROLLO INFANTIL EN ESTABLECIMIENTOS DE RECLUSIÓN
</t>
    </r>
    <r>
      <rPr>
        <b/>
        <sz val="14"/>
        <color theme="0"/>
        <rFont val="Calibri"/>
        <family val="2"/>
        <scheme val="minor"/>
      </rPr>
      <t>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</si>
  <si>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</si>
  <si>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entre 6 meses y 8 meses 29 días</t>
  </si>
  <si>
    <t>Número de niños entre 9 meses y 11 meses 29 días</t>
  </si>
  <si>
    <t>Número de niños entre 12 meses y 3 años,11 meses, 29 días</t>
  </si>
  <si>
    <t>TIPO DE ALIMENTO A SUMINISTRAR</t>
  </si>
  <si>
    <t xml:space="preserve">TOTAL NECESIDAD MENSUAL  </t>
  </si>
  <si>
    <t>UNIDAD DE MEDIDA</t>
  </si>
  <si>
    <t>D.I. EN ESTABLECIMIENTOS DE RECLUSIÓN</t>
  </si>
  <si>
    <t>TOTAL ESTIMADO POR CUPO ASIGNADO (g/cc/unid)</t>
  </si>
  <si>
    <t>Rango etario</t>
  </si>
  <si>
    <t>1 A 3 AÑOS 11 MESES</t>
  </si>
  <si>
    <t>9 A 11 MESES</t>
  </si>
  <si>
    <t>6 A 8 MESES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</si>
  <si>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</si>
  <si>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</si>
  <si>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</si>
  <si>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</si>
  <si>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</si>
  <si>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</si>
  <si>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</si>
  <si>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</si>
  <si>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Ración</t>
  </si>
  <si>
    <t>Frec/mes</t>
  </si>
  <si>
    <t>ACEITES Y GRASAS</t>
  </si>
  <si>
    <t>Lts</t>
  </si>
  <si>
    <t>ACEITES Y GRASAS(ml)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</si>
  <si>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</si>
  <si>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</si>
  <si>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</si>
  <si>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</si>
  <si>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</si>
  <si>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</si>
  <si>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</si>
  <si>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</si>
  <si>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</si>
  <si>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</si>
  <si>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</si>
  <si>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</si>
  <si>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</si>
  <si>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</si>
  <si>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</si>
  <si>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</si>
  <si>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</si>
  <si>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FRIJOL EMPACADO</t>
  </si>
  <si>
    <t>FRUTOS SECOS Y SEMILLAS</t>
  </si>
  <si>
    <t xml:space="preserve">FRUTA </t>
  </si>
  <si>
    <t>GALLETERÍA</t>
  </si>
  <si>
    <t>GELATINA</t>
  </si>
  <si>
    <t xml:space="preserve">HARINA DE MAIZ </t>
  </si>
  <si>
    <t>HARINA DE TRIGO</t>
  </si>
  <si>
    <t>HARINA DE PLÁTANO</t>
  </si>
  <si>
    <t>HIGADO</t>
  </si>
  <si>
    <t>HUEVO (unid)</t>
  </si>
  <si>
    <t>Un.</t>
  </si>
  <si>
    <t xml:space="preserve">KUMIS, Yogourt  </t>
  </si>
  <si>
    <t>KUMIS, Yogourt  (ml)</t>
  </si>
  <si>
    <t xml:space="preserve">LECHE CONTINUACIÓN FORTIFICADA CON Fe </t>
  </si>
  <si>
    <t>LECHE CONTINUACIÓN FORTIFICADA CON Fe (g)</t>
  </si>
  <si>
    <t>LECHE ENTERA EN POLVO</t>
  </si>
  <si>
    <t>LECHE LIQUIDA O EN POLVO (se calcula líquida)</t>
  </si>
  <si>
    <t>LECHE LIQUIDA O EN POLVO (se calcula líquida)(ml)</t>
  </si>
  <si>
    <t>LEGUMINOSA SECA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</si>
  <si>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</si>
  <si>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</si>
  <si>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</si>
  <si>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</si>
  <si>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</si>
  <si>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</si>
  <si>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</si>
  <si>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</si>
  <si>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</si>
  <si>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</si>
  <si>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TUBÉRCULOS Y PLÁTANOS</t>
  </si>
  <si>
    <t>VERDURAS Y HORTALIZAS</t>
  </si>
  <si>
    <t>VISCERAS ROJAS</t>
  </si>
  <si>
    <t xml:space="preserve">CONSUMO TOTAL POR CUPO </t>
  </si>
  <si>
    <t>ACEITES (ml)</t>
  </si>
  <si>
    <t>FRUTA</t>
  </si>
  <si>
    <t>QUESO CAMPESINO</t>
  </si>
  <si>
    <t>CONSUMO EN GRAMOS, ML O UNIDADES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</si>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</sst>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4" borderId="4" xfId="0" applyFill="1" applyBorder="1"/>
    <xf numFmtId="0" fontId="0" fillId="4" borderId="7" xfId="0" applyFill="1" applyBorder="1"/>
    <xf numFmtId="0" fontId="0" fillId="4" borderId="10" xfId="0" applyFill="1" applyBorder="1"/>
    <xf numFmtId="0" fontId="9" fillId="2" borderId="0" xfId="0" applyFont="1" applyFill="1" applyAlignment="1">
      <alignment horizontal="center" vertical="center"/>
    </xf>
    <xf numFmtId="0" fontId="10" fillId="4" borderId="20" xfId="0" applyFont="1" applyFill="1" applyBorder="1" applyAlignment="1">
      <alignment vertical="center"/>
    </xf>
    <xf numFmtId="0" fontId="10" fillId="4" borderId="26" xfId="0" applyFont="1" applyFill="1" applyBorder="1" applyAlignment="1">
      <alignment vertical="center" wrapText="1"/>
    </xf>
    <xf numFmtId="0" fontId="10" fillId="4" borderId="26" xfId="0" applyFont="1" applyFill="1" applyBorder="1" applyAlignment="1">
      <alignment horizontal="center" vertical="center"/>
    </xf>
    <xf numFmtId="0" fontId="0" fillId="0" borderId="4" xfId="0" applyBorder="1"/>
    <xf numFmtId="0" fontId="0" fillId="0" borderId="33" xfId="0" applyBorder="1"/>
    <xf numFmtId="0" fontId="0" fillId="0" borderId="31" xfId="0" applyBorder="1"/>
    <xf numFmtId="0" fontId="0" fillId="5" borderId="26" xfId="0" applyFill="1" applyBorder="1"/>
    <xf numFmtId="0" fontId="0" fillId="0" borderId="26" xfId="0" applyBorder="1"/>
    <xf numFmtId="0" fontId="11" fillId="5" borderId="26" xfId="0" applyFont="1" applyFill="1" applyBorder="1"/>
    <xf numFmtId="0" fontId="11" fillId="0" borderId="26" xfId="0" applyFont="1" applyBorder="1"/>
    <xf numFmtId="0" fontId="0" fillId="6" borderId="26" xfId="0" applyFill="1" applyBorder="1"/>
    <xf numFmtId="0" fontId="0" fillId="0" borderId="7" xfId="0" applyBorder="1" applyAlignment="1">
      <alignment wrapText="1"/>
    </xf>
    <xf numFmtId="0" fontId="0" fillId="0" borderId="34" xfId="0" applyBorder="1"/>
    <xf numFmtId="0" fontId="0" fillId="0" borderId="26" xfId="0" applyBorder="1" applyAlignment="1">
      <alignment wrapText="1"/>
    </xf>
    <xf numFmtId="0" fontId="0" fillId="0" borderId="7" xfId="0" applyBorder="1"/>
    <xf numFmtId="0" fontId="0" fillId="0" borderId="10" xfId="0" applyBorder="1" applyAlignment="1">
      <alignment wrapText="1"/>
    </xf>
    <xf numFmtId="0" fontId="0" fillId="0" borderId="36" xfId="0" applyBorder="1"/>
    <xf numFmtId="0" fontId="11" fillId="0" borderId="27" xfId="0" applyFont="1" applyBorder="1"/>
    <xf numFmtId="0" fontId="0" fillId="0" borderId="27" xfId="0" applyBorder="1"/>
    <xf numFmtId="0" fontId="11" fillId="0" borderId="8" xfId="0" applyFont="1" applyBorder="1"/>
    <xf numFmtId="0" fontId="11" fillId="0" borderId="37" xfId="0" applyFont="1" applyBorder="1"/>
    <xf numFmtId="0" fontId="0" fillId="0" borderId="37" xfId="0" applyBorder="1"/>
    <xf numFmtId="9" fontId="12" fillId="0" borderId="26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0" fillId="4" borderId="26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 wrapText="1"/>
    </xf>
    <xf numFmtId="10" fontId="10" fillId="4" borderId="8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10" fontId="10" fillId="4" borderId="22" xfId="1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19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22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justify" vertical="top" wrapText="1"/>
    </xf>
    <xf numFmtId="0" fontId="5" fillId="3" borderId="3" xfId="0" applyFont="1" applyFill="1" applyBorder="1" applyAlignment="1">
      <alignment horizontal="justify" vertical="top" wrapText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4" borderId="32" xfId="0" applyFill="1" applyBorder="1" applyProtection="1">
      <protection hidden="1"/>
    </xf>
    <xf numFmtId="0" fontId="0" fillId="4" borderId="26" xfId="0" applyFill="1" applyBorder="1" applyProtection="1">
      <protection hidden="1"/>
    </xf>
    <xf numFmtId="0" fontId="0" fillId="4" borderId="35" xfId="0" applyFill="1" applyBorder="1" applyProtection="1"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255F-E9EB-49B0-AC6A-8A62D5573255}">
  <sheetPr>
    <tabColor theme="8" tint="-0.249977111117893"/>
    <pageSetUpPr fitToPage="1"/>
  </sheetPr>
  <dimension ref="A1:BP63"/>
  <sheetViews>
    <sheetView tabSelected="1" view="pageBreakPreview" zoomScaleNormal="100" zoomScaleSheetLayoutView="100" workbookViewId="0">
      <selection activeCell="BS7" sqref="BS7"/>
    </sheetView>
  </sheetViews>
  <sheetFormatPr baseColWidth="10" defaultRowHeight="15" x14ac:dyDescent="0.25"/>
  <cols>
    <col min="1" max="1" width="66.5703125" customWidth="1"/>
    <col min="2" max="2" width="16.85546875" customWidth="1"/>
    <col min="3" max="3" width="14.42578125" customWidth="1"/>
    <col min="4" max="10" width="15.28515625" hidden="1" customWidth="1"/>
    <col min="11" max="11" width="45.7109375" hidden="1" customWidth="1"/>
    <col min="12" max="21" width="11.42578125" hidden="1" customWidth="1"/>
    <col min="22" max="22" width="13.42578125" hidden="1" customWidth="1"/>
    <col min="23" max="32" width="11.42578125" hidden="1" customWidth="1"/>
    <col min="33" max="33" width="12.28515625" hidden="1" customWidth="1"/>
    <col min="34" max="43" width="11.42578125" hidden="1" customWidth="1"/>
    <col min="44" max="44" width="12.28515625" hidden="1" customWidth="1"/>
    <col min="45" max="45" width="12.42578125" hidden="1" customWidth="1"/>
    <col min="46" max="46" width="12" hidden="1" customWidth="1"/>
    <col min="47" max="47" width="10.7109375" hidden="1" customWidth="1"/>
    <col min="48" max="48" width="11.42578125" hidden="1" customWidth="1"/>
    <col min="49" max="49" width="12.140625" hidden="1" customWidth="1"/>
    <col min="50" max="50" width="12.5703125" hidden="1" customWidth="1"/>
    <col min="51" max="51" width="12.28515625" hidden="1" customWidth="1"/>
    <col min="52" max="52" width="13.5703125" hidden="1" customWidth="1"/>
    <col min="53" max="53" width="11.140625" hidden="1" customWidth="1"/>
    <col min="54" max="54" width="13.28515625" hidden="1" customWidth="1"/>
    <col min="55" max="55" width="13.7109375" hidden="1" customWidth="1"/>
    <col min="56" max="56" width="11" hidden="1" customWidth="1"/>
    <col min="57" max="57" width="12.140625" hidden="1" customWidth="1"/>
    <col min="58" max="58" width="11.7109375" hidden="1" customWidth="1"/>
    <col min="59" max="59" width="13.85546875" hidden="1" customWidth="1"/>
    <col min="60" max="60" width="11.140625" hidden="1" customWidth="1"/>
    <col min="61" max="61" width="13.42578125" hidden="1" customWidth="1"/>
    <col min="62" max="62" width="11.5703125" hidden="1" customWidth="1"/>
    <col min="63" max="63" width="11.7109375" hidden="1" customWidth="1"/>
    <col min="64" max="64" width="11.5703125" hidden="1" customWidth="1"/>
    <col min="65" max="65" width="10.28515625" hidden="1" customWidth="1"/>
    <col min="66" max="66" width="13.85546875" hidden="1" customWidth="1"/>
    <col min="67" max="67" width="16.42578125" hidden="1" customWidth="1"/>
    <col min="68" max="68" width="11.42578125" hidden="1" customWidth="1"/>
  </cols>
  <sheetData>
    <row r="1" spans="1:67" ht="82.5" customHeight="1" thickBot="1" x14ac:dyDescent="0.35">
      <c r="A1" s="59" t="s">
        <v>0</v>
      </c>
      <c r="B1" s="60"/>
      <c r="C1" s="61"/>
    </row>
    <row r="2" spans="1:67" ht="189.75" customHeight="1" thickBot="1" x14ac:dyDescent="0.3">
      <c r="A2" s="62" t="s">
        <v>1</v>
      </c>
      <c r="B2" s="63"/>
      <c r="C2" s="64"/>
    </row>
    <row r="3" spans="1:67" x14ac:dyDescent="0.25">
      <c r="A3" s="1" t="s">
        <v>2</v>
      </c>
      <c r="B3" s="65">
        <v>0</v>
      </c>
      <c r="C3" s="66"/>
    </row>
    <row r="4" spans="1:67" x14ac:dyDescent="0.25">
      <c r="A4" s="2" t="s">
        <v>3</v>
      </c>
      <c r="B4" s="67">
        <v>0</v>
      </c>
      <c r="C4" s="68"/>
    </row>
    <row r="5" spans="1:67" ht="15.75" thickBot="1" x14ac:dyDescent="0.3">
      <c r="A5" s="2" t="s">
        <v>4</v>
      </c>
      <c r="B5" s="67">
        <v>0</v>
      </c>
      <c r="C5" s="68"/>
    </row>
    <row r="6" spans="1:67" ht="15.75" hidden="1" thickBot="1" x14ac:dyDescent="0.3">
      <c r="A6" s="3"/>
      <c r="B6" s="69"/>
      <c r="C6" s="70"/>
    </row>
    <row r="7" spans="1:67" ht="15" customHeight="1" x14ac:dyDescent="0.25">
      <c r="A7" s="39" t="s">
        <v>5</v>
      </c>
      <c r="B7" s="42" t="s">
        <v>6</v>
      </c>
      <c r="C7" s="45" t="s">
        <v>7</v>
      </c>
      <c r="K7" s="48" t="s">
        <v>8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</row>
    <row r="8" spans="1:67" ht="41.25" customHeight="1" x14ac:dyDescent="0.25">
      <c r="A8" s="40"/>
      <c r="B8" s="43"/>
      <c r="C8" s="46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9" t="s">
        <v>9</v>
      </c>
    </row>
    <row r="9" spans="1:67" ht="15.75" x14ac:dyDescent="0.25">
      <c r="A9" s="40"/>
      <c r="B9" s="43"/>
      <c r="C9" s="46"/>
      <c r="K9" s="5" t="s">
        <v>10</v>
      </c>
      <c r="L9" s="51" t="s">
        <v>11</v>
      </c>
      <c r="M9" s="52"/>
      <c r="N9" s="52"/>
      <c r="O9" s="52"/>
      <c r="P9" s="52"/>
      <c r="Q9" s="52"/>
      <c r="R9" s="52"/>
      <c r="S9" s="52"/>
      <c r="T9" s="52"/>
      <c r="U9" s="52"/>
      <c r="V9" s="53"/>
      <c r="W9" s="54" t="s">
        <v>12</v>
      </c>
      <c r="X9" s="55"/>
      <c r="Y9" s="55"/>
      <c r="Z9" s="55"/>
      <c r="AA9" s="55"/>
      <c r="AB9" s="55"/>
      <c r="AC9" s="55"/>
      <c r="AD9" s="55"/>
      <c r="AE9" s="55"/>
      <c r="AF9" s="55"/>
      <c r="AG9" s="56"/>
      <c r="AH9" s="57" t="s">
        <v>13</v>
      </c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7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7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0"/>
    </row>
    <row r="10" spans="1:67" ht="32.25" customHeight="1" x14ac:dyDescent="0.25">
      <c r="A10" s="40"/>
      <c r="B10" s="43"/>
      <c r="C10" s="46"/>
      <c r="K10" s="6" t="s">
        <v>14</v>
      </c>
      <c r="L10" s="36">
        <v>1</v>
      </c>
      <c r="M10" s="37"/>
      <c r="N10" s="37"/>
      <c r="O10" s="37"/>
      <c r="P10" s="37"/>
      <c r="Q10" s="37"/>
      <c r="R10" s="37"/>
      <c r="S10" s="37"/>
      <c r="T10" s="37"/>
      <c r="U10" s="37"/>
      <c r="V10" s="38"/>
      <c r="W10" s="36">
        <v>1</v>
      </c>
      <c r="X10" s="37"/>
      <c r="Y10" s="37"/>
      <c r="Z10" s="37"/>
      <c r="AA10" s="37"/>
      <c r="AB10" s="37"/>
      <c r="AC10" s="37"/>
      <c r="AD10" s="37"/>
      <c r="AE10" s="37"/>
      <c r="AF10" s="37"/>
      <c r="AG10" s="38"/>
      <c r="AH10" s="36">
        <v>6.5000000000000002E-2</v>
      </c>
      <c r="AI10" s="37"/>
      <c r="AJ10" s="37"/>
      <c r="AK10" s="37"/>
      <c r="AL10" s="37"/>
      <c r="AM10" s="37"/>
      <c r="AN10" s="37"/>
      <c r="AO10" s="37"/>
      <c r="AP10" s="37"/>
      <c r="AQ10" s="37"/>
      <c r="AR10" s="38"/>
      <c r="AS10" s="36"/>
      <c r="AT10" s="37"/>
      <c r="AU10" s="37"/>
      <c r="AV10" s="37"/>
      <c r="AW10" s="37"/>
      <c r="AX10" s="37"/>
      <c r="AY10" s="37"/>
      <c r="AZ10" s="37"/>
      <c r="BA10" s="37"/>
      <c r="BB10" s="37"/>
      <c r="BC10" s="38"/>
      <c r="BD10" s="36"/>
      <c r="BE10" s="37"/>
      <c r="BF10" s="37"/>
      <c r="BG10" s="37"/>
      <c r="BH10" s="37"/>
      <c r="BI10" s="37"/>
      <c r="BJ10" s="37"/>
      <c r="BK10" s="37"/>
      <c r="BL10" s="37"/>
      <c r="BM10" s="37"/>
      <c r="BN10" s="38"/>
      <c r="BO10" s="50"/>
    </row>
    <row r="11" spans="1:67" ht="24.75" customHeight="1" x14ac:dyDescent="0.25">
      <c r="A11" s="40"/>
      <c r="B11" s="43"/>
      <c r="C11" s="46"/>
      <c r="K11" s="7" t="s">
        <v>15</v>
      </c>
      <c r="L11" s="34" t="s">
        <v>16</v>
      </c>
      <c r="M11" s="34"/>
      <c r="N11" s="34" t="s">
        <v>17</v>
      </c>
      <c r="O11" s="34"/>
      <c r="P11" s="34" t="s">
        <v>18</v>
      </c>
      <c r="Q11" s="34"/>
      <c r="R11" s="34" t="s">
        <v>19</v>
      </c>
      <c r="S11" s="34"/>
      <c r="T11" s="34" t="s">
        <v>20</v>
      </c>
      <c r="U11" s="34"/>
      <c r="V11" s="29" t="s">
        <v>21</v>
      </c>
      <c r="W11" s="34" t="s">
        <v>16</v>
      </c>
      <c r="X11" s="34"/>
      <c r="Y11" s="34" t="s">
        <v>17</v>
      </c>
      <c r="Z11" s="34"/>
      <c r="AA11" s="34" t="s">
        <v>18</v>
      </c>
      <c r="AB11" s="34"/>
      <c r="AC11" s="34" t="s">
        <v>19</v>
      </c>
      <c r="AD11" s="34"/>
      <c r="AE11" s="34" t="s">
        <v>20</v>
      </c>
      <c r="AF11" s="34"/>
      <c r="AG11" s="35" t="s">
        <v>21</v>
      </c>
      <c r="AH11" s="34" t="s">
        <v>16</v>
      </c>
      <c r="AI11" s="34"/>
      <c r="AJ11" s="34" t="s">
        <v>17</v>
      </c>
      <c r="AK11" s="34"/>
      <c r="AL11" s="34" t="s">
        <v>18</v>
      </c>
      <c r="AM11" s="34"/>
      <c r="AN11" s="34" t="s">
        <v>19</v>
      </c>
      <c r="AO11" s="34"/>
      <c r="AP11" s="34" t="s">
        <v>20</v>
      </c>
      <c r="AQ11" s="34"/>
      <c r="AR11" s="29" t="s">
        <v>21</v>
      </c>
      <c r="AS11" s="34" t="s">
        <v>16</v>
      </c>
      <c r="AT11" s="34"/>
      <c r="AU11" s="34" t="s">
        <v>17</v>
      </c>
      <c r="AV11" s="34"/>
      <c r="AW11" s="34" t="s">
        <v>18</v>
      </c>
      <c r="AX11" s="34"/>
      <c r="AY11" s="34" t="s">
        <v>19</v>
      </c>
      <c r="AZ11" s="34"/>
      <c r="BA11" s="34" t="s">
        <v>20</v>
      </c>
      <c r="BB11" s="34"/>
      <c r="BC11" s="29" t="s">
        <v>21</v>
      </c>
      <c r="BD11" s="34" t="s">
        <v>16</v>
      </c>
      <c r="BE11" s="34"/>
      <c r="BF11" s="34" t="s">
        <v>17</v>
      </c>
      <c r="BG11" s="34"/>
      <c r="BH11" s="34" t="s">
        <v>18</v>
      </c>
      <c r="BI11" s="34"/>
      <c r="BJ11" s="34" t="s">
        <v>19</v>
      </c>
      <c r="BK11" s="34"/>
      <c r="BL11" s="34" t="s">
        <v>20</v>
      </c>
      <c r="BM11" s="34"/>
      <c r="BN11" s="29" t="s">
        <v>21</v>
      </c>
      <c r="BO11" s="50"/>
    </row>
    <row r="12" spans="1:67" ht="16.5" thickBot="1" x14ac:dyDescent="0.3">
      <c r="A12" s="41"/>
      <c r="B12" s="44"/>
      <c r="C12" s="47"/>
      <c r="K12" s="7"/>
      <c r="L12" s="7" t="s">
        <v>22</v>
      </c>
      <c r="M12" s="7" t="s">
        <v>23</v>
      </c>
      <c r="N12" s="7" t="s">
        <v>22</v>
      </c>
      <c r="O12" s="7" t="s">
        <v>23</v>
      </c>
      <c r="P12" s="7" t="s">
        <v>22</v>
      </c>
      <c r="Q12" s="7" t="s">
        <v>23</v>
      </c>
      <c r="R12" s="7" t="s">
        <v>22</v>
      </c>
      <c r="S12" s="7" t="s">
        <v>23</v>
      </c>
      <c r="T12" s="7" t="s">
        <v>22</v>
      </c>
      <c r="U12" s="7" t="s">
        <v>23</v>
      </c>
      <c r="V12" s="30"/>
      <c r="W12" s="7" t="s">
        <v>22</v>
      </c>
      <c r="X12" s="7" t="s">
        <v>23</v>
      </c>
      <c r="Y12" s="7" t="s">
        <v>22</v>
      </c>
      <c r="Z12" s="7" t="s">
        <v>23</v>
      </c>
      <c r="AA12" s="7" t="s">
        <v>22</v>
      </c>
      <c r="AB12" s="7" t="s">
        <v>23</v>
      </c>
      <c r="AC12" s="7" t="s">
        <v>22</v>
      </c>
      <c r="AD12" s="7" t="s">
        <v>23</v>
      </c>
      <c r="AE12" s="7" t="s">
        <v>22</v>
      </c>
      <c r="AF12" s="7" t="s">
        <v>23</v>
      </c>
      <c r="AG12" s="35"/>
      <c r="AH12" s="7" t="s">
        <v>22</v>
      </c>
      <c r="AI12" s="7" t="s">
        <v>23</v>
      </c>
      <c r="AJ12" s="7" t="s">
        <v>22</v>
      </c>
      <c r="AK12" s="7" t="s">
        <v>23</v>
      </c>
      <c r="AL12" s="7" t="s">
        <v>22</v>
      </c>
      <c r="AM12" s="7" t="s">
        <v>23</v>
      </c>
      <c r="AN12" s="7" t="s">
        <v>22</v>
      </c>
      <c r="AO12" s="7" t="s">
        <v>23</v>
      </c>
      <c r="AP12" s="7" t="s">
        <v>22</v>
      </c>
      <c r="AQ12" s="7" t="s">
        <v>23</v>
      </c>
      <c r="AR12" s="30"/>
      <c r="AS12" s="7" t="s">
        <v>22</v>
      </c>
      <c r="AT12" s="7" t="s">
        <v>23</v>
      </c>
      <c r="AU12" s="7" t="s">
        <v>22</v>
      </c>
      <c r="AV12" s="7" t="s">
        <v>23</v>
      </c>
      <c r="AW12" s="7" t="s">
        <v>22</v>
      </c>
      <c r="AX12" s="7" t="s">
        <v>23</v>
      </c>
      <c r="AY12" s="7" t="s">
        <v>22</v>
      </c>
      <c r="AZ12" s="7" t="s">
        <v>23</v>
      </c>
      <c r="BA12" s="7" t="s">
        <v>22</v>
      </c>
      <c r="BB12" s="7" t="s">
        <v>23</v>
      </c>
      <c r="BC12" s="30"/>
      <c r="BD12" s="7" t="s">
        <v>22</v>
      </c>
      <c r="BE12" s="7" t="s">
        <v>23</v>
      </c>
      <c r="BF12" s="7" t="s">
        <v>22</v>
      </c>
      <c r="BG12" s="7" t="s">
        <v>23</v>
      </c>
      <c r="BH12" s="7" t="s">
        <v>22</v>
      </c>
      <c r="BI12" s="7" t="s">
        <v>23</v>
      </c>
      <c r="BJ12" s="7" t="s">
        <v>22</v>
      </c>
      <c r="BK12" s="7" t="s">
        <v>23</v>
      </c>
      <c r="BL12" s="7" t="s">
        <v>22</v>
      </c>
      <c r="BM12" s="7" t="s">
        <v>23</v>
      </c>
      <c r="BN12" s="30"/>
      <c r="BO12" s="50"/>
    </row>
    <row r="13" spans="1:67" ht="15" customHeight="1" x14ac:dyDescent="0.25">
      <c r="A13" s="8" t="s">
        <v>24</v>
      </c>
      <c r="B13" s="71">
        <f>ROUNDUP((+B$3*AR13+B$4*AG13+B$5*V13)/1000,1)</f>
        <v>0</v>
      </c>
      <c r="C13" s="9" t="s">
        <v>25</v>
      </c>
      <c r="K13" s="10" t="s">
        <v>26</v>
      </c>
      <c r="L13" s="11">
        <v>5</v>
      </c>
      <c r="M13" s="11">
        <v>30</v>
      </c>
      <c r="N13" s="11"/>
      <c r="O13" s="11"/>
      <c r="P13" s="11">
        <v>6</v>
      </c>
      <c r="Q13" s="11">
        <v>30</v>
      </c>
      <c r="R13" s="11"/>
      <c r="S13" s="11"/>
      <c r="T13" s="11">
        <v>6</v>
      </c>
      <c r="U13" s="11">
        <v>30</v>
      </c>
      <c r="V13" s="11">
        <f>(+L13*M13+N13*O13+P13*Q13+R13*S13+T13*U13)*L$10</f>
        <v>510</v>
      </c>
      <c r="W13" s="12">
        <v>5</v>
      </c>
      <c r="X13" s="12">
        <v>30</v>
      </c>
      <c r="Y13" s="12"/>
      <c r="Z13" s="12"/>
      <c r="AA13" s="12">
        <v>7</v>
      </c>
      <c r="AB13" s="12">
        <v>30</v>
      </c>
      <c r="AC13" s="12"/>
      <c r="AD13" s="12"/>
      <c r="AE13" s="12">
        <v>7</v>
      </c>
      <c r="AF13" s="12">
        <v>30</v>
      </c>
      <c r="AG13" s="12">
        <f>(+W13*X13+Y13*Z13+AA13*AB13+AC13*AD13+AE13*AF13)*W$10</f>
        <v>570</v>
      </c>
      <c r="AH13" s="13">
        <v>5</v>
      </c>
      <c r="AI13" s="13">
        <v>30</v>
      </c>
      <c r="AJ13" s="13"/>
      <c r="AK13" s="13"/>
      <c r="AL13" s="13">
        <v>9</v>
      </c>
      <c r="AM13" s="13">
        <v>30</v>
      </c>
      <c r="AN13" s="13"/>
      <c r="AO13" s="13"/>
      <c r="AP13" s="13">
        <v>4</v>
      </c>
      <c r="AQ13" s="13">
        <v>30</v>
      </c>
      <c r="AR13" s="11">
        <f>(+AH13*AI13+AJ13*AK13+AL13*AM13+AN13*AO13+AP13*AQ13)*AH$10</f>
        <v>35.1</v>
      </c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2">
        <f>(+AS13*AT13+AU13*AV13+AW13*AX13+AY13*AZ13+BA13*BB13)*AS$10</f>
        <v>0</v>
      </c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1">
        <f>(+BD13*BE13+BF13*BG13+BH13*BI13+BJ13*BK13+BL13*BM13)*BD$10</f>
        <v>0</v>
      </c>
      <c r="BO13" s="15">
        <f>+BN13+BC13+AR13+AG13+V13</f>
        <v>1115.0999999999999</v>
      </c>
    </row>
    <row r="14" spans="1:67" ht="15" hidden="1" customHeight="1" x14ac:dyDescent="0.25">
      <c r="A14" s="16" t="s">
        <v>27</v>
      </c>
      <c r="B14" s="72">
        <f t="shared" ref="B14:B57" si="0">ROUNDUP((+B$3*AR14+B$4*AG14+B$5*V14)/1000,1)</f>
        <v>0</v>
      </c>
      <c r="C14" s="17" t="s">
        <v>28</v>
      </c>
      <c r="K14" s="18" t="s">
        <v>27</v>
      </c>
      <c r="L14" s="11"/>
      <c r="M14" s="11"/>
      <c r="N14" s="11"/>
      <c r="O14" s="11"/>
      <c r="P14" s="13"/>
      <c r="Q14" s="13"/>
      <c r="R14" s="11"/>
      <c r="S14" s="11"/>
      <c r="T14" s="11"/>
      <c r="U14" s="11"/>
      <c r="V14" s="11">
        <f t="shared" ref="V14:V57" si="1">(+L14*M14+N14*O14+P14*Q14+R14*S14+T14*U14)*L$10</f>
        <v>0</v>
      </c>
      <c r="W14" s="12"/>
      <c r="X14" s="12"/>
      <c r="Y14" s="12"/>
      <c r="Z14" s="12"/>
      <c r="AA14" s="14"/>
      <c r="AB14" s="14"/>
      <c r="AC14" s="12"/>
      <c r="AD14" s="12"/>
      <c r="AE14" s="14"/>
      <c r="AF14" s="14"/>
      <c r="AG14" s="12">
        <f t="shared" ref="AG14:AG57" si="2">(+W14*X14+Y14*Z14+AA14*AB14+AC14*AD14+AE14*AF14)*W$10</f>
        <v>0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1">
        <f t="shared" ref="AR14:AR57" si="3">(+AH14*AI14+AJ14*AK14+AL14*AM14+AN14*AO14+AP14*AQ14)*AH$10</f>
        <v>0</v>
      </c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2">
        <f>(+AS14*AT14+AU14*AV14+AW14*AX14+AY14*AZ14+BA14*BB14)*AS$10</f>
        <v>0</v>
      </c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1">
        <f t="shared" ref="BN14:BN57" si="4">(+BD14*BE14+BF14*BG14+BH14*BI14+BJ14*BK14+BL14*BM14)*BD$10</f>
        <v>0</v>
      </c>
      <c r="BO14" s="15">
        <f t="shared" ref="BO14:BO57" si="5">+BN14+AR14+AG14+V14</f>
        <v>0</v>
      </c>
    </row>
    <row r="15" spans="1:67" ht="15.75" hidden="1" customHeight="1" x14ac:dyDescent="0.25">
      <c r="A15" s="16" t="s">
        <v>29</v>
      </c>
      <c r="B15" s="72">
        <f t="shared" si="0"/>
        <v>0</v>
      </c>
      <c r="C15" s="17" t="s">
        <v>28</v>
      </c>
      <c r="K15" s="18" t="s">
        <v>29</v>
      </c>
      <c r="L15" s="11"/>
      <c r="M15" s="11"/>
      <c r="N15" s="11"/>
      <c r="O15" s="11"/>
      <c r="P15" s="13"/>
      <c r="Q15" s="13"/>
      <c r="R15" s="11"/>
      <c r="S15" s="11"/>
      <c r="T15" s="11"/>
      <c r="U15" s="11"/>
      <c r="V15" s="11">
        <f t="shared" si="1"/>
        <v>0</v>
      </c>
      <c r="W15" s="12"/>
      <c r="X15" s="12"/>
      <c r="Y15" s="12"/>
      <c r="Z15" s="12"/>
      <c r="AA15" s="14"/>
      <c r="AB15" s="14"/>
      <c r="AC15" s="12"/>
      <c r="AD15" s="12"/>
      <c r="AE15" s="14"/>
      <c r="AF15" s="14"/>
      <c r="AG15" s="12">
        <f t="shared" si="2"/>
        <v>0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1">
        <f t="shared" si="3"/>
        <v>0</v>
      </c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2">
        <f t="shared" ref="BC15:BC57" si="6">(+AS15*AT15+AU15*AV15+AW15*AX15+AY15*AZ15+BA15*BB15)*AS$10</f>
        <v>0</v>
      </c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1">
        <f t="shared" si="4"/>
        <v>0</v>
      </c>
      <c r="BO15" s="15">
        <f t="shared" si="5"/>
        <v>0</v>
      </c>
    </row>
    <row r="16" spans="1:67" ht="15" customHeight="1" x14ac:dyDescent="0.25">
      <c r="A16" s="19" t="s">
        <v>30</v>
      </c>
      <c r="B16" s="72">
        <f t="shared" si="0"/>
        <v>0</v>
      </c>
      <c r="C16" s="17" t="s">
        <v>28</v>
      </c>
      <c r="K16" s="12" t="s">
        <v>30</v>
      </c>
      <c r="L16" s="11"/>
      <c r="M16" s="11"/>
      <c r="N16" s="11"/>
      <c r="O16" s="11"/>
      <c r="P16" s="13">
        <v>6</v>
      </c>
      <c r="Q16" s="13">
        <v>30</v>
      </c>
      <c r="R16" s="11"/>
      <c r="S16" s="11"/>
      <c r="T16" s="11">
        <v>6</v>
      </c>
      <c r="U16" s="11">
        <v>30</v>
      </c>
      <c r="V16" s="11">
        <f t="shared" si="1"/>
        <v>360</v>
      </c>
      <c r="W16" s="12"/>
      <c r="X16" s="12"/>
      <c r="Y16" s="12"/>
      <c r="Z16" s="12"/>
      <c r="AA16" s="14">
        <v>8</v>
      </c>
      <c r="AB16" s="14">
        <v>15</v>
      </c>
      <c r="AC16" s="12"/>
      <c r="AD16" s="12"/>
      <c r="AE16" s="14">
        <v>8</v>
      </c>
      <c r="AF16" s="14">
        <v>15</v>
      </c>
      <c r="AG16" s="12">
        <f t="shared" si="2"/>
        <v>240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1">
        <f t="shared" si="3"/>
        <v>0</v>
      </c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2">
        <f t="shared" si="6"/>
        <v>0</v>
      </c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1">
        <f t="shared" si="4"/>
        <v>0</v>
      </c>
      <c r="BO16" s="15">
        <f t="shared" si="5"/>
        <v>600</v>
      </c>
    </row>
    <row r="17" spans="1:67" ht="15" hidden="1" customHeight="1" x14ac:dyDescent="0.25">
      <c r="A17" s="19" t="s">
        <v>31</v>
      </c>
      <c r="B17" s="72">
        <f t="shared" si="0"/>
        <v>0</v>
      </c>
      <c r="C17" s="17" t="s">
        <v>28</v>
      </c>
      <c r="K17" s="12" t="s">
        <v>31</v>
      </c>
      <c r="L17" s="11"/>
      <c r="M17" s="11"/>
      <c r="N17" s="11"/>
      <c r="O17" s="11"/>
      <c r="P17" s="13"/>
      <c r="Q17" s="13"/>
      <c r="R17" s="11"/>
      <c r="S17" s="11"/>
      <c r="T17" s="11"/>
      <c r="U17" s="11"/>
      <c r="V17" s="11">
        <f t="shared" si="1"/>
        <v>0</v>
      </c>
      <c r="W17" s="12"/>
      <c r="X17" s="12"/>
      <c r="Y17" s="12"/>
      <c r="Z17" s="12"/>
      <c r="AA17" s="14"/>
      <c r="AB17" s="14"/>
      <c r="AC17" s="12"/>
      <c r="AD17" s="12"/>
      <c r="AE17" s="14"/>
      <c r="AF17" s="14"/>
      <c r="AG17" s="12">
        <f t="shared" si="2"/>
        <v>0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1">
        <f t="shared" si="3"/>
        <v>0</v>
      </c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2">
        <f t="shared" si="6"/>
        <v>0</v>
      </c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1">
        <f t="shared" si="4"/>
        <v>0</v>
      </c>
      <c r="BO17" s="15">
        <f t="shared" si="5"/>
        <v>0</v>
      </c>
    </row>
    <row r="18" spans="1:67" ht="16.5" hidden="1" customHeight="1" x14ac:dyDescent="0.25">
      <c r="A18" s="16" t="s">
        <v>32</v>
      </c>
      <c r="B18" s="72">
        <f t="shared" si="0"/>
        <v>0</v>
      </c>
      <c r="C18" s="17" t="s">
        <v>28</v>
      </c>
      <c r="K18" s="18" t="s">
        <v>32</v>
      </c>
      <c r="L18" s="11"/>
      <c r="M18" s="11"/>
      <c r="N18" s="11"/>
      <c r="O18" s="11"/>
      <c r="P18" s="13"/>
      <c r="Q18" s="13"/>
      <c r="R18" s="11"/>
      <c r="S18" s="11"/>
      <c r="T18" s="11"/>
      <c r="U18" s="11"/>
      <c r="V18" s="11">
        <f t="shared" si="1"/>
        <v>0</v>
      </c>
      <c r="W18" s="12"/>
      <c r="X18" s="12"/>
      <c r="Y18" s="12"/>
      <c r="Z18" s="12"/>
      <c r="AA18" s="14"/>
      <c r="AB18" s="14"/>
      <c r="AC18" s="12"/>
      <c r="AD18" s="12"/>
      <c r="AE18" s="14"/>
      <c r="AF18" s="14"/>
      <c r="AG18" s="12">
        <f t="shared" si="2"/>
        <v>0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1">
        <f t="shared" si="3"/>
        <v>0</v>
      </c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2">
        <f t="shared" si="6"/>
        <v>0</v>
      </c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1">
        <f t="shared" si="4"/>
        <v>0</v>
      </c>
      <c r="BO18" s="15">
        <f t="shared" si="5"/>
        <v>0</v>
      </c>
    </row>
    <row r="19" spans="1:67" hidden="1" x14ac:dyDescent="0.25">
      <c r="A19" s="19" t="s">
        <v>33</v>
      </c>
      <c r="B19" s="72">
        <f t="shared" si="0"/>
        <v>0</v>
      </c>
      <c r="C19" s="17" t="s">
        <v>28</v>
      </c>
      <c r="K19" s="12" t="s">
        <v>33</v>
      </c>
      <c r="L19" s="11"/>
      <c r="M19" s="11"/>
      <c r="N19" s="11"/>
      <c r="O19" s="11"/>
      <c r="P19" s="13"/>
      <c r="Q19" s="13"/>
      <c r="R19" s="11"/>
      <c r="S19" s="11"/>
      <c r="T19" s="11"/>
      <c r="U19" s="11"/>
      <c r="V19" s="11">
        <f t="shared" si="1"/>
        <v>0</v>
      </c>
      <c r="W19" s="12"/>
      <c r="X19" s="12"/>
      <c r="Y19" s="12"/>
      <c r="Z19" s="12"/>
      <c r="AA19" s="14"/>
      <c r="AB19" s="14"/>
      <c r="AC19" s="12"/>
      <c r="AD19" s="12"/>
      <c r="AE19" s="14"/>
      <c r="AF19" s="14"/>
      <c r="AG19" s="12">
        <f t="shared" si="2"/>
        <v>0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1">
        <f t="shared" si="3"/>
        <v>0</v>
      </c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2">
        <f t="shared" si="6"/>
        <v>0</v>
      </c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1">
        <f t="shared" si="4"/>
        <v>0</v>
      </c>
      <c r="BO19" s="15">
        <f t="shared" si="5"/>
        <v>0</v>
      </c>
    </row>
    <row r="20" spans="1:67" hidden="1" x14ac:dyDescent="0.25">
      <c r="A20" s="19" t="s">
        <v>34</v>
      </c>
      <c r="B20" s="72">
        <f t="shared" si="0"/>
        <v>0</v>
      </c>
      <c r="C20" s="17" t="s">
        <v>28</v>
      </c>
      <c r="K20" s="12" t="s">
        <v>34</v>
      </c>
      <c r="L20" s="11"/>
      <c r="M20" s="11"/>
      <c r="N20" s="11"/>
      <c r="O20" s="11"/>
      <c r="P20" s="13"/>
      <c r="Q20" s="13"/>
      <c r="R20" s="11"/>
      <c r="S20" s="11"/>
      <c r="T20" s="11"/>
      <c r="U20" s="11"/>
      <c r="V20" s="11">
        <f t="shared" si="1"/>
        <v>0</v>
      </c>
      <c r="W20" s="12"/>
      <c r="X20" s="12"/>
      <c r="Y20" s="12"/>
      <c r="Z20" s="12"/>
      <c r="AA20" s="14"/>
      <c r="AB20" s="14"/>
      <c r="AC20" s="12"/>
      <c r="AD20" s="12"/>
      <c r="AE20" s="14"/>
      <c r="AF20" s="14"/>
      <c r="AG20" s="12">
        <f t="shared" si="2"/>
        <v>0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1">
        <f t="shared" si="3"/>
        <v>0</v>
      </c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2">
        <f t="shared" si="6"/>
        <v>0</v>
      </c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1">
        <f t="shared" si="4"/>
        <v>0</v>
      </c>
      <c r="BO20" s="15">
        <f t="shared" si="5"/>
        <v>0</v>
      </c>
    </row>
    <row r="21" spans="1:67" ht="15" customHeight="1" x14ac:dyDescent="0.25">
      <c r="A21" s="16" t="s">
        <v>35</v>
      </c>
      <c r="B21" s="72">
        <f t="shared" si="0"/>
        <v>0</v>
      </c>
      <c r="C21" s="17" t="s">
        <v>28</v>
      </c>
      <c r="K21" s="18" t="s">
        <v>35</v>
      </c>
      <c r="L21" s="11">
        <v>10</v>
      </c>
      <c r="M21" s="11">
        <v>12</v>
      </c>
      <c r="N21" s="11"/>
      <c r="O21" s="11"/>
      <c r="P21" s="13"/>
      <c r="Q21" s="13"/>
      <c r="R21" s="11"/>
      <c r="S21" s="11"/>
      <c r="T21" s="11"/>
      <c r="U21" s="11"/>
      <c r="V21" s="11">
        <f t="shared" si="1"/>
        <v>120</v>
      </c>
      <c r="W21" s="12"/>
      <c r="X21" s="12"/>
      <c r="Y21" s="12"/>
      <c r="Z21" s="12"/>
      <c r="AA21" s="14"/>
      <c r="AB21" s="14"/>
      <c r="AC21" s="12"/>
      <c r="AD21" s="12"/>
      <c r="AE21" s="14"/>
      <c r="AF21" s="14"/>
      <c r="AG21" s="12">
        <f t="shared" si="2"/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1">
        <f t="shared" si="3"/>
        <v>0</v>
      </c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2">
        <f t="shared" si="6"/>
        <v>0</v>
      </c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1">
        <f t="shared" si="4"/>
        <v>0</v>
      </c>
      <c r="BO21" s="15">
        <f t="shared" si="5"/>
        <v>120</v>
      </c>
    </row>
    <row r="22" spans="1:67" hidden="1" x14ac:dyDescent="0.25">
      <c r="A22" s="16" t="s">
        <v>36</v>
      </c>
      <c r="B22" s="72">
        <f t="shared" si="0"/>
        <v>0</v>
      </c>
      <c r="C22" s="17" t="s">
        <v>28</v>
      </c>
      <c r="K22" s="18" t="s">
        <v>36</v>
      </c>
      <c r="L22" s="11"/>
      <c r="M22" s="11"/>
      <c r="N22" s="11"/>
      <c r="O22" s="11"/>
      <c r="P22" s="13"/>
      <c r="Q22" s="13"/>
      <c r="R22" s="11"/>
      <c r="S22" s="11"/>
      <c r="T22" s="11"/>
      <c r="U22" s="11"/>
      <c r="V22" s="11">
        <f t="shared" si="1"/>
        <v>0</v>
      </c>
      <c r="W22" s="12"/>
      <c r="X22" s="12"/>
      <c r="Y22" s="12"/>
      <c r="Z22" s="12"/>
      <c r="AA22" s="14"/>
      <c r="AB22" s="14"/>
      <c r="AC22" s="12"/>
      <c r="AD22" s="12"/>
      <c r="AE22" s="14"/>
      <c r="AF22" s="14"/>
      <c r="AG22" s="12">
        <f t="shared" si="2"/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1">
        <f t="shared" si="3"/>
        <v>0</v>
      </c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2">
        <f t="shared" si="6"/>
        <v>0</v>
      </c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1">
        <f t="shared" si="4"/>
        <v>0</v>
      </c>
      <c r="BO22" s="15">
        <f t="shared" si="5"/>
        <v>0</v>
      </c>
    </row>
    <row r="23" spans="1:67" x14ac:dyDescent="0.25">
      <c r="A23" s="16" t="s">
        <v>37</v>
      </c>
      <c r="B23" s="72">
        <f t="shared" si="0"/>
        <v>0</v>
      </c>
      <c r="C23" s="17" t="s">
        <v>28</v>
      </c>
      <c r="K23" s="18" t="s">
        <v>37</v>
      </c>
      <c r="L23" s="11">
        <v>30</v>
      </c>
      <c r="M23" s="11">
        <v>4</v>
      </c>
      <c r="N23" s="11"/>
      <c r="O23" s="11"/>
      <c r="P23" s="13">
        <f>+(30*9+15*4)/13</f>
        <v>25.384615384615383</v>
      </c>
      <c r="Q23" s="13">
        <v>13</v>
      </c>
      <c r="R23" s="11"/>
      <c r="S23" s="11"/>
      <c r="T23" s="11">
        <v>25.384615400000001</v>
      </c>
      <c r="U23" s="11">
        <v>13</v>
      </c>
      <c r="V23" s="11">
        <f t="shared" si="1"/>
        <v>780.00000020000004</v>
      </c>
      <c r="W23" s="12">
        <v>7</v>
      </c>
      <c r="X23" s="12">
        <v>10</v>
      </c>
      <c r="Y23" s="12"/>
      <c r="Z23" s="12"/>
      <c r="AA23" s="14">
        <f>+(15*5+15*0.5*8)/13</f>
        <v>10.384615384615385</v>
      </c>
      <c r="AB23" s="14">
        <v>13</v>
      </c>
      <c r="AC23" s="12"/>
      <c r="AD23" s="12"/>
      <c r="AE23" s="14">
        <f>+(15*5+15*0.5*8)/13</f>
        <v>10.384615384615385</v>
      </c>
      <c r="AF23" s="14">
        <v>13</v>
      </c>
      <c r="AG23" s="12">
        <f t="shared" si="2"/>
        <v>340</v>
      </c>
      <c r="AH23" s="13">
        <v>7</v>
      </c>
      <c r="AI23" s="13">
        <v>10</v>
      </c>
      <c r="AJ23" s="13"/>
      <c r="AK23" s="13"/>
      <c r="AL23" s="13">
        <f>+(15*7+7.5*8)/13</f>
        <v>12.692307692307692</v>
      </c>
      <c r="AM23" s="13">
        <v>13</v>
      </c>
      <c r="AN23" s="13"/>
      <c r="AO23" s="13"/>
      <c r="AP23" s="13"/>
      <c r="AQ23" s="13"/>
      <c r="AR23" s="11">
        <f t="shared" si="3"/>
        <v>15.275</v>
      </c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2">
        <f t="shared" si="6"/>
        <v>0</v>
      </c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1">
        <f t="shared" si="4"/>
        <v>0</v>
      </c>
      <c r="BO23" s="15">
        <f t="shared" si="5"/>
        <v>1135.2750002</v>
      </c>
    </row>
    <row r="24" spans="1:67" hidden="1" x14ac:dyDescent="0.25">
      <c r="A24" s="19" t="s">
        <v>38</v>
      </c>
      <c r="B24" s="72">
        <f t="shared" si="0"/>
        <v>0</v>
      </c>
      <c r="C24" s="17" t="s">
        <v>28</v>
      </c>
      <c r="K24" s="12" t="s">
        <v>38</v>
      </c>
      <c r="L24" s="11"/>
      <c r="M24" s="11"/>
      <c r="N24" s="11"/>
      <c r="O24" s="11"/>
      <c r="P24" s="13"/>
      <c r="Q24" s="13"/>
      <c r="R24" s="11"/>
      <c r="S24" s="11"/>
      <c r="T24" s="11"/>
      <c r="U24" s="11"/>
      <c r="V24" s="11">
        <f t="shared" si="1"/>
        <v>0</v>
      </c>
      <c r="W24" s="12"/>
      <c r="X24" s="12"/>
      <c r="Y24" s="12"/>
      <c r="Z24" s="12"/>
      <c r="AA24" s="14"/>
      <c r="AB24" s="14"/>
      <c r="AC24" s="12"/>
      <c r="AD24" s="12"/>
      <c r="AE24" s="14"/>
      <c r="AF24" s="14"/>
      <c r="AG24" s="12">
        <f t="shared" si="2"/>
        <v>0</v>
      </c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1">
        <f t="shared" si="3"/>
        <v>0</v>
      </c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2">
        <f t="shared" si="6"/>
        <v>0</v>
      </c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1">
        <f t="shared" si="4"/>
        <v>0</v>
      </c>
      <c r="BO24" s="15">
        <f t="shared" si="5"/>
        <v>0</v>
      </c>
    </row>
    <row r="25" spans="1:67" ht="15" customHeight="1" x14ac:dyDescent="0.25">
      <c r="A25" s="16" t="s">
        <v>39</v>
      </c>
      <c r="B25" s="72">
        <f t="shared" si="0"/>
        <v>0</v>
      </c>
      <c r="C25" s="17" t="s">
        <v>28</v>
      </c>
      <c r="K25" s="18" t="s">
        <v>39</v>
      </c>
      <c r="L25" s="11"/>
      <c r="M25" s="11"/>
      <c r="N25" s="11"/>
      <c r="O25" s="11"/>
      <c r="P25" s="13"/>
      <c r="Q25" s="13"/>
      <c r="R25" s="11"/>
      <c r="S25" s="11"/>
      <c r="T25" s="11"/>
      <c r="U25" s="11"/>
      <c r="V25" s="11">
        <f t="shared" si="1"/>
        <v>0</v>
      </c>
      <c r="W25" s="12"/>
      <c r="X25" s="12"/>
      <c r="Y25" s="12"/>
      <c r="Z25" s="12"/>
      <c r="AA25" s="14">
        <v>8</v>
      </c>
      <c r="AB25" s="14">
        <v>15</v>
      </c>
      <c r="AC25" s="12"/>
      <c r="AD25" s="12"/>
      <c r="AE25" s="14">
        <v>8</v>
      </c>
      <c r="AF25" s="14">
        <v>15</v>
      </c>
      <c r="AG25" s="12">
        <f t="shared" si="2"/>
        <v>240</v>
      </c>
      <c r="AH25" s="13"/>
      <c r="AI25" s="13"/>
      <c r="AJ25" s="13"/>
      <c r="AK25" s="13"/>
      <c r="AL25" s="13">
        <v>8</v>
      </c>
      <c r="AM25" s="13">
        <v>30</v>
      </c>
      <c r="AN25" s="13"/>
      <c r="AO25" s="13"/>
      <c r="AP25" s="13"/>
      <c r="AQ25" s="13"/>
      <c r="AR25" s="11">
        <f t="shared" si="3"/>
        <v>15.600000000000001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2">
        <f t="shared" si="6"/>
        <v>0</v>
      </c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1">
        <f t="shared" si="4"/>
        <v>0</v>
      </c>
      <c r="BO25" s="15">
        <f t="shared" si="5"/>
        <v>255.6</v>
      </c>
    </row>
    <row r="26" spans="1:67" x14ac:dyDescent="0.25">
      <c r="A26" s="19" t="s">
        <v>40</v>
      </c>
      <c r="B26" s="72">
        <f t="shared" si="0"/>
        <v>0</v>
      </c>
      <c r="C26" s="17" t="s">
        <v>28</v>
      </c>
      <c r="K26" s="12" t="s">
        <v>40</v>
      </c>
      <c r="L26" s="11"/>
      <c r="M26" s="11"/>
      <c r="N26" s="11"/>
      <c r="O26" s="11"/>
      <c r="P26" s="13">
        <v>6</v>
      </c>
      <c r="Q26" s="13">
        <v>30</v>
      </c>
      <c r="R26" s="11"/>
      <c r="S26" s="11"/>
      <c r="T26" s="11">
        <v>6</v>
      </c>
      <c r="U26" s="11">
        <v>30</v>
      </c>
      <c r="V26" s="11">
        <f t="shared" si="1"/>
        <v>360</v>
      </c>
      <c r="W26" s="12"/>
      <c r="X26" s="12"/>
      <c r="Y26" s="12"/>
      <c r="Z26" s="12"/>
      <c r="AA26" s="14"/>
      <c r="AB26" s="14"/>
      <c r="AC26" s="12"/>
      <c r="AD26" s="12"/>
      <c r="AE26" s="14"/>
      <c r="AF26" s="14"/>
      <c r="AG26" s="12">
        <f t="shared" si="2"/>
        <v>0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1">
        <f t="shared" si="3"/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2">
        <f t="shared" si="6"/>
        <v>0</v>
      </c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1">
        <f t="shared" si="4"/>
        <v>0</v>
      </c>
      <c r="BO26" s="15">
        <f t="shared" si="5"/>
        <v>360</v>
      </c>
    </row>
    <row r="27" spans="1:67" x14ac:dyDescent="0.25">
      <c r="A27" s="16" t="s">
        <v>41</v>
      </c>
      <c r="B27" s="72">
        <f t="shared" si="0"/>
        <v>0</v>
      </c>
      <c r="C27" s="17" t="s">
        <v>28</v>
      </c>
      <c r="K27" s="18" t="s">
        <v>41</v>
      </c>
      <c r="L27" s="11">
        <v>9</v>
      </c>
      <c r="M27" s="11">
        <v>6</v>
      </c>
      <c r="N27" s="11"/>
      <c r="O27" s="11"/>
      <c r="P27" s="13"/>
      <c r="Q27" s="13"/>
      <c r="R27" s="11"/>
      <c r="S27" s="11"/>
      <c r="T27" s="11"/>
      <c r="U27" s="11"/>
      <c r="V27" s="11">
        <f t="shared" si="1"/>
        <v>54</v>
      </c>
      <c r="W27" s="12"/>
      <c r="X27" s="12"/>
      <c r="Y27" s="12"/>
      <c r="Z27" s="12"/>
      <c r="AA27" s="14"/>
      <c r="AB27" s="14"/>
      <c r="AC27" s="12"/>
      <c r="AD27" s="12"/>
      <c r="AE27" s="14"/>
      <c r="AF27" s="14"/>
      <c r="AG27" s="12">
        <f t="shared" si="2"/>
        <v>0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1">
        <f t="shared" si="3"/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2">
        <f t="shared" si="6"/>
        <v>0</v>
      </c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1">
        <f t="shared" si="4"/>
        <v>0</v>
      </c>
      <c r="BO27" s="15">
        <f t="shared" si="5"/>
        <v>54</v>
      </c>
    </row>
    <row r="28" spans="1:67" hidden="1" x14ac:dyDescent="0.25">
      <c r="A28" s="19" t="s">
        <v>42</v>
      </c>
      <c r="B28" s="72">
        <f t="shared" si="0"/>
        <v>0</v>
      </c>
      <c r="C28" s="17" t="s">
        <v>28</v>
      </c>
      <c r="K28" s="12" t="s">
        <v>42</v>
      </c>
      <c r="L28" s="11"/>
      <c r="M28" s="11"/>
      <c r="N28" s="11"/>
      <c r="O28" s="11"/>
      <c r="P28" s="13"/>
      <c r="Q28" s="13"/>
      <c r="R28" s="11"/>
      <c r="S28" s="11"/>
      <c r="T28" s="11"/>
      <c r="U28" s="11"/>
      <c r="V28" s="11">
        <f t="shared" si="1"/>
        <v>0</v>
      </c>
      <c r="W28" s="12"/>
      <c r="X28" s="12"/>
      <c r="Y28" s="12"/>
      <c r="Z28" s="12"/>
      <c r="AA28" s="14"/>
      <c r="AB28" s="14"/>
      <c r="AC28" s="12"/>
      <c r="AD28" s="12"/>
      <c r="AE28" s="14"/>
      <c r="AF28" s="14"/>
      <c r="AG28" s="12">
        <f t="shared" si="2"/>
        <v>0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1">
        <f t="shared" si="3"/>
        <v>0</v>
      </c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2">
        <f t="shared" si="6"/>
        <v>0</v>
      </c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1">
        <f t="shared" si="4"/>
        <v>0</v>
      </c>
      <c r="BO28" s="15">
        <f t="shared" si="5"/>
        <v>0</v>
      </c>
    </row>
    <row r="29" spans="1:67" hidden="1" x14ac:dyDescent="0.25">
      <c r="A29" s="19" t="s">
        <v>43</v>
      </c>
      <c r="B29" s="72">
        <f t="shared" si="0"/>
        <v>0</v>
      </c>
      <c r="C29" s="17" t="s">
        <v>28</v>
      </c>
      <c r="K29" s="12" t="s">
        <v>43</v>
      </c>
      <c r="L29" s="11"/>
      <c r="M29" s="11"/>
      <c r="N29" s="11"/>
      <c r="O29" s="11"/>
      <c r="P29" s="13"/>
      <c r="Q29" s="13"/>
      <c r="R29" s="11"/>
      <c r="S29" s="11"/>
      <c r="T29" s="11"/>
      <c r="U29" s="11"/>
      <c r="V29" s="11">
        <f t="shared" si="1"/>
        <v>0</v>
      </c>
      <c r="W29" s="12"/>
      <c r="X29" s="12"/>
      <c r="Y29" s="12"/>
      <c r="Z29" s="12"/>
      <c r="AA29" s="14"/>
      <c r="AB29" s="14"/>
      <c r="AC29" s="12"/>
      <c r="AD29" s="12"/>
      <c r="AE29" s="14"/>
      <c r="AF29" s="14"/>
      <c r="AG29" s="12">
        <f t="shared" si="2"/>
        <v>0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1">
        <f t="shared" si="3"/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2">
        <f t="shared" si="6"/>
        <v>0</v>
      </c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1">
        <f t="shared" si="4"/>
        <v>0</v>
      </c>
      <c r="BO29" s="15">
        <f t="shared" si="5"/>
        <v>0</v>
      </c>
    </row>
    <row r="30" spans="1:67" hidden="1" x14ac:dyDescent="0.25">
      <c r="A30" s="16" t="s">
        <v>44</v>
      </c>
      <c r="B30" s="72">
        <f t="shared" si="0"/>
        <v>0</v>
      </c>
      <c r="C30" s="17" t="s">
        <v>28</v>
      </c>
      <c r="K30" s="18" t="s">
        <v>44</v>
      </c>
      <c r="L30" s="11"/>
      <c r="M30" s="11"/>
      <c r="N30" s="11"/>
      <c r="O30" s="11"/>
      <c r="P30" s="13"/>
      <c r="Q30" s="13"/>
      <c r="R30" s="11"/>
      <c r="S30" s="11"/>
      <c r="T30" s="11"/>
      <c r="U30" s="11"/>
      <c r="V30" s="11">
        <f t="shared" si="1"/>
        <v>0</v>
      </c>
      <c r="W30" s="12"/>
      <c r="X30" s="12"/>
      <c r="Y30" s="12"/>
      <c r="Z30" s="12"/>
      <c r="AA30" s="14"/>
      <c r="AB30" s="14"/>
      <c r="AC30" s="12"/>
      <c r="AD30" s="12"/>
      <c r="AE30" s="14"/>
      <c r="AF30" s="14"/>
      <c r="AG30" s="12">
        <f t="shared" si="2"/>
        <v>0</v>
      </c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1">
        <f t="shared" si="3"/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2">
        <f t="shared" si="6"/>
        <v>0</v>
      </c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1">
        <f t="shared" si="4"/>
        <v>0</v>
      </c>
      <c r="BO30" s="15">
        <f t="shared" si="5"/>
        <v>0</v>
      </c>
    </row>
    <row r="31" spans="1:67" hidden="1" x14ac:dyDescent="0.25">
      <c r="A31" s="16" t="s">
        <v>45</v>
      </c>
      <c r="B31" s="72">
        <f t="shared" si="0"/>
        <v>0</v>
      </c>
      <c r="C31" s="17" t="s">
        <v>28</v>
      </c>
      <c r="K31" s="18" t="s">
        <v>45</v>
      </c>
      <c r="L31" s="11"/>
      <c r="M31" s="11"/>
      <c r="N31" s="11"/>
      <c r="O31" s="11"/>
      <c r="P31" s="13"/>
      <c r="Q31" s="13"/>
      <c r="R31" s="11"/>
      <c r="S31" s="11"/>
      <c r="T31" s="11"/>
      <c r="U31" s="11"/>
      <c r="V31" s="11">
        <f t="shared" si="1"/>
        <v>0</v>
      </c>
      <c r="W31" s="12"/>
      <c r="X31" s="12"/>
      <c r="Y31" s="12"/>
      <c r="Z31" s="12"/>
      <c r="AA31" s="14"/>
      <c r="AB31" s="14"/>
      <c r="AC31" s="12"/>
      <c r="AD31" s="12"/>
      <c r="AE31" s="14"/>
      <c r="AF31" s="14"/>
      <c r="AG31" s="12">
        <f t="shared" si="2"/>
        <v>0</v>
      </c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1">
        <f t="shared" si="3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2">
        <f t="shared" si="6"/>
        <v>0</v>
      </c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1">
        <f t="shared" si="4"/>
        <v>0</v>
      </c>
      <c r="BO31" s="15">
        <f t="shared" si="5"/>
        <v>0</v>
      </c>
    </row>
    <row r="32" spans="1:67" x14ac:dyDescent="0.25">
      <c r="A32" s="19" t="s">
        <v>46</v>
      </c>
      <c r="B32" s="72">
        <f t="shared" si="0"/>
        <v>0</v>
      </c>
      <c r="C32" s="17" t="s">
        <v>28</v>
      </c>
      <c r="K32" s="12" t="s">
        <v>46</v>
      </c>
      <c r="L32" s="11">
        <v>112.5</v>
      </c>
      <c r="M32" s="11">
        <v>30</v>
      </c>
      <c r="N32" s="11">
        <v>57.5</v>
      </c>
      <c r="O32" s="11">
        <v>30</v>
      </c>
      <c r="P32" s="13">
        <v>112.5</v>
      </c>
      <c r="Q32" s="13">
        <v>30</v>
      </c>
      <c r="R32" s="11">
        <v>57.5</v>
      </c>
      <c r="S32" s="11">
        <v>30</v>
      </c>
      <c r="T32" s="11">
        <v>112.5</v>
      </c>
      <c r="U32" s="11">
        <v>30</v>
      </c>
      <c r="V32" s="11">
        <f t="shared" si="1"/>
        <v>13575</v>
      </c>
      <c r="W32" s="12">
        <v>87.5</v>
      </c>
      <c r="X32" s="12">
        <v>30</v>
      </c>
      <c r="Y32" s="12">
        <v>57.5</v>
      </c>
      <c r="Z32" s="12">
        <v>30</v>
      </c>
      <c r="AA32" s="14">
        <v>87.5</v>
      </c>
      <c r="AB32" s="14">
        <v>30</v>
      </c>
      <c r="AC32" s="12">
        <v>57.5</v>
      </c>
      <c r="AD32" s="12">
        <v>30</v>
      </c>
      <c r="AE32" s="14">
        <v>87.5</v>
      </c>
      <c r="AF32" s="14">
        <v>30</v>
      </c>
      <c r="AG32" s="12">
        <f t="shared" si="2"/>
        <v>11325</v>
      </c>
      <c r="AH32" s="13">
        <v>89.5</v>
      </c>
      <c r="AI32" s="13">
        <v>30</v>
      </c>
      <c r="AJ32" s="13">
        <v>57.5</v>
      </c>
      <c r="AK32" s="13">
        <v>30</v>
      </c>
      <c r="AL32" s="13">
        <v>89.5</v>
      </c>
      <c r="AM32" s="13">
        <v>30</v>
      </c>
      <c r="AN32" s="13">
        <v>57.5</v>
      </c>
      <c r="AO32" s="13">
        <v>30</v>
      </c>
      <c r="AP32" s="13">
        <v>89.5</v>
      </c>
      <c r="AQ32" s="13">
        <v>30</v>
      </c>
      <c r="AR32" s="11">
        <f t="shared" si="3"/>
        <v>747.82500000000005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2">
        <f t="shared" si="6"/>
        <v>0</v>
      </c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1">
        <f t="shared" si="4"/>
        <v>0</v>
      </c>
      <c r="BO32" s="15">
        <f t="shared" si="5"/>
        <v>25647.825000000001</v>
      </c>
    </row>
    <row r="33" spans="1:67" x14ac:dyDescent="0.25">
      <c r="A33" s="19" t="s">
        <v>47</v>
      </c>
      <c r="B33" s="72">
        <f t="shared" si="0"/>
        <v>0</v>
      </c>
      <c r="C33" s="17" t="s">
        <v>28</v>
      </c>
      <c r="K33" s="12" t="s">
        <v>47</v>
      </c>
      <c r="L33" s="11"/>
      <c r="M33" s="11"/>
      <c r="N33" s="11"/>
      <c r="O33" s="11"/>
      <c r="P33" s="13"/>
      <c r="Q33" s="13"/>
      <c r="R33" s="11">
        <v>17</v>
      </c>
      <c r="S33" s="11">
        <v>15</v>
      </c>
      <c r="T33" s="11"/>
      <c r="U33" s="11"/>
      <c r="V33" s="11">
        <f t="shared" si="1"/>
        <v>255</v>
      </c>
      <c r="W33" s="12"/>
      <c r="X33" s="12"/>
      <c r="Y33" s="12"/>
      <c r="Z33" s="12"/>
      <c r="AA33" s="14"/>
      <c r="AB33" s="14"/>
      <c r="AC33" s="12"/>
      <c r="AD33" s="12"/>
      <c r="AE33" s="14"/>
      <c r="AF33" s="14"/>
      <c r="AG33" s="12">
        <f t="shared" si="2"/>
        <v>0</v>
      </c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1">
        <f t="shared" si="3"/>
        <v>0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2">
        <f t="shared" si="6"/>
        <v>0</v>
      </c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1">
        <f t="shared" si="4"/>
        <v>0</v>
      </c>
      <c r="BO33" s="15">
        <f t="shared" si="5"/>
        <v>255</v>
      </c>
    </row>
    <row r="34" spans="1:67" hidden="1" x14ac:dyDescent="0.25">
      <c r="A34" s="19" t="s">
        <v>48</v>
      </c>
      <c r="B34" s="72">
        <f t="shared" si="0"/>
        <v>0</v>
      </c>
      <c r="C34" s="17" t="s">
        <v>28</v>
      </c>
      <c r="K34" s="12" t="s">
        <v>48</v>
      </c>
      <c r="L34" s="11"/>
      <c r="M34" s="11"/>
      <c r="N34" s="11"/>
      <c r="O34" s="11"/>
      <c r="P34" s="13"/>
      <c r="Q34" s="13"/>
      <c r="R34" s="11"/>
      <c r="S34" s="11"/>
      <c r="T34" s="11"/>
      <c r="U34" s="11"/>
      <c r="V34" s="11">
        <f t="shared" si="1"/>
        <v>0</v>
      </c>
      <c r="W34" s="12"/>
      <c r="X34" s="12"/>
      <c r="Y34" s="12"/>
      <c r="Z34" s="12"/>
      <c r="AA34" s="14"/>
      <c r="AB34" s="14"/>
      <c r="AC34" s="12"/>
      <c r="AD34" s="12"/>
      <c r="AE34" s="14"/>
      <c r="AF34" s="14"/>
      <c r="AG34" s="12">
        <f t="shared" si="2"/>
        <v>0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1">
        <f t="shared" si="3"/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2">
        <f t="shared" si="6"/>
        <v>0</v>
      </c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1">
        <f t="shared" si="4"/>
        <v>0</v>
      </c>
      <c r="BO34" s="15">
        <f t="shared" si="5"/>
        <v>0</v>
      </c>
    </row>
    <row r="35" spans="1:67" hidden="1" x14ac:dyDescent="0.25">
      <c r="A35" s="19" t="s">
        <v>49</v>
      </c>
      <c r="B35" s="72">
        <f t="shared" si="0"/>
        <v>0</v>
      </c>
      <c r="C35" s="17" t="s">
        <v>28</v>
      </c>
      <c r="K35" s="12" t="s">
        <v>49</v>
      </c>
      <c r="L35" s="11"/>
      <c r="M35" s="11"/>
      <c r="N35" s="11"/>
      <c r="O35" s="11"/>
      <c r="P35" s="13"/>
      <c r="Q35" s="13"/>
      <c r="R35" s="11"/>
      <c r="S35" s="11"/>
      <c r="T35" s="11"/>
      <c r="U35" s="11"/>
      <c r="V35" s="11">
        <f t="shared" si="1"/>
        <v>0</v>
      </c>
      <c r="W35" s="12"/>
      <c r="X35" s="12"/>
      <c r="Y35" s="12"/>
      <c r="Z35" s="12"/>
      <c r="AA35" s="14"/>
      <c r="AB35" s="14"/>
      <c r="AC35" s="12"/>
      <c r="AD35" s="12"/>
      <c r="AE35" s="14"/>
      <c r="AF35" s="14"/>
      <c r="AG35" s="12">
        <f t="shared" si="2"/>
        <v>0</v>
      </c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1">
        <f t="shared" si="3"/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2">
        <f t="shared" si="6"/>
        <v>0</v>
      </c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1">
        <f t="shared" si="4"/>
        <v>0</v>
      </c>
      <c r="BO35" s="15">
        <f t="shared" si="5"/>
        <v>0</v>
      </c>
    </row>
    <row r="36" spans="1:67" hidden="1" x14ac:dyDescent="0.25">
      <c r="A36" s="19" t="s">
        <v>50</v>
      </c>
      <c r="B36" s="72">
        <f t="shared" si="0"/>
        <v>0</v>
      </c>
      <c r="C36" s="17" t="s">
        <v>28</v>
      </c>
      <c r="K36" s="12" t="s">
        <v>50</v>
      </c>
      <c r="L36" s="11"/>
      <c r="M36" s="11"/>
      <c r="N36" s="11"/>
      <c r="O36" s="11"/>
      <c r="P36" s="13"/>
      <c r="Q36" s="13"/>
      <c r="R36" s="11"/>
      <c r="S36" s="11"/>
      <c r="T36" s="11"/>
      <c r="U36" s="11"/>
      <c r="V36" s="11">
        <f t="shared" si="1"/>
        <v>0</v>
      </c>
      <c r="W36" s="12"/>
      <c r="X36" s="12"/>
      <c r="Y36" s="12"/>
      <c r="Z36" s="12"/>
      <c r="AA36" s="14"/>
      <c r="AB36" s="14"/>
      <c r="AC36" s="12"/>
      <c r="AD36" s="12"/>
      <c r="AE36" s="14"/>
      <c r="AF36" s="14"/>
      <c r="AG36" s="12">
        <f t="shared" si="2"/>
        <v>0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1">
        <f t="shared" si="3"/>
        <v>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2">
        <f t="shared" si="6"/>
        <v>0</v>
      </c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1">
        <f t="shared" si="4"/>
        <v>0</v>
      </c>
      <c r="BO36" s="15">
        <f t="shared" si="5"/>
        <v>0</v>
      </c>
    </row>
    <row r="37" spans="1:67" hidden="1" x14ac:dyDescent="0.25">
      <c r="A37" s="19" t="s">
        <v>51</v>
      </c>
      <c r="B37" s="72">
        <f t="shared" si="0"/>
        <v>0</v>
      </c>
      <c r="C37" s="17" t="s">
        <v>28</v>
      </c>
      <c r="K37" s="12" t="s">
        <v>51</v>
      </c>
      <c r="L37" s="11"/>
      <c r="M37" s="11"/>
      <c r="N37" s="11"/>
      <c r="O37" s="11"/>
      <c r="P37" s="13"/>
      <c r="Q37" s="13"/>
      <c r="R37" s="11"/>
      <c r="S37" s="11"/>
      <c r="T37" s="11"/>
      <c r="U37" s="11"/>
      <c r="V37" s="11">
        <f t="shared" si="1"/>
        <v>0</v>
      </c>
      <c r="W37" s="12"/>
      <c r="X37" s="12"/>
      <c r="Y37" s="12"/>
      <c r="Z37" s="12"/>
      <c r="AA37" s="14"/>
      <c r="AB37" s="14"/>
      <c r="AC37" s="12"/>
      <c r="AD37" s="12"/>
      <c r="AE37" s="14"/>
      <c r="AF37" s="14"/>
      <c r="AG37" s="12">
        <f t="shared" si="2"/>
        <v>0</v>
      </c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1">
        <f t="shared" si="3"/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2">
        <f t="shared" si="6"/>
        <v>0</v>
      </c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1">
        <f t="shared" si="4"/>
        <v>0</v>
      </c>
      <c r="BO37" s="15">
        <f t="shared" si="5"/>
        <v>0</v>
      </c>
    </row>
    <row r="38" spans="1:67" hidden="1" x14ac:dyDescent="0.25">
      <c r="A38" s="16" t="s">
        <v>52</v>
      </c>
      <c r="B38" s="72">
        <f t="shared" si="0"/>
        <v>0</v>
      </c>
      <c r="C38" s="17" t="s">
        <v>28</v>
      </c>
      <c r="K38" s="18" t="s">
        <v>52</v>
      </c>
      <c r="L38" s="11"/>
      <c r="M38" s="11"/>
      <c r="N38" s="11"/>
      <c r="O38" s="11"/>
      <c r="P38" s="13"/>
      <c r="Q38" s="13"/>
      <c r="R38" s="11"/>
      <c r="S38" s="11"/>
      <c r="T38" s="11"/>
      <c r="U38" s="11"/>
      <c r="V38" s="11">
        <f t="shared" si="1"/>
        <v>0</v>
      </c>
      <c r="W38" s="12"/>
      <c r="X38" s="12"/>
      <c r="Y38" s="12"/>
      <c r="Z38" s="12"/>
      <c r="AA38" s="14"/>
      <c r="AB38" s="14"/>
      <c r="AC38" s="12"/>
      <c r="AD38" s="12"/>
      <c r="AE38" s="14"/>
      <c r="AF38" s="14"/>
      <c r="AG38" s="12">
        <f t="shared" si="2"/>
        <v>0</v>
      </c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1">
        <f t="shared" si="3"/>
        <v>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2">
        <f t="shared" si="6"/>
        <v>0</v>
      </c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1">
        <f t="shared" si="4"/>
        <v>0</v>
      </c>
      <c r="BO38" s="15">
        <f t="shared" si="5"/>
        <v>0</v>
      </c>
    </row>
    <row r="39" spans="1:67" x14ac:dyDescent="0.25">
      <c r="A39" s="16" t="s">
        <v>53</v>
      </c>
      <c r="B39" s="72">
        <f>ROUNDUP((+B$3*AR39+B$4*AG39+B$5*V39),0)</f>
        <v>0</v>
      </c>
      <c r="C39" s="17" t="s">
        <v>54</v>
      </c>
      <c r="K39" s="18" t="s">
        <v>53</v>
      </c>
      <c r="L39" s="11">
        <v>1</v>
      </c>
      <c r="M39" s="11">
        <v>16</v>
      </c>
      <c r="N39" s="11"/>
      <c r="O39" s="11"/>
      <c r="P39" s="13"/>
      <c r="Q39" s="13"/>
      <c r="R39" s="11"/>
      <c r="S39" s="11"/>
      <c r="T39" s="11"/>
      <c r="U39" s="11"/>
      <c r="V39" s="11">
        <f t="shared" si="1"/>
        <v>16</v>
      </c>
      <c r="W39" s="12">
        <v>0.33333000000000002</v>
      </c>
      <c r="X39" s="12">
        <v>10</v>
      </c>
      <c r="Y39" s="12"/>
      <c r="Z39" s="12"/>
      <c r="AA39" s="14"/>
      <c r="AB39" s="14"/>
      <c r="AC39" s="12"/>
      <c r="AD39" s="12"/>
      <c r="AE39" s="14"/>
      <c r="AF39" s="14"/>
      <c r="AG39" s="12">
        <f t="shared" si="2"/>
        <v>3.3333000000000004</v>
      </c>
      <c r="AH39" s="13">
        <v>0.33333000000000002</v>
      </c>
      <c r="AI39" s="13">
        <v>10</v>
      </c>
      <c r="AJ39" s="13"/>
      <c r="AK39" s="13"/>
      <c r="AL39" s="13"/>
      <c r="AM39" s="13"/>
      <c r="AN39" s="13"/>
      <c r="AO39" s="13"/>
      <c r="AP39" s="13"/>
      <c r="AQ39" s="13"/>
      <c r="AR39" s="11">
        <f t="shared" si="3"/>
        <v>0.21666450000000004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2">
        <f t="shared" si="6"/>
        <v>0</v>
      </c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1">
        <f t="shared" si="4"/>
        <v>0</v>
      </c>
      <c r="BO39" s="15">
        <f t="shared" si="5"/>
        <v>19.549964500000002</v>
      </c>
    </row>
    <row r="40" spans="1:67" x14ac:dyDescent="0.25">
      <c r="A40" s="16" t="s">
        <v>55</v>
      </c>
      <c r="B40" s="72">
        <f t="shared" si="0"/>
        <v>0</v>
      </c>
      <c r="C40" s="17" t="s">
        <v>25</v>
      </c>
      <c r="K40" s="18" t="s">
        <v>56</v>
      </c>
      <c r="L40" s="11"/>
      <c r="M40" s="11"/>
      <c r="N40" s="11">
        <v>120</v>
      </c>
      <c r="O40" s="11">
        <v>12</v>
      </c>
      <c r="P40" s="13"/>
      <c r="Q40" s="13"/>
      <c r="R40" s="11">
        <v>120</v>
      </c>
      <c r="S40" s="11">
        <v>12</v>
      </c>
      <c r="T40" s="11"/>
      <c r="U40" s="11"/>
      <c r="V40" s="11">
        <f t="shared" si="1"/>
        <v>2880</v>
      </c>
      <c r="W40" s="12"/>
      <c r="X40" s="12"/>
      <c r="Y40" s="12"/>
      <c r="Z40" s="12"/>
      <c r="AA40" s="14"/>
      <c r="AB40" s="14"/>
      <c r="AC40" s="12"/>
      <c r="AD40" s="12"/>
      <c r="AE40" s="14"/>
      <c r="AF40" s="14"/>
      <c r="AG40" s="12">
        <f t="shared" si="2"/>
        <v>0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1">
        <f t="shared" si="3"/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2">
        <f t="shared" si="6"/>
        <v>0</v>
      </c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1">
        <f t="shared" si="4"/>
        <v>0</v>
      </c>
      <c r="BO40" s="15">
        <f t="shared" si="5"/>
        <v>2880</v>
      </c>
    </row>
    <row r="41" spans="1:67" x14ac:dyDescent="0.25">
      <c r="A41" s="19" t="s">
        <v>57</v>
      </c>
      <c r="B41" s="72">
        <f t="shared" si="0"/>
        <v>0</v>
      </c>
      <c r="C41" s="17" t="s">
        <v>28</v>
      </c>
      <c r="K41" s="12" t="s">
        <v>58</v>
      </c>
      <c r="L41" s="11"/>
      <c r="M41" s="11"/>
      <c r="N41" s="11"/>
      <c r="O41" s="11"/>
      <c r="P41" s="13"/>
      <c r="Q41" s="13"/>
      <c r="R41" s="11"/>
      <c r="S41" s="11"/>
      <c r="T41" s="11"/>
      <c r="U41" s="11"/>
      <c r="V41" s="11">
        <f t="shared" si="1"/>
        <v>0</v>
      </c>
      <c r="W41" s="12">
        <v>14</v>
      </c>
      <c r="X41" s="12">
        <v>30</v>
      </c>
      <c r="Y41" s="12"/>
      <c r="Z41" s="12"/>
      <c r="AA41" s="14"/>
      <c r="AB41" s="14"/>
      <c r="AC41" s="12">
        <v>14</v>
      </c>
      <c r="AD41" s="12">
        <v>30</v>
      </c>
      <c r="AE41" s="14"/>
      <c r="AF41" s="14"/>
      <c r="AG41" s="12">
        <f t="shared" si="2"/>
        <v>840</v>
      </c>
      <c r="AH41" s="13">
        <v>14</v>
      </c>
      <c r="AI41" s="13">
        <v>30</v>
      </c>
      <c r="AJ41" s="13"/>
      <c r="AK41" s="13"/>
      <c r="AL41" s="13"/>
      <c r="AM41" s="13"/>
      <c r="AN41" s="13">
        <v>14</v>
      </c>
      <c r="AO41" s="13">
        <v>30</v>
      </c>
      <c r="AP41" s="13">
        <v>14</v>
      </c>
      <c r="AQ41" s="13">
        <v>30</v>
      </c>
      <c r="AR41" s="11">
        <f t="shared" si="3"/>
        <v>81.900000000000006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2">
        <f t="shared" si="6"/>
        <v>0</v>
      </c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1">
        <f t="shared" si="4"/>
        <v>0</v>
      </c>
      <c r="BO41" s="15">
        <f t="shared" si="5"/>
        <v>921.9</v>
      </c>
    </row>
    <row r="42" spans="1:67" hidden="1" x14ac:dyDescent="0.25">
      <c r="A42" s="19" t="s">
        <v>59</v>
      </c>
      <c r="B42" s="72">
        <f t="shared" si="0"/>
        <v>0</v>
      </c>
      <c r="C42" s="17" t="s">
        <v>28</v>
      </c>
      <c r="K42" s="12" t="s">
        <v>59</v>
      </c>
      <c r="L42" s="11"/>
      <c r="M42" s="11"/>
      <c r="N42" s="11"/>
      <c r="O42" s="11"/>
      <c r="P42" s="13"/>
      <c r="Q42" s="13"/>
      <c r="R42" s="11"/>
      <c r="S42" s="11"/>
      <c r="T42" s="11"/>
      <c r="U42" s="11"/>
      <c r="V42" s="11">
        <f t="shared" si="1"/>
        <v>0</v>
      </c>
      <c r="W42" s="12"/>
      <c r="X42" s="12"/>
      <c r="Y42" s="12"/>
      <c r="Z42" s="12"/>
      <c r="AA42" s="14"/>
      <c r="AB42" s="14"/>
      <c r="AC42" s="12"/>
      <c r="AD42" s="12"/>
      <c r="AE42" s="14"/>
      <c r="AF42" s="14"/>
      <c r="AG42" s="12">
        <f t="shared" si="2"/>
        <v>0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1">
        <f t="shared" si="3"/>
        <v>0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2">
        <f t="shared" si="6"/>
        <v>0</v>
      </c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1">
        <f t="shared" si="4"/>
        <v>0</v>
      </c>
      <c r="BO42" s="15">
        <f t="shared" si="5"/>
        <v>0</v>
      </c>
    </row>
    <row r="43" spans="1:67" x14ac:dyDescent="0.25">
      <c r="A43" s="19" t="s">
        <v>60</v>
      </c>
      <c r="B43" s="72">
        <f t="shared" si="0"/>
        <v>0</v>
      </c>
      <c r="C43" s="17" t="s">
        <v>25</v>
      </c>
      <c r="K43" s="12" t="s">
        <v>61</v>
      </c>
      <c r="L43" s="11">
        <v>100</v>
      </c>
      <c r="M43" s="11">
        <v>30</v>
      </c>
      <c r="N43" s="11">
        <v>120</v>
      </c>
      <c r="O43" s="11">
        <v>12</v>
      </c>
      <c r="P43" s="13"/>
      <c r="Q43" s="13"/>
      <c r="R43" s="11">
        <v>120</v>
      </c>
      <c r="S43" s="11">
        <v>12</v>
      </c>
      <c r="T43" s="11"/>
      <c r="U43" s="11"/>
      <c r="V43" s="11">
        <f t="shared" si="1"/>
        <v>5880</v>
      </c>
      <c r="W43" s="12"/>
      <c r="X43" s="12"/>
      <c r="Y43" s="12"/>
      <c r="Z43" s="12"/>
      <c r="AA43" s="14"/>
      <c r="AB43" s="14"/>
      <c r="AC43" s="12"/>
      <c r="AD43" s="12"/>
      <c r="AE43" s="14"/>
      <c r="AF43" s="14"/>
      <c r="AG43" s="12">
        <f t="shared" si="2"/>
        <v>0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1">
        <f t="shared" si="3"/>
        <v>0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2">
        <f t="shared" si="6"/>
        <v>0</v>
      </c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1">
        <f t="shared" si="4"/>
        <v>0</v>
      </c>
      <c r="BO43" s="15">
        <f t="shared" si="5"/>
        <v>5880</v>
      </c>
    </row>
    <row r="44" spans="1:67" x14ac:dyDescent="0.25">
      <c r="A44" s="16" t="s">
        <v>62</v>
      </c>
      <c r="B44" s="72">
        <f t="shared" si="0"/>
        <v>0</v>
      </c>
      <c r="C44" s="17" t="s">
        <v>28</v>
      </c>
      <c r="K44" s="18" t="s">
        <v>62</v>
      </c>
      <c r="L44" s="11"/>
      <c r="M44" s="11"/>
      <c r="N44" s="11"/>
      <c r="O44" s="11"/>
      <c r="P44" s="13">
        <v>15</v>
      </c>
      <c r="Q44" s="13">
        <v>8</v>
      </c>
      <c r="R44" s="11"/>
      <c r="S44" s="11"/>
      <c r="T44" s="11">
        <v>15</v>
      </c>
      <c r="U44" s="11">
        <v>8</v>
      </c>
      <c r="V44" s="11">
        <f t="shared" si="1"/>
        <v>240</v>
      </c>
      <c r="W44" s="12"/>
      <c r="X44" s="12"/>
      <c r="Y44" s="12"/>
      <c r="Z44" s="12"/>
      <c r="AA44" s="14">
        <v>10</v>
      </c>
      <c r="AB44" s="14">
        <v>8</v>
      </c>
      <c r="AC44" s="12"/>
      <c r="AD44" s="12"/>
      <c r="AE44" s="14">
        <v>10</v>
      </c>
      <c r="AF44" s="14">
        <v>8</v>
      </c>
      <c r="AG44" s="12">
        <f t="shared" si="2"/>
        <v>160</v>
      </c>
      <c r="AH44" s="13"/>
      <c r="AI44" s="13"/>
      <c r="AJ44" s="13"/>
      <c r="AK44" s="13"/>
      <c r="AL44" s="13">
        <v>10</v>
      </c>
      <c r="AM44" s="13">
        <v>8</v>
      </c>
      <c r="AN44" s="13"/>
      <c r="AO44" s="13"/>
      <c r="AP44" s="13"/>
      <c r="AQ44" s="13"/>
      <c r="AR44" s="11">
        <f t="shared" si="3"/>
        <v>5.2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2">
        <f t="shared" si="6"/>
        <v>0</v>
      </c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1">
        <f t="shared" si="4"/>
        <v>0</v>
      </c>
      <c r="BO44" s="15">
        <f t="shared" si="5"/>
        <v>405.2</v>
      </c>
    </row>
    <row r="45" spans="1:67" hidden="1" x14ac:dyDescent="0.25">
      <c r="A45" s="19" t="s">
        <v>63</v>
      </c>
      <c r="B45" s="72">
        <f t="shared" si="0"/>
        <v>0</v>
      </c>
      <c r="C45" s="17" t="s">
        <v>28</v>
      </c>
      <c r="K45" s="12" t="s">
        <v>63</v>
      </c>
      <c r="L45" s="11"/>
      <c r="M45" s="11"/>
      <c r="N45" s="11"/>
      <c r="O45" s="11"/>
      <c r="P45" s="13"/>
      <c r="Q45" s="13"/>
      <c r="R45" s="11"/>
      <c r="S45" s="11"/>
      <c r="T45" s="11"/>
      <c r="U45" s="11"/>
      <c r="V45" s="11">
        <f t="shared" si="1"/>
        <v>0</v>
      </c>
      <c r="W45" s="12"/>
      <c r="X45" s="12"/>
      <c r="Y45" s="12"/>
      <c r="Z45" s="12"/>
      <c r="AA45" s="14"/>
      <c r="AB45" s="14"/>
      <c r="AC45" s="12"/>
      <c r="AD45" s="12"/>
      <c r="AE45" s="14"/>
      <c r="AF45" s="14"/>
      <c r="AG45" s="12">
        <f t="shared" si="2"/>
        <v>0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1">
        <f t="shared" si="3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2">
        <f t="shared" si="6"/>
        <v>0</v>
      </c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1">
        <f t="shared" si="4"/>
        <v>0</v>
      </c>
      <c r="BO45" s="15">
        <f t="shared" si="5"/>
        <v>0</v>
      </c>
    </row>
    <row r="46" spans="1:67" hidden="1" x14ac:dyDescent="0.25">
      <c r="A46" s="19" t="s">
        <v>64</v>
      </c>
      <c r="B46" s="72">
        <f t="shared" si="0"/>
        <v>0</v>
      </c>
      <c r="C46" s="17" t="s">
        <v>28</v>
      </c>
      <c r="K46" s="12" t="s">
        <v>64</v>
      </c>
      <c r="L46" s="11"/>
      <c r="M46" s="11"/>
      <c r="N46" s="11"/>
      <c r="O46" s="11"/>
      <c r="P46" s="13"/>
      <c r="Q46" s="13"/>
      <c r="R46" s="11"/>
      <c r="S46" s="11"/>
      <c r="T46" s="11"/>
      <c r="U46" s="11"/>
      <c r="V46" s="11">
        <f t="shared" si="1"/>
        <v>0</v>
      </c>
      <c r="W46" s="12"/>
      <c r="X46" s="12"/>
      <c r="Y46" s="12"/>
      <c r="Z46" s="12"/>
      <c r="AA46" s="14"/>
      <c r="AB46" s="14"/>
      <c r="AC46" s="12"/>
      <c r="AD46" s="12"/>
      <c r="AE46" s="14"/>
      <c r="AF46" s="14"/>
      <c r="AG46" s="12">
        <f t="shared" si="2"/>
        <v>0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1">
        <f t="shared" si="3"/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2">
        <f t="shared" si="6"/>
        <v>0</v>
      </c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1">
        <f t="shared" si="4"/>
        <v>0</v>
      </c>
      <c r="BO46" s="15">
        <f t="shared" si="5"/>
        <v>0</v>
      </c>
    </row>
    <row r="47" spans="1:67" x14ac:dyDescent="0.25">
      <c r="A47" s="19" t="s">
        <v>65</v>
      </c>
      <c r="B47" s="72">
        <f t="shared" si="0"/>
        <v>0</v>
      </c>
      <c r="C47" s="17" t="s">
        <v>28</v>
      </c>
      <c r="K47" s="12" t="s">
        <v>65</v>
      </c>
      <c r="L47" s="11">
        <v>11</v>
      </c>
      <c r="M47" s="11">
        <v>12</v>
      </c>
      <c r="N47" s="11"/>
      <c r="O47" s="11"/>
      <c r="P47" s="13"/>
      <c r="Q47" s="13"/>
      <c r="R47" s="11"/>
      <c r="S47" s="11"/>
      <c r="T47" s="11"/>
      <c r="U47" s="11"/>
      <c r="V47" s="11">
        <f t="shared" si="1"/>
        <v>132</v>
      </c>
      <c r="W47" s="12"/>
      <c r="X47" s="12"/>
      <c r="Y47" s="12"/>
      <c r="Z47" s="12"/>
      <c r="AA47" s="14"/>
      <c r="AB47" s="14"/>
      <c r="AC47" s="12"/>
      <c r="AD47" s="12"/>
      <c r="AE47" s="14"/>
      <c r="AF47" s="14"/>
      <c r="AG47" s="12">
        <f t="shared" si="2"/>
        <v>0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1">
        <f t="shared" si="3"/>
        <v>0</v>
      </c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2">
        <f t="shared" si="6"/>
        <v>0</v>
      </c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1">
        <f t="shared" si="4"/>
        <v>0</v>
      </c>
      <c r="BO47" s="15">
        <f t="shared" si="5"/>
        <v>132</v>
      </c>
    </row>
    <row r="48" spans="1:67" hidden="1" x14ac:dyDescent="0.25">
      <c r="A48" s="19" t="s">
        <v>66</v>
      </c>
      <c r="B48" s="72">
        <f t="shared" si="0"/>
        <v>0</v>
      </c>
      <c r="C48" s="17" t="s">
        <v>28</v>
      </c>
      <c r="K48" s="12" t="s">
        <v>66</v>
      </c>
      <c r="L48" s="11"/>
      <c r="M48" s="11"/>
      <c r="N48" s="11"/>
      <c r="O48" s="11"/>
      <c r="P48" s="13"/>
      <c r="Q48" s="13"/>
      <c r="R48" s="11"/>
      <c r="S48" s="11"/>
      <c r="T48" s="11"/>
      <c r="U48" s="11"/>
      <c r="V48" s="11">
        <f t="shared" si="1"/>
        <v>0</v>
      </c>
      <c r="W48" s="12"/>
      <c r="X48" s="12"/>
      <c r="Y48" s="12"/>
      <c r="Z48" s="12"/>
      <c r="AA48" s="14"/>
      <c r="AB48" s="14"/>
      <c r="AC48" s="12"/>
      <c r="AD48" s="12"/>
      <c r="AE48" s="14"/>
      <c r="AF48" s="14"/>
      <c r="AG48" s="12">
        <f t="shared" si="2"/>
        <v>0</v>
      </c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1">
        <f t="shared" si="3"/>
        <v>0</v>
      </c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2">
        <f t="shared" si="6"/>
        <v>0</v>
      </c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1">
        <f t="shared" si="4"/>
        <v>0</v>
      </c>
      <c r="BO48" s="15">
        <f t="shared" si="5"/>
        <v>0</v>
      </c>
    </row>
    <row r="49" spans="1:67" x14ac:dyDescent="0.25">
      <c r="A49" s="16" t="s">
        <v>67</v>
      </c>
      <c r="B49" s="72">
        <f t="shared" si="0"/>
        <v>0</v>
      </c>
      <c r="C49" s="17" t="s">
        <v>28</v>
      </c>
      <c r="K49" s="18" t="s">
        <v>67</v>
      </c>
      <c r="L49" s="11">
        <v>20</v>
      </c>
      <c r="M49" s="11">
        <v>30</v>
      </c>
      <c r="N49" s="11"/>
      <c r="O49" s="11"/>
      <c r="P49" s="13"/>
      <c r="Q49" s="13"/>
      <c r="R49" s="11">
        <v>17</v>
      </c>
      <c r="S49" s="11">
        <v>15</v>
      </c>
      <c r="T49" s="11"/>
      <c r="U49" s="11"/>
      <c r="V49" s="11">
        <f t="shared" si="1"/>
        <v>855</v>
      </c>
      <c r="W49" s="12"/>
      <c r="X49" s="12"/>
      <c r="Y49" s="12"/>
      <c r="Z49" s="12"/>
      <c r="AA49" s="14"/>
      <c r="AB49" s="14"/>
      <c r="AC49" s="12"/>
      <c r="AD49" s="12"/>
      <c r="AE49" s="14"/>
      <c r="AF49" s="14"/>
      <c r="AG49" s="12">
        <f t="shared" si="2"/>
        <v>0</v>
      </c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1">
        <f t="shared" si="3"/>
        <v>0</v>
      </c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2">
        <f t="shared" si="6"/>
        <v>0</v>
      </c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1">
        <f t="shared" si="4"/>
        <v>0</v>
      </c>
      <c r="BO49" s="15">
        <f t="shared" si="5"/>
        <v>855</v>
      </c>
    </row>
    <row r="50" spans="1:67" hidden="1" x14ac:dyDescent="0.25">
      <c r="A50" s="19" t="s">
        <v>68</v>
      </c>
      <c r="B50" s="72">
        <f t="shared" si="0"/>
        <v>0</v>
      </c>
      <c r="C50" s="17" t="s">
        <v>28</v>
      </c>
      <c r="K50" s="12" t="s">
        <v>68</v>
      </c>
      <c r="L50" s="11"/>
      <c r="M50" s="11"/>
      <c r="N50" s="11"/>
      <c r="O50" s="11"/>
      <c r="P50" s="13"/>
      <c r="Q50" s="13"/>
      <c r="R50" s="11"/>
      <c r="S50" s="11"/>
      <c r="T50" s="11"/>
      <c r="U50" s="11"/>
      <c r="V50" s="11">
        <f t="shared" si="1"/>
        <v>0</v>
      </c>
      <c r="W50" s="12"/>
      <c r="X50" s="12"/>
      <c r="Y50" s="12"/>
      <c r="Z50" s="12"/>
      <c r="AA50" s="14"/>
      <c r="AB50" s="14"/>
      <c r="AC50" s="12"/>
      <c r="AD50" s="12"/>
      <c r="AE50" s="14"/>
      <c r="AF50" s="14"/>
      <c r="AG50" s="12">
        <f t="shared" si="2"/>
        <v>0</v>
      </c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1">
        <f t="shared" si="3"/>
        <v>0</v>
      </c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2">
        <f t="shared" si="6"/>
        <v>0</v>
      </c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1">
        <f t="shared" si="4"/>
        <v>0</v>
      </c>
      <c r="BO50" s="15">
        <f t="shared" si="5"/>
        <v>0</v>
      </c>
    </row>
    <row r="51" spans="1:67" hidden="1" x14ac:dyDescent="0.25">
      <c r="A51" s="19" t="s">
        <v>69</v>
      </c>
      <c r="B51" s="72">
        <f t="shared" si="0"/>
        <v>0</v>
      </c>
      <c r="C51" s="17" t="s">
        <v>28</v>
      </c>
      <c r="K51" s="12" t="s">
        <v>69</v>
      </c>
      <c r="L51" s="11"/>
      <c r="M51" s="11"/>
      <c r="N51" s="11"/>
      <c r="O51" s="11"/>
      <c r="P51" s="13"/>
      <c r="Q51" s="13"/>
      <c r="R51" s="11"/>
      <c r="S51" s="11"/>
      <c r="T51" s="11"/>
      <c r="U51" s="11"/>
      <c r="V51" s="11">
        <f t="shared" si="1"/>
        <v>0</v>
      </c>
      <c r="W51" s="12"/>
      <c r="X51" s="12"/>
      <c r="Y51" s="12"/>
      <c r="Z51" s="12"/>
      <c r="AA51" s="14"/>
      <c r="AB51" s="14"/>
      <c r="AC51" s="12"/>
      <c r="AD51" s="12"/>
      <c r="AE51" s="14"/>
      <c r="AF51" s="14"/>
      <c r="AG51" s="12">
        <f t="shared" si="2"/>
        <v>0</v>
      </c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1">
        <f t="shared" si="3"/>
        <v>0</v>
      </c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2">
        <f t="shared" si="6"/>
        <v>0</v>
      </c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1">
        <f t="shared" si="4"/>
        <v>0</v>
      </c>
      <c r="BO51" s="15">
        <f t="shared" si="5"/>
        <v>0</v>
      </c>
    </row>
    <row r="52" spans="1:67" x14ac:dyDescent="0.25">
      <c r="A52" s="19" t="s">
        <v>70</v>
      </c>
      <c r="B52" s="72">
        <f t="shared" si="0"/>
        <v>0</v>
      </c>
      <c r="C52" s="17" t="s">
        <v>28</v>
      </c>
      <c r="K52" s="12" t="s">
        <v>70</v>
      </c>
      <c r="L52" s="11"/>
      <c r="M52" s="11"/>
      <c r="N52" s="11"/>
      <c r="O52" s="11"/>
      <c r="P52" s="13">
        <f>50*0.5</f>
        <v>25</v>
      </c>
      <c r="Q52" s="13">
        <v>4</v>
      </c>
      <c r="R52" s="11"/>
      <c r="S52" s="11"/>
      <c r="T52" s="11">
        <v>25</v>
      </c>
      <c r="U52" s="11">
        <v>4</v>
      </c>
      <c r="V52" s="11">
        <f t="shared" si="1"/>
        <v>200</v>
      </c>
      <c r="W52" s="12"/>
      <c r="X52" s="12"/>
      <c r="Y52" s="12"/>
      <c r="Z52" s="12"/>
      <c r="AA52" s="14">
        <v>25</v>
      </c>
      <c r="AB52" s="14">
        <v>4</v>
      </c>
      <c r="AC52" s="12"/>
      <c r="AD52" s="12"/>
      <c r="AE52" s="14">
        <v>25</v>
      </c>
      <c r="AF52" s="14">
        <v>4</v>
      </c>
      <c r="AG52" s="12">
        <f t="shared" si="2"/>
        <v>200</v>
      </c>
      <c r="AH52" s="13"/>
      <c r="AI52" s="13"/>
      <c r="AJ52" s="13"/>
      <c r="AK52" s="13"/>
      <c r="AL52" s="13">
        <v>25</v>
      </c>
      <c r="AM52" s="13">
        <v>4</v>
      </c>
      <c r="AN52" s="13"/>
      <c r="AO52" s="13"/>
      <c r="AP52" s="13"/>
      <c r="AQ52" s="13"/>
      <c r="AR52" s="11">
        <f t="shared" si="3"/>
        <v>6.5</v>
      </c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2">
        <f t="shared" si="6"/>
        <v>0</v>
      </c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1">
        <f t="shared" si="4"/>
        <v>0</v>
      </c>
      <c r="BO52" s="15">
        <f t="shared" si="5"/>
        <v>406.5</v>
      </c>
    </row>
    <row r="53" spans="1:67" x14ac:dyDescent="0.25">
      <c r="A53" s="19" t="s">
        <v>71</v>
      </c>
      <c r="B53" s="72">
        <f t="shared" si="0"/>
        <v>0</v>
      </c>
      <c r="C53" s="17" t="s">
        <v>28</v>
      </c>
      <c r="K53" s="12" t="s">
        <v>71</v>
      </c>
      <c r="L53" s="11"/>
      <c r="M53" s="11"/>
      <c r="N53" s="11"/>
      <c r="O53" s="11"/>
      <c r="P53" s="13">
        <v>51</v>
      </c>
      <c r="Q53" s="13">
        <v>8</v>
      </c>
      <c r="R53" s="11"/>
      <c r="S53" s="11"/>
      <c r="T53" s="11">
        <v>51</v>
      </c>
      <c r="U53" s="11">
        <v>8</v>
      </c>
      <c r="V53" s="11">
        <f t="shared" si="1"/>
        <v>816</v>
      </c>
      <c r="W53" s="12"/>
      <c r="X53" s="12"/>
      <c r="Y53" s="12"/>
      <c r="Z53" s="12"/>
      <c r="AA53" s="14">
        <v>24.5</v>
      </c>
      <c r="AB53" s="14">
        <v>9</v>
      </c>
      <c r="AC53" s="12"/>
      <c r="AD53" s="12"/>
      <c r="AE53" s="14">
        <v>24.5</v>
      </c>
      <c r="AF53" s="14">
        <v>9</v>
      </c>
      <c r="AG53" s="12">
        <f t="shared" si="2"/>
        <v>441</v>
      </c>
      <c r="AH53" s="13"/>
      <c r="AI53" s="13"/>
      <c r="AJ53" s="13"/>
      <c r="AK53" s="13"/>
      <c r="AL53" s="13">
        <v>26</v>
      </c>
      <c r="AM53" s="13">
        <v>9</v>
      </c>
      <c r="AN53" s="13"/>
      <c r="AO53" s="13"/>
      <c r="AP53" s="13"/>
      <c r="AQ53" s="13"/>
      <c r="AR53" s="11">
        <f t="shared" si="3"/>
        <v>15.21</v>
      </c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2">
        <f t="shared" si="6"/>
        <v>0</v>
      </c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1">
        <f t="shared" si="4"/>
        <v>0</v>
      </c>
      <c r="BO53" s="15">
        <f t="shared" si="5"/>
        <v>1272.21</v>
      </c>
    </row>
    <row r="54" spans="1:67" x14ac:dyDescent="0.25">
      <c r="A54" s="19" t="s">
        <v>72</v>
      </c>
      <c r="B54" s="72">
        <f t="shared" si="0"/>
        <v>0</v>
      </c>
      <c r="C54" s="17" t="s">
        <v>28</v>
      </c>
      <c r="K54" s="12" t="s">
        <v>72</v>
      </c>
      <c r="L54" s="11">
        <v>15</v>
      </c>
      <c r="M54" s="11">
        <v>10</v>
      </c>
      <c r="N54" s="11">
        <v>15</v>
      </c>
      <c r="O54" s="11">
        <v>6</v>
      </c>
      <c r="P54" s="13"/>
      <c r="Q54" s="13"/>
      <c r="R54" s="11">
        <v>15</v>
      </c>
      <c r="S54" s="11">
        <v>6</v>
      </c>
      <c r="T54" s="11"/>
      <c r="U54" s="11"/>
      <c r="V54" s="11">
        <f t="shared" si="1"/>
        <v>330</v>
      </c>
      <c r="W54" s="12">
        <v>7</v>
      </c>
      <c r="X54" s="12">
        <v>10</v>
      </c>
      <c r="Y54" s="12"/>
      <c r="Z54" s="12"/>
      <c r="AA54" s="14"/>
      <c r="AB54" s="14"/>
      <c r="AC54" s="12"/>
      <c r="AD54" s="12"/>
      <c r="AE54" s="14"/>
      <c r="AF54" s="14"/>
      <c r="AG54" s="12">
        <f t="shared" si="2"/>
        <v>70</v>
      </c>
      <c r="AH54" s="13">
        <v>7</v>
      </c>
      <c r="AI54" s="13">
        <v>10</v>
      </c>
      <c r="AJ54" s="13"/>
      <c r="AK54" s="13"/>
      <c r="AL54" s="13"/>
      <c r="AM54" s="13"/>
      <c r="AN54" s="13"/>
      <c r="AO54" s="13"/>
      <c r="AP54" s="13"/>
      <c r="AQ54" s="13"/>
      <c r="AR54" s="11">
        <f t="shared" si="3"/>
        <v>4.55</v>
      </c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2">
        <f t="shared" si="6"/>
        <v>0</v>
      </c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1">
        <f t="shared" si="4"/>
        <v>0</v>
      </c>
      <c r="BO54" s="15">
        <f t="shared" si="5"/>
        <v>404.55</v>
      </c>
    </row>
    <row r="55" spans="1:67" x14ac:dyDescent="0.25">
      <c r="A55" s="16" t="s">
        <v>73</v>
      </c>
      <c r="B55" s="72">
        <f t="shared" si="0"/>
        <v>0</v>
      </c>
      <c r="C55" s="17" t="s">
        <v>28</v>
      </c>
      <c r="K55" s="18" t="s">
        <v>73</v>
      </c>
      <c r="L55" s="11"/>
      <c r="M55" s="11"/>
      <c r="N55" s="11"/>
      <c r="O55" s="11"/>
      <c r="P55" s="13">
        <v>33.5</v>
      </c>
      <c r="Q55" s="13">
        <v>30</v>
      </c>
      <c r="R55" s="11"/>
      <c r="S55" s="11"/>
      <c r="T55" s="11">
        <v>30</v>
      </c>
      <c r="U55" s="11">
        <v>30</v>
      </c>
      <c r="V55" s="11">
        <f t="shared" si="1"/>
        <v>1905</v>
      </c>
      <c r="W55" s="12"/>
      <c r="X55" s="12"/>
      <c r="Y55" s="12"/>
      <c r="Z55" s="12"/>
      <c r="AA55" s="14">
        <v>33.5</v>
      </c>
      <c r="AB55" s="14">
        <v>30</v>
      </c>
      <c r="AC55" s="12"/>
      <c r="AD55" s="12"/>
      <c r="AE55" s="14">
        <v>33.5</v>
      </c>
      <c r="AF55" s="14">
        <v>30</v>
      </c>
      <c r="AG55" s="12">
        <f t="shared" si="2"/>
        <v>2010</v>
      </c>
      <c r="AH55" s="13"/>
      <c r="AI55" s="13"/>
      <c r="AJ55" s="13"/>
      <c r="AK55" s="13"/>
      <c r="AL55" s="13">
        <v>33.5</v>
      </c>
      <c r="AM55" s="13">
        <v>30</v>
      </c>
      <c r="AN55" s="13"/>
      <c r="AO55" s="13"/>
      <c r="AP55" s="13"/>
      <c r="AQ55" s="13"/>
      <c r="AR55" s="11">
        <f t="shared" si="3"/>
        <v>65.325000000000003</v>
      </c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2">
        <f t="shared" si="6"/>
        <v>0</v>
      </c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1">
        <f t="shared" si="4"/>
        <v>0</v>
      </c>
      <c r="BO55" s="15">
        <f t="shared" si="5"/>
        <v>3980.3249999999998</v>
      </c>
    </row>
    <row r="56" spans="1:67" x14ac:dyDescent="0.25">
      <c r="A56" s="16" t="s">
        <v>74</v>
      </c>
      <c r="B56" s="72">
        <f t="shared" si="0"/>
        <v>0</v>
      </c>
      <c r="C56" s="17" t="s">
        <v>28</v>
      </c>
      <c r="K56" s="18" t="s">
        <v>74</v>
      </c>
      <c r="L56" s="11"/>
      <c r="M56" s="11"/>
      <c r="N56" s="11"/>
      <c r="O56" s="11"/>
      <c r="P56" s="13">
        <v>56.5</v>
      </c>
      <c r="Q56" s="13">
        <v>30</v>
      </c>
      <c r="R56" s="11"/>
      <c r="S56" s="11"/>
      <c r="T56" s="11">
        <v>56.5</v>
      </c>
      <c r="U56" s="11">
        <v>30</v>
      </c>
      <c r="V56" s="11">
        <f t="shared" si="1"/>
        <v>3390</v>
      </c>
      <c r="W56" s="12"/>
      <c r="X56" s="12"/>
      <c r="Y56" s="12"/>
      <c r="Z56" s="12"/>
      <c r="AA56" s="14">
        <v>56.5</v>
      </c>
      <c r="AB56" s="14">
        <v>30</v>
      </c>
      <c r="AC56" s="12"/>
      <c r="AD56" s="12"/>
      <c r="AE56" s="14">
        <v>56.5</v>
      </c>
      <c r="AF56" s="14">
        <v>30</v>
      </c>
      <c r="AG56" s="12">
        <f t="shared" si="2"/>
        <v>3390</v>
      </c>
      <c r="AH56" s="13"/>
      <c r="AI56" s="13"/>
      <c r="AJ56" s="13"/>
      <c r="AK56" s="13"/>
      <c r="AL56" s="13">
        <v>77.5</v>
      </c>
      <c r="AM56" s="13">
        <v>30</v>
      </c>
      <c r="AN56" s="13"/>
      <c r="AO56" s="13"/>
      <c r="AP56" s="13"/>
      <c r="AQ56" s="13"/>
      <c r="AR56" s="11">
        <f t="shared" si="3"/>
        <v>151.125</v>
      </c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2">
        <f t="shared" si="6"/>
        <v>0</v>
      </c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1">
        <f t="shared" si="4"/>
        <v>0</v>
      </c>
      <c r="BO56" s="15">
        <f t="shared" si="5"/>
        <v>6931.125</v>
      </c>
    </row>
    <row r="57" spans="1:67" ht="15.75" thickBot="1" x14ac:dyDescent="0.3">
      <c r="A57" s="20" t="s">
        <v>75</v>
      </c>
      <c r="B57" s="73">
        <f t="shared" si="0"/>
        <v>0</v>
      </c>
      <c r="C57" s="21" t="s">
        <v>28</v>
      </c>
      <c r="K57" s="18" t="s">
        <v>75</v>
      </c>
      <c r="L57" s="11"/>
      <c r="M57" s="11"/>
      <c r="N57" s="11"/>
      <c r="O57" s="11"/>
      <c r="P57" s="13">
        <v>30</v>
      </c>
      <c r="Q57" s="13">
        <v>5</v>
      </c>
      <c r="R57" s="11"/>
      <c r="S57" s="11"/>
      <c r="T57" s="11"/>
      <c r="U57" s="11"/>
      <c r="V57" s="11">
        <f t="shared" si="1"/>
        <v>150</v>
      </c>
      <c r="W57" s="12"/>
      <c r="X57" s="12"/>
      <c r="Y57" s="12"/>
      <c r="Z57" s="12"/>
      <c r="AA57" s="14">
        <v>15</v>
      </c>
      <c r="AB57" s="14">
        <v>4</v>
      </c>
      <c r="AC57" s="12"/>
      <c r="AD57" s="12"/>
      <c r="AE57" s="14">
        <v>15</v>
      </c>
      <c r="AF57" s="14">
        <v>4</v>
      </c>
      <c r="AG57" s="12">
        <f t="shared" si="2"/>
        <v>120</v>
      </c>
      <c r="AH57" s="13"/>
      <c r="AI57" s="13"/>
      <c r="AJ57" s="13"/>
      <c r="AK57" s="13"/>
      <c r="AL57" s="13">
        <v>15</v>
      </c>
      <c r="AM57" s="13">
        <v>4</v>
      </c>
      <c r="AN57" s="13"/>
      <c r="AO57" s="13"/>
      <c r="AP57" s="13"/>
      <c r="AQ57" s="13"/>
      <c r="AR57" s="11">
        <f t="shared" si="3"/>
        <v>3.9000000000000004</v>
      </c>
      <c r="AS57" s="14"/>
      <c r="AT57" s="14"/>
      <c r="AU57" s="14"/>
      <c r="AV57" s="14"/>
      <c r="AW57" s="22"/>
      <c r="AX57" s="22"/>
      <c r="AY57" s="22"/>
      <c r="AZ57" s="22"/>
      <c r="BA57" s="22"/>
      <c r="BB57" s="22"/>
      <c r="BC57" s="23">
        <f t="shared" si="6"/>
        <v>0</v>
      </c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1">
        <f t="shared" si="4"/>
        <v>0</v>
      </c>
      <c r="BO57" s="15">
        <f t="shared" si="5"/>
        <v>273.89999999999998</v>
      </c>
    </row>
    <row r="58" spans="1:67" x14ac:dyDescent="0.25">
      <c r="AS58" s="14"/>
      <c r="AT58" s="14"/>
      <c r="AU58" s="14"/>
      <c r="AV58" s="24"/>
      <c r="AW58" s="25"/>
      <c r="AX58" s="25"/>
      <c r="AY58" s="25"/>
      <c r="AZ58" s="25"/>
      <c r="BA58" s="25"/>
      <c r="BB58" s="25"/>
      <c r="BC58" s="26"/>
    </row>
    <row r="60" spans="1:67" x14ac:dyDescent="0.25">
      <c r="L60" s="31" t="s">
        <v>76</v>
      </c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3"/>
    </row>
    <row r="61" spans="1:67" ht="90" x14ac:dyDescent="0.25">
      <c r="L61" s="27" t="s">
        <v>77</v>
      </c>
      <c r="M61" s="27" t="s">
        <v>27</v>
      </c>
      <c r="N61" s="27" t="s">
        <v>29</v>
      </c>
      <c r="O61" s="27" t="s">
        <v>30</v>
      </c>
      <c r="P61" s="27" t="s">
        <v>31</v>
      </c>
      <c r="Q61" s="27" t="s">
        <v>32</v>
      </c>
      <c r="R61" s="27" t="s">
        <v>33</v>
      </c>
      <c r="S61" s="27" t="s">
        <v>34</v>
      </c>
      <c r="T61" s="27" t="s">
        <v>35</v>
      </c>
      <c r="U61" s="27" t="s">
        <v>36</v>
      </c>
      <c r="V61" s="27" t="s">
        <v>37</v>
      </c>
      <c r="W61" s="27" t="s">
        <v>38</v>
      </c>
      <c r="X61" s="27" t="s">
        <v>39</v>
      </c>
      <c r="Y61" s="27" t="s">
        <v>40</v>
      </c>
      <c r="Z61" s="27" t="s">
        <v>41</v>
      </c>
      <c r="AA61" s="27" t="s">
        <v>42</v>
      </c>
      <c r="AB61" s="27" t="s">
        <v>43</v>
      </c>
      <c r="AC61" s="27" t="s">
        <v>44</v>
      </c>
      <c r="AD61" s="27" t="s">
        <v>45</v>
      </c>
      <c r="AE61" s="27" t="s">
        <v>78</v>
      </c>
      <c r="AF61" s="27" t="s">
        <v>47</v>
      </c>
      <c r="AG61" s="27" t="s">
        <v>48</v>
      </c>
      <c r="AH61" s="27" t="s">
        <v>49</v>
      </c>
      <c r="AI61" s="27" t="s">
        <v>50</v>
      </c>
      <c r="AJ61" s="27" t="s">
        <v>51</v>
      </c>
      <c r="AK61" s="27" t="s">
        <v>52</v>
      </c>
      <c r="AL61" s="27" t="s">
        <v>53</v>
      </c>
      <c r="AM61" s="27" t="s">
        <v>56</v>
      </c>
      <c r="AN61" s="27" t="s">
        <v>58</v>
      </c>
      <c r="AO61" s="27" t="s">
        <v>59</v>
      </c>
      <c r="AP61" s="27" t="s">
        <v>61</v>
      </c>
      <c r="AQ61" s="27" t="s">
        <v>62</v>
      </c>
      <c r="AR61" s="27" t="s">
        <v>63</v>
      </c>
      <c r="AS61" s="27" t="s">
        <v>64</v>
      </c>
      <c r="AT61" s="27" t="s">
        <v>65</v>
      </c>
      <c r="AU61" s="27" t="s">
        <v>66</v>
      </c>
      <c r="AV61" s="27" t="s">
        <v>67</v>
      </c>
      <c r="AW61" s="27" t="s">
        <v>68</v>
      </c>
      <c r="AX61" s="27" t="s">
        <v>69</v>
      </c>
      <c r="AY61" s="27" t="s">
        <v>70</v>
      </c>
      <c r="AZ61" s="27" t="s">
        <v>71</v>
      </c>
      <c r="BA61" s="27" t="s">
        <v>79</v>
      </c>
      <c r="BB61" s="27" t="s">
        <v>73</v>
      </c>
      <c r="BC61" s="27" t="s">
        <v>74</v>
      </c>
      <c r="BD61" s="27" t="s">
        <v>75</v>
      </c>
      <c r="BE61" s="28"/>
    </row>
    <row r="62" spans="1:67" x14ac:dyDescent="0.25">
      <c r="K62" s="12" t="s">
        <v>80</v>
      </c>
      <c r="L62" s="11">
        <f>+BO13</f>
        <v>1115.0999999999999</v>
      </c>
      <c r="M62" s="11">
        <f>+BO14</f>
        <v>0</v>
      </c>
      <c r="N62" s="11">
        <f>+BO15</f>
        <v>0</v>
      </c>
      <c r="O62" s="11">
        <f>+BO16</f>
        <v>600</v>
      </c>
      <c r="P62" s="11">
        <f>+BO17</f>
        <v>0</v>
      </c>
      <c r="Q62" s="11">
        <f>+BO18</f>
        <v>0</v>
      </c>
      <c r="R62" s="11">
        <f>+BO19</f>
        <v>0</v>
      </c>
      <c r="S62" s="11">
        <f>+BO20</f>
        <v>0</v>
      </c>
      <c r="T62" s="11">
        <f>+BO21</f>
        <v>120</v>
      </c>
      <c r="U62" s="11">
        <f>+BO22</f>
        <v>0</v>
      </c>
      <c r="V62" s="11">
        <f>+BO23</f>
        <v>1135.2750002</v>
      </c>
      <c r="W62" s="11">
        <f>+BO24</f>
        <v>0</v>
      </c>
      <c r="X62" s="11">
        <f>+BO25</f>
        <v>255.6</v>
      </c>
      <c r="Y62" s="11">
        <f>+BO26</f>
        <v>360</v>
      </c>
      <c r="Z62" s="11">
        <f>+BO27</f>
        <v>54</v>
      </c>
      <c r="AA62" s="11">
        <f>+BO28</f>
        <v>0</v>
      </c>
      <c r="AB62" s="11">
        <f>+BO29</f>
        <v>0</v>
      </c>
      <c r="AC62" s="11">
        <f>+BO30</f>
        <v>0</v>
      </c>
      <c r="AD62" s="11">
        <f>+BO31</f>
        <v>0</v>
      </c>
      <c r="AE62" s="11">
        <f>+BO32</f>
        <v>25647.825000000001</v>
      </c>
      <c r="AF62" s="11">
        <f>+BO33</f>
        <v>255</v>
      </c>
      <c r="AG62" s="11">
        <f>+BO34</f>
        <v>0</v>
      </c>
      <c r="AH62" s="11">
        <f>+BO35</f>
        <v>0</v>
      </c>
      <c r="AI62" s="11">
        <f>+BO36</f>
        <v>0</v>
      </c>
      <c r="AJ62" s="11">
        <f>+BO37</f>
        <v>0</v>
      </c>
      <c r="AK62" s="11">
        <f>+BO38</f>
        <v>0</v>
      </c>
      <c r="AL62" s="11">
        <f>+BO39</f>
        <v>19.549964500000002</v>
      </c>
      <c r="AM62" s="11">
        <f>+BO40</f>
        <v>2880</v>
      </c>
      <c r="AN62" s="11">
        <f>+BO41</f>
        <v>921.9</v>
      </c>
      <c r="AO62" s="11">
        <f>+BO42</f>
        <v>0</v>
      </c>
      <c r="AP62" s="11">
        <f>+BO43</f>
        <v>5880</v>
      </c>
      <c r="AQ62" s="11">
        <f>+BO44</f>
        <v>405.2</v>
      </c>
      <c r="AR62" s="11">
        <f>+BO45</f>
        <v>0</v>
      </c>
      <c r="AS62" s="11">
        <f>+BD46</f>
        <v>0</v>
      </c>
      <c r="AT62" s="11">
        <f>+$BO47</f>
        <v>132</v>
      </c>
      <c r="AU62" s="11">
        <f>+$BO48</f>
        <v>0</v>
      </c>
      <c r="AV62" s="11">
        <f>+$BO49</f>
        <v>855</v>
      </c>
      <c r="AW62" s="11">
        <f>+$BO50</f>
        <v>0</v>
      </c>
      <c r="AX62" s="11">
        <f>+$BO51</f>
        <v>0</v>
      </c>
      <c r="AY62" s="11">
        <f>+$BO462</f>
        <v>0</v>
      </c>
      <c r="AZ62" s="11">
        <f>+$BO53</f>
        <v>1272.21</v>
      </c>
      <c r="BA62" s="11">
        <f>+$BO54</f>
        <v>404.55</v>
      </c>
      <c r="BB62" s="11">
        <f>+$BO55</f>
        <v>3980.3249999999998</v>
      </c>
      <c r="BC62" s="11">
        <f>+$BO56</f>
        <v>6931.125</v>
      </c>
      <c r="BD62" s="11">
        <f>+$BO57</f>
        <v>273.89999999999998</v>
      </c>
    </row>
    <row r="63" spans="1:67" x14ac:dyDescent="0.25">
      <c r="K63" s="12" t="s">
        <v>81</v>
      </c>
      <c r="L63" s="12">
        <f>+L62/1000</f>
        <v>1.1151</v>
      </c>
      <c r="M63" s="12">
        <f t="shared" ref="M63:BD63" si="7">+M62/1000</f>
        <v>0</v>
      </c>
      <c r="N63" s="12">
        <f t="shared" si="7"/>
        <v>0</v>
      </c>
      <c r="O63" s="12">
        <f t="shared" si="7"/>
        <v>0.6</v>
      </c>
      <c r="P63" s="12">
        <f t="shared" si="7"/>
        <v>0</v>
      </c>
      <c r="Q63" s="12">
        <f t="shared" si="7"/>
        <v>0</v>
      </c>
      <c r="R63" s="12">
        <f t="shared" si="7"/>
        <v>0</v>
      </c>
      <c r="S63" s="12">
        <f t="shared" si="7"/>
        <v>0</v>
      </c>
      <c r="T63" s="12">
        <f t="shared" si="7"/>
        <v>0.12</v>
      </c>
      <c r="U63" s="12">
        <f t="shared" si="7"/>
        <v>0</v>
      </c>
      <c r="V63" s="12">
        <f t="shared" si="7"/>
        <v>1.1352750002000001</v>
      </c>
      <c r="W63" s="12">
        <f t="shared" si="7"/>
        <v>0</v>
      </c>
      <c r="X63" s="12">
        <f t="shared" si="7"/>
        <v>0.25559999999999999</v>
      </c>
      <c r="Y63" s="12">
        <f t="shared" si="7"/>
        <v>0.36</v>
      </c>
      <c r="Z63" s="12">
        <f t="shared" si="7"/>
        <v>5.3999999999999999E-2</v>
      </c>
      <c r="AA63" s="12">
        <f t="shared" si="7"/>
        <v>0</v>
      </c>
      <c r="AB63" s="12">
        <f t="shared" si="7"/>
        <v>0</v>
      </c>
      <c r="AC63" s="12">
        <f t="shared" si="7"/>
        <v>0</v>
      </c>
      <c r="AD63" s="12">
        <f t="shared" si="7"/>
        <v>0</v>
      </c>
      <c r="AE63" s="12">
        <f t="shared" si="7"/>
        <v>25.647825000000001</v>
      </c>
      <c r="AF63" s="12">
        <f t="shared" si="7"/>
        <v>0.255</v>
      </c>
      <c r="AG63" s="12">
        <f t="shared" si="7"/>
        <v>0</v>
      </c>
      <c r="AH63" s="12">
        <f t="shared" si="7"/>
        <v>0</v>
      </c>
      <c r="AI63" s="12">
        <f t="shared" si="7"/>
        <v>0</v>
      </c>
      <c r="AJ63" s="12">
        <f t="shared" si="7"/>
        <v>0</v>
      </c>
      <c r="AK63" s="12">
        <f t="shared" si="7"/>
        <v>0</v>
      </c>
      <c r="AL63" s="12">
        <f>+AL62</f>
        <v>19.549964500000002</v>
      </c>
      <c r="AM63" s="12">
        <f t="shared" si="7"/>
        <v>2.88</v>
      </c>
      <c r="AN63" s="12">
        <f t="shared" si="7"/>
        <v>0.92189999999999994</v>
      </c>
      <c r="AO63" s="12">
        <f t="shared" si="7"/>
        <v>0</v>
      </c>
      <c r="AP63" s="12">
        <f t="shared" si="7"/>
        <v>5.88</v>
      </c>
      <c r="AQ63" s="12">
        <f t="shared" si="7"/>
        <v>0.4052</v>
      </c>
      <c r="AR63" s="12">
        <f t="shared" si="7"/>
        <v>0</v>
      </c>
      <c r="AS63" s="12">
        <f t="shared" si="7"/>
        <v>0</v>
      </c>
      <c r="AT63" s="12">
        <f t="shared" si="7"/>
        <v>0.13200000000000001</v>
      </c>
      <c r="AU63" s="12">
        <f t="shared" si="7"/>
        <v>0</v>
      </c>
      <c r="AV63" s="12">
        <f t="shared" si="7"/>
        <v>0.85499999999999998</v>
      </c>
      <c r="AW63" s="12">
        <f t="shared" si="7"/>
        <v>0</v>
      </c>
      <c r="AX63" s="12">
        <f t="shared" si="7"/>
        <v>0</v>
      </c>
      <c r="AY63" s="12">
        <f t="shared" si="7"/>
        <v>0</v>
      </c>
      <c r="AZ63" s="12">
        <f t="shared" si="7"/>
        <v>1.2722100000000001</v>
      </c>
      <c r="BA63" s="12">
        <f t="shared" si="7"/>
        <v>0.40455000000000002</v>
      </c>
      <c r="BB63" s="12">
        <f t="shared" si="7"/>
        <v>3.9803249999999997</v>
      </c>
      <c r="BC63" s="12">
        <f t="shared" si="7"/>
        <v>6.9311249999999998</v>
      </c>
      <c r="BD63" s="12">
        <f t="shared" si="7"/>
        <v>0.27389999999999998</v>
      </c>
    </row>
  </sheetData>
  <sheetProtection algorithmName="SHA-512" hashValue="1qJNG227ku3Ulyc9dS+eDf2AGax5jn6Y0E6wNig2RpmXfXU3/NnI/+a0GeZ/4oOXd+l0Ij+2CfAJ3o/v/kbXxA==" saltValue="i/gsnXkBpwcRKj1TnCTAqA==" spinCount="100000" sheet="1" objects="1" scenarios="1"/>
  <mergeCells count="52">
    <mergeCell ref="B6:C6"/>
    <mergeCell ref="A1:C1"/>
    <mergeCell ref="A2:C2"/>
    <mergeCell ref="B3:C3"/>
    <mergeCell ref="B4:C4"/>
    <mergeCell ref="B5:C5"/>
    <mergeCell ref="A7:A12"/>
    <mergeCell ref="B7:B12"/>
    <mergeCell ref="C7:C12"/>
    <mergeCell ref="K7:AR8"/>
    <mergeCell ref="BO8:BO12"/>
    <mergeCell ref="L9:V9"/>
    <mergeCell ref="W9:AG9"/>
    <mergeCell ref="AH9:AR9"/>
    <mergeCell ref="AS9:BC9"/>
    <mergeCell ref="BD9:BN9"/>
    <mergeCell ref="L11:M11"/>
    <mergeCell ref="N11:O11"/>
    <mergeCell ref="P11:Q11"/>
    <mergeCell ref="R11:S11"/>
    <mergeCell ref="T11:U11"/>
    <mergeCell ref="L10:V10"/>
    <mergeCell ref="W10:AG10"/>
    <mergeCell ref="AH10:AR10"/>
    <mergeCell ref="AS10:BC10"/>
    <mergeCell ref="BD10:BN10"/>
    <mergeCell ref="AJ11:AK11"/>
    <mergeCell ref="AL11:AM11"/>
    <mergeCell ref="AN11:AO11"/>
    <mergeCell ref="AP11:AQ11"/>
    <mergeCell ref="V11:V12"/>
    <mergeCell ref="W11:X11"/>
    <mergeCell ref="Y11:Z11"/>
    <mergeCell ref="AA11:AB11"/>
    <mergeCell ref="AC11:AD11"/>
    <mergeCell ref="AE11:AF11"/>
    <mergeCell ref="BN11:BN12"/>
    <mergeCell ref="L60:BD60"/>
    <mergeCell ref="BC11:BC12"/>
    <mergeCell ref="BD11:BE11"/>
    <mergeCell ref="BF11:BG11"/>
    <mergeCell ref="BH11:BI11"/>
    <mergeCell ref="BJ11:BK11"/>
    <mergeCell ref="BL11:BM11"/>
    <mergeCell ref="AR11:AR12"/>
    <mergeCell ref="AS11:AT11"/>
    <mergeCell ref="AU11:AV11"/>
    <mergeCell ref="AW11:AX11"/>
    <mergeCell ref="AY11:AZ11"/>
    <mergeCell ref="BA11:BB11"/>
    <mergeCell ref="AG11:AG12"/>
    <mergeCell ref="AH11:AI11"/>
  </mergeCells>
  <pageMargins left="0.70866141732283472" right="0.70866141732283472" top="0.74803149606299213" bottom="0.74803149606299213" header="0.31496062992125984" footer="0.31496062992125984"/>
  <pageSetup scale="8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DESARR INF EN ESTABL DE RECL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2020-01-31T18:57:17Z</dcterms:created>
  <dcterms:modified xsi:type="dcterms:W3CDTF">2020-01-31T19:47:41Z</dcterms:modified>
</cp:coreProperties>
</file>