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C01CAE0A-41F1-46FD-96AE-E90E3BAE3766}" xr6:coauthVersionLast="40" xr6:coauthVersionMax="40" xr10:uidLastSave="{00000000-0000-0000-0000-000000000000}"/>
  <bookViews>
    <workbookView xWindow="-120" yWindow="-120" windowWidth="24240" windowHeight="13140" xr2:uid="{8894FBDB-C5BA-41A7-A18F-4EA7BFE8B83F}"/>
  </bookViews>
  <sheets>
    <sheet name="CDI,HI,JS,HCB Y U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57" i="1" l="1"/>
  <c r="AI57" i="1" s="1"/>
  <c r="AY62" i="1" s="1"/>
  <c r="AY63" i="1" s="1"/>
  <c r="AA57" i="1"/>
  <c r="T57" i="1"/>
  <c r="M57" i="1"/>
  <c r="B57" i="1"/>
  <c r="AH56" i="1"/>
  <c r="AA56" i="1"/>
  <c r="T56" i="1"/>
  <c r="M56" i="1"/>
  <c r="AH55" i="1"/>
  <c r="AI55" i="1" s="1"/>
  <c r="AW62" i="1" s="1"/>
  <c r="AW63" i="1" s="1"/>
  <c r="AA55" i="1"/>
  <c r="T55" i="1"/>
  <c r="M55" i="1"/>
  <c r="B55" i="1"/>
  <c r="AH54" i="1"/>
  <c r="AA54" i="1"/>
  <c r="T54" i="1"/>
  <c r="M54" i="1"/>
  <c r="AH53" i="1"/>
  <c r="AI53" i="1" s="1"/>
  <c r="AU62" i="1" s="1"/>
  <c r="AU63" i="1" s="1"/>
  <c r="AA53" i="1"/>
  <c r="T53" i="1"/>
  <c r="M53" i="1"/>
  <c r="B53" i="1"/>
  <c r="AH52" i="1"/>
  <c r="AA52" i="1"/>
  <c r="T52" i="1"/>
  <c r="M52" i="1"/>
  <c r="AH51" i="1"/>
  <c r="AI51" i="1" s="1"/>
  <c r="AS62" i="1" s="1"/>
  <c r="AS63" i="1" s="1"/>
  <c r="AA51" i="1"/>
  <c r="T51" i="1"/>
  <c r="M51" i="1"/>
  <c r="B51" i="1"/>
  <c r="AH50" i="1"/>
  <c r="AA50" i="1"/>
  <c r="T50" i="1"/>
  <c r="M50" i="1"/>
  <c r="AH49" i="1"/>
  <c r="AI49" i="1" s="1"/>
  <c r="AQ62" i="1" s="1"/>
  <c r="AQ63" i="1" s="1"/>
  <c r="AA49" i="1"/>
  <c r="T49" i="1"/>
  <c r="M49" i="1"/>
  <c r="B49" i="1"/>
  <c r="AH48" i="1"/>
  <c r="AA48" i="1"/>
  <c r="T48" i="1"/>
  <c r="M48" i="1"/>
  <c r="AH47" i="1"/>
  <c r="AI47" i="1" s="1"/>
  <c r="AO62" i="1" s="1"/>
  <c r="AO63" i="1" s="1"/>
  <c r="AA47" i="1"/>
  <c r="T47" i="1"/>
  <c r="M47" i="1"/>
  <c r="B47" i="1"/>
  <c r="AH46" i="1"/>
  <c r="AA46" i="1"/>
  <c r="T46" i="1"/>
  <c r="M46" i="1"/>
  <c r="AH45" i="1"/>
  <c r="AI45" i="1" s="1"/>
  <c r="AM62" i="1" s="1"/>
  <c r="AM63" i="1" s="1"/>
  <c r="AA45" i="1"/>
  <c r="T45" i="1"/>
  <c r="M45" i="1"/>
  <c r="B45" i="1"/>
  <c r="AH44" i="1"/>
  <c r="AA44" i="1"/>
  <c r="T44" i="1"/>
  <c r="M44" i="1"/>
  <c r="AH43" i="1"/>
  <c r="AI43" i="1" s="1"/>
  <c r="AK62" i="1" s="1"/>
  <c r="AK63" i="1" s="1"/>
  <c r="AA43" i="1"/>
  <c r="T43" i="1"/>
  <c r="M43" i="1"/>
  <c r="B43" i="1"/>
  <c r="AH42" i="1"/>
  <c r="AA42" i="1"/>
  <c r="T42" i="1"/>
  <c r="M42" i="1"/>
  <c r="AH41" i="1"/>
  <c r="AI41" i="1" s="1"/>
  <c r="AI62" i="1" s="1"/>
  <c r="AI63" i="1" s="1"/>
  <c r="AA41" i="1"/>
  <c r="T41" i="1"/>
  <c r="M41" i="1"/>
  <c r="B41" i="1"/>
  <c r="AH40" i="1"/>
  <c r="AA40" i="1"/>
  <c r="T40" i="1"/>
  <c r="M40" i="1"/>
  <c r="AH39" i="1"/>
  <c r="AI39" i="1" s="1"/>
  <c r="AG62" i="1" s="1"/>
  <c r="AG63" i="1" s="1"/>
  <c r="AA39" i="1"/>
  <c r="T39" i="1"/>
  <c r="M39" i="1"/>
  <c r="B39" i="1"/>
  <c r="AH38" i="1"/>
  <c r="AA38" i="1"/>
  <c r="T38" i="1"/>
  <c r="M38" i="1"/>
  <c r="AH37" i="1"/>
  <c r="AI37" i="1" s="1"/>
  <c r="AE62" i="1" s="1"/>
  <c r="AE63" i="1" s="1"/>
  <c r="AA37" i="1"/>
  <c r="T37" i="1"/>
  <c r="M37" i="1"/>
  <c r="B37" i="1"/>
  <c r="AH36" i="1"/>
  <c r="AA36" i="1"/>
  <c r="T36" i="1"/>
  <c r="M36" i="1"/>
  <c r="AH35" i="1"/>
  <c r="AI35" i="1" s="1"/>
  <c r="AC62" i="1" s="1"/>
  <c r="AC63" i="1" s="1"/>
  <c r="AA35" i="1"/>
  <c r="T35" i="1"/>
  <c r="M35" i="1"/>
  <c r="B35" i="1"/>
  <c r="AH34" i="1"/>
  <c r="AA34" i="1"/>
  <c r="T34" i="1"/>
  <c r="M34" i="1"/>
  <c r="AH33" i="1"/>
  <c r="AI33" i="1" s="1"/>
  <c r="AA62" i="1" s="1"/>
  <c r="AA63" i="1" s="1"/>
  <c r="AA33" i="1"/>
  <c r="T33" i="1"/>
  <c r="M33" i="1"/>
  <c r="B33" i="1"/>
  <c r="AH32" i="1"/>
  <c r="AA32" i="1"/>
  <c r="T32" i="1"/>
  <c r="M32" i="1"/>
  <c r="AH31" i="1"/>
  <c r="AI31" i="1" s="1"/>
  <c r="Y62" i="1" s="1"/>
  <c r="Y63" i="1" s="1"/>
  <c r="AA31" i="1"/>
  <c r="T31" i="1"/>
  <c r="AH30" i="1"/>
  <c r="AA30" i="1"/>
  <c r="T30" i="1"/>
  <c r="M30" i="1"/>
  <c r="B30" i="1" s="1"/>
  <c r="AH29" i="1"/>
  <c r="AA29" i="1"/>
  <c r="B29" i="1" s="1"/>
  <c r="T29" i="1"/>
  <c r="AH28" i="1"/>
  <c r="AA28" i="1"/>
  <c r="T28" i="1"/>
  <c r="M28" i="1"/>
  <c r="B28" i="1" s="1"/>
  <c r="AH27" i="1"/>
  <c r="AA27" i="1"/>
  <c r="T27" i="1"/>
  <c r="B27" i="1" s="1"/>
  <c r="M27" i="1"/>
  <c r="AH26" i="1"/>
  <c r="AA26" i="1"/>
  <c r="T26" i="1"/>
  <c r="M26" i="1"/>
  <c r="AI26" i="1" s="1"/>
  <c r="T62" i="1" s="1"/>
  <c r="T63" i="1" s="1"/>
  <c r="AH25" i="1"/>
  <c r="AI25" i="1" s="1"/>
  <c r="S62" i="1" s="1"/>
  <c r="S63" i="1" s="1"/>
  <c r="AA25" i="1"/>
  <c r="T25" i="1"/>
  <c r="M25" i="1"/>
  <c r="B25" i="1"/>
  <c r="AH24" i="1"/>
  <c r="AI24" i="1" s="1"/>
  <c r="R62" i="1" s="1"/>
  <c r="R63" i="1" s="1"/>
  <c r="AA24" i="1"/>
  <c r="T24" i="1"/>
  <c r="B24" i="1" s="1"/>
  <c r="M24" i="1"/>
  <c r="AH23" i="1"/>
  <c r="AA23" i="1"/>
  <c r="T23" i="1"/>
  <c r="B23" i="1" s="1"/>
  <c r="M23" i="1"/>
  <c r="AH22" i="1"/>
  <c r="AA22" i="1"/>
  <c r="T22" i="1"/>
  <c r="M22" i="1"/>
  <c r="B22" i="1" s="1"/>
  <c r="AH21" i="1"/>
  <c r="AA21" i="1"/>
  <c r="T21" i="1"/>
  <c r="B21" i="1" s="1"/>
  <c r="M21" i="1"/>
  <c r="AH20" i="1"/>
  <c r="AI20" i="1" s="1"/>
  <c r="N62" i="1" s="1"/>
  <c r="N63" i="1" s="1"/>
  <c r="AA20" i="1"/>
  <c r="T20" i="1"/>
  <c r="M20" i="1"/>
  <c r="B20" i="1"/>
  <c r="AH19" i="1"/>
  <c r="AA19" i="1"/>
  <c r="T19" i="1"/>
  <c r="AH18" i="1"/>
  <c r="AA18" i="1"/>
  <c r="T18" i="1"/>
  <c r="M18" i="1"/>
  <c r="B18" i="1" s="1"/>
  <c r="AH17" i="1"/>
  <c r="AA17" i="1"/>
  <c r="AI17" i="1" s="1"/>
  <c r="K62" i="1" s="1"/>
  <c r="K63" i="1" s="1"/>
  <c r="T17" i="1"/>
  <c r="M17" i="1"/>
  <c r="AH16" i="1"/>
  <c r="AI16" i="1" s="1"/>
  <c r="J62" i="1" s="1"/>
  <c r="J63" i="1" s="1"/>
  <c r="AA16" i="1"/>
  <c r="T16" i="1"/>
  <c r="M16" i="1"/>
  <c r="AH15" i="1"/>
  <c r="AA15" i="1"/>
  <c r="T15" i="1"/>
  <c r="AI15" i="1" s="1"/>
  <c r="I62" i="1" s="1"/>
  <c r="I63" i="1" s="1"/>
  <c r="M15" i="1"/>
  <c r="AH14" i="1"/>
  <c r="AA14" i="1"/>
  <c r="AI14" i="1" s="1"/>
  <c r="H62" i="1" s="1"/>
  <c r="H63" i="1" s="1"/>
  <c r="T14" i="1"/>
  <c r="M14" i="1"/>
  <c r="B14" i="1" s="1"/>
  <c r="AH13" i="1"/>
  <c r="AA13" i="1"/>
  <c r="T13" i="1"/>
  <c r="M13" i="1"/>
  <c r="B13" i="1" s="1"/>
  <c r="B16" i="1" l="1"/>
  <c r="B19" i="1"/>
  <c r="AI23" i="1"/>
  <c r="Q62" i="1" s="1"/>
  <c r="Q63" i="1" s="1"/>
  <c r="B26" i="1"/>
  <c r="B31" i="1"/>
  <c r="AI32" i="1"/>
  <c r="Z62" i="1" s="1"/>
  <c r="Z63" i="1" s="1"/>
  <c r="B34" i="1"/>
  <c r="AI36" i="1"/>
  <c r="AD62" i="1" s="1"/>
  <c r="AD63" i="1" s="1"/>
  <c r="B38" i="1"/>
  <c r="AI40" i="1"/>
  <c r="AH62" i="1" s="1"/>
  <c r="AH63" i="1" s="1"/>
  <c r="B42" i="1"/>
  <c r="AI44" i="1"/>
  <c r="AL62" i="1" s="1"/>
  <c r="AL63" i="1" s="1"/>
  <c r="B46" i="1"/>
  <c r="AI48" i="1"/>
  <c r="AP62" i="1" s="1"/>
  <c r="AP63" i="1" s="1"/>
  <c r="B50" i="1"/>
  <c r="AI52" i="1"/>
  <c r="AT62" i="1" s="1"/>
  <c r="AT63" i="1" s="1"/>
  <c r="B54" i="1"/>
  <c r="AI56" i="1"/>
  <c r="AX62" i="1" s="1"/>
  <c r="AX63" i="1" s="1"/>
  <c r="AI13" i="1"/>
  <c r="G62" i="1" s="1"/>
  <c r="G63" i="1" s="1"/>
  <c r="AI22" i="1"/>
  <c r="P62" i="1" s="1"/>
  <c r="P63" i="1" s="1"/>
  <c r="AI28" i="1"/>
  <c r="V62" i="1" s="1"/>
  <c r="V63" i="1" s="1"/>
  <c r="AI30" i="1"/>
  <c r="X62" i="1" s="1"/>
  <c r="X63" i="1" s="1"/>
  <c r="B17" i="1"/>
  <c r="AI21" i="1"/>
  <c r="O62" i="1" s="1"/>
  <c r="O63" i="1" s="1"/>
  <c r="AI27" i="1"/>
  <c r="U62" i="1" s="1"/>
  <c r="U63" i="1" s="1"/>
  <c r="AI18" i="1"/>
  <c r="L62" i="1" s="1"/>
  <c r="L63" i="1" s="1"/>
  <c r="B15" i="1"/>
  <c r="AI19" i="1"/>
  <c r="M62" i="1" s="1"/>
  <c r="M63" i="1" s="1"/>
  <c r="AI29" i="1"/>
  <c r="W62" i="1" s="1"/>
  <c r="W63" i="1" s="1"/>
  <c r="B32" i="1"/>
  <c r="AI34" i="1"/>
  <c r="AB62" i="1" s="1"/>
  <c r="AB63" i="1" s="1"/>
  <c r="B36" i="1"/>
  <c r="AI38" i="1"/>
  <c r="AF62" i="1" s="1"/>
  <c r="AF63" i="1" s="1"/>
  <c r="B40" i="1"/>
  <c r="AI42" i="1"/>
  <c r="AJ62" i="1" s="1"/>
  <c r="AJ63" i="1" s="1"/>
  <c r="B44" i="1"/>
  <c r="AI46" i="1"/>
  <c r="AN62" i="1" s="1"/>
  <c r="AN63" i="1" s="1"/>
  <c r="B48" i="1"/>
  <c r="AI50" i="1"/>
  <c r="AR62" i="1" s="1"/>
  <c r="AR63" i="1" s="1"/>
  <c r="B52" i="1"/>
  <c r="AI54" i="1"/>
  <c r="AV62" i="1" s="1"/>
  <c r="AV63" i="1" s="1"/>
  <c r="B56" i="1"/>
</calcChain>
</file>

<file path=xl/sharedStrings.xml><?xml version="1.0" encoding="utf-8"?>
<sst xmlns="http://schemas.openxmlformats.org/spreadsheetml/2006/main" count="240" uniqueCount="87">
  <si>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CDI, HI, JS, HCB Y UBA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</si>
  <si>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</si>
  <si>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8 meses 29 días</t>
  </si>
  <si>
    <t>Número de niños entre 9 meses y 11 meses 29 días</t>
  </si>
  <si>
    <t>Número de niños entre 12 meses y 3 años,11 meses, 29 días</t>
  </si>
  <si>
    <t>Número de niños entre 4 años y 5 años,11 meses, 29 días</t>
  </si>
  <si>
    <t>TIPO DE ALIMENTO A SUMINISTRAR</t>
  </si>
  <si>
    <t xml:space="preserve">TOTAL NECESIDAD MENSUAL  </t>
  </si>
  <si>
    <t>UNIDAD DE MEDIDA</t>
  </si>
  <si>
    <t>CENTROS DE DESARROLLO INFANTIL, HOGARES INFANTILES, JARDINES SOCIALES, LACTANTES Y PREESCOLARES</t>
  </si>
  <si>
    <t>TOTAL ESTIMADO POR CUPO ASIGNADO (g/cc/unid)</t>
  </si>
  <si>
    <t>Rango etario</t>
  </si>
  <si>
    <t>6-8 meses</t>
  </si>
  <si>
    <t>9 a 11 meses</t>
  </si>
  <si>
    <t>1 año a 3 años y 11 meses</t>
  </si>
  <si>
    <t>4 años a 5 años y 11 meses</t>
  </si>
  <si>
    <t>Participación % de beneficiarios del rango etario en la ocupación de cupos asignados</t>
  </si>
  <si>
    <t>ALIMENTO A SUMINISTRAR</t>
  </si>
  <si>
    <t>REFRIGERIO MAÑANA</t>
  </si>
  <si>
    <t>ALMUERZO</t>
  </si>
  <si>
    <t>REFRIGERIO TARDE</t>
  </si>
  <si>
    <t>TOTAL/MES-CUPO 
(gr o ml)</t>
  </si>
  <si>
    <t>TOTAL/MES-CUPO</t>
  </si>
  <si>
    <t>Ración</t>
  </si>
  <si>
    <t>Frec/mes</t>
  </si>
  <si>
    <t>ACEITES Y GRASAS</t>
  </si>
  <si>
    <t>Lts</t>
  </si>
  <si>
    <t>ACEITES (ml)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</si>
  <si>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</si>
  <si>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</si>
  <si>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</si>
  <si>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</si>
  <si>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</si>
  <si>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</si>
  <si>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</si>
  <si>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</si>
  <si>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</si>
  <si>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</si>
  <si>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</si>
  <si>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</si>
  <si>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</si>
  <si>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</si>
  <si>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</si>
  <si>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</si>
  <si>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</si>
  <si>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</si>
  <si>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</si>
  <si>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</si>
  <si>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</si>
  <si>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</si>
  <si>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</si>
  <si>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</si>
  <si>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</si>
  <si>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</si>
  <si>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HUEVO (unid)</t>
  </si>
  <si>
    <t>Un.</t>
  </si>
  <si>
    <t xml:space="preserve">KUMIS, Yogourt  </t>
  </si>
  <si>
    <t>KUMIS, Yogourt  (ml)</t>
  </si>
  <si>
    <t xml:space="preserve">LECHE CONTINUACIÓN FORTIFICADA CON Fe </t>
  </si>
  <si>
    <t>LECHE CONTINUACIÓN FORTIFICADA CON Fe (g)</t>
  </si>
  <si>
    <t>LECHE ENTERA EN POLVO</t>
  </si>
  <si>
    <t>LECHE LIQUIDA O EN POLVO (se calcula líquida)</t>
  </si>
  <si>
    <t>LECHE LIQUIDA O EN POLVO (se calcula líquida)(ml)</t>
  </si>
  <si>
    <t>LEGUMINOSA SECA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</si>
  <si>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</si>
  <si>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</si>
  <si>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</si>
  <si>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</si>
  <si>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</si>
  <si>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</si>
  <si>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</si>
  <si>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</si>
  <si>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</si>
  <si>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</si>
  <si>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</si>
  <si>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</si>
  <si>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</si>
  <si>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</si>
  <si>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>FRUTA</t>
  </si>
  <si>
    <t>HÍGADO</t>
  </si>
  <si>
    <t xml:space="preserve">HUEVO </t>
  </si>
  <si>
    <t>KUMIS, Yogourt</t>
  </si>
  <si>
    <t>LECHE CONTINUACIÓN</t>
  </si>
  <si>
    <t>LECHE LIQUIDA O EN POLVO (se calcula liquida ml)</t>
  </si>
  <si>
    <t>LEGUMINOSAS FRESCAS O SECAS</t>
  </si>
  <si>
    <t>CONSUMO EN GRAMOS, ML O UNIDADES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</si>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</sst>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4" borderId="4" xfId="0" applyFill="1" applyBorder="1"/>
    <xf numFmtId="0" fontId="0" fillId="4" borderId="7" xfId="0" applyFill="1" applyBorder="1"/>
    <xf numFmtId="0" fontId="9" fillId="2" borderId="0" xfId="0" applyFont="1" applyFill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 wrapText="1"/>
    </xf>
    <xf numFmtId="10" fontId="10" fillId="4" borderId="21" xfId="1" applyNumberFormat="1" applyFont="1" applyFill="1" applyBorder="1" applyAlignment="1">
      <alignment vertical="center"/>
    </xf>
    <xf numFmtId="0" fontId="10" fillId="4" borderId="26" xfId="0" applyFont="1" applyFill="1" applyBorder="1" applyAlignment="1">
      <alignment horizontal="center" vertical="center"/>
    </xf>
    <xf numFmtId="0" fontId="0" fillId="0" borderId="4" xfId="0" applyBorder="1"/>
    <xf numFmtId="0" fontId="0" fillId="0" borderId="33" xfId="0" applyBorder="1"/>
    <xf numFmtId="0" fontId="0" fillId="0" borderId="31" xfId="0" applyBorder="1"/>
    <xf numFmtId="0" fontId="0" fillId="5" borderId="26" xfId="0" applyFill="1" applyBorder="1"/>
    <xf numFmtId="0" fontId="11" fillId="5" borderId="26" xfId="0" applyFont="1" applyFill="1" applyBorder="1"/>
    <xf numFmtId="0" fontId="0" fillId="0" borderId="26" xfId="0" applyBorder="1"/>
    <xf numFmtId="0" fontId="11" fillId="0" borderId="26" xfId="0" applyFont="1" applyBorder="1"/>
    <xf numFmtId="0" fontId="0" fillId="6" borderId="26" xfId="0" applyFill="1" applyBorder="1"/>
    <xf numFmtId="0" fontId="0" fillId="0" borderId="7" xfId="0" applyBorder="1" applyAlignment="1">
      <alignment wrapText="1"/>
    </xf>
    <xf numFmtId="0" fontId="0" fillId="0" borderId="34" xfId="0" applyBorder="1"/>
    <xf numFmtId="0" fontId="0" fillId="0" borderId="26" xfId="0" applyBorder="1" applyAlignment="1">
      <alignment wrapText="1"/>
    </xf>
    <xf numFmtId="0" fontId="0" fillId="0" borderId="7" xfId="0" applyBorder="1"/>
    <xf numFmtId="0" fontId="0" fillId="0" borderId="35" xfId="0" applyBorder="1" applyAlignment="1">
      <alignment wrapText="1"/>
    </xf>
    <xf numFmtId="0" fontId="0" fillId="0" borderId="37" xfId="0" applyBorder="1"/>
    <xf numFmtId="9" fontId="12" fillId="0" borderId="26" xfId="1" applyFont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10" fontId="10" fillId="4" borderId="8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justify" vertical="top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32" xfId="0" applyFill="1" applyBorder="1" applyProtection="1">
      <protection hidden="1"/>
    </xf>
    <xf numFmtId="0" fontId="0" fillId="4" borderId="26" xfId="0" applyFill="1" applyBorder="1" applyProtection="1">
      <protection hidden="1"/>
    </xf>
    <xf numFmtId="0" fontId="0" fillId="4" borderId="36" xfId="0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93F5-BBE8-4B64-B556-8363D061196F}">
  <sheetPr>
    <tabColor theme="4" tint="-0.499984740745262"/>
    <pageSetUpPr fitToPage="1"/>
  </sheetPr>
  <dimension ref="A1:AY63"/>
  <sheetViews>
    <sheetView tabSelected="1" view="pageBreakPreview" zoomScaleNormal="100" zoomScaleSheetLayoutView="100" workbookViewId="0">
      <selection activeCell="B6" sqref="B6:C6"/>
    </sheetView>
  </sheetViews>
  <sheetFormatPr baseColWidth="10" defaultRowHeight="15" x14ac:dyDescent="0.25"/>
  <cols>
    <col min="1" max="1" width="59.7109375" customWidth="1"/>
    <col min="2" max="2" width="17.28515625" customWidth="1"/>
    <col min="3" max="3" width="16" customWidth="1"/>
    <col min="4" max="5" width="0" hidden="1" customWidth="1"/>
    <col min="6" max="6" width="45.7109375" hidden="1" customWidth="1"/>
    <col min="7" max="12" width="0" hidden="1" customWidth="1"/>
    <col min="13" max="13" width="19.140625" hidden="1" customWidth="1"/>
    <col min="14" max="19" width="0" hidden="1" customWidth="1"/>
    <col min="20" max="20" width="18.85546875" hidden="1" customWidth="1"/>
    <col min="21" max="26" width="0" hidden="1" customWidth="1"/>
    <col min="27" max="27" width="18.42578125" hidden="1" customWidth="1"/>
    <col min="28" max="28" width="11.28515625" hidden="1" customWidth="1"/>
    <col min="29" max="29" width="11.85546875" hidden="1" customWidth="1"/>
    <col min="30" max="30" width="11.140625" hidden="1" customWidth="1"/>
    <col min="31" max="31" width="12" hidden="1" customWidth="1"/>
    <col min="32" max="32" width="11.5703125" hidden="1" customWidth="1"/>
    <col min="33" max="33" width="11.7109375" hidden="1" customWidth="1"/>
    <col min="34" max="34" width="18.42578125" hidden="1" customWidth="1"/>
    <col min="35" max="35" width="16.42578125" hidden="1" customWidth="1"/>
    <col min="36" max="44" width="0" hidden="1" customWidth="1"/>
    <col min="45" max="45" width="14" hidden="1" customWidth="1"/>
    <col min="46" max="47" width="0" hidden="1" customWidth="1"/>
    <col min="48" max="48" width="12" hidden="1" customWidth="1"/>
    <col min="49" max="49" width="12.85546875" hidden="1" customWidth="1"/>
    <col min="50" max="50" width="12.5703125" hidden="1" customWidth="1"/>
    <col min="51" max="51" width="0" hidden="1" customWidth="1"/>
  </cols>
  <sheetData>
    <row r="1" spans="1:35" ht="90.75" customHeight="1" thickBot="1" x14ac:dyDescent="0.35">
      <c r="A1" s="53" t="s">
        <v>0</v>
      </c>
      <c r="B1" s="54"/>
      <c r="C1" s="55"/>
    </row>
    <row r="2" spans="1:35" ht="192" customHeight="1" thickBot="1" x14ac:dyDescent="0.3">
      <c r="A2" s="56" t="s">
        <v>1</v>
      </c>
      <c r="B2" s="57"/>
      <c r="C2" s="58"/>
    </row>
    <row r="3" spans="1:35" x14ac:dyDescent="0.25">
      <c r="A3" s="1" t="s">
        <v>2</v>
      </c>
      <c r="B3" s="59">
        <v>0</v>
      </c>
      <c r="C3" s="60"/>
    </row>
    <row r="4" spans="1:35" x14ac:dyDescent="0.25">
      <c r="A4" s="2" t="s">
        <v>3</v>
      </c>
      <c r="B4" s="61">
        <v>0</v>
      </c>
      <c r="C4" s="62"/>
    </row>
    <row r="5" spans="1:35" x14ac:dyDescent="0.25">
      <c r="A5" s="2" t="s">
        <v>4</v>
      </c>
      <c r="B5" s="61">
        <v>0</v>
      </c>
      <c r="C5" s="62"/>
    </row>
    <row r="6" spans="1:35" ht="15.75" thickBot="1" x14ac:dyDescent="0.3">
      <c r="A6" s="2" t="s">
        <v>5</v>
      </c>
      <c r="B6" s="63">
        <v>0</v>
      </c>
      <c r="C6" s="64"/>
    </row>
    <row r="7" spans="1:35" ht="15" customHeight="1" x14ac:dyDescent="0.25">
      <c r="A7" s="33" t="s">
        <v>6</v>
      </c>
      <c r="B7" s="36" t="s">
        <v>7</v>
      </c>
      <c r="C7" s="39" t="s">
        <v>8</v>
      </c>
      <c r="F7" s="42" t="s">
        <v>9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3"/>
      <c r="AC7" s="3"/>
      <c r="AD7" s="3"/>
      <c r="AE7" s="3"/>
      <c r="AF7" s="3"/>
      <c r="AG7" s="3"/>
      <c r="AH7" s="3"/>
    </row>
    <row r="8" spans="1:35" ht="15" customHeight="1" x14ac:dyDescent="0.25">
      <c r="A8" s="34"/>
      <c r="B8" s="37"/>
      <c r="C8" s="40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3"/>
      <c r="AC8" s="3"/>
      <c r="AD8" s="3"/>
      <c r="AE8" s="3"/>
      <c r="AF8" s="3"/>
      <c r="AG8" s="3"/>
      <c r="AH8" s="3"/>
      <c r="AI8" s="43" t="s">
        <v>10</v>
      </c>
    </row>
    <row r="9" spans="1:35" ht="15.75" x14ac:dyDescent="0.25">
      <c r="A9" s="34"/>
      <c r="B9" s="37"/>
      <c r="C9" s="40"/>
      <c r="F9" s="4" t="s">
        <v>11</v>
      </c>
      <c r="G9" s="45" t="s">
        <v>12</v>
      </c>
      <c r="H9" s="46"/>
      <c r="I9" s="46"/>
      <c r="J9" s="46"/>
      <c r="K9" s="46"/>
      <c r="L9" s="46"/>
      <c r="M9" s="47"/>
      <c r="N9" s="48" t="s">
        <v>13</v>
      </c>
      <c r="O9" s="49"/>
      <c r="P9" s="49"/>
      <c r="Q9" s="49"/>
      <c r="R9" s="49"/>
      <c r="S9" s="49"/>
      <c r="T9" s="5"/>
      <c r="U9" s="50" t="s">
        <v>14</v>
      </c>
      <c r="V9" s="51"/>
      <c r="W9" s="51"/>
      <c r="X9" s="51"/>
      <c r="Y9" s="51"/>
      <c r="Z9" s="51"/>
      <c r="AA9" s="6"/>
      <c r="AB9" s="50" t="s">
        <v>15</v>
      </c>
      <c r="AC9" s="51"/>
      <c r="AD9" s="51"/>
      <c r="AE9" s="51"/>
      <c r="AF9" s="51"/>
      <c r="AG9" s="51"/>
      <c r="AH9" s="52"/>
      <c r="AI9" s="44"/>
    </row>
    <row r="10" spans="1:35" ht="32.25" customHeight="1" x14ac:dyDescent="0.25">
      <c r="A10" s="34"/>
      <c r="B10" s="37"/>
      <c r="C10" s="40"/>
      <c r="F10" s="7" t="s">
        <v>16</v>
      </c>
      <c r="G10" s="29">
        <v>1</v>
      </c>
      <c r="H10" s="30"/>
      <c r="I10" s="30"/>
      <c r="J10" s="30"/>
      <c r="K10" s="30"/>
      <c r="L10" s="30"/>
      <c r="M10" s="31"/>
      <c r="N10" s="29">
        <v>1</v>
      </c>
      <c r="O10" s="30"/>
      <c r="P10" s="30"/>
      <c r="Q10" s="30"/>
      <c r="R10" s="30"/>
      <c r="S10" s="30"/>
      <c r="T10" s="8"/>
      <c r="U10" s="29">
        <v>1</v>
      </c>
      <c r="V10" s="30"/>
      <c r="W10" s="30"/>
      <c r="X10" s="30"/>
      <c r="Y10" s="30"/>
      <c r="Z10" s="30"/>
      <c r="AA10" s="8"/>
      <c r="AB10" s="29">
        <v>1</v>
      </c>
      <c r="AC10" s="30"/>
      <c r="AD10" s="30"/>
      <c r="AE10" s="30"/>
      <c r="AF10" s="30"/>
      <c r="AG10" s="30"/>
      <c r="AH10" s="31"/>
      <c r="AI10" s="44"/>
    </row>
    <row r="11" spans="1:35" ht="48" customHeight="1" x14ac:dyDescent="0.25">
      <c r="A11" s="34"/>
      <c r="B11" s="37"/>
      <c r="C11" s="40"/>
      <c r="F11" s="9" t="s">
        <v>17</v>
      </c>
      <c r="G11" s="25" t="s">
        <v>18</v>
      </c>
      <c r="H11" s="25"/>
      <c r="I11" s="25" t="s">
        <v>19</v>
      </c>
      <c r="J11" s="25"/>
      <c r="K11" s="25" t="s">
        <v>20</v>
      </c>
      <c r="L11" s="25"/>
      <c r="M11" s="32" t="s">
        <v>21</v>
      </c>
      <c r="N11" s="25" t="s">
        <v>18</v>
      </c>
      <c r="O11" s="25"/>
      <c r="P11" s="25" t="s">
        <v>19</v>
      </c>
      <c r="Q11" s="25"/>
      <c r="R11" s="25" t="s">
        <v>20</v>
      </c>
      <c r="S11" s="25"/>
      <c r="T11" s="25" t="s">
        <v>22</v>
      </c>
      <c r="U11" s="25" t="s">
        <v>18</v>
      </c>
      <c r="V11" s="25"/>
      <c r="W11" s="25" t="s">
        <v>19</v>
      </c>
      <c r="X11" s="25"/>
      <c r="Y11" s="25" t="s">
        <v>20</v>
      </c>
      <c r="Z11" s="25"/>
      <c r="AA11" s="26" t="s">
        <v>22</v>
      </c>
      <c r="AB11" s="25" t="s">
        <v>18</v>
      </c>
      <c r="AC11" s="25"/>
      <c r="AD11" s="25" t="s">
        <v>19</v>
      </c>
      <c r="AE11" s="25"/>
      <c r="AF11" s="25" t="s">
        <v>20</v>
      </c>
      <c r="AG11" s="25"/>
      <c r="AH11" s="26" t="s">
        <v>22</v>
      </c>
      <c r="AI11" s="44"/>
    </row>
    <row r="12" spans="1:35" ht="16.5" thickBot="1" x14ac:dyDescent="0.3">
      <c r="A12" s="35"/>
      <c r="B12" s="38"/>
      <c r="C12" s="41"/>
      <c r="F12" s="9"/>
      <c r="G12" s="9" t="s">
        <v>23</v>
      </c>
      <c r="H12" s="9" t="s">
        <v>24</v>
      </c>
      <c r="I12" s="9" t="s">
        <v>23</v>
      </c>
      <c r="J12" s="9" t="s">
        <v>24</v>
      </c>
      <c r="K12" s="9" t="s">
        <v>23</v>
      </c>
      <c r="L12" s="9" t="s">
        <v>24</v>
      </c>
      <c r="M12" s="27"/>
      <c r="N12" s="9" t="s">
        <v>23</v>
      </c>
      <c r="O12" s="9" t="s">
        <v>24</v>
      </c>
      <c r="P12" s="9" t="s">
        <v>23</v>
      </c>
      <c r="Q12" s="9" t="s">
        <v>24</v>
      </c>
      <c r="R12" s="9" t="s">
        <v>23</v>
      </c>
      <c r="S12" s="9" t="s">
        <v>24</v>
      </c>
      <c r="T12" s="25"/>
      <c r="U12" s="9" t="s">
        <v>23</v>
      </c>
      <c r="V12" s="9" t="s">
        <v>24</v>
      </c>
      <c r="W12" s="9" t="s">
        <v>23</v>
      </c>
      <c r="X12" s="9" t="s">
        <v>24</v>
      </c>
      <c r="Y12" s="9" t="s">
        <v>23</v>
      </c>
      <c r="Z12" s="9" t="s">
        <v>24</v>
      </c>
      <c r="AA12" s="27"/>
      <c r="AB12" s="9" t="s">
        <v>23</v>
      </c>
      <c r="AC12" s="9" t="s">
        <v>24</v>
      </c>
      <c r="AD12" s="9" t="s">
        <v>23</v>
      </c>
      <c r="AE12" s="9" t="s">
        <v>24</v>
      </c>
      <c r="AF12" s="9" t="s">
        <v>23</v>
      </c>
      <c r="AG12" s="9" t="s">
        <v>24</v>
      </c>
      <c r="AH12" s="27"/>
      <c r="AI12" s="44"/>
    </row>
    <row r="13" spans="1:35" x14ac:dyDescent="0.25">
      <c r="A13" s="10" t="s">
        <v>25</v>
      </c>
      <c r="B13" s="65">
        <f>ROUNDUP((+B$3*M13+B$4*T13+B$5*AA13+B$6*AH13)/1000,1)</f>
        <v>0</v>
      </c>
      <c r="C13" s="11" t="s">
        <v>26</v>
      </c>
      <c r="F13" s="12" t="s">
        <v>27</v>
      </c>
      <c r="G13" s="13">
        <v>3</v>
      </c>
      <c r="H13" s="13">
        <v>20</v>
      </c>
      <c r="I13" s="14">
        <v>7</v>
      </c>
      <c r="J13" s="14">
        <v>20</v>
      </c>
      <c r="K13" s="13"/>
      <c r="L13" s="13"/>
      <c r="M13" s="13">
        <f t="shared" ref="M13:M18" si="0">(+G13*H13+I13*J13+K13*L13)*$G$10</f>
        <v>200</v>
      </c>
      <c r="N13" s="15">
        <v>5</v>
      </c>
      <c r="O13" s="15">
        <v>20</v>
      </c>
      <c r="P13" s="16">
        <v>7</v>
      </c>
      <c r="Q13" s="16">
        <v>20</v>
      </c>
      <c r="R13" s="15"/>
      <c r="S13" s="15"/>
      <c r="T13" s="15">
        <f t="shared" ref="T13:T57" si="1">(N13*O13+P13*Q13+R13*S13)*$N$10</f>
        <v>240</v>
      </c>
      <c r="U13" s="14">
        <v>5</v>
      </c>
      <c r="V13" s="14">
        <v>20</v>
      </c>
      <c r="W13" s="14">
        <v>5</v>
      </c>
      <c r="X13" s="14">
        <v>20</v>
      </c>
      <c r="Y13" s="14"/>
      <c r="Z13" s="14"/>
      <c r="AA13" s="13">
        <f>(U13*V13+W13*X13+Y13*Z13)*$U$10</f>
        <v>200</v>
      </c>
      <c r="AB13" s="16">
        <v>6</v>
      </c>
      <c r="AC13" s="16">
        <v>20</v>
      </c>
      <c r="AD13" s="16">
        <v>7</v>
      </c>
      <c r="AE13" s="16">
        <v>20</v>
      </c>
      <c r="AF13" s="16"/>
      <c r="AG13" s="16"/>
      <c r="AH13" s="15">
        <f>(AB13*AC13+AD13*AE13+AF13*AG13)*$AB$10</f>
        <v>260</v>
      </c>
      <c r="AI13" s="17">
        <f t="shared" ref="AI13:AI57" si="2">+AH13+AA13+T13+M13</f>
        <v>900</v>
      </c>
    </row>
    <row r="14" spans="1:35" hidden="1" x14ac:dyDescent="0.25">
      <c r="A14" s="18" t="s">
        <v>28</v>
      </c>
      <c r="B14" s="66">
        <f>ROUNDUP((+B$3*M14+B$4*T14+B$5*AA14+B$6*AH14)/1000,1)</f>
        <v>0</v>
      </c>
      <c r="C14" s="19" t="s">
        <v>29</v>
      </c>
      <c r="F14" s="20" t="s">
        <v>28</v>
      </c>
      <c r="G14" s="13"/>
      <c r="H14" s="13"/>
      <c r="I14" s="14"/>
      <c r="J14" s="14"/>
      <c r="K14" s="13"/>
      <c r="L14" s="13"/>
      <c r="M14" s="13">
        <f t="shared" si="0"/>
        <v>0</v>
      </c>
      <c r="N14" s="15"/>
      <c r="O14" s="15"/>
      <c r="P14" s="16"/>
      <c r="Q14" s="16"/>
      <c r="R14" s="15"/>
      <c r="S14" s="15"/>
      <c r="T14" s="15">
        <f t="shared" si="1"/>
        <v>0</v>
      </c>
      <c r="U14" s="14"/>
      <c r="V14" s="14"/>
      <c r="W14" s="14"/>
      <c r="X14" s="14"/>
      <c r="Y14" s="14"/>
      <c r="Z14" s="14"/>
      <c r="AA14" s="13">
        <f>(U14*V14+W14*X14+Y14*Z14)*$U$10</f>
        <v>0</v>
      </c>
      <c r="AB14" s="16"/>
      <c r="AC14" s="16"/>
      <c r="AD14" s="16"/>
      <c r="AE14" s="16"/>
      <c r="AF14" s="16"/>
      <c r="AG14" s="16"/>
      <c r="AH14" s="15">
        <f>(AB14*AC14+AD14*AE14+AF14*AG14)*$AB$10</f>
        <v>0</v>
      </c>
      <c r="AI14" s="17">
        <f t="shared" si="2"/>
        <v>0</v>
      </c>
    </row>
    <row r="15" spans="1:35" ht="15.75" customHeight="1" x14ac:dyDescent="0.25">
      <c r="A15" s="18" t="s">
        <v>30</v>
      </c>
      <c r="B15" s="66">
        <f t="shared" ref="B15:B57" si="3">ROUNDUP((+B$3*M15+B$4*T15+B$5*AA15+B$6*AH15)/1000,1)</f>
        <v>0</v>
      </c>
      <c r="C15" s="19" t="s">
        <v>29</v>
      </c>
      <c r="F15" s="20" t="s">
        <v>30</v>
      </c>
      <c r="G15" s="13"/>
      <c r="H15" s="13"/>
      <c r="I15" s="14"/>
      <c r="J15" s="14"/>
      <c r="K15" s="13"/>
      <c r="L15" s="13"/>
      <c r="M15" s="13">
        <f t="shared" si="0"/>
        <v>0</v>
      </c>
      <c r="N15" s="15"/>
      <c r="O15" s="15"/>
      <c r="P15" s="16"/>
      <c r="Q15" s="16"/>
      <c r="R15" s="15"/>
      <c r="S15" s="15"/>
      <c r="T15" s="15">
        <f t="shared" si="1"/>
        <v>0</v>
      </c>
      <c r="U15" s="14"/>
      <c r="V15" s="14"/>
      <c r="W15" s="14"/>
      <c r="X15" s="14"/>
      <c r="Y15" s="14"/>
      <c r="Z15" s="14"/>
      <c r="AA15" s="13">
        <f>(U15*V15+W15*X15+Y15*Z15)*$U$10</f>
        <v>0</v>
      </c>
      <c r="AB15" s="16">
        <v>30</v>
      </c>
      <c r="AC15" s="16">
        <v>10</v>
      </c>
      <c r="AD15" s="16"/>
      <c r="AE15" s="16"/>
      <c r="AF15" s="16"/>
      <c r="AG15" s="16"/>
      <c r="AH15" s="15">
        <f>(AB15*AC15+AD15*AE15+AF15*AG15)*$AB$10</f>
        <v>300</v>
      </c>
      <c r="AI15" s="17">
        <f t="shared" si="2"/>
        <v>300</v>
      </c>
    </row>
    <row r="16" spans="1:35" x14ac:dyDescent="0.25">
      <c r="A16" s="21" t="s">
        <v>31</v>
      </c>
      <c r="B16" s="66">
        <f t="shared" si="3"/>
        <v>0</v>
      </c>
      <c r="C16" s="19" t="s">
        <v>29</v>
      </c>
      <c r="F16" s="15" t="s">
        <v>31</v>
      </c>
      <c r="G16" s="13"/>
      <c r="H16" s="13"/>
      <c r="I16" s="14">
        <v>8</v>
      </c>
      <c r="J16" s="14">
        <v>7</v>
      </c>
      <c r="K16" s="13"/>
      <c r="L16" s="13"/>
      <c r="M16" s="13">
        <f t="shared" si="0"/>
        <v>56</v>
      </c>
      <c r="N16" s="15"/>
      <c r="O16" s="15"/>
      <c r="P16" s="16">
        <v>8</v>
      </c>
      <c r="Q16" s="16">
        <v>7</v>
      </c>
      <c r="R16" s="15"/>
      <c r="S16" s="15"/>
      <c r="T16" s="15">
        <f t="shared" si="1"/>
        <v>56</v>
      </c>
      <c r="U16" s="14"/>
      <c r="V16" s="14"/>
      <c r="W16" s="14">
        <v>15</v>
      </c>
      <c r="X16" s="14">
        <v>7</v>
      </c>
      <c r="Y16" s="14"/>
      <c r="Z16" s="14"/>
      <c r="AA16" s="13">
        <f>(U16*V16+W16*X16+Y16*Z16)*$U$10</f>
        <v>105</v>
      </c>
      <c r="AB16" s="16"/>
      <c r="AC16" s="16"/>
      <c r="AD16" s="16">
        <v>20</v>
      </c>
      <c r="AE16" s="16">
        <v>7</v>
      </c>
      <c r="AF16" s="16"/>
      <c r="AG16" s="16"/>
      <c r="AH16" s="15">
        <f>(AB16*AC16+AD16*AE16+AF16*AG16)*$AB$10</f>
        <v>140</v>
      </c>
      <c r="AI16" s="17">
        <f t="shared" si="2"/>
        <v>357</v>
      </c>
    </row>
    <row r="17" spans="1:35" ht="16.5" hidden="1" customHeight="1" x14ac:dyDescent="0.25">
      <c r="A17" s="21" t="s">
        <v>32</v>
      </c>
      <c r="B17" s="66">
        <f t="shared" si="3"/>
        <v>0</v>
      </c>
      <c r="C17" s="19" t="s">
        <v>29</v>
      </c>
      <c r="F17" s="15" t="s">
        <v>32</v>
      </c>
      <c r="G17" s="13"/>
      <c r="H17" s="13"/>
      <c r="I17" s="14"/>
      <c r="J17" s="14"/>
      <c r="K17" s="13"/>
      <c r="L17" s="13"/>
      <c r="M17" s="13">
        <f t="shared" si="0"/>
        <v>0</v>
      </c>
      <c r="N17" s="15"/>
      <c r="O17" s="15"/>
      <c r="P17" s="16"/>
      <c r="Q17" s="16"/>
      <c r="R17" s="15"/>
      <c r="S17" s="15"/>
      <c r="T17" s="15">
        <f t="shared" si="1"/>
        <v>0</v>
      </c>
      <c r="U17" s="14"/>
      <c r="V17" s="14"/>
      <c r="W17" s="14"/>
      <c r="X17" s="14"/>
      <c r="Y17" s="14"/>
      <c r="Z17" s="14"/>
      <c r="AA17" s="13">
        <f t="shared" ref="AA17:AA57" si="4">(U17*V17+W17*X17+Y17*Z17)*$U$10</f>
        <v>0</v>
      </c>
      <c r="AB17" s="16"/>
      <c r="AC17" s="16"/>
      <c r="AD17" s="16"/>
      <c r="AE17" s="16"/>
      <c r="AF17" s="16"/>
      <c r="AG17" s="16"/>
      <c r="AH17" s="15">
        <f t="shared" ref="AH17:AH57" si="5">(AB17*AC17+AD17*AE17+AF17*AG17)*$AB$10</f>
        <v>0</v>
      </c>
      <c r="AI17" s="17">
        <f t="shared" si="2"/>
        <v>0</v>
      </c>
    </row>
    <row r="18" spans="1:35" hidden="1" x14ac:dyDescent="0.25">
      <c r="A18" s="18" t="s">
        <v>33</v>
      </c>
      <c r="B18" s="66">
        <f t="shared" si="3"/>
        <v>0</v>
      </c>
      <c r="C18" s="19" t="s">
        <v>29</v>
      </c>
      <c r="F18" s="20" t="s">
        <v>33</v>
      </c>
      <c r="G18" s="13"/>
      <c r="H18" s="13"/>
      <c r="I18" s="14"/>
      <c r="J18" s="14"/>
      <c r="K18" s="13"/>
      <c r="L18" s="13"/>
      <c r="M18" s="13">
        <f t="shared" si="0"/>
        <v>0</v>
      </c>
      <c r="N18" s="15"/>
      <c r="O18" s="15"/>
      <c r="P18" s="16"/>
      <c r="Q18" s="16"/>
      <c r="R18" s="15"/>
      <c r="S18" s="15"/>
      <c r="T18" s="15">
        <f t="shared" si="1"/>
        <v>0</v>
      </c>
      <c r="U18" s="14"/>
      <c r="V18" s="14"/>
      <c r="W18" s="14"/>
      <c r="X18" s="14"/>
      <c r="Y18" s="14"/>
      <c r="Z18" s="14"/>
      <c r="AA18" s="13">
        <f t="shared" si="4"/>
        <v>0</v>
      </c>
      <c r="AB18" s="16"/>
      <c r="AC18" s="16"/>
      <c r="AD18" s="16"/>
      <c r="AE18" s="16"/>
      <c r="AF18" s="16"/>
      <c r="AG18" s="16"/>
      <c r="AH18" s="15">
        <f t="shared" si="5"/>
        <v>0</v>
      </c>
      <c r="AI18" s="17">
        <f t="shared" si="2"/>
        <v>0</v>
      </c>
    </row>
    <row r="19" spans="1:35" x14ac:dyDescent="0.25">
      <c r="A19" s="21" t="s">
        <v>34</v>
      </c>
      <c r="B19" s="66">
        <f t="shared" si="3"/>
        <v>0</v>
      </c>
      <c r="C19" s="19" t="s">
        <v>29</v>
      </c>
      <c r="F19" s="15" t="s">
        <v>34</v>
      </c>
      <c r="G19" s="13"/>
      <c r="H19" s="13"/>
      <c r="I19" s="14"/>
      <c r="J19" s="14"/>
      <c r="K19" s="13">
        <v>10</v>
      </c>
      <c r="L19" s="13">
        <v>4</v>
      </c>
      <c r="M19" s="13"/>
      <c r="N19" s="15"/>
      <c r="O19" s="15"/>
      <c r="P19" s="16"/>
      <c r="Q19" s="16"/>
      <c r="R19" s="15">
        <v>10</v>
      </c>
      <c r="S19" s="15">
        <v>4</v>
      </c>
      <c r="T19" s="15">
        <f t="shared" si="1"/>
        <v>40</v>
      </c>
      <c r="U19" s="14"/>
      <c r="V19" s="14"/>
      <c r="W19" s="14"/>
      <c r="X19" s="14"/>
      <c r="Y19" s="14"/>
      <c r="Z19" s="14"/>
      <c r="AA19" s="13">
        <f t="shared" si="4"/>
        <v>0</v>
      </c>
      <c r="AB19" s="16"/>
      <c r="AC19" s="16"/>
      <c r="AD19" s="16"/>
      <c r="AE19" s="16"/>
      <c r="AF19" s="16"/>
      <c r="AG19" s="16"/>
      <c r="AH19" s="15">
        <f t="shared" si="5"/>
        <v>0</v>
      </c>
      <c r="AI19" s="17">
        <f t="shared" si="2"/>
        <v>40</v>
      </c>
    </row>
    <row r="20" spans="1:35" ht="15" customHeight="1" x14ac:dyDescent="0.25">
      <c r="A20" s="21" t="s">
        <v>35</v>
      </c>
      <c r="B20" s="66">
        <f t="shared" si="3"/>
        <v>0</v>
      </c>
      <c r="C20" s="19" t="s">
        <v>29</v>
      </c>
      <c r="F20" s="15" t="s">
        <v>35</v>
      </c>
      <c r="G20" s="13"/>
      <c r="H20" s="13"/>
      <c r="I20" s="14">
        <v>8</v>
      </c>
      <c r="J20" s="14">
        <v>3</v>
      </c>
      <c r="K20" s="13"/>
      <c r="L20" s="13"/>
      <c r="M20" s="13">
        <f t="shared" ref="M20:M28" si="6">(+G20*H20+I20*J20+K20*L20)*$G$10</f>
        <v>24</v>
      </c>
      <c r="N20" s="15"/>
      <c r="O20" s="15"/>
      <c r="P20" s="16">
        <v>8</v>
      </c>
      <c r="Q20" s="16">
        <v>3</v>
      </c>
      <c r="R20" s="15"/>
      <c r="S20" s="15"/>
      <c r="T20" s="15">
        <f t="shared" si="1"/>
        <v>24</v>
      </c>
      <c r="U20" s="14"/>
      <c r="V20" s="14"/>
      <c r="W20" s="14">
        <v>15</v>
      </c>
      <c r="X20" s="14">
        <v>3</v>
      </c>
      <c r="Y20" s="14"/>
      <c r="Z20" s="14"/>
      <c r="AA20" s="13">
        <f t="shared" si="4"/>
        <v>45</v>
      </c>
      <c r="AB20" s="16"/>
      <c r="AC20" s="16"/>
      <c r="AD20" s="16">
        <v>20</v>
      </c>
      <c r="AE20" s="16">
        <v>3</v>
      </c>
      <c r="AF20" s="16"/>
      <c r="AG20" s="16"/>
      <c r="AH20" s="15">
        <f t="shared" si="5"/>
        <v>60</v>
      </c>
      <c r="AI20" s="17">
        <f t="shared" si="2"/>
        <v>153</v>
      </c>
    </row>
    <row r="21" spans="1:35" x14ac:dyDescent="0.25">
      <c r="A21" s="18" t="s">
        <v>36</v>
      </c>
      <c r="B21" s="66">
        <f t="shared" si="3"/>
        <v>0</v>
      </c>
      <c r="C21" s="19" t="s">
        <v>29</v>
      </c>
      <c r="F21" s="20" t="s">
        <v>36</v>
      </c>
      <c r="G21" s="13"/>
      <c r="H21" s="13"/>
      <c r="I21" s="14"/>
      <c r="J21" s="14"/>
      <c r="K21" s="13"/>
      <c r="L21" s="13"/>
      <c r="M21" s="13">
        <f t="shared" si="6"/>
        <v>0</v>
      </c>
      <c r="N21" s="15"/>
      <c r="O21" s="15"/>
      <c r="P21" s="16"/>
      <c r="Q21" s="16"/>
      <c r="R21" s="15"/>
      <c r="S21" s="15"/>
      <c r="T21" s="15">
        <f t="shared" si="1"/>
        <v>0</v>
      </c>
      <c r="U21" s="14"/>
      <c r="V21" s="14"/>
      <c r="W21" s="14"/>
      <c r="X21" s="14"/>
      <c r="Y21" s="14">
        <v>10</v>
      </c>
      <c r="Z21" s="14">
        <v>10</v>
      </c>
      <c r="AA21" s="13">
        <f t="shared" si="4"/>
        <v>100</v>
      </c>
      <c r="AB21" s="16"/>
      <c r="AC21" s="16"/>
      <c r="AD21" s="16">
        <v>12</v>
      </c>
      <c r="AE21" s="16">
        <v>10</v>
      </c>
      <c r="AF21" s="16"/>
      <c r="AG21" s="16"/>
      <c r="AH21" s="15">
        <f t="shared" si="5"/>
        <v>120</v>
      </c>
      <c r="AI21" s="17">
        <f t="shared" si="2"/>
        <v>220</v>
      </c>
    </row>
    <row r="22" spans="1:35" hidden="1" x14ac:dyDescent="0.25">
      <c r="A22" s="18" t="s">
        <v>37</v>
      </c>
      <c r="B22" s="66">
        <f t="shared" si="3"/>
        <v>0</v>
      </c>
      <c r="C22" s="19" t="s">
        <v>29</v>
      </c>
      <c r="F22" s="20" t="s">
        <v>37</v>
      </c>
      <c r="G22" s="13"/>
      <c r="H22" s="13"/>
      <c r="I22" s="14"/>
      <c r="J22" s="14"/>
      <c r="K22" s="13"/>
      <c r="L22" s="13"/>
      <c r="M22" s="13">
        <f t="shared" si="6"/>
        <v>0</v>
      </c>
      <c r="N22" s="15"/>
      <c r="O22" s="15"/>
      <c r="P22" s="16"/>
      <c r="Q22" s="16"/>
      <c r="R22" s="15"/>
      <c r="S22" s="15"/>
      <c r="T22" s="15">
        <f t="shared" si="1"/>
        <v>0</v>
      </c>
      <c r="U22" s="14"/>
      <c r="V22" s="14"/>
      <c r="W22" s="14"/>
      <c r="X22" s="14"/>
      <c r="Y22" s="14"/>
      <c r="Z22" s="14"/>
      <c r="AA22" s="13">
        <f t="shared" si="4"/>
        <v>0</v>
      </c>
      <c r="AB22" s="16"/>
      <c r="AC22" s="16"/>
      <c r="AD22" s="16"/>
      <c r="AE22" s="16"/>
      <c r="AF22" s="16"/>
      <c r="AG22" s="16"/>
      <c r="AH22" s="15">
        <f t="shared" si="5"/>
        <v>0</v>
      </c>
      <c r="AI22" s="17">
        <f t="shared" si="2"/>
        <v>0</v>
      </c>
    </row>
    <row r="23" spans="1:35" x14ac:dyDescent="0.25">
      <c r="A23" s="18" t="s">
        <v>38</v>
      </c>
      <c r="B23" s="66">
        <f t="shared" si="3"/>
        <v>0</v>
      </c>
      <c r="C23" s="19" t="s">
        <v>29</v>
      </c>
      <c r="F23" s="20" t="s">
        <v>38</v>
      </c>
      <c r="G23" s="13">
        <v>15</v>
      </c>
      <c r="H23" s="13">
        <v>6</v>
      </c>
      <c r="I23" s="14">
        <v>30</v>
      </c>
      <c r="J23" s="14">
        <v>6</v>
      </c>
      <c r="K23" s="13"/>
      <c r="L23" s="13"/>
      <c r="M23" s="13">
        <f t="shared" si="6"/>
        <v>270</v>
      </c>
      <c r="N23" s="15">
        <v>15</v>
      </c>
      <c r="O23" s="15">
        <v>6</v>
      </c>
      <c r="P23" s="16">
        <v>35</v>
      </c>
      <c r="Q23" s="16">
        <v>6</v>
      </c>
      <c r="R23" s="15"/>
      <c r="S23" s="15"/>
      <c r="T23" s="15">
        <f t="shared" si="1"/>
        <v>300</v>
      </c>
      <c r="U23" s="14">
        <v>20</v>
      </c>
      <c r="V23" s="14">
        <v>6</v>
      </c>
      <c r="W23" s="14">
        <v>40</v>
      </c>
      <c r="X23" s="14">
        <v>6</v>
      </c>
      <c r="Y23" s="14"/>
      <c r="Z23" s="14"/>
      <c r="AA23" s="13">
        <f t="shared" si="4"/>
        <v>360</v>
      </c>
      <c r="AB23" s="16">
        <v>20</v>
      </c>
      <c r="AC23" s="16">
        <v>6</v>
      </c>
      <c r="AD23" s="16">
        <v>50</v>
      </c>
      <c r="AE23" s="16">
        <v>6</v>
      </c>
      <c r="AF23" s="16"/>
      <c r="AG23" s="16"/>
      <c r="AH23" s="15">
        <f t="shared" si="5"/>
        <v>420</v>
      </c>
      <c r="AI23" s="17">
        <f t="shared" si="2"/>
        <v>1350</v>
      </c>
    </row>
    <row r="24" spans="1:35" x14ac:dyDescent="0.25">
      <c r="A24" s="21" t="s">
        <v>39</v>
      </c>
      <c r="B24" s="66">
        <f t="shared" si="3"/>
        <v>0</v>
      </c>
      <c r="C24" s="19" t="s">
        <v>29</v>
      </c>
      <c r="F24" s="15" t="s">
        <v>39</v>
      </c>
      <c r="G24" s="13"/>
      <c r="H24" s="13"/>
      <c r="I24" s="14">
        <v>8</v>
      </c>
      <c r="J24" s="14">
        <v>4</v>
      </c>
      <c r="K24" s="13"/>
      <c r="L24" s="13"/>
      <c r="M24" s="13">
        <f t="shared" si="6"/>
        <v>32</v>
      </c>
      <c r="N24" s="15"/>
      <c r="O24" s="15"/>
      <c r="P24" s="16">
        <v>8</v>
      </c>
      <c r="Q24" s="16">
        <v>4</v>
      </c>
      <c r="R24" s="15"/>
      <c r="S24" s="15"/>
      <c r="T24" s="15">
        <f t="shared" si="1"/>
        <v>32</v>
      </c>
      <c r="U24" s="14"/>
      <c r="V24" s="14"/>
      <c r="W24" s="14">
        <v>15</v>
      </c>
      <c r="X24" s="14">
        <v>4</v>
      </c>
      <c r="Y24" s="14"/>
      <c r="Z24" s="14"/>
      <c r="AA24" s="13">
        <f t="shared" si="4"/>
        <v>60</v>
      </c>
      <c r="AB24" s="16"/>
      <c r="AC24" s="16"/>
      <c r="AD24" s="16">
        <v>20</v>
      </c>
      <c r="AE24" s="16">
        <v>4</v>
      </c>
      <c r="AF24" s="16"/>
      <c r="AG24" s="16"/>
      <c r="AH24" s="15">
        <f t="shared" si="5"/>
        <v>80</v>
      </c>
      <c r="AI24" s="17">
        <f t="shared" si="2"/>
        <v>204</v>
      </c>
    </row>
    <row r="25" spans="1:35" hidden="1" x14ac:dyDescent="0.25">
      <c r="A25" s="18" t="s">
        <v>40</v>
      </c>
      <c r="B25" s="66">
        <f t="shared" si="3"/>
        <v>0</v>
      </c>
      <c r="C25" s="19" t="s">
        <v>29</v>
      </c>
      <c r="F25" s="20" t="s">
        <v>40</v>
      </c>
      <c r="G25" s="13"/>
      <c r="H25" s="13"/>
      <c r="I25" s="14"/>
      <c r="J25" s="14"/>
      <c r="K25" s="13"/>
      <c r="L25" s="13"/>
      <c r="M25" s="13">
        <f t="shared" si="6"/>
        <v>0</v>
      </c>
      <c r="N25" s="15"/>
      <c r="O25" s="15"/>
      <c r="P25" s="16"/>
      <c r="Q25" s="16"/>
      <c r="R25" s="15"/>
      <c r="S25" s="15"/>
      <c r="T25" s="15">
        <f t="shared" si="1"/>
        <v>0</v>
      </c>
      <c r="U25" s="14"/>
      <c r="V25" s="14"/>
      <c r="W25" s="14"/>
      <c r="X25" s="14"/>
      <c r="Y25" s="14"/>
      <c r="Z25" s="14"/>
      <c r="AA25" s="13">
        <f t="shared" si="4"/>
        <v>0</v>
      </c>
      <c r="AB25" s="16"/>
      <c r="AC25" s="16"/>
      <c r="AD25" s="16"/>
      <c r="AE25" s="16"/>
      <c r="AF25" s="16"/>
      <c r="AG25" s="16"/>
      <c r="AH25" s="15">
        <f t="shared" si="5"/>
        <v>0</v>
      </c>
      <c r="AI25" s="17">
        <f t="shared" si="2"/>
        <v>0</v>
      </c>
    </row>
    <row r="26" spans="1:35" ht="16.5" hidden="1" customHeight="1" x14ac:dyDescent="0.25">
      <c r="A26" s="21" t="s">
        <v>41</v>
      </c>
      <c r="B26" s="66">
        <f t="shared" si="3"/>
        <v>0</v>
      </c>
      <c r="C26" s="19" t="s">
        <v>29</v>
      </c>
      <c r="F26" s="15" t="s">
        <v>41</v>
      </c>
      <c r="G26" s="13"/>
      <c r="H26" s="13"/>
      <c r="I26" s="14"/>
      <c r="J26" s="14"/>
      <c r="K26" s="13"/>
      <c r="L26" s="13"/>
      <c r="M26" s="13">
        <f t="shared" si="6"/>
        <v>0</v>
      </c>
      <c r="N26" s="15"/>
      <c r="O26" s="15"/>
      <c r="P26" s="16"/>
      <c r="Q26" s="16"/>
      <c r="R26" s="15"/>
      <c r="S26" s="15"/>
      <c r="T26" s="15">
        <f t="shared" si="1"/>
        <v>0</v>
      </c>
      <c r="U26" s="14"/>
      <c r="V26" s="14"/>
      <c r="W26" s="14"/>
      <c r="X26" s="14"/>
      <c r="Y26" s="14"/>
      <c r="Z26" s="14"/>
      <c r="AA26" s="13">
        <f t="shared" si="4"/>
        <v>0</v>
      </c>
      <c r="AB26" s="16"/>
      <c r="AC26" s="16"/>
      <c r="AD26" s="16"/>
      <c r="AE26" s="16"/>
      <c r="AF26" s="16"/>
      <c r="AG26" s="16"/>
      <c r="AH26" s="15">
        <f t="shared" si="5"/>
        <v>0</v>
      </c>
      <c r="AI26" s="17">
        <f t="shared" si="2"/>
        <v>0</v>
      </c>
    </row>
    <row r="27" spans="1:35" ht="16.5" hidden="1" customHeight="1" x14ac:dyDescent="0.25">
      <c r="A27" s="18" t="s">
        <v>42</v>
      </c>
      <c r="B27" s="66">
        <f t="shared" si="3"/>
        <v>0</v>
      </c>
      <c r="C27" s="19" t="s">
        <v>29</v>
      </c>
      <c r="F27" s="20" t="s">
        <v>42</v>
      </c>
      <c r="G27" s="13"/>
      <c r="H27" s="13"/>
      <c r="I27" s="14"/>
      <c r="J27" s="14"/>
      <c r="K27" s="13"/>
      <c r="L27" s="13"/>
      <c r="M27" s="13">
        <f t="shared" si="6"/>
        <v>0</v>
      </c>
      <c r="N27" s="15"/>
      <c r="O27" s="15"/>
      <c r="P27" s="16"/>
      <c r="Q27" s="16"/>
      <c r="R27" s="15"/>
      <c r="S27" s="15"/>
      <c r="T27" s="15">
        <f t="shared" si="1"/>
        <v>0</v>
      </c>
      <c r="U27" s="14"/>
      <c r="V27" s="14"/>
      <c r="W27" s="14"/>
      <c r="X27" s="14"/>
      <c r="Y27" s="14"/>
      <c r="Z27" s="14"/>
      <c r="AA27" s="13">
        <f t="shared" si="4"/>
        <v>0</v>
      </c>
      <c r="AB27" s="16"/>
      <c r="AC27" s="16"/>
      <c r="AD27" s="16"/>
      <c r="AE27" s="16"/>
      <c r="AF27" s="16"/>
      <c r="AG27" s="16"/>
      <c r="AH27" s="15">
        <f t="shared" si="5"/>
        <v>0</v>
      </c>
      <c r="AI27" s="17">
        <f t="shared" si="2"/>
        <v>0</v>
      </c>
    </row>
    <row r="28" spans="1:35" ht="16.5" hidden="1" customHeight="1" x14ac:dyDescent="0.25">
      <c r="A28" s="21" t="s">
        <v>43</v>
      </c>
      <c r="B28" s="66">
        <f t="shared" si="3"/>
        <v>0</v>
      </c>
      <c r="C28" s="19" t="s">
        <v>29</v>
      </c>
      <c r="F28" s="15" t="s">
        <v>43</v>
      </c>
      <c r="G28" s="13"/>
      <c r="H28" s="13"/>
      <c r="I28" s="14"/>
      <c r="J28" s="14"/>
      <c r="K28" s="13"/>
      <c r="L28" s="13"/>
      <c r="M28" s="13">
        <f t="shared" si="6"/>
        <v>0</v>
      </c>
      <c r="N28" s="15"/>
      <c r="O28" s="15"/>
      <c r="P28" s="16"/>
      <c r="Q28" s="16"/>
      <c r="R28" s="15"/>
      <c r="S28" s="15"/>
      <c r="T28" s="15">
        <f t="shared" si="1"/>
        <v>0</v>
      </c>
      <c r="U28" s="14"/>
      <c r="V28" s="14"/>
      <c r="W28" s="14"/>
      <c r="X28" s="14"/>
      <c r="Y28" s="14"/>
      <c r="Z28" s="14"/>
      <c r="AA28" s="13">
        <f t="shared" si="4"/>
        <v>0</v>
      </c>
      <c r="AB28" s="16"/>
      <c r="AC28" s="16"/>
      <c r="AD28" s="16"/>
      <c r="AE28" s="16"/>
      <c r="AF28" s="16"/>
      <c r="AG28" s="16"/>
      <c r="AH28" s="15">
        <f t="shared" si="5"/>
        <v>0</v>
      </c>
      <c r="AI28" s="17">
        <f t="shared" si="2"/>
        <v>0</v>
      </c>
    </row>
    <row r="29" spans="1:35" ht="16.5" customHeight="1" x14ac:dyDescent="0.25">
      <c r="A29" s="21" t="s">
        <v>44</v>
      </c>
      <c r="B29" s="66">
        <f t="shared" si="3"/>
        <v>0</v>
      </c>
      <c r="C29" s="19" t="s">
        <v>29</v>
      </c>
      <c r="F29" s="15" t="s">
        <v>44</v>
      </c>
      <c r="G29" s="13"/>
      <c r="H29" s="13"/>
      <c r="I29" s="14"/>
      <c r="J29" s="14"/>
      <c r="K29" s="13">
        <v>10</v>
      </c>
      <c r="L29" s="13">
        <v>8</v>
      </c>
      <c r="M29" s="13"/>
      <c r="N29" s="15"/>
      <c r="O29" s="15"/>
      <c r="P29" s="16"/>
      <c r="Q29" s="16"/>
      <c r="R29" s="15">
        <v>10</v>
      </c>
      <c r="S29" s="15">
        <v>8</v>
      </c>
      <c r="T29" s="15">
        <f t="shared" si="1"/>
        <v>80</v>
      </c>
      <c r="U29" s="14"/>
      <c r="V29" s="14"/>
      <c r="W29" s="14"/>
      <c r="X29" s="14"/>
      <c r="Y29" s="14"/>
      <c r="Z29" s="14"/>
      <c r="AA29" s="13">
        <f t="shared" si="4"/>
        <v>0</v>
      </c>
      <c r="AB29" s="16"/>
      <c r="AC29" s="16"/>
      <c r="AD29" s="16"/>
      <c r="AE29" s="16"/>
      <c r="AF29" s="16"/>
      <c r="AG29" s="16"/>
      <c r="AH29" s="15">
        <f t="shared" si="5"/>
        <v>0</v>
      </c>
      <c r="AI29" s="17">
        <f t="shared" si="2"/>
        <v>80</v>
      </c>
    </row>
    <row r="30" spans="1:35" ht="15" hidden="1" customHeight="1" x14ac:dyDescent="0.25">
      <c r="A30" s="18" t="s">
        <v>45</v>
      </c>
      <c r="B30" s="66">
        <f t="shared" si="3"/>
        <v>0</v>
      </c>
      <c r="C30" s="19" t="s">
        <v>29</v>
      </c>
      <c r="F30" s="20" t="s">
        <v>45</v>
      </c>
      <c r="G30" s="13"/>
      <c r="H30" s="13"/>
      <c r="I30" s="14"/>
      <c r="J30" s="14"/>
      <c r="K30" s="13"/>
      <c r="L30" s="13"/>
      <c r="M30" s="13">
        <f>(+G30*H30+I30*J30+K30*L30)*$G$10</f>
        <v>0</v>
      </c>
      <c r="N30" s="15"/>
      <c r="O30" s="15"/>
      <c r="P30" s="16"/>
      <c r="Q30" s="16"/>
      <c r="R30" s="15"/>
      <c r="S30" s="15"/>
      <c r="T30" s="15">
        <f t="shared" si="1"/>
        <v>0</v>
      </c>
      <c r="U30" s="14"/>
      <c r="V30" s="14"/>
      <c r="W30" s="14"/>
      <c r="X30" s="14"/>
      <c r="Y30" s="14"/>
      <c r="Z30" s="14"/>
      <c r="AA30" s="13">
        <f t="shared" si="4"/>
        <v>0</v>
      </c>
      <c r="AB30" s="16"/>
      <c r="AC30" s="16"/>
      <c r="AD30" s="16"/>
      <c r="AE30" s="16"/>
      <c r="AF30" s="16"/>
      <c r="AG30" s="16"/>
      <c r="AH30" s="15">
        <f t="shared" si="5"/>
        <v>0</v>
      </c>
      <c r="AI30" s="17">
        <f t="shared" si="2"/>
        <v>0</v>
      </c>
    </row>
    <row r="31" spans="1:35" ht="15" hidden="1" customHeight="1" x14ac:dyDescent="0.25">
      <c r="A31" s="18" t="s">
        <v>46</v>
      </c>
      <c r="B31" s="66">
        <f t="shared" si="3"/>
        <v>0</v>
      </c>
      <c r="C31" s="19" t="s">
        <v>29</v>
      </c>
      <c r="F31" s="20" t="s">
        <v>46</v>
      </c>
      <c r="G31" s="13"/>
      <c r="H31" s="13"/>
      <c r="I31" s="14"/>
      <c r="J31" s="14"/>
      <c r="K31" s="13"/>
      <c r="L31" s="13"/>
      <c r="M31" s="13"/>
      <c r="N31" s="15"/>
      <c r="O31" s="15"/>
      <c r="P31" s="16"/>
      <c r="Q31" s="16"/>
      <c r="R31" s="15"/>
      <c r="S31" s="15"/>
      <c r="T31" s="15">
        <f t="shared" si="1"/>
        <v>0</v>
      </c>
      <c r="U31" s="14"/>
      <c r="V31" s="14"/>
      <c r="W31" s="14"/>
      <c r="X31" s="14"/>
      <c r="Y31" s="14"/>
      <c r="Z31" s="14"/>
      <c r="AA31" s="13">
        <f t="shared" si="4"/>
        <v>0</v>
      </c>
      <c r="AB31" s="16"/>
      <c r="AC31" s="16"/>
      <c r="AD31" s="16"/>
      <c r="AE31" s="16"/>
      <c r="AF31" s="16"/>
      <c r="AG31" s="16"/>
      <c r="AH31" s="15">
        <f t="shared" si="5"/>
        <v>0</v>
      </c>
      <c r="AI31" s="17">
        <f t="shared" si="2"/>
        <v>0</v>
      </c>
    </row>
    <row r="32" spans="1:35" x14ac:dyDescent="0.25">
      <c r="A32" s="21" t="s">
        <v>47</v>
      </c>
      <c r="B32" s="66">
        <f t="shared" si="3"/>
        <v>0</v>
      </c>
      <c r="C32" s="19" t="s">
        <v>29</v>
      </c>
      <c r="F32" s="15" t="s">
        <v>47</v>
      </c>
      <c r="G32" s="13">
        <v>90</v>
      </c>
      <c r="H32" s="13">
        <v>20</v>
      </c>
      <c r="I32" s="14">
        <v>90</v>
      </c>
      <c r="J32" s="14">
        <v>20</v>
      </c>
      <c r="K32" s="13">
        <v>90</v>
      </c>
      <c r="L32" s="13">
        <v>20</v>
      </c>
      <c r="M32" s="13">
        <f>(+G32*H32+I32*J32+K32*L32)*$G$10</f>
        <v>5400</v>
      </c>
      <c r="N32" s="15">
        <v>90</v>
      </c>
      <c r="O32" s="15">
        <v>20</v>
      </c>
      <c r="P32" s="16">
        <v>90</v>
      </c>
      <c r="Q32" s="16">
        <v>20</v>
      </c>
      <c r="R32" s="15">
        <v>90</v>
      </c>
      <c r="S32" s="15">
        <v>20</v>
      </c>
      <c r="T32" s="15">
        <f t="shared" si="1"/>
        <v>5400</v>
      </c>
      <c r="U32" s="14">
        <v>114</v>
      </c>
      <c r="V32" s="14">
        <v>20</v>
      </c>
      <c r="W32" s="14">
        <v>114.5</v>
      </c>
      <c r="X32" s="14">
        <v>20</v>
      </c>
      <c r="Y32" s="14">
        <v>114.5</v>
      </c>
      <c r="Z32" s="14">
        <v>20</v>
      </c>
      <c r="AA32" s="13">
        <f t="shared" si="4"/>
        <v>6860</v>
      </c>
      <c r="AB32" s="16">
        <v>132</v>
      </c>
      <c r="AC32" s="16">
        <v>20</v>
      </c>
      <c r="AD32" s="16">
        <v>132</v>
      </c>
      <c r="AE32" s="16">
        <v>20</v>
      </c>
      <c r="AF32" s="16">
        <v>132</v>
      </c>
      <c r="AG32" s="16">
        <v>20</v>
      </c>
      <c r="AH32" s="15">
        <f t="shared" si="5"/>
        <v>7920</v>
      </c>
      <c r="AI32" s="17">
        <f t="shared" si="2"/>
        <v>25580</v>
      </c>
    </row>
    <row r="33" spans="1:35" x14ac:dyDescent="0.25">
      <c r="A33" s="21" t="s">
        <v>48</v>
      </c>
      <c r="B33" s="66">
        <f t="shared" si="3"/>
        <v>0</v>
      </c>
      <c r="C33" s="19" t="s">
        <v>29</v>
      </c>
      <c r="F33" s="15" t="s">
        <v>48</v>
      </c>
      <c r="G33" s="13"/>
      <c r="H33" s="13"/>
      <c r="I33" s="14"/>
      <c r="J33" s="14"/>
      <c r="K33" s="13"/>
      <c r="L33" s="13"/>
      <c r="M33" s="13">
        <f>(+G33*H33+I33*J33+K33*L33)*$G$10</f>
        <v>0</v>
      </c>
      <c r="N33" s="15"/>
      <c r="O33" s="15"/>
      <c r="P33" s="16"/>
      <c r="Q33" s="16"/>
      <c r="R33" s="15"/>
      <c r="S33" s="15"/>
      <c r="T33" s="15">
        <f t="shared" si="1"/>
        <v>0</v>
      </c>
      <c r="U33" s="14"/>
      <c r="V33" s="14"/>
      <c r="W33" s="14"/>
      <c r="X33" s="14"/>
      <c r="Y33" s="14">
        <v>30</v>
      </c>
      <c r="Z33" s="14">
        <v>10</v>
      </c>
      <c r="AA33" s="13">
        <f t="shared" si="4"/>
        <v>300</v>
      </c>
      <c r="AB33" s="16"/>
      <c r="AC33" s="16"/>
      <c r="AD33" s="16"/>
      <c r="AE33" s="16"/>
      <c r="AF33" s="16">
        <v>30</v>
      </c>
      <c r="AG33" s="16">
        <v>10</v>
      </c>
      <c r="AH33" s="15">
        <f t="shared" si="5"/>
        <v>300</v>
      </c>
      <c r="AI33" s="17">
        <f t="shared" si="2"/>
        <v>600</v>
      </c>
    </row>
    <row r="34" spans="1:35" hidden="1" x14ac:dyDescent="0.25">
      <c r="A34" s="21" t="s">
        <v>49</v>
      </c>
      <c r="B34" s="66">
        <f t="shared" si="3"/>
        <v>0</v>
      </c>
      <c r="C34" s="19" t="s">
        <v>29</v>
      </c>
      <c r="F34" s="15" t="s">
        <v>49</v>
      </c>
      <c r="G34" s="13"/>
      <c r="H34" s="13"/>
      <c r="I34" s="14"/>
      <c r="J34" s="14"/>
      <c r="K34" s="13"/>
      <c r="L34" s="13"/>
      <c r="M34" s="13">
        <f>(+G34*H34+I34*J34+K34*L34)*$G$10</f>
        <v>0</v>
      </c>
      <c r="N34" s="15"/>
      <c r="O34" s="15"/>
      <c r="P34" s="16"/>
      <c r="Q34" s="16"/>
      <c r="R34" s="15"/>
      <c r="S34" s="15"/>
      <c r="T34" s="15">
        <f t="shared" si="1"/>
        <v>0</v>
      </c>
      <c r="U34" s="14"/>
      <c r="V34" s="14"/>
      <c r="W34" s="14"/>
      <c r="X34" s="14"/>
      <c r="Y34" s="14"/>
      <c r="Z34" s="14"/>
      <c r="AA34" s="13">
        <f t="shared" si="4"/>
        <v>0</v>
      </c>
      <c r="AB34" s="16"/>
      <c r="AC34" s="16"/>
      <c r="AD34" s="16"/>
      <c r="AE34" s="16"/>
      <c r="AF34" s="16"/>
      <c r="AG34" s="16"/>
      <c r="AH34" s="15">
        <f t="shared" si="5"/>
        <v>0</v>
      </c>
      <c r="AI34" s="17">
        <f t="shared" si="2"/>
        <v>0</v>
      </c>
    </row>
    <row r="35" spans="1:35" hidden="1" x14ac:dyDescent="0.25">
      <c r="A35" s="21" t="s">
        <v>50</v>
      </c>
      <c r="B35" s="66">
        <f t="shared" si="3"/>
        <v>0</v>
      </c>
      <c r="C35" s="19" t="s">
        <v>29</v>
      </c>
      <c r="F35" s="15" t="s">
        <v>50</v>
      </c>
      <c r="G35" s="13"/>
      <c r="H35" s="13"/>
      <c r="I35" s="14"/>
      <c r="J35" s="14"/>
      <c r="K35" s="13"/>
      <c r="L35" s="13"/>
      <c r="M35" s="13">
        <f>(+G35*H35+I35*J35+K35*L35)*$G$10</f>
        <v>0</v>
      </c>
      <c r="N35" s="15"/>
      <c r="O35" s="15"/>
      <c r="P35" s="16"/>
      <c r="Q35" s="16"/>
      <c r="R35" s="15"/>
      <c r="S35" s="15"/>
      <c r="T35" s="15">
        <f t="shared" si="1"/>
        <v>0</v>
      </c>
      <c r="U35" s="14"/>
      <c r="V35" s="14"/>
      <c r="W35" s="14"/>
      <c r="X35" s="14"/>
      <c r="Y35" s="14"/>
      <c r="Z35" s="14"/>
      <c r="AA35" s="13">
        <f t="shared" si="4"/>
        <v>0</v>
      </c>
      <c r="AB35" s="16"/>
      <c r="AC35" s="16"/>
      <c r="AD35" s="16"/>
      <c r="AE35" s="16"/>
      <c r="AF35" s="16"/>
      <c r="AG35" s="16"/>
      <c r="AH35" s="15">
        <f t="shared" si="5"/>
        <v>0</v>
      </c>
      <c r="AI35" s="17">
        <f t="shared" si="2"/>
        <v>0</v>
      </c>
    </row>
    <row r="36" spans="1:35" hidden="1" x14ac:dyDescent="0.25">
      <c r="A36" s="21" t="s">
        <v>51</v>
      </c>
      <c r="B36" s="66">
        <f t="shared" si="3"/>
        <v>0</v>
      </c>
      <c r="C36" s="19" t="s">
        <v>29</v>
      </c>
      <c r="F36" s="15" t="s">
        <v>51</v>
      </c>
      <c r="G36" s="13"/>
      <c r="H36" s="13"/>
      <c r="I36" s="14"/>
      <c r="J36" s="14"/>
      <c r="K36" s="13"/>
      <c r="L36" s="13"/>
      <c r="M36" s="13">
        <f t="shared" ref="M36:M56" si="7">(+G36*H36+I36*J36+K36*L36)*$G$10</f>
        <v>0</v>
      </c>
      <c r="N36" s="15"/>
      <c r="O36" s="15"/>
      <c r="P36" s="16"/>
      <c r="Q36" s="16"/>
      <c r="R36" s="15"/>
      <c r="S36" s="15"/>
      <c r="T36" s="15">
        <f t="shared" si="1"/>
        <v>0</v>
      </c>
      <c r="U36" s="14"/>
      <c r="V36" s="14"/>
      <c r="W36" s="14"/>
      <c r="X36" s="14"/>
      <c r="Y36" s="14"/>
      <c r="Z36" s="14"/>
      <c r="AA36" s="13">
        <f t="shared" si="4"/>
        <v>0</v>
      </c>
      <c r="AB36" s="16"/>
      <c r="AC36" s="16"/>
      <c r="AD36" s="16"/>
      <c r="AE36" s="16"/>
      <c r="AF36" s="16"/>
      <c r="AG36" s="16"/>
      <c r="AH36" s="15">
        <f t="shared" si="5"/>
        <v>0</v>
      </c>
      <c r="AI36" s="17">
        <f t="shared" si="2"/>
        <v>0</v>
      </c>
    </row>
    <row r="37" spans="1:35" x14ac:dyDescent="0.25">
      <c r="A37" s="21" t="s">
        <v>52</v>
      </c>
      <c r="B37" s="66">
        <f t="shared" si="3"/>
        <v>0</v>
      </c>
      <c r="C37" s="19" t="s">
        <v>29</v>
      </c>
      <c r="F37" s="15" t="s">
        <v>52</v>
      </c>
      <c r="G37" s="13"/>
      <c r="H37" s="13"/>
      <c r="I37" s="14"/>
      <c r="J37" s="14"/>
      <c r="K37" s="13">
        <v>10</v>
      </c>
      <c r="L37" s="13">
        <v>8</v>
      </c>
      <c r="M37" s="13">
        <f t="shared" si="7"/>
        <v>80</v>
      </c>
      <c r="N37" s="15"/>
      <c r="O37" s="15"/>
      <c r="P37" s="16"/>
      <c r="Q37" s="16"/>
      <c r="R37" s="15">
        <v>10</v>
      </c>
      <c r="S37" s="15">
        <v>8</v>
      </c>
      <c r="T37" s="15">
        <f t="shared" si="1"/>
        <v>80</v>
      </c>
      <c r="U37" s="14"/>
      <c r="V37" s="14"/>
      <c r="W37" s="14"/>
      <c r="X37" s="14"/>
      <c r="Y37" s="14"/>
      <c r="Z37" s="14"/>
      <c r="AA37" s="13">
        <f t="shared" si="4"/>
        <v>0</v>
      </c>
      <c r="AB37" s="16"/>
      <c r="AC37" s="16"/>
      <c r="AD37" s="16"/>
      <c r="AE37" s="16"/>
      <c r="AF37" s="16"/>
      <c r="AG37" s="16"/>
      <c r="AH37" s="15">
        <f t="shared" si="5"/>
        <v>0</v>
      </c>
      <c r="AI37" s="17">
        <f t="shared" si="2"/>
        <v>160</v>
      </c>
    </row>
    <row r="38" spans="1:35" x14ac:dyDescent="0.25">
      <c r="A38" s="18" t="s">
        <v>53</v>
      </c>
      <c r="B38" s="66">
        <f t="shared" si="3"/>
        <v>0</v>
      </c>
      <c r="C38" s="19" t="s">
        <v>29</v>
      </c>
      <c r="F38" s="20" t="s">
        <v>53</v>
      </c>
      <c r="G38" s="13"/>
      <c r="H38" s="13"/>
      <c r="I38" s="14">
        <v>30</v>
      </c>
      <c r="J38" s="14">
        <v>2</v>
      </c>
      <c r="K38" s="13"/>
      <c r="L38" s="13"/>
      <c r="M38" s="13">
        <f t="shared" si="7"/>
        <v>60</v>
      </c>
      <c r="N38" s="15"/>
      <c r="O38" s="15"/>
      <c r="P38" s="15">
        <v>35</v>
      </c>
      <c r="Q38" s="15">
        <v>2</v>
      </c>
      <c r="R38" s="15"/>
      <c r="S38" s="15"/>
      <c r="T38" s="15">
        <f t="shared" si="1"/>
        <v>70</v>
      </c>
      <c r="U38" s="14"/>
      <c r="V38" s="14"/>
      <c r="W38" s="14">
        <v>40</v>
      </c>
      <c r="X38" s="14">
        <v>2</v>
      </c>
      <c r="Y38" s="14"/>
      <c r="Z38" s="14"/>
      <c r="AA38" s="13">
        <f t="shared" si="4"/>
        <v>80</v>
      </c>
      <c r="AB38" s="16"/>
      <c r="AC38" s="16"/>
      <c r="AD38" s="16">
        <v>50</v>
      </c>
      <c r="AE38" s="16">
        <v>2</v>
      </c>
      <c r="AF38" s="16"/>
      <c r="AG38" s="16"/>
      <c r="AH38" s="15">
        <f t="shared" si="5"/>
        <v>100</v>
      </c>
      <c r="AI38" s="17">
        <f t="shared" si="2"/>
        <v>310</v>
      </c>
    </row>
    <row r="39" spans="1:35" x14ac:dyDescent="0.25">
      <c r="A39" s="18" t="s">
        <v>54</v>
      </c>
      <c r="B39" s="66">
        <f>ROUNDUP((+B$3*M39+B$4*T39+B$5*AA39+B$6*AH39),0)</f>
        <v>0</v>
      </c>
      <c r="C39" s="19" t="s">
        <v>55</v>
      </c>
      <c r="F39" s="20" t="s">
        <v>54</v>
      </c>
      <c r="G39" s="13">
        <v>0.5</v>
      </c>
      <c r="H39" s="13">
        <v>8</v>
      </c>
      <c r="I39" s="14"/>
      <c r="J39" s="14"/>
      <c r="K39" s="13"/>
      <c r="L39" s="13"/>
      <c r="M39" s="13">
        <f t="shared" si="7"/>
        <v>4</v>
      </c>
      <c r="N39" s="15">
        <v>0.5</v>
      </c>
      <c r="O39" s="15">
        <v>8</v>
      </c>
      <c r="P39" s="16"/>
      <c r="Q39" s="16"/>
      <c r="R39" s="15"/>
      <c r="S39" s="15"/>
      <c r="T39" s="15">
        <f t="shared" si="1"/>
        <v>4</v>
      </c>
      <c r="U39" s="14">
        <v>1</v>
      </c>
      <c r="V39" s="14">
        <v>8</v>
      </c>
      <c r="W39" s="14"/>
      <c r="X39" s="14"/>
      <c r="Y39" s="14"/>
      <c r="Z39" s="14"/>
      <c r="AA39" s="13">
        <f t="shared" si="4"/>
        <v>8</v>
      </c>
      <c r="AB39" s="16">
        <v>1</v>
      </c>
      <c r="AC39" s="16">
        <v>8</v>
      </c>
      <c r="AD39" s="16"/>
      <c r="AE39" s="16"/>
      <c r="AF39" s="16"/>
      <c r="AG39" s="16"/>
      <c r="AH39" s="15">
        <f t="shared" si="5"/>
        <v>8</v>
      </c>
      <c r="AI39" s="17">
        <f t="shared" si="2"/>
        <v>24</v>
      </c>
    </row>
    <row r="40" spans="1:35" x14ac:dyDescent="0.25">
      <c r="A40" s="18" t="s">
        <v>56</v>
      </c>
      <c r="B40" s="66">
        <f t="shared" si="3"/>
        <v>0</v>
      </c>
      <c r="C40" s="19" t="s">
        <v>26</v>
      </c>
      <c r="F40" s="20" t="s">
        <v>57</v>
      </c>
      <c r="G40" s="13"/>
      <c r="H40" s="13"/>
      <c r="I40" s="14"/>
      <c r="J40" s="14"/>
      <c r="K40" s="13"/>
      <c r="L40" s="13"/>
      <c r="M40" s="13">
        <f t="shared" si="7"/>
        <v>0</v>
      </c>
      <c r="N40" s="15"/>
      <c r="O40" s="15"/>
      <c r="P40" s="16"/>
      <c r="Q40" s="16"/>
      <c r="R40" s="15"/>
      <c r="S40" s="15"/>
      <c r="T40" s="15">
        <f t="shared" si="1"/>
        <v>0</v>
      </c>
      <c r="U40" s="14"/>
      <c r="V40" s="14"/>
      <c r="W40" s="14"/>
      <c r="X40" s="14"/>
      <c r="Y40" s="14">
        <v>100</v>
      </c>
      <c r="Z40" s="14">
        <v>7</v>
      </c>
      <c r="AA40" s="13">
        <f t="shared" si="4"/>
        <v>700</v>
      </c>
      <c r="AB40" s="16"/>
      <c r="AC40" s="16"/>
      <c r="AD40" s="16"/>
      <c r="AE40" s="16"/>
      <c r="AF40" s="16">
        <v>150</v>
      </c>
      <c r="AG40" s="16">
        <v>7</v>
      </c>
      <c r="AH40" s="15">
        <f t="shared" si="5"/>
        <v>1050</v>
      </c>
      <c r="AI40" s="17">
        <f t="shared" si="2"/>
        <v>1750</v>
      </c>
    </row>
    <row r="41" spans="1:35" x14ac:dyDescent="0.25">
      <c r="A41" s="21" t="s">
        <v>58</v>
      </c>
      <c r="B41" s="66">
        <f t="shared" si="3"/>
        <v>0</v>
      </c>
      <c r="C41" s="19" t="s">
        <v>29</v>
      </c>
      <c r="F41" s="15" t="s">
        <v>59</v>
      </c>
      <c r="G41" s="13">
        <v>14</v>
      </c>
      <c r="H41" s="13">
        <v>20</v>
      </c>
      <c r="I41" s="14"/>
      <c r="J41" s="14"/>
      <c r="K41" s="13">
        <v>14</v>
      </c>
      <c r="L41" s="13">
        <v>20</v>
      </c>
      <c r="M41" s="13">
        <f t="shared" si="7"/>
        <v>560</v>
      </c>
      <c r="N41" s="15">
        <v>14</v>
      </c>
      <c r="O41" s="15">
        <v>20</v>
      </c>
      <c r="P41" s="16"/>
      <c r="Q41" s="16"/>
      <c r="R41" s="15">
        <v>14</v>
      </c>
      <c r="S41" s="15">
        <v>20</v>
      </c>
      <c r="T41" s="15">
        <f t="shared" si="1"/>
        <v>560</v>
      </c>
      <c r="U41" s="14"/>
      <c r="V41" s="14"/>
      <c r="W41" s="14"/>
      <c r="X41" s="14"/>
      <c r="Y41" s="14"/>
      <c r="Z41" s="14"/>
      <c r="AA41" s="13">
        <f t="shared" si="4"/>
        <v>0</v>
      </c>
      <c r="AB41" s="16"/>
      <c r="AC41" s="16"/>
      <c r="AD41" s="16"/>
      <c r="AE41" s="16"/>
      <c r="AF41" s="16"/>
      <c r="AG41" s="16"/>
      <c r="AH41" s="15">
        <f t="shared" si="5"/>
        <v>0</v>
      </c>
      <c r="AI41" s="17">
        <f t="shared" si="2"/>
        <v>1120</v>
      </c>
    </row>
    <row r="42" spans="1:35" hidden="1" x14ac:dyDescent="0.25">
      <c r="A42" s="21" t="s">
        <v>60</v>
      </c>
      <c r="B42" s="66">
        <f t="shared" si="3"/>
        <v>0</v>
      </c>
      <c r="C42" s="19" t="s">
        <v>29</v>
      </c>
      <c r="F42" s="15" t="s">
        <v>60</v>
      </c>
      <c r="G42" s="13"/>
      <c r="H42" s="13"/>
      <c r="I42" s="14"/>
      <c r="J42" s="14"/>
      <c r="K42" s="13"/>
      <c r="L42" s="13"/>
      <c r="M42" s="13">
        <f t="shared" si="7"/>
        <v>0</v>
      </c>
      <c r="N42" s="15"/>
      <c r="O42" s="15"/>
      <c r="P42" s="16"/>
      <c r="Q42" s="16"/>
      <c r="R42" s="15"/>
      <c r="S42" s="15"/>
      <c r="T42" s="15">
        <f t="shared" si="1"/>
        <v>0</v>
      </c>
      <c r="U42" s="14"/>
      <c r="V42" s="14"/>
      <c r="W42" s="14"/>
      <c r="X42" s="14"/>
      <c r="Y42" s="14"/>
      <c r="Z42" s="14"/>
      <c r="AA42" s="13">
        <f t="shared" si="4"/>
        <v>0</v>
      </c>
      <c r="AB42" s="16"/>
      <c r="AC42" s="16"/>
      <c r="AD42" s="16"/>
      <c r="AE42" s="16"/>
      <c r="AF42" s="16"/>
      <c r="AG42" s="16"/>
      <c r="AH42" s="15">
        <f t="shared" si="5"/>
        <v>0</v>
      </c>
      <c r="AI42" s="17">
        <f t="shared" si="2"/>
        <v>0</v>
      </c>
    </row>
    <row r="43" spans="1:35" x14ac:dyDescent="0.25">
      <c r="A43" s="21" t="s">
        <v>61</v>
      </c>
      <c r="B43" s="66">
        <f t="shared" si="3"/>
        <v>0</v>
      </c>
      <c r="C43" s="19" t="s">
        <v>26</v>
      </c>
      <c r="F43" s="15" t="s">
        <v>62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f t="shared" si="7"/>
        <v>0</v>
      </c>
      <c r="N43" s="15"/>
      <c r="O43" s="15"/>
      <c r="P43" s="15"/>
      <c r="Q43" s="15"/>
      <c r="R43" s="15"/>
      <c r="S43" s="15"/>
      <c r="T43" s="15">
        <f t="shared" si="1"/>
        <v>0</v>
      </c>
      <c r="U43" s="14">
        <v>100</v>
      </c>
      <c r="V43" s="14">
        <v>20</v>
      </c>
      <c r="W43" s="14"/>
      <c r="X43" s="14"/>
      <c r="Y43" s="14">
        <v>100</v>
      </c>
      <c r="Z43" s="14">
        <v>7</v>
      </c>
      <c r="AA43" s="13">
        <f t="shared" si="4"/>
        <v>2700</v>
      </c>
      <c r="AB43" s="16">
        <v>150</v>
      </c>
      <c r="AC43" s="16">
        <v>20</v>
      </c>
      <c r="AD43" s="16"/>
      <c r="AE43" s="16"/>
      <c r="AF43" s="16">
        <v>150</v>
      </c>
      <c r="AG43" s="16">
        <v>7</v>
      </c>
      <c r="AH43" s="15">
        <f t="shared" si="5"/>
        <v>4050</v>
      </c>
      <c r="AI43" s="17">
        <f t="shared" si="2"/>
        <v>6750</v>
      </c>
    </row>
    <row r="44" spans="1:35" x14ac:dyDescent="0.25">
      <c r="A44" s="18" t="s">
        <v>63</v>
      </c>
      <c r="B44" s="66">
        <f t="shared" si="3"/>
        <v>0</v>
      </c>
      <c r="C44" s="19" t="s">
        <v>29</v>
      </c>
      <c r="F44" s="20" t="s">
        <v>63</v>
      </c>
      <c r="G44" s="13"/>
      <c r="H44" s="13"/>
      <c r="I44" s="14">
        <v>10</v>
      </c>
      <c r="J44" s="14">
        <v>4</v>
      </c>
      <c r="K44" s="13"/>
      <c r="L44" s="13"/>
      <c r="M44" s="13">
        <f t="shared" si="7"/>
        <v>40</v>
      </c>
      <c r="N44" s="15"/>
      <c r="O44" s="15"/>
      <c r="P44" s="16">
        <v>10</v>
      </c>
      <c r="Q44" s="16">
        <v>4</v>
      </c>
      <c r="R44" s="15"/>
      <c r="S44" s="15"/>
      <c r="T44" s="15">
        <f t="shared" si="1"/>
        <v>40</v>
      </c>
      <c r="U44" s="14"/>
      <c r="V44" s="14"/>
      <c r="W44" s="14">
        <v>15</v>
      </c>
      <c r="X44" s="14">
        <v>4</v>
      </c>
      <c r="Y44" s="14"/>
      <c r="Z44" s="14"/>
      <c r="AA44" s="13">
        <f t="shared" si="4"/>
        <v>60</v>
      </c>
      <c r="AB44" s="16"/>
      <c r="AC44" s="16"/>
      <c r="AD44" s="16">
        <v>15</v>
      </c>
      <c r="AE44" s="16">
        <v>4</v>
      </c>
      <c r="AF44" s="16"/>
      <c r="AG44" s="16"/>
      <c r="AH44" s="15">
        <f t="shared" si="5"/>
        <v>60</v>
      </c>
      <c r="AI44" s="17">
        <f t="shared" si="2"/>
        <v>200</v>
      </c>
    </row>
    <row r="45" spans="1:35" hidden="1" x14ac:dyDescent="0.25">
      <c r="A45" s="21" t="s">
        <v>64</v>
      </c>
      <c r="B45" s="66">
        <f t="shared" si="3"/>
        <v>0</v>
      </c>
      <c r="C45" s="19" t="s">
        <v>29</v>
      </c>
      <c r="F45" s="15" t="s">
        <v>64</v>
      </c>
      <c r="G45" s="13"/>
      <c r="H45" s="13"/>
      <c r="I45" s="14"/>
      <c r="J45" s="14"/>
      <c r="K45" s="13"/>
      <c r="L45" s="13"/>
      <c r="M45" s="13">
        <f t="shared" si="7"/>
        <v>0</v>
      </c>
      <c r="N45" s="15"/>
      <c r="O45" s="15"/>
      <c r="P45" s="16"/>
      <c r="Q45" s="16"/>
      <c r="R45" s="15"/>
      <c r="S45" s="15"/>
      <c r="T45" s="15">
        <f t="shared" si="1"/>
        <v>0</v>
      </c>
      <c r="U45" s="14"/>
      <c r="V45" s="14"/>
      <c r="W45" s="14"/>
      <c r="X45" s="14"/>
      <c r="Y45" s="14"/>
      <c r="Z45" s="14"/>
      <c r="AA45" s="13">
        <f t="shared" si="4"/>
        <v>0</v>
      </c>
      <c r="AB45" s="16"/>
      <c r="AC45" s="16"/>
      <c r="AD45" s="16"/>
      <c r="AE45" s="16"/>
      <c r="AF45" s="16"/>
      <c r="AG45" s="16"/>
      <c r="AH45" s="15">
        <f t="shared" si="5"/>
        <v>0</v>
      </c>
      <c r="AI45" s="17">
        <f t="shared" si="2"/>
        <v>0</v>
      </c>
    </row>
    <row r="46" spans="1:35" x14ac:dyDescent="0.25">
      <c r="A46" s="21" t="s">
        <v>65</v>
      </c>
      <c r="B46" s="66">
        <f t="shared" si="3"/>
        <v>0</v>
      </c>
      <c r="C46" s="19" t="s">
        <v>29</v>
      </c>
      <c r="F46" s="15" t="s">
        <v>65</v>
      </c>
      <c r="G46" s="13"/>
      <c r="H46" s="13"/>
      <c r="I46" s="14">
        <v>8</v>
      </c>
      <c r="J46" s="14">
        <v>3</v>
      </c>
      <c r="K46" s="13"/>
      <c r="L46" s="13"/>
      <c r="M46" s="13">
        <f t="shared" si="7"/>
        <v>24</v>
      </c>
      <c r="N46" s="15"/>
      <c r="O46" s="15"/>
      <c r="P46" s="16">
        <v>8</v>
      </c>
      <c r="Q46" s="16">
        <v>3</v>
      </c>
      <c r="R46" s="15"/>
      <c r="S46" s="15"/>
      <c r="T46" s="15">
        <f t="shared" si="1"/>
        <v>24</v>
      </c>
      <c r="U46" s="14"/>
      <c r="V46" s="14"/>
      <c r="W46" s="14">
        <v>15</v>
      </c>
      <c r="X46" s="14">
        <v>3</v>
      </c>
      <c r="Y46" s="14"/>
      <c r="Z46" s="14"/>
      <c r="AA46" s="13">
        <f t="shared" si="4"/>
        <v>45</v>
      </c>
      <c r="AB46" s="16"/>
      <c r="AC46" s="16"/>
      <c r="AD46" s="16">
        <v>20</v>
      </c>
      <c r="AE46" s="16">
        <v>3</v>
      </c>
      <c r="AF46" s="16"/>
      <c r="AG46" s="16"/>
      <c r="AH46" s="15">
        <f t="shared" si="5"/>
        <v>60</v>
      </c>
      <c r="AI46" s="17">
        <f t="shared" si="2"/>
        <v>153</v>
      </c>
    </row>
    <row r="47" spans="1:35" x14ac:dyDescent="0.25">
      <c r="A47" s="21" t="s">
        <v>66</v>
      </c>
      <c r="B47" s="66">
        <f t="shared" si="3"/>
        <v>0</v>
      </c>
      <c r="C47" s="19" t="s">
        <v>29</v>
      </c>
      <c r="F47" s="15" t="s">
        <v>66</v>
      </c>
      <c r="G47" s="13"/>
      <c r="H47" s="13"/>
      <c r="I47" s="14"/>
      <c r="J47" s="14"/>
      <c r="K47" s="13"/>
      <c r="L47" s="13"/>
      <c r="M47" s="13">
        <f t="shared" si="7"/>
        <v>0</v>
      </c>
      <c r="N47" s="15"/>
      <c r="O47" s="15"/>
      <c r="P47" s="16"/>
      <c r="Q47" s="16"/>
      <c r="R47" s="15"/>
      <c r="S47" s="15"/>
      <c r="T47" s="15">
        <f t="shared" si="1"/>
        <v>0</v>
      </c>
      <c r="U47" s="14"/>
      <c r="V47" s="14"/>
      <c r="W47" s="14"/>
      <c r="X47" s="14"/>
      <c r="Y47" s="14">
        <v>10</v>
      </c>
      <c r="Z47" s="14">
        <v>10</v>
      </c>
      <c r="AA47" s="13">
        <f t="shared" si="4"/>
        <v>100</v>
      </c>
      <c r="AB47" s="16"/>
      <c r="AC47" s="16"/>
      <c r="AD47" s="16">
        <v>12</v>
      </c>
      <c r="AE47" s="16">
        <v>10</v>
      </c>
      <c r="AF47" s="16"/>
      <c r="AG47" s="16"/>
      <c r="AH47" s="15">
        <f t="shared" si="5"/>
        <v>120</v>
      </c>
      <c r="AI47" s="17">
        <f t="shared" si="2"/>
        <v>220</v>
      </c>
    </row>
    <row r="48" spans="1:35" hidden="1" x14ac:dyDescent="0.25">
      <c r="A48" s="21" t="s">
        <v>67</v>
      </c>
      <c r="B48" s="66">
        <f t="shared" si="3"/>
        <v>0</v>
      </c>
      <c r="C48" s="19" t="s">
        <v>29</v>
      </c>
      <c r="F48" s="15" t="s">
        <v>67</v>
      </c>
      <c r="G48" s="13"/>
      <c r="H48" s="13"/>
      <c r="I48" s="14"/>
      <c r="J48" s="14"/>
      <c r="K48" s="13"/>
      <c r="L48" s="13"/>
      <c r="M48" s="13">
        <f t="shared" si="7"/>
        <v>0</v>
      </c>
      <c r="N48" s="15"/>
      <c r="O48" s="15"/>
      <c r="P48" s="16"/>
      <c r="Q48" s="16"/>
      <c r="R48" s="15"/>
      <c r="S48" s="15"/>
      <c r="T48" s="15">
        <f t="shared" si="1"/>
        <v>0</v>
      </c>
      <c r="U48" s="14"/>
      <c r="V48" s="14"/>
      <c r="W48" s="14"/>
      <c r="X48" s="14"/>
      <c r="Y48" s="14"/>
      <c r="Z48" s="14"/>
      <c r="AA48" s="13">
        <f t="shared" si="4"/>
        <v>0</v>
      </c>
      <c r="AB48" s="16"/>
      <c r="AC48" s="16"/>
      <c r="AD48" s="16"/>
      <c r="AE48" s="16"/>
      <c r="AF48" s="16"/>
      <c r="AG48" s="16"/>
      <c r="AH48" s="15">
        <f t="shared" si="5"/>
        <v>0</v>
      </c>
      <c r="AI48" s="17">
        <f t="shared" si="2"/>
        <v>0</v>
      </c>
    </row>
    <row r="49" spans="1:51" x14ac:dyDescent="0.25">
      <c r="A49" s="18" t="s">
        <v>68</v>
      </c>
      <c r="B49" s="66">
        <f t="shared" si="3"/>
        <v>0</v>
      </c>
      <c r="C49" s="19" t="s">
        <v>29</v>
      </c>
      <c r="F49" s="20" t="s">
        <v>68</v>
      </c>
      <c r="G49" s="13"/>
      <c r="H49" s="13"/>
      <c r="I49" s="14"/>
      <c r="J49" s="14"/>
      <c r="K49" s="13"/>
      <c r="L49" s="13"/>
      <c r="M49" s="13">
        <f t="shared" si="7"/>
        <v>0</v>
      </c>
      <c r="N49" s="15"/>
      <c r="O49" s="15"/>
      <c r="P49" s="16"/>
      <c r="Q49" s="16"/>
      <c r="R49" s="15"/>
      <c r="S49" s="15"/>
      <c r="T49" s="15">
        <f t="shared" si="1"/>
        <v>0</v>
      </c>
      <c r="U49" s="14"/>
      <c r="V49" s="14"/>
      <c r="W49" s="14"/>
      <c r="X49" s="14"/>
      <c r="Y49" s="14">
        <v>30</v>
      </c>
      <c r="Z49" s="14">
        <v>10</v>
      </c>
      <c r="AA49" s="13">
        <f t="shared" si="4"/>
        <v>300</v>
      </c>
      <c r="AB49" s="16">
        <v>30</v>
      </c>
      <c r="AC49" s="16">
        <v>10</v>
      </c>
      <c r="AD49" s="16"/>
      <c r="AE49" s="16"/>
      <c r="AF49" s="16">
        <v>30</v>
      </c>
      <c r="AG49" s="16">
        <v>10</v>
      </c>
      <c r="AH49" s="15">
        <f t="shared" si="5"/>
        <v>600</v>
      </c>
      <c r="AI49" s="17">
        <f t="shared" si="2"/>
        <v>900</v>
      </c>
    </row>
    <row r="50" spans="1:51" hidden="1" x14ac:dyDescent="0.25">
      <c r="A50" s="21" t="s">
        <v>69</v>
      </c>
      <c r="B50" s="66">
        <f t="shared" si="3"/>
        <v>0</v>
      </c>
      <c r="C50" s="19" t="s">
        <v>29</v>
      </c>
      <c r="F50" s="15" t="s">
        <v>69</v>
      </c>
      <c r="G50" s="13"/>
      <c r="H50" s="13"/>
      <c r="I50" s="14"/>
      <c r="J50" s="14"/>
      <c r="K50" s="13"/>
      <c r="L50" s="13"/>
      <c r="M50" s="13">
        <f t="shared" si="7"/>
        <v>0</v>
      </c>
      <c r="N50" s="15"/>
      <c r="O50" s="15"/>
      <c r="P50" s="16"/>
      <c r="Q50" s="16"/>
      <c r="R50" s="15"/>
      <c r="S50" s="15"/>
      <c r="T50" s="15">
        <f t="shared" si="1"/>
        <v>0</v>
      </c>
      <c r="U50" s="14"/>
      <c r="V50" s="14"/>
      <c r="W50" s="14"/>
      <c r="X50" s="14"/>
      <c r="Y50" s="14"/>
      <c r="Z50" s="14"/>
      <c r="AA50" s="13">
        <f t="shared" si="4"/>
        <v>0</v>
      </c>
      <c r="AB50" s="16"/>
      <c r="AC50" s="16"/>
      <c r="AD50" s="16"/>
      <c r="AE50" s="16"/>
      <c r="AF50" s="16"/>
      <c r="AG50" s="16"/>
      <c r="AH50" s="15">
        <f t="shared" si="5"/>
        <v>0</v>
      </c>
      <c r="AI50" s="17">
        <f t="shared" si="2"/>
        <v>0</v>
      </c>
    </row>
    <row r="51" spans="1:51" x14ac:dyDescent="0.25">
      <c r="A51" s="21" t="s">
        <v>70</v>
      </c>
      <c r="B51" s="66">
        <f t="shared" si="3"/>
        <v>0</v>
      </c>
      <c r="C51" s="19" t="s">
        <v>29</v>
      </c>
      <c r="F51" s="15" t="s">
        <v>70</v>
      </c>
      <c r="G51" s="13"/>
      <c r="H51" s="13"/>
      <c r="I51" s="14">
        <v>8</v>
      </c>
      <c r="J51" s="14">
        <v>3</v>
      </c>
      <c r="K51" s="13"/>
      <c r="L51" s="13"/>
      <c r="M51" s="13">
        <f t="shared" si="7"/>
        <v>24</v>
      </c>
      <c r="N51" s="15"/>
      <c r="O51" s="15"/>
      <c r="P51" s="16">
        <v>8</v>
      </c>
      <c r="Q51" s="16">
        <v>3</v>
      </c>
      <c r="R51" s="15"/>
      <c r="S51" s="15"/>
      <c r="T51" s="15">
        <f t="shared" si="1"/>
        <v>24</v>
      </c>
      <c r="U51" s="14"/>
      <c r="V51" s="14"/>
      <c r="W51" s="14">
        <v>15</v>
      </c>
      <c r="X51" s="14">
        <v>3</v>
      </c>
      <c r="Y51" s="14"/>
      <c r="Z51" s="14"/>
      <c r="AA51" s="13">
        <f t="shared" si="4"/>
        <v>45</v>
      </c>
      <c r="AB51" s="16"/>
      <c r="AC51" s="16"/>
      <c r="AD51" s="16">
        <v>20</v>
      </c>
      <c r="AE51" s="16">
        <v>3</v>
      </c>
      <c r="AF51" s="16"/>
      <c r="AG51" s="16"/>
      <c r="AH51" s="15">
        <f t="shared" si="5"/>
        <v>60</v>
      </c>
      <c r="AI51" s="17">
        <f t="shared" si="2"/>
        <v>153</v>
      </c>
    </row>
    <row r="52" spans="1:51" x14ac:dyDescent="0.25">
      <c r="A52" s="21" t="s">
        <v>71</v>
      </c>
      <c r="B52" s="66">
        <f t="shared" si="3"/>
        <v>0</v>
      </c>
      <c r="C52" s="19" t="s">
        <v>29</v>
      </c>
      <c r="F52" s="15" t="s">
        <v>71</v>
      </c>
      <c r="G52" s="13"/>
      <c r="H52" s="13"/>
      <c r="I52" s="14">
        <v>50</v>
      </c>
      <c r="J52" s="14">
        <v>2</v>
      </c>
      <c r="K52" s="13"/>
      <c r="L52" s="13"/>
      <c r="M52" s="13">
        <f t="shared" si="7"/>
        <v>100</v>
      </c>
      <c r="N52" s="15"/>
      <c r="O52" s="15"/>
      <c r="P52" s="15">
        <v>55</v>
      </c>
      <c r="Q52" s="15">
        <v>2</v>
      </c>
      <c r="R52" s="15"/>
      <c r="S52" s="15"/>
      <c r="T52" s="15">
        <f t="shared" si="1"/>
        <v>110</v>
      </c>
      <c r="U52" s="14"/>
      <c r="V52" s="14"/>
      <c r="W52" s="14">
        <v>60</v>
      </c>
      <c r="X52" s="14">
        <v>2</v>
      </c>
      <c r="Y52" s="14"/>
      <c r="Z52" s="14"/>
      <c r="AA52" s="13">
        <f t="shared" si="4"/>
        <v>120</v>
      </c>
      <c r="AB52" s="16"/>
      <c r="AC52" s="16"/>
      <c r="AD52" s="16">
        <v>70</v>
      </c>
      <c r="AE52" s="16">
        <v>2</v>
      </c>
      <c r="AF52" s="16"/>
      <c r="AG52" s="16"/>
      <c r="AH52" s="15">
        <f t="shared" si="5"/>
        <v>140</v>
      </c>
      <c r="AI52" s="17">
        <f t="shared" si="2"/>
        <v>470</v>
      </c>
    </row>
    <row r="53" spans="1:51" x14ac:dyDescent="0.25">
      <c r="A53" s="21" t="s">
        <v>72</v>
      </c>
      <c r="B53" s="66">
        <f t="shared" si="3"/>
        <v>0</v>
      </c>
      <c r="C53" s="19" t="s">
        <v>29</v>
      </c>
      <c r="F53" s="15" t="s">
        <v>72</v>
      </c>
      <c r="G53" s="13"/>
      <c r="H53" s="13"/>
      <c r="I53" s="14">
        <v>51</v>
      </c>
      <c r="J53" s="14">
        <v>6</v>
      </c>
      <c r="K53" s="13"/>
      <c r="L53" s="13"/>
      <c r="M53" s="13">
        <f t="shared" si="7"/>
        <v>306</v>
      </c>
      <c r="N53" s="15"/>
      <c r="O53" s="15"/>
      <c r="P53" s="15">
        <v>56</v>
      </c>
      <c r="Q53" s="15">
        <v>6</v>
      </c>
      <c r="R53" s="15"/>
      <c r="S53" s="15"/>
      <c r="T53" s="15">
        <f t="shared" si="1"/>
        <v>336</v>
      </c>
      <c r="U53" s="14"/>
      <c r="V53" s="14"/>
      <c r="W53" s="14">
        <v>65.5</v>
      </c>
      <c r="X53" s="14">
        <v>6</v>
      </c>
      <c r="Y53" s="14"/>
      <c r="Z53" s="14"/>
      <c r="AA53" s="13">
        <f t="shared" si="4"/>
        <v>393</v>
      </c>
      <c r="AB53" s="16"/>
      <c r="AC53" s="16"/>
      <c r="AD53" s="16">
        <v>100.5</v>
      </c>
      <c r="AE53" s="16">
        <v>6</v>
      </c>
      <c r="AF53" s="16"/>
      <c r="AG53" s="16"/>
      <c r="AH53" s="15">
        <f t="shared" si="5"/>
        <v>603</v>
      </c>
      <c r="AI53" s="17">
        <f t="shared" si="2"/>
        <v>1638</v>
      </c>
    </row>
    <row r="54" spans="1:51" x14ac:dyDescent="0.25">
      <c r="A54" s="21" t="s">
        <v>73</v>
      </c>
      <c r="B54" s="66">
        <f t="shared" si="3"/>
        <v>0</v>
      </c>
      <c r="C54" s="19" t="s">
        <v>29</v>
      </c>
      <c r="F54" s="15" t="s">
        <v>74</v>
      </c>
      <c r="G54" s="13">
        <v>15</v>
      </c>
      <c r="H54" s="13">
        <v>6</v>
      </c>
      <c r="I54" s="14"/>
      <c r="J54" s="14"/>
      <c r="K54" s="13"/>
      <c r="L54" s="13"/>
      <c r="M54" s="13">
        <f t="shared" si="7"/>
        <v>90</v>
      </c>
      <c r="N54" s="15">
        <v>15</v>
      </c>
      <c r="O54" s="15">
        <v>6</v>
      </c>
      <c r="P54" s="16"/>
      <c r="Q54" s="16"/>
      <c r="R54" s="15"/>
      <c r="S54" s="15"/>
      <c r="T54" s="15">
        <f t="shared" si="1"/>
        <v>90</v>
      </c>
      <c r="U54" s="14">
        <v>20</v>
      </c>
      <c r="V54" s="14">
        <v>6</v>
      </c>
      <c r="W54" s="14"/>
      <c r="X54" s="14"/>
      <c r="Y54" s="14">
        <v>30</v>
      </c>
      <c r="Z54" s="14">
        <v>6</v>
      </c>
      <c r="AA54" s="13">
        <f t="shared" si="4"/>
        <v>300</v>
      </c>
      <c r="AB54" s="16">
        <v>20</v>
      </c>
      <c r="AC54" s="16">
        <v>6</v>
      </c>
      <c r="AD54" s="16"/>
      <c r="AE54" s="16"/>
      <c r="AF54" s="16">
        <v>30</v>
      </c>
      <c r="AG54" s="16">
        <v>6</v>
      </c>
      <c r="AH54" s="15">
        <f t="shared" si="5"/>
        <v>300</v>
      </c>
      <c r="AI54" s="17">
        <f t="shared" si="2"/>
        <v>780</v>
      </c>
    </row>
    <row r="55" spans="1:51" x14ac:dyDescent="0.25">
      <c r="A55" s="18" t="s">
        <v>75</v>
      </c>
      <c r="B55" s="66">
        <f t="shared" si="3"/>
        <v>0</v>
      </c>
      <c r="C55" s="19" t="s">
        <v>29</v>
      </c>
      <c r="F55" s="20" t="s">
        <v>75</v>
      </c>
      <c r="G55" s="13"/>
      <c r="H55" s="13"/>
      <c r="I55" s="14">
        <v>29</v>
      </c>
      <c r="J55" s="14">
        <v>20</v>
      </c>
      <c r="K55" s="13"/>
      <c r="L55" s="13"/>
      <c r="M55" s="13">
        <f t="shared" si="7"/>
        <v>580</v>
      </c>
      <c r="N55" s="15"/>
      <c r="O55" s="15"/>
      <c r="P55" s="16">
        <v>29</v>
      </c>
      <c r="Q55" s="16">
        <v>20</v>
      </c>
      <c r="R55" s="15"/>
      <c r="S55" s="15"/>
      <c r="T55" s="15">
        <f t="shared" si="1"/>
        <v>580</v>
      </c>
      <c r="U55" s="14"/>
      <c r="V55" s="14"/>
      <c r="W55" s="14">
        <v>38</v>
      </c>
      <c r="X55" s="14">
        <v>20</v>
      </c>
      <c r="Y55" s="14"/>
      <c r="Z55" s="14"/>
      <c r="AA55" s="13">
        <f t="shared" si="4"/>
        <v>760</v>
      </c>
      <c r="AB55" s="16"/>
      <c r="AC55" s="16"/>
      <c r="AD55" s="16"/>
      <c r="AE55" s="16"/>
      <c r="AF55" s="16"/>
      <c r="AG55" s="16"/>
      <c r="AH55" s="15">
        <f t="shared" si="5"/>
        <v>0</v>
      </c>
      <c r="AI55" s="17">
        <f t="shared" si="2"/>
        <v>1920</v>
      </c>
    </row>
    <row r="56" spans="1:51" x14ac:dyDescent="0.25">
      <c r="A56" s="18" t="s">
        <v>76</v>
      </c>
      <c r="B56" s="66">
        <f t="shared" si="3"/>
        <v>0</v>
      </c>
      <c r="C56" s="19" t="s">
        <v>29</v>
      </c>
      <c r="F56" s="20" t="s">
        <v>76</v>
      </c>
      <c r="G56" s="13"/>
      <c r="H56" s="13"/>
      <c r="I56" s="14">
        <v>77.5</v>
      </c>
      <c r="J56" s="14">
        <v>20</v>
      </c>
      <c r="K56" s="13"/>
      <c r="L56" s="13"/>
      <c r="M56" s="13">
        <f t="shared" si="7"/>
        <v>1550</v>
      </c>
      <c r="N56" s="15"/>
      <c r="O56" s="15"/>
      <c r="P56" s="16">
        <v>77.5</v>
      </c>
      <c r="Q56" s="16">
        <v>20</v>
      </c>
      <c r="R56" s="15"/>
      <c r="S56" s="15"/>
      <c r="T56" s="15">
        <f t="shared" si="1"/>
        <v>1550</v>
      </c>
      <c r="U56" s="14"/>
      <c r="V56" s="14"/>
      <c r="W56" s="14">
        <v>114</v>
      </c>
      <c r="X56" s="14">
        <v>20</v>
      </c>
      <c r="Y56" s="14"/>
      <c r="Z56" s="14"/>
      <c r="AA56" s="13">
        <f t="shared" si="4"/>
        <v>2280</v>
      </c>
      <c r="AB56" s="16"/>
      <c r="AC56" s="16"/>
      <c r="AD56" s="16">
        <v>124</v>
      </c>
      <c r="AE56" s="16">
        <v>20</v>
      </c>
      <c r="AF56" s="16"/>
      <c r="AG56" s="16"/>
      <c r="AH56" s="15">
        <f t="shared" si="5"/>
        <v>2480</v>
      </c>
      <c r="AI56" s="17">
        <f t="shared" si="2"/>
        <v>7860</v>
      </c>
    </row>
    <row r="57" spans="1:51" ht="15.75" thickBot="1" x14ac:dyDescent="0.3">
      <c r="A57" s="22" t="s">
        <v>77</v>
      </c>
      <c r="B57" s="67">
        <f t="shared" si="3"/>
        <v>0</v>
      </c>
      <c r="C57" s="23" t="s">
        <v>29</v>
      </c>
      <c r="F57" s="20" t="s">
        <v>77</v>
      </c>
      <c r="G57" s="13"/>
      <c r="H57" s="13"/>
      <c r="I57" s="14">
        <v>30</v>
      </c>
      <c r="J57" s="14">
        <v>2</v>
      </c>
      <c r="K57" s="13"/>
      <c r="L57" s="13"/>
      <c r="M57" s="13">
        <f>(+G57*H57+I57*J57+K57*L57)*$G$10</f>
        <v>60</v>
      </c>
      <c r="N57" s="15"/>
      <c r="O57" s="15"/>
      <c r="P57" s="15">
        <v>35</v>
      </c>
      <c r="Q57" s="15">
        <v>2</v>
      </c>
      <c r="R57" s="15"/>
      <c r="S57" s="15"/>
      <c r="T57" s="15">
        <f t="shared" si="1"/>
        <v>70</v>
      </c>
      <c r="U57" s="14"/>
      <c r="V57" s="14"/>
      <c r="W57" s="14">
        <v>40</v>
      </c>
      <c r="X57" s="14">
        <v>2</v>
      </c>
      <c r="Y57" s="14"/>
      <c r="Z57" s="14"/>
      <c r="AA57" s="13">
        <f t="shared" si="4"/>
        <v>80</v>
      </c>
      <c r="AB57" s="16"/>
      <c r="AC57" s="16"/>
      <c r="AD57" s="16">
        <v>50</v>
      </c>
      <c r="AE57" s="16">
        <v>2</v>
      </c>
      <c r="AF57" s="16"/>
      <c r="AG57" s="16"/>
      <c r="AH57" s="15">
        <f t="shared" si="5"/>
        <v>100</v>
      </c>
      <c r="AI57" s="17">
        <f t="shared" si="2"/>
        <v>310</v>
      </c>
    </row>
    <row r="60" spans="1:51" x14ac:dyDescent="0.25"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51" ht="90" x14ac:dyDescent="0.25">
      <c r="G61" s="24" t="s">
        <v>25</v>
      </c>
      <c r="H61" s="24" t="s">
        <v>28</v>
      </c>
      <c r="I61" s="24" t="s">
        <v>30</v>
      </c>
      <c r="J61" s="24" t="s">
        <v>31</v>
      </c>
      <c r="K61" s="24" t="s">
        <v>32</v>
      </c>
      <c r="L61" s="24" t="s">
        <v>33</v>
      </c>
      <c r="M61" s="24" t="s">
        <v>34</v>
      </c>
      <c r="N61" s="24" t="s">
        <v>35</v>
      </c>
      <c r="O61" s="24" t="s">
        <v>36</v>
      </c>
      <c r="P61" s="24" t="s">
        <v>37</v>
      </c>
      <c r="Q61" s="24" t="s">
        <v>38</v>
      </c>
      <c r="R61" s="24" t="s">
        <v>39</v>
      </c>
      <c r="S61" s="24" t="s">
        <v>40</v>
      </c>
      <c r="T61" s="24" t="s">
        <v>41</v>
      </c>
      <c r="U61" s="24" t="s">
        <v>42</v>
      </c>
      <c r="V61" s="24" t="s">
        <v>43</v>
      </c>
      <c r="W61" s="24" t="s">
        <v>44</v>
      </c>
      <c r="X61" s="24" t="s">
        <v>45</v>
      </c>
      <c r="Y61" s="24" t="s">
        <v>46</v>
      </c>
      <c r="Z61" s="24" t="s">
        <v>78</v>
      </c>
      <c r="AA61" s="24" t="s">
        <v>48</v>
      </c>
      <c r="AB61" s="24" t="s">
        <v>49</v>
      </c>
      <c r="AC61" s="24" t="s">
        <v>50</v>
      </c>
      <c r="AD61" s="24" t="s">
        <v>51</v>
      </c>
      <c r="AE61" s="24" t="s">
        <v>52</v>
      </c>
      <c r="AF61" s="24" t="s">
        <v>79</v>
      </c>
      <c r="AG61" s="24" t="s">
        <v>80</v>
      </c>
      <c r="AH61" s="24" t="s">
        <v>81</v>
      </c>
      <c r="AI61" s="24" t="s">
        <v>82</v>
      </c>
      <c r="AJ61" s="24" t="s">
        <v>60</v>
      </c>
      <c r="AK61" s="24" t="s">
        <v>83</v>
      </c>
      <c r="AL61" s="24" t="s">
        <v>84</v>
      </c>
      <c r="AM61" s="24" t="s">
        <v>64</v>
      </c>
      <c r="AN61" s="24" t="s">
        <v>65</v>
      </c>
      <c r="AO61" s="24" t="s">
        <v>66</v>
      </c>
      <c r="AP61" s="24" t="s">
        <v>67</v>
      </c>
      <c r="AQ61" s="24" t="s">
        <v>68</v>
      </c>
      <c r="AR61" s="24" t="s">
        <v>69</v>
      </c>
      <c r="AS61" s="24" t="s">
        <v>70</v>
      </c>
      <c r="AT61" s="24" t="s">
        <v>71</v>
      </c>
      <c r="AU61" s="24" t="s">
        <v>72</v>
      </c>
      <c r="AV61" s="24" t="s">
        <v>74</v>
      </c>
      <c r="AW61" s="24" t="s">
        <v>75</v>
      </c>
      <c r="AX61" s="24" t="s">
        <v>76</v>
      </c>
      <c r="AY61" s="24" t="s">
        <v>77</v>
      </c>
    </row>
    <row r="62" spans="1:51" x14ac:dyDescent="0.25">
      <c r="F62" s="15" t="s">
        <v>85</v>
      </c>
      <c r="G62" s="13">
        <f>+$AI13</f>
        <v>900</v>
      </c>
      <c r="H62" s="13">
        <f>+$AI14</f>
        <v>0</v>
      </c>
      <c r="I62" s="13">
        <f>+$AI15</f>
        <v>300</v>
      </c>
      <c r="J62" s="13">
        <f>+$AI16</f>
        <v>357</v>
      </c>
      <c r="K62" s="13">
        <f>+$AI17</f>
        <v>0</v>
      </c>
      <c r="L62" s="13">
        <f>+$AI18</f>
        <v>0</v>
      </c>
      <c r="M62" s="13">
        <f>+$AI19</f>
        <v>40</v>
      </c>
      <c r="N62" s="13">
        <f>+$AI20</f>
        <v>153</v>
      </c>
      <c r="O62" s="13">
        <f>+$AI21</f>
        <v>220</v>
      </c>
      <c r="P62" s="13">
        <f>+$AI22</f>
        <v>0</v>
      </c>
      <c r="Q62" s="13">
        <f>+$AI23</f>
        <v>1350</v>
      </c>
      <c r="R62" s="13">
        <f>+$AI24</f>
        <v>204</v>
      </c>
      <c r="S62" s="13">
        <f>+$AI25</f>
        <v>0</v>
      </c>
      <c r="T62" s="13">
        <f>+$AI26</f>
        <v>0</v>
      </c>
      <c r="U62" s="13">
        <f>+$AI27</f>
        <v>0</v>
      </c>
      <c r="V62" s="13">
        <f>+$AI28</f>
        <v>0</v>
      </c>
      <c r="W62" s="13">
        <f>+$AI29</f>
        <v>80</v>
      </c>
      <c r="X62" s="13">
        <f>+$AI30</f>
        <v>0</v>
      </c>
      <c r="Y62" s="13">
        <f>+$AI31</f>
        <v>0</v>
      </c>
      <c r="Z62" s="13">
        <f>+$AI32</f>
        <v>25580</v>
      </c>
      <c r="AA62" s="13">
        <f>+$AI33</f>
        <v>600</v>
      </c>
      <c r="AB62" s="13">
        <f>+$AI34</f>
        <v>0</v>
      </c>
      <c r="AC62" s="13">
        <f>+$AI35</f>
        <v>0</v>
      </c>
      <c r="AD62" s="13">
        <f>+$AI36</f>
        <v>0</v>
      </c>
      <c r="AE62" s="13">
        <f>+$AI37</f>
        <v>160</v>
      </c>
      <c r="AF62" s="13">
        <f>+$AI38</f>
        <v>310</v>
      </c>
      <c r="AG62" s="13">
        <f>+$AI39</f>
        <v>24</v>
      </c>
      <c r="AH62" s="13">
        <f>+$AI40</f>
        <v>1750</v>
      </c>
      <c r="AI62" s="13">
        <f>+$AI41</f>
        <v>1120</v>
      </c>
      <c r="AJ62" s="13">
        <f>+$AI42</f>
        <v>0</v>
      </c>
      <c r="AK62" s="13">
        <f>+$AI43</f>
        <v>6750</v>
      </c>
      <c r="AL62" s="13">
        <f>+$AI44</f>
        <v>200</v>
      </c>
      <c r="AM62" s="13">
        <f>+$AI45</f>
        <v>0</v>
      </c>
      <c r="AN62" s="13">
        <f>+$AI46</f>
        <v>153</v>
      </c>
      <c r="AO62" s="13">
        <f>+$AI47</f>
        <v>220</v>
      </c>
      <c r="AP62" s="13">
        <f>+$AI48</f>
        <v>0</v>
      </c>
      <c r="AQ62" s="13">
        <f>+$AI49</f>
        <v>900</v>
      </c>
      <c r="AR62" s="13">
        <f>+$AI50</f>
        <v>0</v>
      </c>
      <c r="AS62" s="13">
        <f>+$AI51</f>
        <v>153</v>
      </c>
      <c r="AT62" s="13">
        <f>+$AI52</f>
        <v>470</v>
      </c>
      <c r="AU62" s="13">
        <f>+$AI53</f>
        <v>1638</v>
      </c>
      <c r="AV62" s="13">
        <f>+$AI54</f>
        <v>780</v>
      </c>
      <c r="AW62" s="13">
        <f>+$AI55</f>
        <v>1920</v>
      </c>
      <c r="AX62" s="13">
        <f>+$AI56</f>
        <v>7860</v>
      </c>
      <c r="AY62" s="13">
        <f>+$AI57</f>
        <v>310</v>
      </c>
    </row>
    <row r="63" spans="1:51" x14ac:dyDescent="0.25">
      <c r="F63" s="15" t="s">
        <v>86</v>
      </c>
      <c r="G63" s="15">
        <f>+G62/1000</f>
        <v>0.9</v>
      </c>
      <c r="H63" s="15">
        <f t="shared" ref="H63:AY63" si="8">+H62/1000</f>
        <v>0</v>
      </c>
      <c r="I63" s="15">
        <f t="shared" si="8"/>
        <v>0.3</v>
      </c>
      <c r="J63" s="15">
        <f t="shared" si="8"/>
        <v>0.35699999999999998</v>
      </c>
      <c r="K63" s="15">
        <f t="shared" si="8"/>
        <v>0</v>
      </c>
      <c r="L63" s="15">
        <f t="shared" si="8"/>
        <v>0</v>
      </c>
      <c r="M63" s="15">
        <f t="shared" si="8"/>
        <v>0.04</v>
      </c>
      <c r="N63" s="15">
        <f t="shared" si="8"/>
        <v>0.153</v>
      </c>
      <c r="O63" s="15">
        <f t="shared" si="8"/>
        <v>0.22</v>
      </c>
      <c r="P63" s="15">
        <f t="shared" si="8"/>
        <v>0</v>
      </c>
      <c r="Q63" s="15">
        <f t="shared" si="8"/>
        <v>1.35</v>
      </c>
      <c r="R63" s="15">
        <f t="shared" si="8"/>
        <v>0.20399999999999999</v>
      </c>
      <c r="S63" s="15">
        <f t="shared" si="8"/>
        <v>0</v>
      </c>
      <c r="T63" s="15">
        <f t="shared" si="8"/>
        <v>0</v>
      </c>
      <c r="U63" s="15">
        <f t="shared" si="8"/>
        <v>0</v>
      </c>
      <c r="V63" s="15">
        <f t="shared" si="8"/>
        <v>0</v>
      </c>
      <c r="W63" s="15">
        <f t="shared" si="8"/>
        <v>0.08</v>
      </c>
      <c r="X63" s="15">
        <f t="shared" si="8"/>
        <v>0</v>
      </c>
      <c r="Y63" s="15">
        <f t="shared" si="8"/>
        <v>0</v>
      </c>
      <c r="Z63" s="15">
        <f t="shared" si="8"/>
        <v>25.58</v>
      </c>
      <c r="AA63" s="15">
        <f t="shared" si="8"/>
        <v>0.6</v>
      </c>
      <c r="AB63" s="15">
        <f t="shared" si="8"/>
        <v>0</v>
      </c>
      <c r="AC63" s="15">
        <f t="shared" si="8"/>
        <v>0</v>
      </c>
      <c r="AD63" s="15">
        <f t="shared" si="8"/>
        <v>0</v>
      </c>
      <c r="AE63" s="15">
        <f t="shared" si="8"/>
        <v>0.16</v>
      </c>
      <c r="AF63" s="15">
        <f t="shared" si="8"/>
        <v>0.31</v>
      </c>
      <c r="AG63" s="15">
        <f>+AG62</f>
        <v>24</v>
      </c>
      <c r="AH63" s="15">
        <f t="shared" si="8"/>
        <v>1.75</v>
      </c>
      <c r="AI63" s="15">
        <f t="shared" si="8"/>
        <v>1.1200000000000001</v>
      </c>
      <c r="AJ63" s="15">
        <f t="shared" si="8"/>
        <v>0</v>
      </c>
      <c r="AK63" s="15">
        <f t="shared" si="8"/>
        <v>6.75</v>
      </c>
      <c r="AL63" s="15">
        <f t="shared" si="8"/>
        <v>0.2</v>
      </c>
      <c r="AM63" s="15">
        <f t="shared" si="8"/>
        <v>0</v>
      </c>
      <c r="AN63" s="15">
        <f t="shared" si="8"/>
        <v>0.153</v>
      </c>
      <c r="AO63" s="15">
        <f t="shared" si="8"/>
        <v>0.22</v>
      </c>
      <c r="AP63" s="15">
        <f t="shared" si="8"/>
        <v>0</v>
      </c>
      <c r="AQ63" s="15">
        <f t="shared" si="8"/>
        <v>0.9</v>
      </c>
      <c r="AR63" s="15">
        <f t="shared" si="8"/>
        <v>0</v>
      </c>
      <c r="AS63" s="15">
        <f t="shared" si="8"/>
        <v>0.153</v>
      </c>
      <c r="AT63" s="15">
        <f t="shared" si="8"/>
        <v>0.47</v>
      </c>
      <c r="AU63" s="15">
        <f t="shared" si="8"/>
        <v>1.6379999999999999</v>
      </c>
      <c r="AV63" s="15">
        <f t="shared" si="8"/>
        <v>0.78</v>
      </c>
      <c r="AW63" s="15">
        <f t="shared" si="8"/>
        <v>1.92</v>
      </c>
      <c r="AX63" s="15">
        <f t="shared" si="8"/>
        <v>7.86</v>
      </c>
      <c r="AY63" s="15">
        <f t="shared" si="8"/>
        <v>0.31</v>
      </c>
    </row>
  </sheetData>
  <sheetProtection algorithmName="SHA-512" hashValue="P2kID3mlnjDpJYBzml3Wv658XnG1XkF93JQOdKyUxgv6AtScu3mNUj/dWlXgFD4TZ9h9pFcki6uvke+kfvOnuw==" saltValue="SVD5tBpl7q4iM9Nt8CJA+Q==" spinCount="100000" sheet="1" objects="1" scenarios="1"/>
  <mergeCells count="36">
    <mergeCell ref="B6:C6"/>
    <mergeCell ref="A1:C1"/>
    <mergeCell ref="A2:C2"/>
    <mergeCell ref="B3:C3"/>
    <mergeCell ref="B4:C4"/>
    <mergeCell ref="B5:C5"/>
    <mergeCell ref="A7:A12"/>
    <mergeCell ref="B7:B12"/>
    <mergeCell ref="C7:C12"/>
    <mergeCell ref="F7:AA8"/>
    <mergeCell ref="AI8:AI12"/>
    <mergeCell ref="G9:M9"/>
    <mergeCell ref="N9:S9"/>
    <mergeCell ref="U9:Z9"/>
    <mergeCell ref="AB9:AH9"/>
    <mergeCell ref="G10:M10"/>
    <mergeCell ref="N10:S10"/>
    <mergeCell ref="U10:Z10"/>
    <mergeCell ref="AB10:AH10"/>
    <mergeCell ref="G11:H11"/>
    <mergeCell ref="I11:J11"/>
    <mergeCell ref="K11:L11"/>
    <mergeCell ref="M11:M12"/>
    <mergeCell ref="N11:O11"/>
    <mergeCell ref="P11:Q11"/>
    <mergeCell ref="R11:S11"/>
    <mergeCell ref="AD11:AE11"/>
    <mergeCell ref="AF11:AG11"/>
    <mergeCell ref="AH11:AH12"/>
    <mergeCell ref="G60:AA60"/>
    <mergeCell ref="T11:T12"/>
    <mergeCell ref="U11:V11"/>
    <mergeCell ref="W11:X11"/>
    <mergeCell ref="Y11:Z11"/>
    <mergeCell ref="AA11:AA12"/>
    <mergeCell ref="AB11:AC11"/>
  </mergeCells>
  <pageMargins left="0.70866141732283472" right="0.70866141732283472" top="0.19685039370078741" bottom="0.19685039370078741" header="0" footer="0"/>
  <pageSetup scale="8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CDI,HI,JS,HCB Y UBA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2020-01-31T19:12:26Z</dcterms:created>
  <dcterms:modified xsi:type="dcterms:W3CDTF">2020-01-31T19:50:00Z</dcterms:modified>
</cp:coreProperties>
</file>