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defaultThemeVersion="166925"/>
  <mc:AlternateContent xmlns:mc="http://schemas.openxmlformats.org/markup-compatibility/2006">
    <mc:Choice Requires="x15">
      <x15ac:absPath xmlns:x15ac="http://schemas.microsoft.com/office/spreadsheetml/2010/11/ac" url="Y:\13 2020\CÁLCULOS DEMANDA\DEMANDA DE UNA UNIDAD DE SERVICIO\"/>
    </mc:Choice>
  </mc:AlternateContent>
  <xr:revisionPtr revIDLastSave="0" documentId="13_ncr:1_{DB6DB802-326E-47D1-8CCC-F59D4C60F680}" xr6:coauthVersionLast="40" xr6:coauthVersionMax="40" xr10:uidLastSave="{00000000-0000-0000-0000-000000000000}"/>
  <bookViews>
    <workbookView xWindow="-120" yWindow="-120" windowWidth="24240" windowHeight="13140" xr2:uid="{C5B2A1D4-8763-48EF-905E-DC3F2CDBCFC0}"/>
  </bookViews>
  <sheets>
    <sheet name="1000 DÍA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X64" i="1" l="1"/>
  <c r="AT64" i="1"/>
  <c r="AP64" i="1"/>
  <c r="AD64" i="1"/>
  <c r="Z64" i="1"/>
  <c r="X64" i="1"/>
  <c r="V64" i="1"/>
  <c r="AX63" i="1"/>
  <c r="AT63" i="1"/>
  <c r="AP63" i="1"/>
  <c r="AI63" i="1"/>
  <c r="AE63" i="1"/>
  <c r="W63" i="1"/>
  <c r="S63" i="1"/>
  <c r="O63" i="1"/>
  <c r="K63" i="1"/>
  <c r="G63" i="1"/>
  <c r="G62" i="1"/>
  <c r="R57" i="1"/>
  <c r="O57" i="1"/>
  <c r="L57" i="1"/>
  <c r="K57" i="1"/>
  <c r="H57" i="1"/>
  <c r="B57" i="1" s="1"/>
  <c r="S56" i="1"/>
  <c r="R56" i="1"/>
  <c r="AW64" i="1" s="1"/>
  <c r="O56" i="1"/>
  <c r="AW63" i="1" s="1"/>
  <c r="K56" i="1"/>
  <c r="L56" i="1" s="1"/>
  <c r="AW62" i="1" s="1"/>
  <c r="H56" i="1"/>
  <c r="B56" i="1" s="1"/>
  <c r="R55" i="1"/>
  <c r="O55" i="1"/>
  <c r="AV63" i="1" s="1"/>
  <c r="K55" i="1"/>
  <c r="H55" i="1"/>
  <c r="R54" i="1"/>
  <c r="AU64" i="1" s="1"/>
  <c r="O54" i="1"/>
  <c r="L54" i="1"/>
  <c r="AU62" i="1" s="1"/>
  <c r="K54" i="1"/>
  <c r="H54" i="1"/>
  <c r="B54" i="1"/>
  <c r="R53" i="1"/>
  <c r="O53" i="1"/>
  <c r="L53" i="1"/>
  <c r="K53" i="1"/>
  <c r="H53" i="1"/>
  <c r="B53" i="1" s="1"/>
  <c r="S52" i="1"/>
  <c r="R52" i="1"/>
  <c r="AS64" i="1" s="1"/>
  <c r="O52" i="1"/>
  <c r="AS63" i="1" s="1"/>
  <c r="K52" i="1"/>
  <c r="L52" i="1" s="1"/>
  <c r="AS62" i="1" s="1"/>
  <c r="H52" i="1"/>
  <c r="B52" i="1" s="1"/>
  <c r="R51" i="1"/>
  <c r="O51" i="1"/>
  <c r="AR63" i="1" s="1"/>
  <c r="K51" i="1"/>
  <c r="H51" i="1"/>
  <c r="R50" i="1"/>
  <c r="AQ64" i="1" s="1"/>
  <c r="O50" i="1"/>
  <c r="S50" i="1" s="1"/>
  <c r="L50" i="1"/>
  <c r="AQ62" i="1" s="1"/>
  <c r="K50" i="1"/>
  <c r="H50" i="1"/>
  <c r="B50" i="1"/>
  <c r="R49" i="1"/>
  <c r="O49" i="1"/>
  <c r="L49" i="1"/>
  <c r="K49" i="1"/>
  <c r="H49" i="1"/>
  <c r="B49" i="1" s="1"/>
  <c r="S48" i="1"/>
  <c r="R48" i="1"/>
  <c r="AO64" i="1" s="1"/>
  <c r="O48" i="1"/>
  <c r="AO63" i="1" s="1"/>
  <c r="K48" i="1"/>
  <c r="L48" i="1" s="1"/>
  <c r="AO62" i="1" s="1"/>
  <c r="H48" i="1"/>
  <c r="B48" i="1" s="1"/>
  <c r="R47" i="1"/>
  <c r="O47" i="1"/>
  <c r="AN63" i="1" s="1"/>
  <c r="K47" i="1"/>
  <c r="H47" i="1"/>
  <c r="R46" i="1"/>
  <c r="AM64" i="1" s="1"/>
  <c r="O46" i="1"/>
  <c r="L46" i="1"/>
  <c r="AM62" i="1" s="1"/>
  <c r="R45" i="1"/>
  <c r="O45" i="1"/>
  <c r="AL63" i="1" s="1"/>
  <c r="K45" i="1"/>
  <c r="H45" i="1"/>
  <c r="R44" i="1"/>
  <c r="AK64" i="1" s="1"/>
  <c r="O44" i="1"/>
  <c r="L44" i="1"/>
  <c r="AK62" i="1" s="1"/>
  <c r="K44" i="1"/>
  <c r="H44" i="1"/>
  <c r="B44" i="1"/>
  <c r="R43" i="1"/>
  <c r="AJ64" i="1" s="1"/>
  <c r="O43" i="1"/>
  <c r="AJ63" i="1" s="1"/>
  <c r="L43" i="1"/>
  <c r="S43" i="1" s="1"/>
  <c r="K43" i="1"/>
  <c r="H43" i="1"/>
  <c r="B43" i="1" s="1"/>
  <c r="R42" i="1"/>
  <c r="AI64" i="1" s="1"/>
  <c r="O42" i="1"/>
  <c r="K42" i="1"/>
  <c r="L42" i="1" s="1"/>
  <c r="AI62" i="1" s="1"/>
  <c r="AI65" i="1" s="1"/>
  <c r="H42" i="1"/>
  <c r="R41" i="1"/>
  <c r="O41" i="1"/>
  <c r="AH63" i="1" s="1"/>
  <c r="K41" i="1"/>
  <c r="H41" i="1"/>
  <c r="R40" i="1"/>
  <c r="AG64" i="1" s="1"/>
  <c r="O40" i="1"/>
  <c r="L40" i="1"/>
  <c r="AG62" i="1" s="1"/>
  <c r="K40" i="1"/>
  <c r="H40" i="1"/>
  <c r="B40" i="1"/>
  <c r="R39" i="1"/>
  <c r="AF64" i="1" s="1"/>
  <c r="O39" i="1"/>
  <c r="AF63" i="1" s="1"/>
  <c r="L39" i="1"/>
  <c r="S39" i="1" s="1"/>
  <c r="K39" i="1"/>
  <c r="H39" i="1"/>
  <c r="B39" i="1" s="1"/>
  <c r="S38" i="1"/>
  <c r="R38" i="1"/>
  <c r="AE64" i="1" s="1"/>
  <c r="O38" i="1"/>
  <c r="L38" i="1"/>
  <c r="AE62" i="1" s="1"/>
  <c r="AE65" i="1" s="1"/>
  <c r="B38" i="1"/>
  <c r="R37" i="1"/>
  <c r="O37" i="1"/>
  <c r="AD63" i="1" s="1"/>
  <c r="L37" i="1"/>
  <c r="B37" i="1"/>
  <c r="R36" i="1"/>
  <c r="AC64" i="1" s="1"/>
  <c r="O36" i="1"/>
  <c r="L36" i="1"/>
  <c r="AC62" i="1" s="1"/>
  <c r="R35" i="1"/>
  <c r="O35" i="1"/>
  <c r="AB63" i="1" s="1"/>
  <c r="K35" i="1"/>
  <c r="H35" i="1"/>
  <c r="R34" i="1"/>
  <c r="AA64" i="1" s="1"/>
  <c r="O34" i="1"/>
  <c r="S34" i="1" s="1"/>
  <c r="L34" i="1"/>
  <c r="AA62" i="1" s="1"/>
  <c r="K34" i="1"/>
  <c r="H34" i="1"/>
  <c r="B34" i="1"/>
  <c r="R33" i="1"/>
  <c r="O33" i="1"/>
  <c r="Z63" i="1" s="1"/>
  <c r="L33" i="1"/>
  <c r="K33" i="1"/>
  <c r="H33" i="1"/>
  <c r="B33" i="1" s="1"/>
  <c r="R32" i="1"/>
  <c r="Y64" i="1" s="1"/>
  <c r="O32" i="1"/>
  <c r="Y63" i="1" s="1"/>
  <c r="K32" i="1"/>
  <c r="H32" i="1"/>
  <c r="B32" i="1" s="1"/>
  <c r="R31" i="1"/>
  <c r="O31" i="1"/>
  <c r="X63" i="1" s="1"/>
  <c r="K31" i="1"/>
  <c r="H31" i="1"/>
  <c r="L31" i="1" s="1"/>
  <c r="X62" i="1" s="1"/>
  <c r="X65" i="1" s="1"/>
  <c r="R30" i="1"/>
  <c r="W64" i="1" s="1"/>
  <c r="O30" i="1"/>
  <c r="L30" i="1"/>
  <c r="W62" i="1" s="1"/>
  <c r="W65" i="1" s="1"/>
  <c r="K30" i="1"/>
  <c r="H30" i="1"/>
  <c r="B30" i="1"/>
  <c r="R29" i="1"/>
  <c r="O29" i="1"/>
  <c r="V63" i="1" s="1"/>
  <c r="K29" i="1"/>
  <c r="L29" i="1" s="1"/>
  <c r="H29" i="1"/>
  <c r="R28" i="1"/>
  <c r="U64" i="1" s="1"/>
  <c r="O28" i="1"/>
  <c r="U63" i="1" s="1"/>
  <c r="K28" i="1"/>
  <c r="H28" i="1"/>
  <c r="B28" i="1" s="1"/>
  <c r="R27" i="1"/>
  <c r="O27" i="1"/>
  <c r="T63" i="1" s="1"/>
  <c r="K27" i="1"/>
  <c r="H27" i="1"/>
  <c r="L27" i="1" s="1"/>
  <c r="T62" i="1" s="1"/>
  <c r="R26" i="1"/>
  <c r="O26" i="1"/>
  <c r="L26" i="1"/>
  <c r="S61" i="1" s="1"/>
  <c r="K26" i="1"/>
  <c r="H26" i="1"/>
  <c r="B26" i="1"/>
  <c r="R25" i="1"/>
  <c r="R63" i="1" s="1"/>
  <c r="O25" i="1"/>
  <c r="R62" i="1" s="1"/>
  <c r="K25" i="1"/>
  <c r="L25" i="1" s="1"/>
  <c r="H25" i="1"/>
  <c r="R24" i="1"/>
  <c r="Q63" i="1" s="1"/>
  <c r="O24" i="1"/>
  <c r="Q62" i="1" s="1"/>
  <c r="K24" i="1"/>
  <c r="H24" i="1"/>
  <c r="B24" i="1" s="1"/>
  <c r="R23" i="1"/>
  <c r="O23" i="1"/>
  <c r="P62" i="1" s="1"/>
  <c r="K23" i="1"/>
  <c r="H23" i="1"/>
  <c r="L23" i="1" s="1"/>
  <c r="P61" i="1" s="1"/>
  <c r="R22" i="1"/>
  <c r="O22" i="1"/>
  <c r="L22" i="1"/>
  <c r="O61" i="1" s="1"/>
  <c r="K22" i="1"/>
  <c r="H22" i="1"/>
  <c r="B22" i="1"/>
  <c r="R21" i="1"/>
  <c r="N63" i="1" s="1"/>
  <c r="O21" i="1"/>
  <c r="N62" i="1" s="1"/>
  <c r="K21" i="1"/>
  <c r="L21" i="1" s="1"/>
  <c r="H21" i="1"/>
  <c r="R20" i="1"/>
  <c r="M63" i="1" s="1"/>
  <c r="O20" i="1"/>
  <c r="M62" i="1" s="1"/>
  <c r="K20" i="1"/>
  <c r="H20" i="1"/>
  <c r="B20" i="1" s="1"/>
  <c r="R19" i="1"/>
  <c r="O19" i="1"/>
  <c r="L62" i="1" s="1"/>
  <c r="K19" i="1"/>
  <c r="H19" i="1"/>
  <c r="L19" i="1" s="1"/>
  <c r="L61" i="1" s="1"/>
  <c r="R18" i="1"/>
  <c r="O18" i="1"/>
  <c r="L18" i="1"/>
  <c r="K61" i="1" s="1"/>
  <c r="K18" i="1"/>
  <c r="H18" i="1"/>
  <c r="B18" i="1"/>
  <c r="R17" i="1"/>
  <c r="J63" i="1" s="1"/>
  <c r="O17" i="1"/>
  <c r="J62" i="1" s="1"/>
  <c r="K17" i="1"/>
  <c r="L17" i="1" s="1"/>
  <c r="H17" i="1"/>
  <c r="R16" i="1"/>
  <c r="I63" i="1" s="1"/>
  <c r="O16" i="1"/>
  <c r="I62" i="1" s="1"/>
  <c r="K16" i="1"/>
  <c r="H16" i="1"/>
  <c r="B16" i="1" s="1"/>
  <c r="R15" i="1"/>
  <c r="O15" i="1"/>
  <c r="H62" i="1" s="1"/>
  <c r="K15" i="1"/>
  <c r="H15" i="1"/>
  <c r="L15" i="1" s="1"/>
  <c r="H61" i="1" s="1"/>
  <c r="R14" i="1"/>
  <c r="O14" i="1"/>
  <c r="L14" i="1"/>
  <c r="G61" i="1" s="1"/>
  <c r="G64" i="1" s="1"/>
  <c r="K14" i="1"/>
  <c r="H14" i="1"/>
  <c r="B14" i="1"/>
  <c r="R13" i="1"/>
  <c r="F63" i="1" s="1"/>
  <c r="O13" i="1"/>
  <c r="F62" i="1" s="1"/>
  <c r="K13" i="1"/>
  <c r="L13" i="1" s="1"/>
  <c r="H13" i="1"/>
  <c r="S13" i="1" l="1"/>
  <c r="F61" i="1"/>
  <c r="F64" i="1" s="1"/>
  <c r="N61" i="1"/>
  <c r="N64" i="1" s="1"/>
  <c r="S21" i="1"/>
  <c r="V62" i="1"/>
  <c r="V65" i="1" s="1"/>
  <c r="S29" i="1"/>
  <c r="S17" i="1"/>
  <c r="J61" i="1"/>
  <c r="J64" i="1" s="1"/>
  <c r="R61" i="1"/>
  <c r="R64" i="1" s="1"/>
  <c r="S25" i="1"/>
  <c r="B35" i="1"/>
  <c r="L35" i="1"/>
  <c r="AB62" i="1" s="1"/>
  <c r="S37" i="1"/>
  <c r="AD62" i="1"/>
  <c r="AD65" i="1" s="1"/>
  <c r="S46" i="1"/>
  <c r="B46" i="1"/>
  <c r="S54" i="1"/>
  <c r="AU63" i="1"/>
  <c r="AJ62" i="1"/>
  <c r="AJ65" i="1" s="1"/>
  <c r="AM63" i="1"/>
  <c r="S14" i="1"/>
  <c r="L16" i="1"/>
  <c r="B17" i="1"/>
  <c r="B19" i="1"/>
  <c r="L63" i="1"/>
  <c r="L64" i="1" s="1"/>
  <c r="S19" i="1"/>
  <c r="O62" i="1"/>
  <c r="O64" i="1" s="1"/>
  <c r="S22" i="1"/>
  <c r="L24" i="1"/>
  <c r="B25" i="1"/>
  <c r="B27" i="1"/>
  <c r="T64" i="1"/>
  <c r="T65" i="1" s="1"/>
  <c r="S27" i="1"/>
  <c r="S30" i="1"/>
  <c r="L32" i="1"/>
  <c r="AC63" i="1"/>
  <c r="AC65" i="1" s="1"/>
  <c r="S36" i="1"/>
  <c r="B36" i="1"/>
  <c r="AG63" i="1"/>
  <c r="AG65" i="1" s="1"/>
  <c r="S40" i="1"/>
  <c r="AK63" i="1"/>
  <c r="AK65" i="1" s="1"/>
  <c r="S44" i="1"/>
  <c r="AN64" i="1"/>
  <c r="S47" i="1"/>
  <c r="S49" i="1"/>
  <c r="AP62" i="1"/>
  <c r="AP65" i="1" s="1"/>
  <c r="AR64" i="1"/>
  <c r="S51" i="1"/>
  <c r="S53" i="1"/>
  <c r="AT62" i="1"/>
  <c r="AT65" i="1" s="1"/>
  <c r="AV64" i="1"/>
  <c r="S57" i="1"/>
  <c r="AX62" i="1"/>
  <c r="AX65" i="1" s="1"/>
  <c r="AA63" i="1"/>
  <c r="AA65" i="1" s="1"/>
  <c r="AH64" i="1"/>
  <c r="B51" i="1"/>
  <c r="L51" i="1"/>
  <c r="AR62" i="1" s="1"/>
  <c r="AQ63" i="1"/>
  <c r="AQ65" i="1" s="1"/>
  <c r="P64" i="1"/>
  <c r="AL64" i="1"/>
  <c r="B47" i="1"/>
  <c r="L47" i="1"/>
  <c r="AN62" i="1" s="1"/>
  <c r="B55" i="1"/>
  <c r="L55" i="1"/>
  <c r="AV62" i="1" s="1"/>
  <c r="AV65" i="1" s="1"/>
  <c r="B13" i="1"/>
  <c r="B15" i="1"/>
  <c r="H63" i="1"/>
  <c r="H64" i="1" s="1"/>
  <c r="S15" i="1"/>
  <c r="K62" i="1"/>
  <c r="K64" i="1" s="1"/>
  <c r="S18" i="1"/>
  <c r="L20" i="1"/>
  <c r="B21" i="1"/>
  <c r="B23" i="1"/>
  <c r="P63" i="1"/>
  <c r="S23" i="1"/>
  <c r="S62" i="1"/>
  <c r="S64" i="1" s="1"/>
  <c r="S26" i="1"/>
  <c r="L28" i="1"/>
  <c r="B29" i="1"/>
  <c r="B31" i="1"/>
  <c r="S31" i="1"/>
  <c r="S33" i="1"/>
  <c r="Z62" i="1"/>
  <c r="Z65" i="1" s="1"/>
  <c r="AB64" i="1"/>
  <c r="S35" i="1"/>
  <c r="B41" i="1"/>
  <c r="L41" i="1"/>
  <c r="AH62" i="1" s="1"/>
  <c r="AH65" i="1" s="1"/>
  <c r="B42" i="1"/>
  <c r="S42" i="1"/>
  <c r="B45" i="1"/>
  <c r="L45" i="1"/>
  <c r="AL62" i="1" s="1"/>
  <c r="AL65" i="1" s="1"/>
  <c r="AM65" i="1"/>
  <c r="AO65" i="1"/>
  <c r="AS65" i="1"/>
  <c r="AU65" i="1"/>
  <c r="AW65" i="1"/>
  <c r="AF62" i="1"/>
  <c r="AF65" i="1" s="1"/>
  <c r="M61" i="1" l="1"/>
  <c r="M64" i="1" s="1"/>
  <c r="S20" i="1"/>
  <c r="S45" i="1"/>
  <c r="Y62" i="1"/>
  <c r="Y65" i="1" s="1"/>
  <c r="S32" i="1"/>
  <c r="U62" i="1"/>
  <c r="U65" i="1" s="1"/>
  <c r="S28" i="1"/>
  <c r="AN65" i="1"/>
  <c r="AR65" i="1"/>
  <c r="I61" i="1"/>
  <c r="I64" i="1" s="1"/>
  <c r="S16" i="1"/>
  <c r="S55" i="1"/>
  <c r="Q61" i="1"/>
  <c r="Q64" i="1" s="1"/>
  <c r="S24" i="1"/>
  <c r="AB65" i="1"/>
  <c r="S41" i="1"/>
</calcChain>
</file>

<file path=xl/sharedStrings.xml><?xml version="1.0" encoding="utf-8"?>
<sst xmlns="http://schemas.openxmlformats.org/spreadsheetml/2006/main" count="223" uniqueCount="93">
  <si>
    <r>
      <rPr>
        <b/>
        <sz val="14"/>
        <color theme="0"/>
        <rFont val="Calibri"/>
        <family val="2"/>
        <scheme val="minor"/>
      </rPr>
      <t xml:space="preserve">CÁLCULO ESTIMADO DE NECESIDADES MENSUALES DE ALIMENTOS PARA 
</t>
    </r>
    <r>
      <rPr>
        <b/>
        <sz val="14"/>
        <color rgb="FFFFFF00"/>
        <rFont val="Calibri"/>
        <family val="2"/>
        <scheme val="minor"/>
      </rPr>
      <t>1000 DÍAS</t>
    </r>
    <r>
      <rPr>
        <b/>
        <sz val="14"/>
        <color theme="0"/>
        <rFont val="Calibri"/>
        <family val="2"/>
        <scheme val="minor"/>
      </rPr>
      <t xml:space="preserve">
Digite en la columna no coloreada el número de beneficiarios que atiende la unidad de servicio en cada grupo etario</t>
    </r>
  </si>
  <si>
    <r>
      <rPr>
        <b/>
        <sz val="14"/>
        <color rgb="FFFF0000"/>
        <rFont val="Calibri"/>
        <family val="2"/>
        <scheme val="minor"/>
      </rPr>
      <t>ACLARACIÓN IMPORTANTE</t>
    </r>
    <r>
      <rPr>
        <sz val="14"/>
        <color rgb="FFFF0000"/>
        <rFont val="Calibri"/>
        <family val="2"/>
        <scheme val="minor"/>
      </rPr>
      <t>:</t>
    </r>
    <r>
      <rPr>
        <sz val="14"/>
        <color theme="1"/>
        <rFont val="Calibri"/>
        <family val="2"/>
        <scheme val="minor"/>
      </rPr>
      <t xml:space="preserve"> Estos cálculos son una estimación del promedio mensual de las necesidades de alimentos que tiene una unidad de servicio del ICBF. Se basan en la minuta patrón del respectivo programa y en la información de número de beneficiarios que registra el usuario. El cálculo incluye el impacto mensual de las raciones de vacaciones y de los refrigerios en días de reunión (si aplica).
Esta es una herramienta de la estrategia de compras locales para facilitar a los productores  la identificación de los alimentos que podría llegar a consumir una unidad de servicio. Por ningún motivo se deben usar estos resultados para cualquier otro propósito.  </t>
    </r>
  </si>
  <si>
    <t>Número de niños entre 6 meses y 11 meses, 29 días SIN lactancia materna</t>
  </si>
  <si>
    <t>Número de niños entre 6 meses y 11 meses, 29 días CON lactancia materna</t>
  </si>
  <si>
    <t>Número de niños entre 1 año y 2 años,11 meses, 29 días</t>
  </si>
  <si>
    <t>Mujeres gestantes y madres lactantes</t>
  </si>
  <si>
    <t>TIPO DE ALIMENTO A SUMINISTRAR</t>
  </si>
  <si>
    <t xml:space="preserve">TOTAL NECESIDAD MENSUAL  </t>
  </si>
  <si>
    <t>UNIDAD DE MEDIDA</t>
  </si>
  <si>
    <t>RECUPERACIÓN NUTRICIONAL 1000 DÍAS</t>
  </si>
  <si>
    <t>TOTAL ESTIMADO POR CUPO ASIGNADO (g/cc/unid)</t>
  </si>
  <si>
    <t>Rango etario</t>
  </si>
  <si>
    <t>6-11 meses SIN LACTANCIA MATERNA</t>
  </si>
  <si>
    <t>6-11 meses CON LACTANCIA MATERNA</t>
  </si>
  <si>
    <t>6 A 11 MESES</t>
  </si>
  <si>
    <t>12 A 24 MESES</t>
  </si>
  <si>
    <t>MUJERES GESTANTES Y MADRES LACTANTES</t>
  </si>
  <si>
    <t>Participación % de beneficiarios del rango etario en la ocupación de cupos asignados</t>
  </si>
  <si>
    <t>ALIMENTO A SUMINISTRAR</t>
  </si>
  <si>
    <t>RACIÓN PARA PREPARAR</t>
  </si>
  <si>
    <t>TOTAL/MES-CUPO</t>
  </si>
  <si>
    <t>TOTAL TIPO 1 (11% del total de cupos)</t>
  </si>
  <si>
    <t>TOTAL/MES-CUPO TIPO 2 (45% de los cupos)</t>
  </si>
  <si>
    <t>TOTAL/MES-CUPO G Y L (44% de los cupos)</t>
  </si>
  <si>
    <t>Ración</t>
  </si>
  <si>
    <t>Frec/mes</t>
  </si>
  <si>
    <t>ACEITES Y GRASAS</t>
  </si>
  <si>
    <t>Lts</t>
  </si>
  <si>
    <t>ALIMENTO INFANTIL DE ARROZ, AVENA Y MAIZ</t>
  </si>
  <si>
    <t>Kg</t>
  </si>
  <si>
    <t>NOTA: LA ULTIMA COLUMNA SE MODIFICO Y NO ESTÁ SUMANDO NADA. EL ORIGINAL ERA: N+K+G+D</t>
  </si>
  <si>
    <t>AREPA O  ENVUELTOS DE MAZORCA</t>
  </si>
  <si>
    <t>ARROZ</t>
  </si>
  <si>
    <t>ATUN EN ACEITE</t>
  </si>
  <si>
    <t>ATUN EN AGUA</t>
  </si>
  <si>
    <t>AVENA EN HARINA</t>
  </si>
  <si>
    <t xml:space="preserve">AVENA EN HOJUELAS </t>
  </si>
  <si>
    <t xml:space="preserve">AZUCAR </t>
  </si>
  <si>
    <t>BOCADILLO</t>
  </si>
  <si>
    <t>CARNES ROJAS</t>
  </si>
  <si>
    <t>CEBADA</t>
  </si>
  <si>
    <t>CEREALES PARA COLADAS, PAPILLAS Y COMPOTAS</t>
  </si>
  <si>
    <t>CEREALES PARA SOPA</t>
  </si>
  <si>
    <t>CHOCOLATE</t>
  </si>
  <si>
    <t>COMPOTA INDUSTRIALIZADA</t>
  </si>
  <si>
    <t>FÉCULA DE MAÍZ</t>
  </si>
  <si>
    <t>FÉCULA</t>
  </si>
  <si>
    <t>FRIJOL EMPACADO</t>
  </si>
  <si>
    <t>FRUTOS SECOS Y SEMILLAS</t>
  </si>
  <si>
    <t>FRUTA EN COMPOTA</t>
  </si>
  <si>
    <t xml:space="preserve">FRUTA </t>
  </si>
  <si>
    <t>FRUTA ENTERA O EN JUGO</t>
  </si>
  <si>
    <t>GALLETERÍA</t>
  </si>
  <si>
    <t>GELATINA</t>
  </si>
  <si>
    <t xml:space="preserve">HARINA DE MAIZ </t>
  </si>
  <si>
    <t>HARINA DE MAIZ AMARILLO</t>
  </si>
  <si>
    <t>HARINA DE TRIGO</t>
  </si>
  <si>
    <t>HARINA DE PLÁTANO</t>
  </si>
  <si>
    <t>HIGADO</t>
  </si>
  <si>
    <t>HUEVO (unid)</t>
  </si>
  <si>
    <t>Un.</t>
  </si>
  <si>
    <t xml:space="preserve">HUEVO </t>
  </si>
  <si>
    <t xml:space="preserve">KUMIS, Yogourt  </t>
  </si>
  <si>
    <t>KUMIS, Yogourt y Avena</t>
  </si>
  <si>
    <t xml:space="preserve">LECHE CONTINUACIÓN FORTIFICADA CON Fe </t>
  </si>
  <si>
    <t>LECHE CONTINUACIÓN</t>
  </si>
  <si>
    <t>LECHE ENTERA EN POLVO</t>
  </si>
  <si>
    <t>LECHE LIQUIDA O EN POLVO (se calcula líquida)</t>
  </si>
  <si>
    <t>LECHE LIQUIDA O EN POLVO (se calcula polvo)</t>
  </si>
  <si>
    <t>LEGUMINOSA SECA</t>
  </si>
  <si>
    <t>LEGUMINOSAS FRESCAS O SECAS</t>
  </si>
  <si>
    <t>LENTEJA EMPACADA</t>
  </si>
  <si>
    <t>MAÍZ</t>
  </si>
  <si>
    <t>PANELA</t>
  </si>
  <si>
    <t>PANELITA DE LECHE</t>
  </si>
  <si>
    <t>PANIFICADOS (PAN, PASTELERÍA Y  HOJALDRES)</t>
  </si>
  <si>
    <t>PAPILLAS INDUSTRIALIZADAS</t>
  </si>
  <si>
    <t>PASTAS ALIMENTICIAS</t>
  </si>
  <si>
    <t>PESCADO</t>
  </si>
  <si>
    <t>POLLO</t>
  </si>
  <si>
    <t>QUESOS</t>
  </si>
  <si>
    <t>QUESO CAMPESINO</t>
  </si>
  <si>
    <t>TUBÉRCULOS Y PLÁTANOS</t>
  </si>
  <si>
    <t>VERDURAS Y HORTALIZAS</t>
  </si>
  <si>
    <t>VISCERAS ROJAS</t>
  </si>
  <si>
    <t xml:space="preserve">CONSUMO TOTAL POR CUPO </t>
  </si>
  <si>
    <t>TIPO 1</t>
  </si>
  <si>
    <t>HÍGADO</t>
  </si>
  <si>
    <t>KUMIS, Yogourt</t>
  </si>
  <si>
    <t>LECHE LIQUIDA O EN POLVO (se calcula liquida ml)</t>
  </si>
  <si>
    <t>TIPO 2</t>
  </si>
  <si>
    <t>MADRES GESTANTES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</si>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</sst>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rgb="FFFFFF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4" fillId="2" borderId="1" xfId="0" applyFont="1" applyFill="1" applyBorder="1" applyAlignment="1" applyProtection="1">
      <alignment horizontal="center" wrapText="1"/>
      <protection hidden="1"/>
    </xf>
    <xf numFmtId="0" fontId="4" fillId="2" borderId="2" xfId="0" applyFont="1" applyFill="1" applyBorder="1" applyAlignment="1" applyProtection="1">
      <alignment horizontal="center" wrapText="1"/>
      <protection hidden="1"/>
    </xf>
    <xf numFmtId="0" fontId="4" fillId="2" borderId="3" xfId="0" applyFont="1" applyFill="1" applyBorder="1" applyAlignment="1" applyProtection="1">
      <alignment horizontal="center" wrapText="1"/>
      <protection hidden="1"/>
    </xf>
    <xf numFmtId="0" fontId="7" fillId="3" borderId="1" xfId="0" applyFont="1" applyFill="1" applyBorder="1" applyAlignment="1" applyProtection="1">
      <alignment horizontal="justify" vertical="top" wrapText="1"/>
      <protection hidden="1"/>
    </xf>
    <xf numFmtId="0" fontId="7" fillId="3" borderId="2" xfId="0" applyFont="1" applyFill="1" applyBorder="1" applyAlignment="1" applyProtection="1">
      <alignment horizontal="justify" vertical="top" wrapText="1"/>
      <protection hidden="1"/>
    </xf>
    <xf numFmtId="0" fontId="7" fillId="3" borderId="3" xfId="0" applyFont="1" applyFill="1" applyBorder="1" applyAlignment="1" applyProtection="1">
      <alignment horizontal="justify" vertical="top" wrapText="1"/>
      <protection hidden="1"/>
    </xf>
    <xf numFmtId="0" fontId="0" fillId="4" borderId="4" xfId="0" applyFill="1" applyBorder="1" applyProtection="1">
      <protection hidden="1"/>
    </xf>
    <xf numFmtId="0" fontId="0" fillId="0" borderId="5" xfId="0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locked="0"/>
    </xf>
    <xf numFmtId="0" fontId="0" fillId="0" borderId="7" xfId="0" applyBorder="1" applyAlignment="1" applyProtection="1">
      <alignment horizontal="center"/>
      <protection locked="0"/>
    </xf>
    <xf numFmtId="0" fontId="0" fillId="0" borderId="8" xfId="0" applyBorder="1" applyAlignment="1" applyProtection="1">
      <alignment horizontal="center"/>
      <protection locked="0"/>
    </xf>
    <xf numFmtId="0" fontId="0" fillId="4" borderId="9" xfId="0" applyFill="1" applyBorder="1" applyProtection="1">
      <protection hidden="1"/>
    </xf>
    <xf numFmtId="0" fontId="10" fillId="4" borderId="10" xfId="0" applyFont="1" applyFill="1" applyBorder="1" applyAlignment="1" applyProtection="1">
      <alignment horizontal="center" vertical="center"/>
      <protection hidden="1"/>
    </xf>
    <xf numFmtId="0" fontId="11" fillId="2" borderId="11" xfId="0" applyFont="1" applyFill="1" applyBorder="1" applyAlignment="1" applyProtection="1">
      <alignment horizontal="center" vertical="center" wrapText="1"/>
      <protection hidden="1"/>
    </xf>
    <xf numFmtId="0" fontId="11" fillId="2" borderId="12" xfId="0" applyFont="1" applyFill="1" applyBorder="1" applyAlignment="1" applyProtection="1">
      <alignment horizontal="center" vertical="center" wrapText="1"/>
      <protection hidden="1"/>
    </xf>
    <xf numFmtId="0" fontId="11" fillId="2" borderId="0" xfId="0" applyFont="1" applyFill="1" applyAlignment="1">
      <alignment horizontal="center" vertical="center"/>
    </xf>
    <xf numFmtId="0" fontId="10" fillId="4" borderId="13" xfId="0" applyFont="1" applyFill="1" applyBorder="1" applyAlignment="1" applyProtection="1">
      <alignment horizontal="center" vertical="center"/>
      <protection hidden="1"/>
    </xf>
    <xf numFmtId="0" fontId="11" fillId="2" borderId="14" xfId="0" applyFont="1" applyFill="1" applyBorder="1" applyAlignment="1" applyProtection="1">
      <alignment horizontal="center" vertical="center" wrapText="1"/>
      <protection hidden="1"/>
    </xf>
    <xf numFmtId="0" fontId="11" fillId="2" borderId="15" xfId="0" applyFont="1" applyFill="1" applyBorder="1" applyAlignment="1" applyProtection="1">
      <alignment horizontal="center" vertical="center" wrapText="1"/>
      <protection hidden="1"/>
    </xf>
    <xf numFmtId="0" fontId="11" fillId="2" borderId="16" xfId="0" applyFont="1" applyFill="1" applyBorder="1" applyAlignment="1">
      <alignment vertical="top" wrapText="1"/>
    </xf>
    <xf numFmtId="0" fontId="12" fillId="4" borderId="17" xfId="0" applyFont="1" applyFill="1" applyBorder="1" applyAlignment="1">
      <alignment vertical="center"/>
    </xf>
    <xf numFmtId="0" fontId="12" fillId="4" borderId="7" xfId="0" applyFont="1" applyFill="1" applyBorder="1" applyAlignment="1">
      <alignment horizontal="center"/>
    </xf>
    <xf numFmtId="0" fontId="12" fillId="4" borderId="18" xfId="0" applyFont="1" applyFill="1" applyBorder="1" applyAlignment="1">
      <alignment horizontal="center"/>
    </xf>
    <xf numFmtId="0" fontId="12" fillId="4" borderId="19" xfId="0" applyFont="1" applyFill="1" applyBorder="1" applyAlignment="1">
      <alignment horizontal="center"/>
    </xf>
    <xf numFmtId="0" fontId="12" fillId="4" borderId="20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18" xfId="0" applyFont="1" applyFill="1" applyBorder="1" applyAlignment="1">
      <alignment horizontal="center" vertical="center"/>
    </xf>
    <xf numFmtId="0" fontId="12" fillId="4" borderId="19" xfId="0" applyFont="1" applyFill="1" applyBorder="1" applyAlignment="1">
      <alignment horizontal="center" vertical="center"/>
    </xf>
    <xf numFmtId="0" fontId="12" fillId="4" borderId="21" xfId="0" applyFont="1" applyFill="1" applyBorder="1" applyAlignment="1">
      <alignment horizontal="center" vertical="center"/>
    </xf>
    <xf numFmtId="0" fontId="12" fillId="4" borderId="22" xfId="0" applyFont="1" applyFill="1" applyBorder="1" applyAlignment="1">
      <alignment horizontal="center" vertical="center"/>
    </xf>
    <xf numFmtId="0" fontId="11" fillId="2" borderId="23" xfId="0" applyFont="1" applyFill="1" applyBorder="1" applyAlignment="1">
      <alignment vertical="top" wrapText="1"/>
    </xf>
    <xf numFmtId="0" fontId="12" fillId="4" borderId="24" xfId="0" applyFont="1" applyFill="1" applyBorder="1" applyAlignment="1">
      <alignment vertical="center" wrapText="1"/>
    </xf>
    <xf numFmtId="164" fontId="12" fillId="4" borderId="7" xfId="1" applyNumberFormat="1" applyFont="1" applyFill="1" applyBorder="1" applyAlignment="1">
      <alignment horizontal="center" vertical="center"/>
    </xf>
    <xf numFmtId="164" fontId="12" fillId="4" borderId="18" xfId="1" applyNumberFormat="1" applyFont="1" applyFill="1" applyBorder="1" applyAlignment="1">
      <alignment horizontal="center" vertical="center"/>
    </xf>
    <xf numFmtId="164" fontId="12" fillId="4" borderId="19" xfId="1" applyNumberFormat="1" applyFont="1" applyFill="1" applyBorder="1" applyAlignment="1">
      <alignment horizontal="center" vertical="center"/>
    </xf>
    <xf numFmtId="0" fontId="12" fillId="4" borderId="25" xfId="0" applyFont="1" applyFill="1" applyBorder="1" applyAlignment="1">
      <alignment horizontal="center" vertical="center"/>
    </xf>
    <xf numFmtId="0" fontId="12" fillId="4" borderId="24" xfId="0" applyFont="1" applyFill="1" applyBorder="1" applyAlignment="1">
      <alignment horizontal="center" vertical="center"/>
    </xf>
    <xf numFmtId="0" fontId="12" fillId="4" borderId="24" xfId="0" applyFont="1" applyFill="1" applyBorder="1" applyAlignment="1">
      <alignment horizontal="center" vertical="center" wrapText="1"/>
    </xf>
    <xf numFmtId="0" fontId="12" fillId="4" borderId="20" xfId="0" applyFont="1" applyFill="1" applyBorder="1" applyAlignment="1">
      <alignment horizontal="center" vertical="center" wrapText="1"/>
    </xf>
    <xf numFmtId="0" fontId="10" fillId="4" borderId="26" xfId="0" applyFont="1" applyFill="1" applyBorder="1" applyAlignment="1" applyProtection="1">
      <alignment horizontal="center" vertical="center"/>
      <protection hidden="1"/>
    </xf>
    <xf numFmtId="0" fontId="11" fillId="2" borderId="27" xfId="0" applyFont="1" applyFill="1" applyBorder="1" applyAlignment="1" applyProtection="1">
      <alignment horizontal="center" vertical="center" wrapText="1"/>
      <protection hidden="1"/>
    </xf>
    <xf numFmtId="0" fontId="11" fillId="2" borderId="28" xfId="0" applyFont="1" applyFill="1" applyBorder="1" applyAlignment="1" applyProtection="1">
      <alignment horizontal="center" vertical="center" wrapText="1"/>
      <protection hidden="1"/>
    </xf>
    <xf numFmtId="0" fontId="12" fillId="4" borderId="25" xfId="0" applyFont="1" applyFill="1" applyBorder="1" applyAlignment="1">
      <alignment horizontal="center" vertical="center" wrapText="1"/>
    </xf>
    <xf numFmtId="0" fontId="0" fillId="0" borderId="4" xfId="0" applyBorder="1" applyProtection="1">
      <protection hidden="1"/>
    </xf>
    <xf numFmtId="0" fontId="0" fillId="4" borderId="29" xfId="0" applyFill="1" applyBorder="1" applyProtection="1">
      <protection hidden="1"/>
    </xf>
    <xf numFmtId="0" fontId="0" fillId="0" borderId="30" xfId="0" applyBorder="1" applyProtection="1">
      <protection hidden="1"/>
    </xf>
    <xf numFmtId="0" fontId="0" fillId="0" borderId="25" xfId="0" applyBorder="1"/>
    <xf numFmtId="0" fontId="0" fillId="5" borderId="24" xfId="0" applyFill="1" applyBorder="1"/>
    <xf numFmtId="0" fontId="0" fillId="0" borderId="24" xfId="0" applyBorder="1"/>
    <xf numFmtId="0" fontId="13" fillId="5" borderId="24" xfId="0" applyFont="1" applyFill="1" applyBorder="1"/>
    <xf numFmtId="0" fontId="0" fillId="6" borderId="24" xfId="0" applyFill="1" applyBorder="1"/>
    <xf numFmtId="0" fontId="0" fillId="0" borderId="9" xfId="0" applyBorder="1" applyAlignment="1" applyProtection="1">
      <alignment wrapText="1"/>
      <protection hidden="1"/>
    </xf>
    <xf numFmtId="0" fontId="0" fillId="4" borderId="24" xfId="0" applyFill="1" applyBorder="1" applyProtection="1">
      <protection hidden="1"/>
    </xf>
    <xf numFmtId="0" fontId="0" fillId="0" borderId="31" xfId="0" applyBorder="1" applyProtection="1">
      <protection hidden="1"/>
    </xf>
    <xf numFmtId="0" fontId="0" fillId="0" borderId="24" xfId="0" applyBorder="1" applyAlignment="1">
      <alignment wrapText="1"/>
    </xf>
    <xf numFmtId="0" fontId="2" fillId="7" borderId="0" xfId="0" applyFont="1" applyFill="1" applyAlignment="1">
      <alignment horizontal="left" vertical="center" wrapText="1"/>
    </xf>
    <xf numFmtId="0" fontId="0" fillId="0" borderId="9" xfId="0" applyBorder="1" applyProtection="1">
      <protection hidden="1"/>
    </xf>
    <xf numFmtId="0" fontId="0" fillId="0" borderId="9" xfId="0" applyBorder="1"/>
    <xf numFmtId="0" fontId="0" fillId="4" borderId="24" xfId="0" applyFill="1" applyBorder="1"/>
    <xf numFmtId="0" fontId="0" fillId="0" borderId="31" xfId="0" applyBorder="1"/>
    <xf numFmtId="0" fontId="0" fillId="0" borderId="9" xfId="0" applyBorder="1" applyAlignment="1">
      <alignment wrapText="1"/>
    </xf>
    <xf numFmtId="0" fontId="0" fillId="0" borderId="32" xfId="0" applyBorder="1" applyAlignment="1">
      <alignment wrapText="1"/>
    </xf>
    <xf numFmtId="0" fontId="0" fillId="4" borderId="33" xfId="0" applyFill="1" applyBorder="1"/>
    <xf numFmtId="0" fontId="0" fillId="0" borderId="34" xfId="0" applyBorder="1"/>
    <xf numFmtId="0" fontId="0" fillId="0" borderId="7" xfId="0" applyBorder="1" applyAlignment="1">
      <alignment horizontal="center"/>
    </xf>
    <xf numFmtId="0" fontId="0" fillId="0" borderId="18" xfId="0" applyBorder="1" applyAlignment="1">
      <alignment horizontal="center"/>
    </xf>
    <xf numFmtId="9" fontId="14" fillId="0" borderId="24" xfId="1" applyFont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3" fillId="0" borderId="24" xfId="0" applyFont="1" applyBorder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9C3B20-058F-44A4-8F53-79F7D37BDAF6}">
  <sheetPr>
    <pageSetUpPr fitToPage="1"/>
  </sheetPr>
  <dimension ref="A1:AX65"/>
  <sheetViews>
    <sheetView tabSelected="1" view="pageBreakPreview" zoomScale="60" zoomScaleNormal="100" workbookViewId="0">
      <selection activeCell="BF12" sqref="BF12"/>
    </sheetView>
  </sheetViews>
  <sheetFormatPr baseColWidth="10" defaultRowHeight="15" x14ac:dyDescent="0.25"/>
  <cols>
    <col min="1" max="1" width="64.140625" customWidth="1"/>
    <col min="2" max="2" width="17.5703125" customWidth="1"/>
    <col min="3" max="3" width="15" customWidth="1"/>
    <col min="5" max="5" width="45.7109375" hidden="1" customWidth="1"/>
    <col min="6" max="7" width="0" hidden="1" customWidth="1"/>
    <col min="8" max="8" width="19.140625" hidden="1" customWidth="1"/>
    <col min="9" max="10" width="0" hidden="1" customWidth="1"/>
    <col min="11" max="12" width="18.85546875" hidden="1" customWidth="1"/>
    <col min="13" max="13" width="11.28515625" hidden="1" customWidth="1"/>
    <col min="14" max="14" width="11.5703125" hidden="1" customWidth="1"/>
    <col min="15" max="15" width="18.7109375" hidden="1" customWidth="1"/>
    <col min="16" max="16" width="15" hidden="1" customWidth="1"/>
    <col min="17" max="17" width="14.5703125" hidden="1" customWidth="1"/>
    <col min="18" max="18" width="18.85546875" hidden="1" customWidth="1"/>
    <col min="19" max="19" width="16.42578125" hidden="1" customWidth="1"/>
    <col min="20" max="42" width="0" hidden="1" customWidth="1"/>
    <col min="43" max="43" width="12.28515625" hidden="1" customWidth="1"/>
    <col min="44" max="44" width="13.28515625" hidden="1" customWidth="1"/>
    <col min="45" max="46" width="0" hidden="1" customWidth="1"/>
    <col min="47" max="47" width="13.140625" hidden="1" customWidth="1"/>
    <col min="48" max="48" width="12.42578125" hidden="1" customWidth="1"/>
    <col min="49" max="49" width="11.7109375" hidden="1" customWidth="1"/>
    <col min="50" max="51" width="0" hidden="1" customWidth="1"/>
  </cols>
  <sheetData>
    <row r="1" spans="1:25" ht="81.75" customHeight="1" thickBot="1" x14ac:dyDescent="0.35">
      <c r="A1" s="1" t="s">
        <v>0</v>
      </c>
      <c r="B1" s="2"/>
      <c r="C1" s="3"/>
    </row>
    <row r="2" spans="1:25" ht="194.25" customHeight="1" thickBot="1" x14ac:dyDescent="0.3">
      <c r="A2" s="4" t="s">
        <v>1</v>
      </c>
      <c r="B2" s="5"/>
      <c r="C2" s="6"/>
    </row>
    <row r="3" spans="1:25" ht="15.75" thickBot="1" x14ac:dyDescent="0.3">
      <c r="A3" s="7" t="s">
        <v>2</v>
      </c>
      <c r="B3" s="8">
        <v>0</v>
      </c>
      <c r="C3" s="9"/>
    </row>
    <row r="4" spans="1:25" x14ac:dyDescent="0.25">
      <c r="A4" s="7" t="s">
        <v>3</v>
      </c>
      <c r="B4" s="10">
        <v>0</v>
      </c>
      <c r="C4" s="11"/>
    </row>
    <row r="5" spans="1:25" x14ac:dyDescent="0.25">
      <c r="A5" s="12" t="s">
        <v>4</v>
      </c>
      <c r="B5" s="10">
        <v>0</v>
      </c>
      <c r="C5" s="11"/>
    </row>
    <row r="6" spans="1:25" ht="15.75" thickBot="1" x14ac:dyDescent="0.3">
      <c r="A6" s="12" t="s">
        <v>5</v>
      </c>
      <c r="B6" s="10">
        <v>0</v>
      </c>
      <c r="C6" s="11"/>
    </row>
    <row r="7" spans="1:25" x14ac:dyDescent="0.25">
      <c r="A7" s="13" t="s">
        <v>6</v>
      </c>
      <c r="B7" s="14" t="s">
        <v>7</v>
      </c>
      <c r="C7" s="15" t="s">
        <v>8</v>
      </c>
      <c r="E7" s="16" t="s">
        <v>9</v>
      </c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</row>
    <row r="8" spans="1:25" ht="15" customHeight="1" x14ac:dyDescent="0.25">
      <c r="A8" s="17"/>
      <c r="B8" s="18"/>
      <c r="C8" s="19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20" t="s">
        <v>10</v>
      </c>
    </row>
    <row r="9" spans="1:25" ht="15" customHeight="1" x14ac:dyDescent="0.25">
      <c r="A9" s="17"/>
      <c r="B9" s="18"/>
      <c r="C9" s="19"/>
      <c r="E9" s="21" t="s">
        <v>11</v>
      </c>
      <c r="F9" s="22" t="s">
        <v>12</v>
      </c>
      <c r="G9" s="23"/>
      <c r="H9" s="24"/>
      <c r="I9" s="22" t="s">
        <v>13</v>
      </c>
      <c r="J9" s="23"/>
      <c r="K9" s="24"/>
      <c r="L9" s="25" t="s">
        <v>14</v>
      </c>
      <c r="M9" s="26" t="s">
        <v>15</v>
      </c>
      <c r="N9" s="27"/>
      <c r="O9" s="28"/>
      <c r="P9" s="29" t="s">
        <v>16</v>
      </c>
      <c r="Q9" s="30"/>
      <c r="R9" s="30"/>
      <c r="S9" s="31"/>
    </row>
    <row r="10" spans="1:25" ht="31.5" x14ac:dyDescent="0.25">
      <c r="A10" s="17"/>
      <c r="B10" s="18"/>
      <c r="C10" s="19"/>
      <c r="E10" s="32" t="s">
        <v>17</v>
      </c>
      <c r="F10" s="33">
        <v>1</v>
      </c>
      <c r="G10" s="34"/>
      <c r="H10" s="35"/>
      <c r="I10" s="33">
        <v>1</v>
      </c>
      <c r="J10" s="34"/>
      <c r="K10" s="35"/>
      <c r="L10" s="36"/>
      <c r="M10" s="33">
        <v>1</v>
      </c>
      <c r="N10" s="34"/>
      <c r="O10" s="35"/>
      <c r="P10" s="33">
        <v>1</v>
      </c>
      <c r="Q10" s="34"/>
      <c r="R10" s="35"/>
      <c r="S10" s="31"/>
    </row>
    <row r="11" spans="1:25" ht="32.25" customHeight="1" x14ac:dyDescent="0.25">
      <c r="A11" s="17"/>
      <c r="B11" s="18"/>
      <c r="C11" s="19"/>
      <c r="E11" s="37" t="s">
        <v>18</v>
      </c>
      <c r="F11" s="38" t="s">
        <v>19</v>
      </c>
      <c r="G11" s="38"/>
      <c r="H11" s="25" t="s">
        <v>20</v>
      </c>
      <c r="I11" s="38" t="s">
        <v>19</v>
      </c>
      <c r="J11" s="38"/>
      <c r="K11" s="25" t="s">
        <v>20</v>
      </c>
      <c r="L11" s="39" t="s">
        <v>21</v>
      </c>
      <c r="M11" s="38" t="s">
        <v>19</v>
      </c>
      <c r="N11" s="38"/>
      <c r="O11" s="39" t="s">
        <v>22</v>
      </c>
      <c r="P11" s="38" t="s">
        <v>19</v>
      </c>
      <c r="Q11" s="38"/>
      <c r="R11" s="39" t="s">
        <v>23</v>
      </c>
      <c r="S11" s="31"/>
    </row>
    <row r="12" spans="1:25" ht="55.5" customHeight="1" thickBot="1" x14ac:dyDescent="0.3">
      <c r="A12" s="40"/>
      <c r="B12" s="41"/>
      <c r="C12" s="42"/>
      <c r="E12" s="37" t="s">
        <v>18</v>
      </c>
      <c r="F12" s="37" t="s">
        <v>24</v>
      </c>
      <c r="G12" s="37" t="s">
        <v>25</v>
      </c>
      <c r="H12" s="36"/>
      <c r="I12" s="37" t="s">
        <v>24</v>
      </c>
      <c r="J12" s="37" t="s">
        <v>25</v>
      </c>
      <c r="K12" s="36"/>
      <c r="L12" s="43"/>
      <c r="M12" s="37" t="s">
        <v>24</v>
      </c>
      <c r="N12" s="37" t="s">
        <v>25</v>
      </c>
      <c r="O12" s="43"/>
      <c r="P12" s="37" t="s">
        <v>24</v>
      </c>
      <c r="Q12" s="37" t="s">
        <v>25</v>
      </c>
      <c r="R12" s="43"/>
      <c r="S12" s="31"/>
    </row>
    <row r="13" spans="1:25" ht="21.75" customHeight="1" x14ac:dyDescent="0.25">
      <c r="A13" s="44" t="s">
        <v>26</v>
      </c>
      <c r="B13" s="45">
        <f>ROUNDUP((+B$3*H13+B$4*K13+B$5*O13+B$6*R13)/1000,1)</f>
        <v>0</v>
      </c>
      <c r="C13" s="46" t="s">
        <v>27</v>
      </c>
      <c r="E13" s="47" t="s">
        <v>26</v>
      </c>
      <c r="F13" s="48">
        <v>250</v>
      </c>
      <c r="G13" s="48">
        <v>1</v>
      </c>
      <c r="H13" s="48">
        <f t="shared" ref="H13:H35" si="0">(+F13*G13)*F$10</f>
        <v>250</v>
      </c>
      <c r="I13" s="49">
        <v>250</v>
      </c>
      <c r="J13" s="49">
        <v>1</v>
      </c>
      <c r="K13" s="49">
        <f t="shared" ref="K13:K35" si="1">(+I13*J13)*I$10</f>
        <v>250</v>
      </c>
      <c r="L13" s="49">
        <f>(+K13+H13)*0.11</f>
        <v>55</v>
      </c>
      <c r="M13" s="50">
        <v>500</v>
      </c>
      <c r="N13" s="50">
        <v>1</v>
      </c>
      <c r="O13" s="48">
        <f t="shared" ref="O13:O57" si="2">(+M13*N13)*M$10*0.45</f>
        <v>225</v>
      </c>
      <c r="P13" s="49">
        <v>1000</v>
      </c>
      <c r="Q13" s="49">
        <v>1</v>
      </c>
      <c r="R13" s="49">
        <f t="shared" ref="R13:R57" si="3">(+P13*Q13)*P$10*0.44</f>
        <v>440</v>
      </c>
      <c r="S13" s="51">
        <f>+R13+O13+L13</f>
        <v>720</v>
      </c>
    </row>
    <row r="14" spans="1:25" ht="15" customHeight="1" x14ac:dyDescent="0.25">
      <c r="A14" s="52" t="s">
        <v>28</v>
      </c>
      <c r="B14" s="53">
        <f t="shared" ref="B14:B57" si="4">ROUNDUP((+B$3*H14+B$4*K14+B$5*O14+B$6*R14)/1000,1)</f>
        <v>0</v>
      </c>
      <c r="C14" s="54" t="s">
        <v>29</v>
      </c>
      <c r="E14" s="55" t="s">
        <v>28</v>
      </c>
      <c r="F14" s="48">
        <v>400</v>
      </c>
      <c r="G14" s="48">
        <v>1</v>
      </c>
      <c r="H14" s="48">
        <f t="shared" si="0"/>
        <v>400</v>
      </c>
      <c r="I14" s="49">
        <v>400</v>
      </c>
      <c r="J14" s="49">
        <v>1</v>
      </c>
      <c r="K14" s="49">
        <f t="shared" si="1"/>
        <v>400</v>
      </c>
      <c r="L14" s="49">
        <f t="shared" ref="L14:L57" si="5">(+K14+H14)*0.11</f>
        <v>88</v>
      </c>
      <c r="M14" s="50">
        <v>0</v>
      </c>
      <c r="N14" s="50">
        <v>0</v>
      </c>
      <c r="O14" s="48">
        <f t="shared" si="2"/>
        <v>0</v>
      </c>
      <c r="P14" s="49">
        <v>0</v>
      </c>
      <c r="Q14" s="49">
        <v>0</v>
      </c>
      <c r="R14" s="49">
        <f t="shared" si="3"/>
        <v>0</v>
      </c>
      <c r="S14" s="51">
        <f t="shared" ref="S14:S57" si="6">+R14+O14+L14</f>
        <v>88</v>
      </c>
      <c r="U14" s="56" t="s">
        <v>30</v>
      </c>
      <c r="V14" s="56"/>
      <c r="W14" s="56"/>
      <c r="X14" s="56"/>
      <c r="Y14" s="56"/>
    </row>
    <row r="15" spans="1:25" ht="15" hidden="1" customHeight="1" x14ac:dyDescent="0.25">
      <c r="A15" s="52" t="s">
        <v>31</v>
      </c>
      <c r="B15" s="53">
        <f t="shared" si="4"/>
        <v>0</v>
      </c>
      <c r="C15" s="54" t="s">
        <v>29</v>
      </c>
      <c r="E15" s="55" t="s">
        <v>31</v>
      </c>
      <c r="F15" s="48">
        <v>0</v>
      </c>
      <c r="G15" s="48">
        <v>0</v>
      </c>
      <c r="H15" s="48">
        <f t="shared" si="0"/>
        <v>0</v>
      </c>
      <c r="I15" s="49">
        <v>0</v>
      </c>
      <c r="J15" s="49">
        <v>0</v>
      </c>
      <c r="K15" s="49">
        <f t="shared" si="1"/>
        <v>0</v>
      </c>
      <c r="L15" s="49">
        <f t="shared" si="5"/>
        <v>0</v>
      </c>
      <c r="M15" s="50">
        <v>0</v>
      </c>
      <c r="N15" s="50">
        <v>0</v>
      </c>
      <c r="O15" s="48">
        <f t="shared" si="2"/>
        <v>0</v>
      </c>
      <c r="P15" s="49">
        <v>0</v>
      </c>
      <c r="Q15" s="49">
        <v>0</v>
      </c>
      <c r="R15" s="49">
        <f t="shared" si="3"/>
        <v>0</v>
      </c>
      <c r="S15" s="51">
        <f t="shared" si="6"/>
        <v>0</v>
      </c>
      <c r="U15" s="56"/>
      <c r="V15" s="56"/>
      <c r="W15" s="56"/>
      <c r="X15" s="56"/>
      <c r="Y15" s="56"/>
    </row>
    <row r="16" spans="1:25" ht="15.75" customHeight="1" x14ac:dyDescent="0.25">
      <c r="A16" s="57" t="s">
        <v>32</v>
      </c>
      <c r="B16" s="53">
        <f t="shared" si="4"/>
        <v>0</v>
      </c>
      <c r="C16" s="54" t="s">
        <v>29</v>
      </c>
      <c r="E16" s="49" t="s">
        <v>32</v>
      </c>
      <c r="F16" s="48">
        <v>1000</v>
      </c>
      <c r="G16" s="48">
        <v>1</v>
      </c>
      <c r="H16" s="48">
        <f t="shared" si="0"/>
        <v>1000</v>
      </c>
      <c r="I16" s="49">
        <v>1000</v>
      </c>
      <c r="J16" s="49">
        <v>1</v>
      </c>
      <c r="K16" s="49">
        <f t="shared" si="1"/>
        <v>1000</v>
      </c>
      <c r="L16" s="49">
        <f t="shared" si="5"/>
        <v>220</v>
      </c>
      <c r="M16" s="50">
        <v>1500</v>
      </c>
      <c r="N16" s="50">
        <v>1</v>
      </c>
      <c r="O16" s="48">
        <f t="shared" si="2"/>
        <v>675</v>
      </c>
      <c r="P16" s="49">
        <v>2000</v>
      </c>
      <c r="Q16" s="49">
        <v>1</v>
      </c>
      <c r="R16" s="49">
        <f t="shared" si="3"/>
        <v>880</v>
      </c>
      <c r="S16" s="51">
        <f t="shared" si="6"/>
        <v>1775</v>
      </c>
      <c r="U16" s="56"/>
      <c r="V16" s="56"/>
      <c r="W16" s="56"/>
      <c r="X16" s="56"/>
      <c r="Y16" s="56"/>
    </row>
    <row r="17" spans="1:19" ht="15" customHeight="1" x14ac:dyDescent="0.25">
      <c r="A17" s="57" t="s">
        <v>33</v>
      </c>
      <c r="B17" s="53">
        <f t="shared" si="4"/>
        <v>0</v>
      </c>
      <c r="C17" s="54" t="s">
        <v>29</v>
      </c>
      <c r="E17" s="49" t="s">
        <v>33</v>
      </c>
      <c r="F17" s="48">
        <v>0</v>
      </c>
      <c r="G17" s="48">
        <v>0</v>
      </c>
      <c r="H17" s="48">
        <f t="shared" si="0"/>
        <v>0</v>
      </c>
      <c r="I17" s="49">
        <v>0</v>
      </c>
      <c r="J17" s="49">
        <v>0</v>
      </c>
      <c r="K17" s="49">
        <f t="shared" si="1"/>
        <v>0</v>
      </c>
      <c r="L17" s="49">
        <f t="shared" si="5"/>
        <v>0</v>
      </c>
      <c r="M17" s="50">
        <v>0</v>
      </c>
      <c r="N17" s="50">
        <v>0</v>
      </c>
      <c r="O17" s="48">
        <f t="shared" si="2"/>
        <v>0</v>
      </c>
      <c r="P17" s="49">
        <v>875</v>
      </c>
      <c r="Q17" s="49">
        <v>1</v>
      </c>
      <c r="R17" s="49">
        <f t="shared" si="3"/>
        <v>385</v>
      </c>
      <c r="S17" s="51">
        <f t="shared" si="6"/>
        <v>385</v>
      </c>
    </row>
    <row r="18" spans="1:19" ht="15.75" hidden="1" customHeight="1" x14ac:dyDescent="0.25">
      <c r="A18" s="52" t="s">
        <v>34</v>
      </c>
      <c r="B18" s="53">
        <f t="shared" si="4"/>
        <v>0</v>
      </c>
      <c r="C18" s="54" t="s">
        <v>29</v>
      </c>
      <c r="E18" s="55" t="s">
        <v>34</v>
      </c>
      <c r="F18" s="48">
        <v>0</v>
      </c>
      <c r="G18" s="48">
        <v>0</v>
      </c>
      <c r="H18" s="48">
        <f t="shared" si="0"/>
        <v>0</v>
      </c>
      <c r="I18" s="49">
        <v>0</v>
      </c>
      <c r="J18" s="49">
        <v>0</v>
      </c>
      <c r="K18" s="49">
        <f t="shared" si="1"/>
        <v>0</v>
      </c>
      <c r="L18" s="49">
        <f t="shared" si="5"/>
        <v>0</v>
      </c>
      <c r="M18" s="50">
        <v>0</v>
      </c>
      <c r="N18" s="50">
        <v>0</v>
      </c>
      <c r="O18" s="48">
        <f t="shared" si="2"/>
        <v>0</v>
      </c>
      <c r="P18" s="49">
        <v>0</v>
      </c>
      <c r="Q18" s="49">
        <v>0</v>
      </c>
      <c r="R18" s="49">
        <f t="shared" si="3"/>
        <v>0</v>
      </c>
      <c r="S18" s="51">
        <f t="shared" si="6"/>
        <v>0</v>
      </c>
    </row>
    <row r="19" spans="1:19" ht="16.5" hidden="1" customHeight="1" x14ac:dyDescent="0.25">
      <c r="A19" s="57" t="s">
        <v>35</v>
      </c>
      <c r="B19" s="53">
        <f t="shared" si="4"/>
        <v>0</v>
      </c>
      <c r="C19" s="54" t="s">
        <v>29</v>
      </c>
      <c r="E19" s="49" t="s">
        <v>35</v>
      </c>
      <c r="F19" s="48">
        <v>0</v>
      </c>
      <c r="G19" s="48">
        <v>0</v>
      </c>
      <c r="H19" s="48">
        <f t="shared" si="0"/>
        <v>0</v>
      </c>
      <c r="I19" s="49">
        <v>0</v>
      </c>
      <c r="J19" s="49">
        <v>0</v>
      </c>
      <c r="K19" s="49">
        <f t="shared" si="1"/>
        <v>0</v>
      </c>
      <c r="L19" s="49">
        <f t="shared" si="5"/>
        <v>0</v>
      </c>
      <c r="M19" s="50">
        <v>0</v>
      </c>
      <c r="N19" s="50">
        <v>0</v>
      </c>
      <c r="O19" s="48">
        <f t="shared" si="2"/>
        <v>0</v>
      </c>
      <c r="P19" s="49">
        <v>0</v>
      </c>
      <c r="Q19" s="49">
        <v>0</v>
      </c>
      <c r="R19" s="49">
        <f t="shared" si="3"/>
        <v>0</v>
      </c>
      <c r="S19" s="51">
        <f t="shared" si="6"/>
        <v>0</v>
      </c>
    </row>
    <row r="20" spans="1:19" ht="16.5" hidden="1" customHeight="1" x14ac:dyDescent="0.25">
      <c r="A20" s="57" t="s">
        <v>36</v>
      </c>
      <c r="B20" s="53">
        <f t="shared" si="4"/>
        <v>0</v>
      </c>
      <c r="C20" s="54" t="s">
        <v>29</v>
      </c>
      <c r="E20" s="49" t="s">
        <v>36</v>
      </c>
      <c r="F20" s="48">
        <v>0</v>
      </c>
      <c r="G20" s="48">
        <v>0</v>
      </c>
      <c r="H20" s="48">
        <f t="shared" si="0"/>
        <v>0</v>
      </c>
      <c r="I20" s="49">
        <v>0</v>
      </c>
      <c r="J20" s="49">
        <v>0</v>
      </c>
      <c r="K20" s="49">
        <f t="shared" si="1"/>
        <v>0</v>
      </c>
      <c r="L20" s="49">
        <f t="shared" si="5"/>
        <v>0</v>
      </c>
      <c r="M20" s="50">
        <v>0</v>
      </c>
      <c r="N20" s="50">
        <v>0</v>
      </c>
      <c r="O20" s="48">
        <f t="shared" si="2"/>
        <v>0</v>
      </c>
      <c r="P20" s="49">
        <v>0</v>
      </c>
      <c r="Q20" s="49">
        <v>0</v>
      </c>
      <c r="R20" s="49">
        <f t="shared" si="3"/>
        <v>0</v>
      </c>
      <c r="S20" s="51">
        <f t="shared" si="6"/>
        <v>0</v>
      </c>
    </row>
    <row r="21" spans="1:19" hidden="1" x14ac:dyDescent="0.25">
      <c r="A21" s="52" t="s">
        <v>37</v>
      </c>
      <c r="B21" s="53">
        <f t="shared" si="4"/>
        <v>0</v>
      </c>
      <c r="C21" s="54" t="s">
        <v>29</v>
      </c>
      <c r="E21" s="55" t="s">
        <v>37</v>
      </c>
      <c r="F21" s="48">
        <v>0</v>
      </c>
      <c r="G21" s="48">
        <v>0</v>
      </c>
      <c r="H21" s="48">
        <f t="shared" si="0"/>
        <v>0</v>
      </c>
      <c r="I21" s="49">
        <v>0</v>
      </c>
      <c r="J21" s="49">
        <v>0</v>
      </c>
      <c r="K21" s="49">
        <f t="shared" si="1"/>
        <v>0</v>
      </c>
      <c r="L21" s="49">
        <f t="shared" si="5"/>
        <v>0</v>
      </c>
      <c r="M21" s="50">
        <v>0</v>
      </c>
      <c r="N21" s="50">
        <v>0</v>
      </c>
      <c r="O21" s="48">
        <f t="shared" si="2"/>
        <v>0</v>
      </c>
      <c r="P21" s="49">
        <v>0</v>
      </c>
      <c r="Q21" s="49">
        <v>0</v>
      </c>
      <c r="R21" s="49">
        <f t="shared" si="3"/>
        <v>0</v>
      </c>
      <c r="S21" s="51">
        <f t="shared" si="6"/>
        <v>0</v>
      </c>
    </row>
    <row r="22" spans="1:19" hidden="1" x14ac:dyDescent="0.25">
      <c r="A22" s="52" t="s">
        <v>38</v>
      </c>
      <c r="B22" s="53">
        <f t="shared" si="4"/>
        <v>0</v>
      </c>
      <c r="C22" s="54" t="s">
        <v>29</v>
      </c>
      <c r="E22" s="55" t="s">
        <v>38</v>
      </c>
      <c r="F22" s="48">
        <v>0</v>
      </c>
      <c r="G22" s="48">
        <v>0</v>
      </c>
      <c r="H22" s="48">
        <f t="shared" si="0"/>
        <v>0</v>
      </c>
      <c r="I22" s="49">
        <v>0</v>
      </c>
      <c r="J22" s="49">
        <v>0</v>
      </c>
      <c r="K22" s="49">
        <f t="shared" si="1"/>
        <v>0</v>
      </c>
      <c r="L22" s="49">
        <f t="shared" si="5"/>
        <v>0</v>
      </c>
      <c r="M22" s="50">
        <v>0</v>
      </c>
      <c r="N22" s="50">
        <v>0</v>
      </c>
      <c r="O22" s="48">
        <f t="shared" si="2"/>
        <v>0</v>
      </c>
      <c r="P22" s="49">
        <v>0</v>
      </c>
      <c r="Q22" s="49">
        <v>0</v>
      </c>
      <c r="R22" s="49">
        <f t="shared" si="3"/>
        <v>0</v>
      </c>
      <c r="S22" s="51">
        <f t="shared" si="6"/>
        <v>0</v>
      </c>
    </row>
    <row r="23" spans="1:19" ht="15" hidden="1" customHeight="1" x14ac:dyDescent="0.25">
      <c r="A23" s="52" t="s">
        <v>39</v>
      </c>
      <c r="B23" s="53">
        <f t="shared" si="4"/>
        <v>0</v>
      </c>
      <c r="C23" s="54" t="s">
        <v>29</v>
      </c>
      <c r="E23" s="55" t="s">
        <v>39</v>
      </c>
      <c r="F23" s="48">
        <v>0</v>
      </c>
      <c r="G23" s="48">
        <v>0</v>
      </c>
      <c r="H23" s="48">
        <f t="shared" si="0"/>
        <v>0</v>
      </c>
      <c r="I23" s="49">
        <v>0</v>
      </c>
      <c r="J23" s="49">
        <v>0</v>
      </c>
      <c r="K23" s="49">
        <f t="shared" si="1"/>
        <v>0</v>
      </c>
      <c r="L23" s="49">
        <f t="shared" si="5"/>
        <v>0</v>
      </c>
      <c r="M23" s="50">
        <v>0</v>
      </c>
      <c r="N23" s="50">
        <v>0</v>
      </c>
      <c r="O23" s="48">
        <f t="shared" si="2"/>
        <v>0</v>
      </c>
      <c r="P23" s="49">
        <v>0</v>
      </c>
      <c r="Q23" s="49">
        <v>0</v>
      </c>
      <c r="R23" s="49">
        <f t="shared" si="3"/>
        <v>0</v>
      </c>
      <c r="S23" s="51">
        <f t="shared" si="6"/>
        <v>0</v>
      </c>
    </row>
    <row r="24" spans="1:19" hidden="1" x14ac:dyDescent="0.25">
      <c r="A24" s="57" t="s">
        <v>40</v>
      </c>
      <c r="B24" s="53">
        <f t="shared" si="4"/>
        <v>0</v>
      </c>
      <c r="C24" s="54" t="s">
        <v>29</v>
      </c>
      <c r="E24" s="55" t="s">
        <v>40</v>
      </c>
      <c r="F24" s="48">
        <v>0</v>
      </c>
      <c r="G24" s="48">
        <v>0</v>
      </c>
      <c r="H24" s="48">
        <f t="shared" si="0"/>
        <v>0</v>
      </c>
      <c r="I24" s="49">
        <v>0</v>
      </c>
      <c r="J24" s="49">
        <v>0</v>
      </c>
      <c r="K24" s="49">
        <f t="shared" si="1"/>
        <v>0</v>
      </c>
      <c r="L24" s="49">
        <f t="shared" si="5"/>
        <v>0</v>
      </c>
      <c r="M24" s="50">
        <v>0</v>
      </c>
      <c r="N24" s="50">
        <v>0</v>
      </c>
      <c r="O24" s="48">
        <f t="shared" si="2"/>
        <v>0</v>
      </c>
      <c r="P24" s="49">
        <v>0</v>
      </c>
      <c r="Q24" s="49">
        <v>0</v>
      </c>
      <c r="R24" s="49">
        <f t="shared" si="3"/>
        <v>0</v>
      </c>
      <c r="S24" s="51">
        <f t="shared" si="6"/>
        <v>0</v>
      </c>
    </row>
    <row r="25" spans="1:19" hidden="1" x14ac:dyDescent="0.25">
      <c r="A25" s="52" t="s">
        <v>41</v>
      </c>
      <c r="B25" s="53">
        <f t="shared" si="4"/>
        <v>0</v>
      </c>
      <c r="C25" s="54" t="s">
        <v>29</v>
      </c>
      <c r="E25" s="55" t="s">
        <v>41</v>
      </c>
      <c r="F25" s="48">
        <v>0</v>
      </c>
      <c r="G25" s="48">
        <v>0</v>
      </c>
      <c r="H25" s="48">
        <f t="shared" si="0"/>
        <v>0</v>
      </c>
      <c r="I25" s="49">
        <v>0</v>
      </c>
      <c r="J25" s="49">
        <v>0</v>
      </c>
      <c r="K25" s="49">
        <f t="shared" si="1"/>
        <v>0</v>
      </c>
      <c r="L25" s="49">
        <f t="shared" si="5"/>
        <v>0</v>
      </c>
      <c r="M25" s="50">
        <v>0</v>
      </c>
      <c r="N25" s="50">
        <v>0</v>
      </c>
      <c r="O25" s="48">
        <f t="shared" si="2"/>
        <v>0</v>
      </c>
      <c r="P25" s="49">
        <v>0</v>
      </c>
      <c r="Q25" s="49">
        <v>0</v>
      </c>
      <c r="R25" s="49">
        <f t="shared" si="3"/>
        <v>0</v>
      </c>
      <c r="S25" s="51">
        <f t="shared" si="6"/>
        <v>0</v>
      </c>
    </row>
    <row r="26" spans="1:19" hidden="1" x14ac:dyDescent="0.25">
      <c r="A26" s="57" t="s">
        <v>42</v>
      </c>
      <c r="B26" s="53">
        <f t="shared" si="4"/>
        <v>0</v>
      </c>
      <c r="C26" s="54" t="s">
        <v>29</v>
      </c>
      <c r="E26" s="49" t="s">
        <v>42</v>
      </c>
      <c r="F26" s="48">
        <v>0</v>
      </c>
      <c r="G26" s="48">
        <v>0</v>
      </c>
      <c r="H26" s="48">
        <f t="shared" si="0"/>
        <v>0</v>
      </c>
      <c r="I26" s="49">
        <v>0</v>
      </c>
      <c r="J26" s="49">
        <v>0</v>
      </c>
      <c r="K26" s="49">
        <f t="shared" si="1"/>
        <v>0</v>
      </c>
      <c r="L26" s="49">
        <f t="shared" si="5"/>
        <v>0</v>
      </c>
      <c r="M26" s="50">
        <v>0</v>
      </c>
      <c r="N26" s="50">
        <v>0</v>
      </c>
      <c r="O26" s="48">
        <f t="shared" si="2"/>
        <v>0</v>
      </c>
      <c r="P26" s="49">
        <v>0</v>
      </c>
      <c r="Q26" s="49">
        <v>0</v>
      </c>
      <c r="R26" s="49">
        <f t="shared" si="3"/>
        <v>0</v>
      </c>
      <c r="S26" s="51">
        <f t="shared" si="6"/>
        <v>0</v>
      </c>
    </row>
    <row r="27" spans="1:19" x14ac:dyDescent="0.25">
      <c r="A27" s="52" t="s">
        <v>43</v>
      </c>
      <c r="B27" s="53">
        <f t="shared" si="4"/>
        <v>0</v>
      </c>
      <c r="C27" s="54" t="s">
        <v>29</v>
      </c>
      <c r="E27" s="55" t="s">
        <v>43</v>
      </c>
      <c r="F27" s="48">
        <v>0</v>
      </c>
      <c r="G27" s="48">
        <v>0</v>
      </c>
      <c r="H27" s="48">
        <f t="shared" si="0"/>
        <v>0</v>
      </c>
      <c r="I27" s="49">
        <v>0</v>
      </c>
      <c r="J27" s="49">
        <v>0</v>
      </c>
      <c r="K27" s="49">
        <f t="shared" si="1"/>
        <v>0</v>
      </c>
      <c r="L27" s="49">
        <f t="shared" si="5"/>
        <v>0</v>
      </c>
      <c r="M27" s="50">
        <v>0</v>
      </c>
      <c r="N27" s="50">
        <v>0</v>
      </c>
      <c r="O27" s="48">
        <f t="shared" si="2"/>
        <v>0</v>
      </c>
      <c r="P27" s="49">
        <v>1000</v>
      </c>
      <c r="Q27" s="49">
        <v>1</v>
      </c>
      <c r="R27" s="49">
        <f t="shared" si="3"/>
        <v>440</v>
      </c>
      <c r="S27" s="51">
        <f t="shared" si="6"/>
        <v>440</v>
      </c>
    </row>
    <row r="28" spans="1:19" ht="15" customHeight="1" x14ac:dyDescent="0.25">
      <c r="A28" s="57" t="s">
        <v>44</v>
      </c>
      <c r="B28" s="53">
        <f t="shared" si="4"/>
        <v>0</v>
      </c>
      <c r="C28" s="54" t="s">
        <v>29</v>
      </c>
      <c r="E28" s="49" t="s">
        <v>44</v>
      </c>
      <c r="F28" s="48">
        <v>3390</v>
      </c>
      <c r="G28" s="48">
        <v>1</v>
      </c>
      <c r="H28" s="48">
        <f t="shared" si="0"/>
        <v>3390</v>
      </c>
      <c r="I28" s="49">
        <v>0</v>
      </c>
      <c r="J28" s="49">
        <v>0</v>
      </c>
      <c r="K28" s="49">
        <f t="shared" si="1"/>
        <v>0</v>
      </c>
      <c r="L28" s="49">
        <f t="shared" si="5"/>
        <v>372.9</v>
      </c>
      <c r="M28" s="50">
        <v>0</v>
      </c>
      <c r="N28" s="50">
        <v>0</v>
      </c>
      <c r="O28" s="48">
        <f t="shared" si="2"/>
        <v>0</v>
      </c>
      <c r="P28" s="49">
        <v>0</v>
      </c>
      <c r="Q28" s="49">
        <v>0</v>
      </c>
      <c r="R28" s="49">
        <f t="shared" si="3"/>
        <v>0</v>
      </c>
      <c r="S28" s="51">
        <f t="shared" si="6"/>
        <v>372.9</v>
      </c>
    </row>
    <row r="29" spans="1:19" hidden="1" x14ac:dyDescent="0.25">
      <c r="A29" s="57" t="s">
        <v>45</v>
      </c>
      <c r="B29" s="53">
        <f t="shared" si="4"/>
        <v>0</v>
      </c>
      <c r="C29" s="54" t="s">
        <v>29</v>
      </c>
      <c r="E29" s="49" t="s">
        <v>46</v>
      </c>
      <c r="F29" s="48">
        <v>0</v>
      </c>
      <c r="G29" s="48">
        <v>0</v>
      </c>
      <c r="H29" s="48">
        <f t="shared" si="0"/>
        <v>0</v>
      </c>
      <c r="I29" s="49">
        <v>0</v>
      </c>
      <c r="J29" s="49">
        <v>0</v>
      </c>
      <c r="K29" s="49">
        <f t="shared" si="1"/>
        <v>0</v>
      </c>
      <c r="L29" s="49">
        <f t="shared" si="5"/>
        <v>0</v>
      </c>
      <c r="M29" s="50">
        <v>0</v>
      </c>
      <c r="N29" s="50">
        <v>0</v>
      </c>
      <c r="O29" s="48">
        <f t="shared" si="2"/>
        <v>0</v>
      </c>
      <c r="P29" s="49">
        <v>0</v>
      </c>
      <c r="Q29" s="49">
        <v>0</v>
      </c>
      <c r="R29" s="49">
        <f t="shared" si="3"/>
        <v>0</v>
      </c>
      <c r="S29" s="51">
        <f t="shared" si="6"/>
        <v>0</v>
      </c>
    </row>
    <row r="30" spans="1:19" x14ac:dyDescent="0.25">
      <c r="A30" s="52" t="s">
        <v>47</v>
      </c>
      <c r="B30" s="53">
        <f t="shared" si="4"/>
        <v>0</v>
      </c>
      <c r="C30" s="54" t="s">
        <v>29</v>
      </c>
      <c r="E30" s="55" t="s">
        <v>47</v>
      </c>
      <c r="F30" s="48">
        <v>0</v>
      </c>
      <c r="G30" s="48">
        <v>0</v>
      </c>
      <c r="H30" s="48">
        <f t="shared" si="0"/>
        <v>0</v>
      </c>
      <c r="I30" s="49">
        <v>0</v>
      </c>
      <c r="J30" s="49">
        <v>0</v>
      </c>
      <c r="K30" s="49">
        <f t="shared" si="1"/>
        <v>0</v>
      </c>
      <c r="L30" s="49">
        <f t="shared" si="5"/>
        <v>0</v>
      </c>
      <c r="M30" s="50">
        <v>0</v>
      </c>
      <c r="N30" s="50">
        <v>0</v>
      </c>
      <c r="O30" s="48">
        <f t="shared" si="2"/>
        <v>0</v>
      </c>
      <c r="P30" s="49">
        <v>500</v>
      </c>
      <c r="Q30" s="49">
        <v>1</v>
      </c>
      <c r="R30" s="49">
        <f t="shared" si="3"/>
        <v>220</v>
      </c>
      <c r="S30" s="51">
        <f t="shared" si="6"/>
        <v>220</v>
      </c>
    </row>
    <row r="31" spans="1:19" hidden="1" x14ac:dyDescent="0.25">
      <c r="A31" s="52" t="s">
        <v>48</v>
      </c>
      <c r="B31" s="53">
        <f t="shared" si="4"/>
        <v>0</v>
      </c>
      <c r="C31" s="54" t="s">
        <v>29</v>
      </c>
      <c r="E31" s="55" t="s">
        <v>49</v>
      </c>
      <c r="F31" s="48">
        <v>0</v>
      </c>
      <c r="G31" s="48">
        <v>0</v>
      </c>
      <c r="H31" s="48">
        <f t="shared" si="0"/>
        <v>0</v>
      </c>
      <c r="I31" s="49">
        <v>0</v>
      </c>
      <c r="J31" s="49">
        <v>0</v>
      </c>
      <c r="K31" s="49">
        <f t="shared" si="1"/>
        <v>0</v>
      </c>
      <c r="L31" s="49">
        <f t="shared" si="5"/>
        <v>0</v>
      </c>
      <c r="M31" s="50">
        <v>0</v>
      </c>
      <c r="N31" s="50">
        <v>0</v>
      </c>
      <c r="O31" s="48">
        <f t="shared" si="2"/>
        <v>0</v>
      </c>
      <c r="P31" s="49">
        <v>0</v>
      </c>
      <c r="Q31" s="49">
        <v>0</v>
      </c>
      <c r="R31" s="49">
        <f t="shared" si="3"/>
        <v>0</v>
      </c>
      <c r="S31" s="51">
        <f t="shared" si="6"/>
        <v>0</v>
      </c>
    </row>
    <row r="32" spans="1:19" hidden="1" x14ac:dyDescent="0.25">
      <c r="A32" s="57" t="s">
        <v>50</v>
      </c>
      <c r="B32" s="53">
        <f t="shared" si="4"/>
        <v>0</v>
      </c>
      <c r="C32" s="54" t="s">
        <v>29</v>
      </c>
      <c r="E32" s="49" t="s">
        <v>51</v>
      </c>
      <c r="F32" s="48">
        <v>0</v>
      </c>
      <c r="G32" s="48">
        <v>0</v>
      </c>
      <c r="H32" s="48">
        <f t="shared" si="0"/>
        <v>0</v>
      </c>
      <c r="I32" s="49">
        <v>0</v>
      </c>
      <c r="J32" s="49">
        <v>0</v>
      </c>
      <c r="K32" s="49">
        <f t="shared" si="1"/>
        <v>0</v>
      </c>
      <c r="L32" s="49">
        <f t="shared" si="5"/>
        <v>0</v>
      </c>
      <c r="M32" s="50">
        <v>0</v>
      </c>
      <c r="N32" s="50">
        <v>0</v>
      </c>
      <c r="O32" s="48">
        <f t="shared" si="2"/>
        <v>0</v>
      </c>
      <c r="P32" s="49">
        <v>0</v>
      </c>
      <c r="Q32" s="49">
        <v>0</v>
      </c>
      <c r="R32" s="49">
        <f t="shared" si="3"/>
        <v>0</v>
      </c>
      <c r="S32" s="51">
        <f t="shared" si="6"/>
        <v>0</v>
      </c>
    </row>
    <row r="33" spans="1:19" hidden="1" x14ac:dyDescent="0.25">
      <c r="A33" s="57" t="s">
        <v>52</v>
      </c>
      <c r="B33" s="53">
        <f t="shared" si="4"/>
        <v>0</v>
      </c>
      <c r="C33" s="54" t="s">
        <v>29</v>
      </c>
      <c r="E33" s="49" t="s">
        <v>52</v>
      </c>
      <c r="F33" s="48">
        <v>0</v>
      </c>
      <c r="G33" s="48">
        <v>0</v>
      </c>
      <c r="H33" s="48">
        <f t="shared" si="0"/>
        <v>0</v>
      </c>
      <c r="I33" s="49">
        <v>0</v>
      </c>
      <c r="J33" s="49">
        <v>0</v>
      </c>
      <c r="K33" s="49">
        <f t="shared" si="1"/>
        <v>0</v>
      </c>
      <c r="L33" s="49">
        <f t="shared" si="5"/>
        <v>0</v>
      </c>
      <c r="M33" s="50">
        <v>0</v>
      </c>
      <c r="N33" s="50">
        <v>0</v>
      </c>
      <c r="O33" s="48">
        <f t="shared" si="2"/>
        <v>0</v>
      </c>
      <c r="P33" s="49">
        <v>0</v>
      </c>
      <c r="Q33" s="49">
        <v>0</v>
      </c>
      <c r="R33" s="49">
        <f t="shared" si="3"/>
        <v>0</v>
      </c>
      <c r="S33" s="51">
        <f t="shared" si="6"/>
        <v>0</v>
      </c>
    </row>
    <row r="34" spans="1:19" hidden="1" x14ac:dyDescent="0.25">
      <c r="A34" s="57" t="s">
        <v>53</v>
      </c>
      <c r="B34" s="53">
        <f t="shared" si="4"/>
        <v>0</v>
      </c>
      <c r="C34" s="54" t="s">
        <v>29</v>
      </c>
      <c r="E34" s="49" t="s">
        <v>53</v>
      </c>
      <c r="F34" s="48">
        <v>0</v>
      </c>
      <c r="G34" s="48">
        <v>0</v>
      </c>
      <c r="H34" s="48">
        <f t="shared" si="0"/>
        <v>0</v>
      </c>
      <c r="I34" s="49">
        <v>0</v>
      </c>
      <c r="J34" s="49">
        <v>0</v>
      </c>
      <c r="K34" s="49">
        <f t="shared" si="1"/>
        <v>0</v>
      </c>
      <c r="L34" s="49">
        <f t="shared" si="5"/>
        <v>0</v>
      </c>
      <c r="M34" s="50">
        <v>0</v>
      </c>
      <c r="N34" s="50">
        <v>0</v>
      </c>
      <c r="O34" s="48">
        <f t="shared" si="2"/>
        <v>0</v>
      </c>
      <c r="P34" s="49">
        <v>0</v>
      </c>
      <c r="Q34" s="49">
        <v>0</v>
      </c>
      <c r="R34" s="49">
        <f t="shared" si="3"/>
        <v>0</v>
      </c>
      <c r="S34" s="51">
        <f t="shared" si="6"/>
        <v>0</v>
      </c>
    </row>
    <row r="35" spans="1:19" x14ac:dyDescent="0.25">
      <c r="A35" s="57" t="s">
        <v>54</v>
      </c>
      <c r="B35" s="53">
        <f t="shared" si="4"/>
        <v>0</v>
      </c>
      <c r="C35" s="54" t="s">
        <v>29</v>
      </c>
      <c r="E35" s="49" t="s">
        <v>55</v>
      </c>
      <c r="F35" s="48">
        <v>0</v>
      </c>
      <c r="G35" s="48">
        <v>0</v>
      </c>
      <c r="H35" s="48">
        <f t="shared" si="0"/>
        <v>0</v>
      </c>
      <c r="I35" s="49">
        <v>0</v>
      </c>
      <c r="J35" s="49">
        <v>0</v>
      </c>
      <c r="K35" s="49">
        <f t="shared" si="1"/>
        <v>0</v>
      </c>
      <c r="L35" s="49">
        <f t="shared" si="5"/>
        <v>0</v>
      </c>
      <c r="M35" s="50">
        <v>0</v>
      </c>
      <c r="N35" s="50">
        <v>0</v>
      </c>
      <c r="O35" s="48">
        <f t="shared" si="2"/>
        <v>0</v>
      </c>
      <c r="P35" s="49">
        <v>1000</v>
      </c>
      <c r="Q35" s="49">
        <v>1</v>
      </c>
      <c r="R35" s="49">
        <f t="shared" si="3"/>
        <v>440</v>
      </c>
      <c r="S35" s="51">
        <f t="shared" si="6"/>
        <v>440</v>
      </c>
    </row>
    <row r="36" spans="1:19" hidden="1" x14ac:dyDescent="0.25">
      <c r="A36" s="57" t="s">
        <v>56</v>
      </c>
      <c r="B36" s="53">
        <f t="shared" si="4"/>
        <v>0</v>
      </c>
      <c r="C36" s="54" t="s">
        <v>29</v>
      </c>
      <c r="E36" s="49" t="s">
        <v>56</v>
      </c>
      <c r="F36" s="48">
        <v>0</v>
      </c>
      <c r="G36" s="48">
        <v>0</v>
      </c>
      <c r="H36" s="48">
        <v>0</v>
      </c>
      <c r="I36" s="49">
        <v>0</v>
      </c>
      <c r="J36" s="49">
        <v>0</v>
      </c>
      <c r="K36" s="49">
        <v>0</v>
      </c>
      <c r="L36" s="49">
        <f t="shared" si="5"/>
        <v>0</v>
      </c>
      <c r="M36" s="50">
        <v>0</v>
      </c>
      <c r="N36" s="50">
        <v>0</v>
      </c>
      <c r="O36" s="48">
        <f t="shared" si="2"/>
        <v>0</v>
      </c>
      <c r="P36" s="49">
        <v>0</v>
      </c>
      <c r="Q36" s="49">
        <v>0</v>
      </c>
      <c r="R36" s="49">
        <f t="shared" si="3"/>
        <v>0</v>
      </c>
      <c r="S36" s="51">
        <f t="shared" si="6"/>
        <v>0</v>
      </c>
    </row>
    <row r="37" spans="1:19" hidden="1" x14ac:dyDescent="0.25">
      <c r="A37" s="57" t="s">
        <v>57</v>
      </c>
      <c r="B37" s="53">
        <f t="shared" si="4"/>
        <v>0</v>
      </c>
      <c r="C37" s="54" t="s">
        <v>29</v>
      </c>
      <c r="E37" s="49" t="s">
        <v>57</v>
      </c>
      <c r="F37" s="48">
        <v>0</v>
      </c>
      <c r="G37" s="48">
        <v>0</v>
      </c>
      <c r="H37" s="48">
        <v>0</v>
      </c>
      <c r="I37" s="49">
        <v>0</v>
      </c>
      <c r="J37" s="49">
        <v>0</v>
      </c>
      <c r="K37" s="49">
        <v>0</v>
      </c>
      <c r="L37" s="49">
        <f t="shared" si="5"/>
        <v>0</v>
      </c>
      <c r="M37" s="50">
        <v>0</v>
      </c>
      <c r="N37" s="50">
        <v>0</v>
      </c>
      <c r="O37" s="48">
        <f t="shared" si="2"/>
        <v>0</v>
      </c>
      <c r="P37" s="49">
        <v>0</v>
      </c>
      <c r="Q37" s="49">
        <v>0</v>
      </c>
      <c r="R37" s="49">
        <f t="shared" si="3"/>
        <v>0</v>
      </c>
      <c r="S37" s="51">
        <f t="shared" si="6"/>
        <v>0</v>
      </c>
    </row>
    <row r="38" spans="1:19" hidden="1" x14ac:dyDescent="0.25">
      <c r="A38" s="52" t="s">
        <v>58</v>
      </c>
      <c r="B38" s="53">
        <f t="shared" si="4"/>
        <v>0</v>
      </c>
      <c r="C38" s="54" t="s">
        <v>29</v>
      </c>
      <c r="E38" s="49" t="s">
        <v>58</v>
      </c>
      <c r="F38" s="48">
        <v>0</v>
      </c>
      <c r="G38" s="48">
        <v>0</v>
      </c>
      <c r="H38" s="48">
        <v>0</v>
      </c>
      <c r="I38" s="49">
        <v>0</v>
      </c>
      <c r="J38" s="49">
        <v>0</v>
      </c>
      <c r="K38" s="49">
        <v>0</v>
      </c>
      <c r="L38" s="49">
        <f t="shared" si="5"/>
        <v>0</v>
      </c>
      <c r="M38" s="50">
        <v>0</v>
      </c>
      <c r="N38" s="50">
        <v>0</v>
      </c>
      <c r="O38" s="48">
        <f t="shared" si="2"/>
        <v>0</v>
      </c>
      <c r="P38" s="49">
        <v>0</v>
      </c>
      <c r="Q38" s="49">
        <v>0</v>
      </c>
      <c r="R38" s="49">
        <f t="shared" si="3"/>
        <v>0</v>
      </c>
      <c r="S38" s="51">
        <f t="shared" si="6"/>
        <v>0</v>
      </c>
    </row>
    <row r="39" spans="1:19" hidden="1" x14ac:dyDescent="0.25">
      <c r="A39" s="52" t="s">
        <v>59</v>
      </c>
      <c r="B39" s="53">
        <f>ROUNDUP((+B$3*H39+B$4*K39+B$5*O39+B$6*R39),0)</f>
        <v>0</v>
      </c>
      <c r="C39" s="54" t="s">
        <v>60</v>
      </c>
      <c r="E39" s="55" t="s">
        <v>61</v>
      </c>
      <c r="F39" s="48">
        <v>0</v>
      </c>
      <c r="G39" s="48">
        <v>0</v>
      </c>
      <c r="H39" s="48">
        <f t="shared" ref="H39:H45" si="7">(+F39*G39)*F$10</f>
        <v>0</v>
      </c>
      <c r="I39" s="49">
        <v>0</v>
      </c>
      <c r="J39" s="49">
        <v>0</v>
      </c>
      <c r="K39" s="49">
        <f t="shared" ref="K39:K45" si="8">(+I39*J39)*I$10</f>
        <v>0</v>
      </c>
      <c r="L39" s="49">
        <f t="shared" si="5"/>
        <v>0</v>
      </c>
      <c r="M39" s="50">
        <v>0</v>
      </c>
      <c r="N39" s="50">
        <v>0</v>
      </c>
      <c r="O39" s="48">
        <f t="shared" si="2"/>
        <v>0</v>
      </c>
      <c r="P39" s="49">
        <v>0</v>
      </c>
      <c r="Q39" s="49">
        <v>0</v>
      </c>
      <c r="R39" s="49">
        <f t="shared" si="3"/>
        <v>0</v>
      </c>
      <c r="S39" s="51">
        <f t="shared" si="6"/>
        <v>0</v>
      </c>
    </row>
    <row r="40" spans="1:19" hidden="1" x14ac:dyDescent="0.25">
      <c r="A40" s="52" t="s">
        <v>62</v>
      </c>
      <c r="B40" s="53">
        <f t="shared" si="4"/>
        <v>0</v>
      </c>
      <c r="C40" s="54" t="s">
        <v>27</v>
      </c>
      <c r="E40" s="55" t="s">
        <v>63</v>
      </c>
      <c r="F40" s="48">
        <v>0</v>
      </c>
      <c r="G40" s="48">
        <v>0</v>
      </c>
      <c r="H40" s="48">
        <f t="shared" si="7"/>
        <v>0</v>
      </c>
      <c r="I40" s="49">
        <v>0</v>
      </c>
      <c r="J40" s="49">
        <v>0</v>
      </c>
      <c r="K40" s="49">
        <f t="shared" si="8"/>
        <v>0</v>
      </c>
      <c r="L40" s="49">
        <f t="shared" si="5"/>
        <v>0</v>
      </c>
      <c r="M40" s="50">
        <v>0</v>
      </c>
      <c r="N40" s="50">
        <v>0</v>
      </c>
      <c r="O40" s="48">
        <f t="shared" si="2"/>
        <v>0</v>
      </c>
      <c r="P40" s="49">
        <v>0</v>
      </c>
      <c r="Q40" s="49">
        <v>0</v>
      </c>
      <c r="R40" s="49">
        <f t="shared" si="3"/>
        <v>0</v>
      </c>
      <c r="S40" s="51">
        <f t="shared" si="6"/>
        <v>0</v>
      </c>
    </row>
    <row r="41" spans="1:19" x14ac:dyDescent="0.25">
      <c r="A41" s="57" t="s">
        <v>64</v>
      </c>
      <c r="B41" s="53">
        <f t="shared" si="4"/>
        <v>0</v>
      </c>
      <c r="C41" s="54" t="s">
        <v>29</v>
      </c>
      <c r="E41" s="49" t="s">
        <v>65</v>
      </c>
      <c r="F41" s="48">
        <v>0</v>
      </c>
      <c r="G41" s="48">
        <v>0</v>
      </c>
      <c r="H41" s="48">
        <f t="shared" si="7"/>
        <v>0</v>
      </c>
      <c r="I41" s="49">
        <v>2700</v>
      </c>
      <c r="J41" s="49">
        <v>1</v>
      </c>
      <c r="K41" s="49">
        <f t="shared" si="8"/>
        <v>2700</v>
      </c>
      <c r="L41" s="49">
        <f t="shared" si="5"/>
        <v>297</v>
      </c>
      <c r="M41" s="50">
        <v>0</v>
      </c>
      <c r="N41" s="50">
        <v>0</v>
      </c>
      <c r="O41" s="48">
        <f t="shared" si="2"/>
        <v>0</v>
      </c>
      <c r="P41" s="49">
        <v>0</v>
      </c>
      <c r="Q41" s="49">
        <v>0</v>
      </c>
      <c r="R41" s="49">
        <f t="shared" si="3"/>
        <v>0</v>
      </c>
      <c r="S41" s="51">
        <f t="shared" si="6"/>
        <v>297</v>
      </c>
    </row>
    <row r="42" spans="1:19" x14ac:dyDescent="0.25">
      <c r="A42" s="57" t="s">
        <v>66</v>
      </c>
      <c r="B42" s="53">
        <f t="shared" si="4"/>
        <v>0</v>
      </c>
      <c r="C42" s="54" t="s">
        <v>29</v>
      </c>
      <c r="E42" s="49" t="s">
        <v>66</v>
      </c>
      <c r="F42" s="48">
        <v>0</v>
      </c>
      <c r="G42" s="48">
        <v>0</v>
      </c>
      <c r="H42" s="48">
        <f t="shared" si="7"/>
        <v>0</v>
      </c>
      <c r="I42" s="49">
        <v>0</v>
      </c>
      <c r="J42" s="49">
        <v>0</v>
      </c>
      <c r="K42" s="49">
        <f t="shared" si="8"/>
        <v>0</v>
      </c>
      <c r="L42" s="49">
        <f t="shared" si="5"/>
        <v>0</v>
      </c>
      <c r="M42" s="50">
        <v>1600</v>
      </c>
      <c r="N42" s="50">
        <v>1</v>
      </c>
      <c r="O42" s="48">
        <f t="shared" si="2"/>
        <v>720</v>
      </c>
      <c r="P42" s="49">
        <v>2400</v>
      </c>
      <c r="Q42" s="49">
        <v>1</v>
      </c>
      <c r="R42" s="49">
        <f t="shared" si="3"/>
        <v>1056</v>
      </c>
      <c r="S42" s="51">
        <f t="shared" si="6"/>
        <v>1776</v>
      </c>
    </row>
    <row r="43" spans="1:19" hidden="1" x14ac:dyDescent="0.25">
      <c r="A43" s="57" t="s">
        <v>67</v>
      </c>
      <c r="B43" s="53">
        <f t="shared" si="4"/>
        <v>0</v>
      </c>
      <c r="C43" s="54" t="s">
        <v>27</v>
      </c>
      <c r="E43" s="49" t="s">
        <v>68</v>
      </c>
      <c r="F43" s="48">
        <v>0</v>
      </c>
      <c r="G43" s="48">
        <v>0</v>
      </c>
      <c r="H43" s="48">
        <f t="shared" si="7"/>
        <v>0</v>
      </c>
      <c r="I43" s="49">
        <v>0</v>
      </c>
      <c r="J43" s="49">
        <v>0</v>
      </c>
      <c r="K43" s="49">
        <f t="shared" si="8"/>
        <v>0</v>
      </c>
      <c r="L43" s="49">
        <f t="shared" si="5"/>
        <v>0</v>
      </c>
      <c r="M43" s="50">
        <v>0</v>
      </c>
      <c r="N43" s="50">
        <v>0</v>
      </c>
      <c r="O43" s="48">
        <f t="shared" si="2"/>
        <v>0</v>
      </c>
      <c r="P43" s="49">
        <v>0</v>
      </c>
      <c r="Q43" s="49">
        <v>0</v>
      </c>
      <c r="R43" s="49">
        <f t="shared" si="3"/>
        <v>0</v>
      </c>
      <c r="S43" s="51">
        <f t="shared" si="6"/>
        <v>0</v>
      </c>
    </row>
    <row r="44" spans="1:19" hidden="1" x14ac:dyDescent="0.25">
      <c r="A44" s="52" t="s">
        <v>69</v>
      </c>
      <c r="B44" s="53">
        <f t="shared" si="4"/>
        <v>0</v>
      </c>
      <c r="C44" s="54" t="s">
        <v>29</v>
      </c>
      <c r="E44" s="55" t="s">
        <v>70</v>
      </c>
      <c r="F44" s="48">
        <v>0</v>
      </c>
      <c r="G44" s="48">
        <v>0</v>
      </c>
      <c r="H44" s="48">
        <f t="shared" si="7"/>
        <v>0</v>
      </c>
      <c r="I44" s="49">
        <v>0</v>
      </c>
      <c r="J44" s="49">
        <v>0</v>
      </c>
      <c r="K44" s="49">
        <f t="shared" si="8"/>
        <v>0</v>
      </c>
      <c r="L44" s="49">
        <f t="shared" si="5"/>
        <v>0</v>
      </c>
      <c r="M44" s="50">
        <v>0</v>
      </c>
      <c r="N44" s="50">
        <v>0</v>
      </c>
      <c r="O44" s="48">
        <f t="shared" si="2"/>
        <v>0</v>
      </c>
      <c r="P44" s="49">
        <v>0</v>
      </c>
      <c r="Q44" s="49">
        <v>0</v>
      </c>
      <c r="R44" s="49">
        <f t="shared" si="3"/>
        <v>0</v>
      </c>
      <c r="S44" s="51">
        <f t="shared" si="6"/>
        <v>0</v>
      </c>
    </row>
    <row r="45" spans="1:19" x14ac:dyDescent="0.25">
      <c r="A45" s="57" t="s">
        <v>71</v>
      </c>
      <c r="B45" s="53">
        <f t="shared" si="4"/>
        <v>0</v>
      </c>
      <c r="C45" s="54" t="s">
        <v>29</v>
      </c>
      <c r="E45" s="49" t="s">
        <v>71</v>
      </c>
      <c r="F45" s="48">
        <v>0</v>
      </c>
      <c r="G45" s="48">
        <v>0</v>
      </c>
      <c r="H45" s="48">
        <f t="shared" si="7"/>
        <v>0</v>
      </c>
      <c r="I45" s="49">
        <v>0</v>
      </c>
      <c r="J45" s="49">
        <v>0</v>
      </c>
      <c r="K45" s="49">
        <f t="shared" si="8"/>
        <v>0</v>
      </c>
      <c r="L45" s="49">
        <f t="shared" si="5"/>
        <v>0</v>
      </c>
      <c r="M45" s="50">
        <v>1000</v>
      </c>
      <c r="N45" s="50">
        <v>1</v>
      </c>
      <c r="O45" s="48">
        <f t="shared" si="2"/>
        <v>450</v>
      </c>
      <c r="P45" s="49">
        <v>500</v>
      </c>
      <c r="Q45" s="49">
        <v>1</v>
      </c>
      <c r="R45" s="49">
        <f t="shared" si="3"/>
        <v>220</v>
      </c>
      <c r="S45" s="51">
        <f t="shared" si="6"/>
        <v>670</v>
      </c>
    </row>
    <row r="46" spans="1:19" hidden="1" x14ac:dyDescent="0.25">
      <c r="A46" s="57" t="s">
        <v>72</v>
      </c>
      <c r="B46" s="53">
        <f t="shared" si="4"/>
        <v>0</v>
      </c>
      <c r="C46" s="54" t="s">
        <v>29</v>
      </c>
      <c r="E46" s="49" t="s">
        <v>72</v>
      </c>
      <c r="F46" s="48">
        <v>0</v>
      </c>
      <c r="G46" s="48">
        <v>0</v>
      </c>
      <c r="H46" s="48">
        <v>0</v>
      </c>
      <c r="I46" s="49">
        <v>0</v>
      </c>
      <c r="J46" s="49">
        <v>0</v>
      </c>
      <c r="K46" s="49">
        <v>0</v>
      </c>
      <c r="L46" s="49">
        <f t="shared" si="5"/>
        <v>0</v>
      </c>
      <c r="M46" s="50">
        <v>0</v>
      </c>
      <c r="N46" s="50">
        <v>0</v>
      </c>
      <c r="O46" s="48">
        <f t="shared" si="2"/>
        <v>0</v>
      </c>
      <c r="P46" s="49">
        <v>0</v>
      </c>
      <c r="Q46" s="49">
        <v>0</v>
      </c>
      <c r="R46" s="49">
        <f t="shared" si="3"/>
        <v>0</v>
      </c>
      <c r="S46" s="51">
        <f t="shared" si="6"/>
        <v>0</v>
      </c>
    </row>
    <row r="47" spans="1:19" x14ac:dyDescent="0.25">
      <c r="A47" s="57" t="s">
        <v>73</v>
      </c>
      <c r="B47" s="53">
        <f t="shared" si="4"/>
        <v>0</v>
      </c>
      <c r="C47" s="54" t="s">
        <v>29</v>
      </c>
      <c r="E47" s="49" t="s">
        <v>73</v>
      </c>
      <c r="F47" s="48">
        <v>0</v>
      </c>
      <c r="G47" s="48">
        <v>0</v>
      </c>
      <c r="H47" s="48">
        <f t="shared" ref="H47:H57" si="9">(+F47*G47)*F$10</f>
        <v>0</v>
      </c>
      <c r="I47" s="49">
        <v>0</v>
      </c>
      <c r="J47" s="49">
        <v>0</v>
      </c>
      <c r="K47" s="49">
        <f t="shared" ref="K47:K57" si="10">(+I47*J47)*I$10</f>
        <v>0</v>
      </c>
      <c r="L47" s="49">
        <f t="shared" si="5"/>
        <v>0</v>
      </c>
      <c r="M47" s="50">
        <v>0</v>
      </c>
      <c r="N47" s="50">
        <v>0</v>
      </c>
      <c r="O47" s="48">
        <f t="shared" si="2"/>
        <v>0</v>
      </c>
      <c r="P47" s="49">
        <v>1000</v>
      </c>
      <c r="Q47" s="49">
        <v>1</v>
      </c>
      <c r="R47" s="49">
        <f t="shared" si="3"/>
        <v>440</v>
      </c>
      <c r="S47" s="51">
        <f t="shared" si="6"/>
        <v>440</v>
      </c>
    </row>
    <row r="48" spans="1:19" hidden="1" x14ac:dyDescent="0.25">
      <c r="A48" s="57" t="s">
        <v>74</v>
      </c>
      <c r="B48" s="53">
        <f t="shared" si="4"/>
        <v>0</v>
      </c>
      <c r="C48" s="54" t="s">
        <v>29</v>
      </c>
      <c r="E48" s="49" t="s">
        <v>74</v>
      </c>
      <c r="F48" s="48">
        <v>0</v>
      </c>
      <c r="G48" s="48">
        <v>0</v>
      </c>
      <c r="H48" s="48">
        <f t="shared" si="9"/>
        <v>0</v>
      </c>
      <c r="I48" s="49">
        <v>0</v>
      </c>
      <c r="J48" s="49">
        <v>0</v>
      </c>
      <c r="K48" s="49">
        <f t="shared" si="10"/>
        <v>0</v>
      </c>
      <c r="L48" s="49">
        <f t="shared" si="5"/>
        <v>0</v>
      </c>
      <c r="M48" s="50">
        <v>0</v>
      </c>
      <c r="N48" s="50">
        <v>0</v>
      </c>
      <c r="O48" s="48">
        <f t="shared" si="2"/>
        <v>0</v>
      </c>
      <c r="P48" s="49">
        <v>0</v>
      </c>
      <c r="Q48" s="49">
        <v>0</v>
      </c>
      <c r="R48" s="49">
        <f t="shared" si="3"/>
        <v>0</v>
      </c>
      <c r="S48" s="51">
        <f t="shared" si="6"/>
        <v>0</v>
      </c>
    </row>
    <row r="49" spans="1:50" hidden="1" x14ac:dyDescent="0.25">
      <c r="A49" s="52" t="s">
        <v>75</v>
      </c>
      <c r="B49" s="53">
        <f t="shared" si="4"/>
        <v>0</v>
      </c>
      <c r="C49" s="54" t="s">
        <v>29</v>
      </c>
      <c r="E49" s="55" t="s">
        <v>75</v>
      </c>
      <c r="F49" s="48">
        <v>0</v>
      </c>
      <c r="G49" s="48">
        <v>0</v>
      </c>
      <c r="H49" s="48">
        <f t="shared" si="9"/>
        <v>0</v>
      </c>
      <c r="I49" s="49">
        <v>0</v>
      </c>
      <c r="J49" s="49">
        <v>0</v>
      </c>
      <c r="K49" s="49">
        <f t="shared" si="10"/>
        <v>0</v>
      </c>
      <c r="L49" s="49">
        <f t="shared" si="5"/>
        <v>0</v>
      </c>
      <c r="M49" s="50">
        <v>0</v>
      </c>
      <c r="N49" s="50">
        <v>0</v>
      </c>
      <c r="O49" s="48">
        <f t="shared" si="2"/>
        <v>0</v>
      </c>
      <c r="P49" s="49">
        <v>0</v>
      </c>
      <c r="Q49" s="49">
        <v>0</v>
      </c>
      <c r="R49" s="49">
        <f t="shared" si="3"/>
        <v>0</v>
      </c>
      <c r="S49" s="51">
        <f t="shared" si="6"/>
        <v>0</v>
      </c>
    </row>
    <row r="50" spans="1:50" hidden="1" x14ac:dyDescent="0.25">
      <c r="A50" s="57" t="s">
        <v>76</v>
      </c>
      <c r="B50" s="53">
        <f t="shared" si="4"/>
        <v>0</v>
      </c>
      <c r="C50" s="54" t="s">
        <v>29</v>
      </c>
      <c r="E50" s="49" t="s">
        <v>76</v>
      </c>
      <c r="F50" s="48">
        <v>0</v>
      </c>
      <c r="G50" s="48">
        <v>0</v>
      </c>
      <c r="H50" s="48">
        <f t="shared" si="9"/>
        <v>0</v>
      </c>
      <c r="I50" s="49">
        <v>0</v>
      </c>
      <c r="J50" s="49">
        <v>0</v>
      </c>
      <c r="K50" s="49">
        <f t="shared" si="10"/>
        <v>0</v>
      </c>
      <c r="L50" s="49">
        <f t="shared" si="5"/>
        <v>0</v>
      </c>
      <c r="M50" s="50">
        <v>0</v>
      </c>
      <c r="N50" s="50">
        <v>0</v>
      </c>
      <c r="O50" s="48">
        <f t="shared" si="2"/>
        <v>0</v>
      </c>
      <c r="P50" s="49">
        <v>0</v>
      </c>
      <c r="Q50" s="49">
        <v>0</v>
      </c>
      <c r="R50" s="49">
        <f t="shared" si="3"/>
        <v>0</v>
      </c>
      <c r="S50" s="51">
        <f t="shared" si="6"/>
        <v>0</v>
      </c>
    </row>
    <row r="51" spans="1:50" x14ac:dyDescent="0.25">
      <c r="A51" s="57" t="s">
        <v>77</v>
      </c>
      <c r="B51" s="53">
        <f t="shared" si="4"/>
        <v>0</v>
      </c>
      <c r="C51" s="54" t="s">
        <v>29</v>
      </c>
      <c r="E51" s="49" t="s">
        <v>77</v>
      </c>
      <c r="F51" s="48">
        <v>0</v>
      </c>
      <c r="G51" s="48">
        <v>0</v>
      </c>
      <c r="H51" s="48">
        <f t="shared" si="9"/>
        <v>0</v>
      </c>
      <c r="I51" s="49">
        <v>0</v>
      </c>
      <c r="J51" s="49">
        <v>0</v>
      </c>
      <c r="K51" s="49">
        <f t="shared" si="10"/>
        <v>0</v>
      </c>
      <c r="L51" s="49">
        <f t="shared" si="5"/>
        <v>0</v>
      </c>
      <c r="M51" s="50">
        <v>1250</v>
      </c>
      <c r="N51" s="50">
        <v>0</v>
      </c>
      <c r="O51" s="48">
        <f t="shared" si="2"/>
        <v>0</v>
      </c>
      <c r="P51" s="49">
        <v>1500</v>
      </c>
      <c r="Q51" s="49">
        <v>1</v>
      </c>
      <c r="R51" s="49">
        <f t="shared" si="3"/>
        <v>660</v>
      </c>
      <c r="S51" s="51">
        <f t="shared" si="6"/>
        <v>660</v>
      </c>
    </row>
    <row r="52" spans="1:50" hidden="1" x14ac:dyDescent="0.25">
      <c r="A52" s="58" t="s">
        <v>78</v>
      </c>
      <c r="B52" s="59">
        <f t="shared" si="4"/>
        <v>0</v>
      </c>
      <c r="C52" s="60" t="s">
        <v>29</v>
      </c>
      <c r="E52" s="49" t="s">
        <v>78</v>
      </c>
      <c r="F52" s="48">
        <v>0</v>
      </c>
      <c r="G52" s="48">
        <v>0</v>
      </c>
      <c r="H52" s="48">
        <f t="shared" si="9"/>
        <v>0</v>
      </c>
      <c r="I52" s="49">
        <v>0</v>
      </c>
      <c r="J52" s="49">
        <v>0</v>
      </c>
      <c r="K52" s="49">
        <f t="shared" si="10"/>
        <v>0</v>
      </c>
      <c r="L52" s="49">
        <f t="shared" si="5"/>
        <v>0</v>
      </c>
      <c r="M52" s="50">
        <v>0</v>
      </c>
      <c r="N52" s="50">
        <v>0</v>
      </c>
      <c r="O52" s="48">
        <f t="shared" si="2"/>
        <v>0</v>
      </c>
      <c r="P52" s="49">
        <v>0</v>
      </c>
      <c r="Q52" s="49">
        <v>0</v>
      </c>
      <c r="R52" s="49">
        <f t="shared" si="3"/>
        <v>0</v>
      </c>
      <c r="S52" s="51">
        <f t="shared" si="6"/>
        <v>0</v>
      </c>
    </row>
    <row r="53" spans="1:50" hidden="1" x14ac:dyDescent="0.25">
      <c r="A53" s="58" t="s">
        <v>79</v>
      </c>
      <c r="B53" s="59">
        <f t="shared" si="4"/>
        <v>0</v>
      </c>
      <c r="C53" s="60" t="s">
        <v>29</v>
      </c>
      <c r="E53" s="49" t="s">
        <v>79</v>
      </c>
      <c r="F53" s="48">
        <v>0</v>
      </c>
      <c r="G53" s="48">
        <v>0</v>
      </c>
      <c r="H53" s="48">
        <f t="shared" si="9"/>
        <v>0</v>
      </c>
      <c r="I53" s="49">
        <v>0</v>
      </c>
      <c r="J53" s="49">
        <v>0</v>
      </c>
      <c r="K53" s="49">
        <f t="shared" si="10"/>
        <v>0</v>
      </c>
      <c r="L53" s="49">
        <f t="shared" si="5"/>
        <v>0</v>
      </c>
      <c r="M53" s="50">
        <v>0</v>
      </c>
      <c r="N53" s="50">
        <v>0</v>
      </c>
      <c r="O53" s="48">
        <f t="shared" si="2"/>
        <v>0</v>
      </c>
      <c r="P53" s="49">
        <v>0</v>
      </c>
      <c r="Q53" s="49">
        <v>0</v>
      </c>
      <c r="R53" s="49">
        <f t="shared" si="3"/>
        <v>0</v>
      </c>
      <c r="S53" s="51">
        <f t="shared" si="6"/>
        <v>0</v>
      </c>
    </row>
    <row r="54" spans="1:50" hidden="1" x14ac:dyDescent="0.25">
      <c r="A54" s="58" t="s">
        <v>80</v>
      </c>
      <c r="B54" s="59">
        <f t="shared" si="4"/>
        <v>0</v>
      </c>
      <c r="C54" s="60" t="s">
        <v>29</v>
      </c>
      <c r="E54" s="49" t="s">
        <v>81</v>
      </c>
      <c r="F54" s="48">
        <v>0</v>
      </c>
      <c r="G54" s="48">
        <v>0</v>
      </c>
      <c r="H54" s="48">
        <f t="shared" si="9"/>
        <v>0</v>
      </c>
      <c r="I54" s="49">
        <v>0</v>
      </c>
      <c r="J54" s="49">
        <v>0</v>
      </c>
      <c r="K54" s="49">
        <f t="shared" si="10"/>
        <v>0</v>
      </c>
      <c r="L54" s="49">
        <f t="shared" si="5"/>
        <v>0</v>
      </c>
      <c r="M54" s="50">
        <v>0</v>
      </c>
      <c r="N54" s="50">
        <v>0</v>
      </c>
      <c r="O54" s="48">
        <f t="shared" si="2"/>
        <v>0</v>
      </c>
      <c r="P54" s="49">
        <v>0</v>
      </c>
      <c r="Q54" s="49">
        <v>0</v>
      </c>
      <c r="R54" s="49">
        <f t="shared" si="3"/>
        <v>0</v>
      </c>
      <c r="S54" s="51">
        <f t="shared" si="6"/>
        <v>0</v>
      </c>
    </row>
    <row r="55" spans="1:50" hidden="1" x14ac:dyDescent="0.25">
      <c r="A55" s="61" t="s">
        <v>82</v>
      </c>
      <c r="B55" s="59">
        <f t="shared" si="4"/>
        <v>0</v>
      </c>
      <c r="C55" s="60" t="s">
        <v>29</v>
      </c>
      <c r="E55" s="55" t="s">
        <v>82</v>
      </c>
      <c r="F55" s="48">
        <v>0</v>
      </c>
      <c r="G55" s="48">
        <v>0</v>
      </c>
      <c r="H55" s="48">
        <f t="shared" si="9"/>
        <v>0</v>
      </c>
      <c r="I55" s="49">
        <v>0</v>
      </c>
      <c r="J55" s="49">
        <v>0</v>
      </c>
      <c r="K55" s="49">
        <f t="shared" si="10"/>
        <v>0</v>
      </c>
      <c r="L55" s="49">
        <f t="shared" si="5"/>
        <v>0</v>
      </c>
      <c r="M55" s="50">
        <v>0</v>
      </c>
      <c r="N55" s="50">
        <v>0</v>
      </c>
      <c r="O55" s="48">
        <f t="shared" si="2"/>
        <v>0</v>
      </c>
      <c r="P55" s="49">
        <v>0</v>
      </c>
      <c r="Q55" s="49">
        <v>0</v>
      </c>
      <c r="R55" s="49">
        <f t="shared" si="3"/>
        <v>0</v>
      </c>
      <c r="S55" s="51">
        <f t="shared" si="6"/>
        <v>0</v>
      </c>
    </row>
    <row r="56" spans="1:50" hidden="1" x14ac:dyDescent="0.25">
      <c r="A56" s="61" t="s">
        <v>83</v>
      </c>
      <c r="B56" s="59">
        <f t="shared" si="4"/>
        <v>0</v>
      </c>
      <c r="C56" s="60" t="s">
        <v>29</v>
      </c>
      <c r="E56" s="55" t="s">
        <v>83</v>
      </c>
      <c r="F56" s="48">
        <v>0</v>
      </c>
      <c r="G56" s="48">
        <v>0</v>
      </c>
      <c r="H56" s="48">
        <f t="shared" si="9"/>
        <v>0</v>
      </c>
      <c r="I56" s="49">
        <v>0</v>
      </c>
      <c r="J56" s="49">
        <v>0</v>
      </c>
      <c r="K56" s="49">
        <f t="shared" si="10"/>
        <v>0</v>
      </c>
      <c r="L56" s="49">
        <f t="shared" si="5"/>
        <v>0</v>
      </c>
      <c r="M56" s="50">
        <v>0</v>
      </c>
      <c r="N56" s="50">
        <v>0</v>
      </c>
      <c r="O56" s="48">
        <f t="shared" si="2"/>
        <v>0</v>
      </c>
      <c r="P56" s="49">
        <v>0</v>
      </c>
      <c r="Q56" s="49">
        <v>0</v>
      </c>
      <c r="R56" s="49">
        <f t="shared" si="3"/>
        <v>0</v>
      </c>
      <c r="S56" s="51">
        <f t="shared" si="6"/>
        <v>0</v>
      </c>
    </row>
    <row r="57" spans="1:50" ht="15.75" hidden="1" thickBot="1" x14ac:dyDescent="0.3">
      <c r="A57" s="62" t="s">
        <v>84</v>
      </c>
      <c r="B57" s="63">
        <f t="shared" si="4"/>
        <v>0</v>
      </c>
      <c r="C57" s="64" t="s">
        <v>29</v>
      </c>
      <c r="E57" s="55" t="s">
        <v>84</v>
      </c>
      <c r="F57" s="48">
        <v>0</v>
      </c>
      <c r="G57" s="48">
        <v>0</v>
      </c>
      <c r="H57" s="48">
        <f t="shared" si="9"/>
        <v>0</v>
      </c>
      <c r="I57" s="49">
        <v>0</v>
      </c>
      <c r="J57" s="49">
        <v>0</v>
      </c>
      <c r="K57" s="49">
        <f t="shared" si="10"/>
        <v>0</v>
      </c>
      <c r="L57" s="49">
        <f t="shared" si="5"/>
        <v>0</v>
      </c>
      <c r="M57" s="50">
        <v>0</v>
      </c>
      <c r="N57" s="50">
        <v>0</v>
      </c>
      <c r="O57" s="48">
        <f t="shared" si="2"/>
        <v>0</v>
      </c>
      <c r="P57" s="49">
        <v>0</v>
      </c>
      <c r="Q57" s="49">
        <v>0</v>
      </c>
      <c r="R57" s="49">
        <f t="shared" si="3"/>
        <v>0</v>
      </c>
      <c r="S57" s="51">
        <f t="shared" si="6"/>
        <v>0</v>
      </c>
    </row>
    <row r="59" spans="1:50" x14ac:dyDescent="0.25">
      <c r="F59" s="65" t="s">
        <v>85</v>
      </c>
      <c r="G59" s="66"/>
      <c r="H59" s="66"/>
      <c r="I59" s="66"/>
      <c r="J59" s="66"/>
      <c r="K59" s="66"/>
      <c r="L59" s="66"/>
      <c r="M59" s="66"/>
      <c r="N59" s="66"/>
      <c r="O59" s="66"/>
      <c r="P59" s="66"/>
      <c r="Q59" s="66"/>
      <c r="R59" s="66"/>
      <c r="S59" s="66"/>
    </row>
    <row r="60" spans="1:50" ht="75" x14ac:dyDescent="0.25">
      <c r="F60" s="67" t="s">
        <v>26</v>
      </c>
      <c r="G60" s="67" t="s">
        <v>28</v>
      </c>
      <c r="H60" s="67" t="s">
        <v>31</v>
      </c>
      <c r="I60" s="67" t="s">
        <v>32</v>
      </c>
      <c r="J60" s="67" t="s">
        <v>33</v>
      </c>
      <c r="K60" s="67" t="s">
        <v>34</v>
      </c>
      <c r="L60" s="67" t="s">
        <v>35</v>
      </c>
      <c r="M60" s="67" t="s">
        <v>36</v>
      </c>
      <c r="N60" s="67" t="s">
        <v>37</v>
      </c>
      <c r="O60" s="67" t="s">
        <v>38</v>
      </c>
      <c r="P60" s="67" t="s">
        <v>39</v>
      </c>
      <c r="Q60" s="67" t="s">
        <v>40</v>
      </c>
      <c r="R60" s="67" t="s">
        <v>41</v>
      </c>
      <c r="S60" s="67" t="s">
        <v>42</v>
      </c>
      <c r="T60" s="66"/>
      <c r="U60" s="66"/>
      <c r="V60" s="66"/>
      <c r="W60" s="66"/>
      <c r="X60" s="66"/>
      <c r="Y60" s="66"/>
      <c r="Z60" s="66"/>
      <c r="AA60" s="66"/>
      <c r="AB60" s="66"/>
      <c r="AC60" s="66"/>
      <c r="AD60" s="66"/>
      <c r="AE60" s="66"/>
      <c r="AF60" s="66"/>
      <c r="AG60" s="66"/>
      <c r="AH60" s="66"/>
      <c r="AI60" s="66"/>
      <c r="AJ60" s="66"/>
      <c r="AK60" s="66"/>
      <c r="AL60" s="66"/>
      <c r="AM60" s="66"/>
      <c r="AN60" s="66"/>
    </row>
    <row r="61" spans="1:50" ht="90" x14ac:dyDescent="0.25">
      <c r="E61" s="68" t="s">
        <v>86</v>
      </c>
      <c r="F61" s="48">
        <f>+$L13/1000</f>
        <v>5.5E-2</v>
      </c>
      <c r="G61" s="48">
        <f>+$L14/1000</f>
        <v>8.7999999999999995E-2</v>
      </c>
      <c r="H61" s="48">
        <f>+$L15/1000</f>
        <v>0</v>
      </c>
      <c r="I61" s="48">
        <f>+$L16/1000</f>
        <v>0.22</v>
      </c>
      <c r="J61" s="48">
        <f>+$L17/1000</f>
        <v>0</v>
      </c>
      <c r="K61" s="48">
        <f>+$L18/1000</f>
        <v>0</v>
      </c>
      <c r="L61" s="48">
        <f>+$L19/1000</f>
        <v>0</v>
      </c>
      <c r="M61" s="48">
        <f>+$L20/1000</f>
        <v>0</v>
      </c>
      <c r="N61" s="48">
        <f>+$L21/1000</f>
        <v>0</v>
      </c>
      <c r="O61" s="48">
        <f>+$L22/1000</f>
        <v>0</v>
      </c>
      <c r="P61" s="48">
        <f>+$L23/1000</f>
        <v>0</v>
      </c>
      <c r="Q61" s="48">
        <f>+$L24/1000</f>
        <v>0</v>
      </c>
      <c r="R61" s="48">
        <f>+$L25/1000</f>
        <v>0</v>
      </c>
      <c r="S61" s="48">
        <f>+$L26/1000</f>
        <v>0</v>
      </c>
      <c r="T61" s="67" t="s">
        <v>43</v>
      </c>
      <c r="U61" s="67" t="s">
        <v>44</v>
      </c>
      <c r="V61" s="67" t="s">
        <v>45</v>
      </c>
      <c r="W61" s="67" t="s">
        <v>47</v>
      </c>
      <c r="X61" s="67" t="s">
        <v>49</v>
      </c>
      <c r="Y61" s="67" t="s">
        <v>51</v>
      </c>
      <c r="Z61" s="67" t="s">
        <v>52</v>
      </c>
      <c r="AA61" s="67" t="s">
        <v>53</v>
      </c>
      <c r="AB61" s="67" t="s">
        <v>54</v>
      </c>
      <c r="AC61" s="67" t="s">
        <v>56</v>
      </c>
      <c r="AD61" s="67" t="s">
        <v>57</v>
      </c>
      <c r="AE61" s="67" t="s">
        <v>87</v>
      </c>
      <c r="AF61" s="67" t="s">
        <v>61</v>
      </c>
      <c r="AG61" s="67" t="s">
        <v>88</v>
      </c>
      <c r="AH61" s="67" t="s">
        <v>65</v>
      </c>
      <c r="AI61" s="67" t="s">
        <v>66</v>
      </c>
      <c r="AJ61" s="67" t="s">
        <v>89</v>
      </c>
      <c r="AK61" s="67" t="s">
        <v>70</v>
      </c>
      <c r="AL61" s="67" t="s">
        <v>71</v>
      </c>
      <c r="AM61" s="67" t="s">
        <v>72</v>
      </c>
      <c r="AN61" s="67" t="s">
        <v>73</v>
      </c>
      <c r="AO61" s="67" t="s">
        <v>74</v>
      </c>
      <c r="AP61" s="67" t="s">
        <v>75</v>
      </c>
      <c r="AQ61" s="67" t="s">
        <v>76</v>
      </c>
      <c r="AR61" s="67" t="s">
        <v>77</v>
      </c>
      <c r="AS61" s="67" t="s">
        <v>78</v>
      </c>
      <c r="AT61" s="67" t="s">
        <v>79</v>
      </c>
      <c r="AU61" s="67" t="s">
        <v>81</v>
      </c>
      <c r="AV61" s="67" t="s">
        <v>82</v>
      </c>
      <c r="AW61" s="67" t="s">
        <v>83</v>
      </c>
      <c r="AX61" s="67" t="s">
        <v>84</v>
      </c>
    </row>
    <row r="62" spans="1:50" x14ac:dyDescent="0.25">
      <c r="E62" s="68" t="s">
        <v>90</v>
      </c>
      <c r="F62" s="48">
        <f>+$O13/1000</f>
        <v>0.22500000000000001</v>
      </c>
      <c r="G62" s="48">
        <f>+$KKO15/1000</f>
        <v>0</v>
      </c>
      <c r="H62" s="48">
        <f>+$O15/1000</f>
        <v>0</v>
      </c>
      <c r="I62" s="48">
        <f>+$O16/1000</f>
        <v>0.67500000000000004</v>
      </c>
      <c r="J62" s="48">
        <f>+$O17/1000</f>
        <v>0</v>
      </c>
      <c r="K62" s="48">
        <f>+$O18/1000</f>
        <v>0</v>
      </c>
      <c r="L62" s="48">
        <f>+$O19/1000</f>
        <v>0</v>
      </c>
      <c r="M62" s="48">
        <f>+$O20/1000</f>
        <v>0</v>
      </c>
      <c r="N62" s="48">
        <f>+$O21/1000</f>
        <v>0</v>
      </c>
      <c r="O62" s="48">
        <f>+$O22/1000</f>
        <v>0</v>
      </c>
      <c r="P62" s="48">
        <f>+$O23/1000</f>
        <v>0</v>
      </c>
      <c r="Q62" s="48">
        <f>+$O24/1000</f>
        <v>0</v>
      </c>
      <c r="R62" s="48">
        <f>+$O25/1000</f>
        <v>0</v>
      </c>
      <c r="S62" s="48">
        <f>+$O26/1000</f>
        <v>0</v>
      </c>
      <c r="T62" s="48">
        <f>+$L27/1000</f>
        <v>0</v>
      </c>
      <c r="U62" s="48">
        <f>+$L28/1000</f>
        <v>0.37289999999999995</v>
      </c>
      <c r="V62" s="48">
        <f>+$L29/1000</f>
        <v>0</v>
      </c>
      <c r="W62" s="48">
        <f>+$L30/1000</f>
        <v>0</v>
      </c>
      <c r="X62" s="48">
        <f>+$L31/1000</f>
        <v>0</v>
      </c>
      <c r="Y62" s="48">
        <f>+$L32/1000</f>
        <v>0</v>
      </c>
      <c r="Z62" s="48">
        <f>+$L33/1000</f>
        <v>0</v>
      </c>
      <c r="AA62" s="48">
        <f>+$L34/1000</f>
        <v>0</v>
      </c>
      <c r="AB62" s="48">
        <f>+$L35/1000</f>
        <v>0</v>
      </c>
      <c r="AC62" s="48">
        <f>+$L36/1000</f>
        <v>0</v>
      </c>
      <c r="AD62" s="48">
        <f>+$L37/1000</f>
        <v>0</v>
      </c>
      <c r="AE62" s="48">
        <f>+$L38/1000</f>
        <v>0</v>
      </c>
      <c r="AF62" s="48">
        <f>+$L39</f>
        <v>0</v>
      </c>
      <c r="AG62" s="48">
        <f>+$L40/1000</f>
        <v>0</v>
      </c>
      <c r="AH62" s="48">
        <f>+$L41/1000</f>
        <v>0.29699999999999999</v>
      </c>
      <c r="AI62" s="48">
        <f>+$L42/1000</f>
        <v>0</v>
      </c>
      <c r="AJ62" s="48">
        <f>+$L43/1000</f>
        <v>0</v>
      </c>
      <c r="AK62" s="48">
        <f>+$L44/1000</f>
        <v>0</v>
      </c>
      <c r="AL62" s="48">
        <f>+$L45/1000</f>
        <v>0</v>
      </c>
      <c r="AM62" s="48">
        <f>+$L46/1000</f>
        <v>0</v>
      </c>
      <c r="AN62" s="48">
        <f>+$L47/1000</f>
        <v>0</v>
      </c>
      <c r="AO62" s="48">
        <f>+$L48/1000</f>
        <v>0</v>
      </c>
      <c r="AP62" s="48">
        <f>+$L49/1000</f>
        <v>0</v>
      </c>
      <c r="AQ62" s="48">
        <f>+$L50/1000</f>
        <v>0</v>
      </c>
      <c r="AR62" s="48">
        <f>+$L51/1000</f>
        <v>0</v>
      </c>
      <c r="AS62" s="48">
        <f>+$L52/1000</f>
        <v>0</v>
      </c>
      <c r="AT62" s="48">
        <f>+$L53/1000</f>
        <v>0</v>
      </c>
      <c r="AU62" s="48">
        <f>+$L54/1000</f>
        <v>0</v>
      </c>
      <c r="AV62" s="48">
        <f>+$L55/1000</f>
        <v>0</v>
      </c>
      <c r="AW62" s="48">
        <f>+$L56/1000</f>
        <v>0</v>
      </c>
      <c r="AX62" s="48">
        <f>+$L57/1000</f>
        <v>0</v>
      </c>
    </row>
    <row r="63" spans="1:50" x14ac:dyDescent="0.25">
      <c r="E63" s="68" t="s">
        <v>91</v>
      </c>
      <c r="F63" s="48">
        <f>+$R13/1000</f>
        <v>0.44</v>
      </c>
      <c r="G63" s="48">
        <f>+$R14/1000</f>
        <v>0</v>
      </c>
      <c r="H63" s="48">
        <f>+$R15/1000</f>
        <v>0</v>
      </c>
      <c r="I63" s="48">
        <f>+$R16/1000</f>
        <v>0.88</v>
      </c>
      <c r="J63" s="48">
        <f>+$R17/1000</f>
        <v>0.38500000000000001</v>
      </c>
      <c r="K63" s="48">
        <f>+$R18/1000</f>
        <v>0</v>
      </c>
      <c r="L63" s="48">
        <f>+$R19/1000</f>
        <v>0</v>
      </c>
      <c r="M63" s="48">
        <f>+$R20/1000</f>
        <v>0</v>
      </c>
      <c r="N63" s="48">
        <f>+$R21/1000</f>
        <v>0</v>
      </c>
      <c r="O63" s="48">
        <f>+$R22/1000</f>
        <v>0</v>
      </c>
      <c r="P63" s="48">
        <f>+$R23/1000</f>
        <v>0</v>
      </c>
      <c r="Q63" s="48">
        <f>+$R24/1000</f>
        <v>0</v>
      </c>
      <c r="R63" s="48">
        <f>+$R25/1000</f>
        <v>0</v>
      </c>
      <c r="S63" s="48">
        <f>+$R26/1000</f>
        <v>0</v>
      </c>
      <c r="T63" s="48">
        <f>+$O27/1000</f>
        <v>0</v>
      </c>
      <c r="U63" s="48">
        <f>+$O28/1000</f>
        <v>0</v>
      </c>
      <c r="V63" s="48">
        <f>+$O29/1000</f>
        <v>0</v>
      </c>
      <c r="W63" s="48">
        <f>+$O30/1000</f>
        <v>0</v>
      </c>
      <c r="X63" s="48">
        <f>+$O31/1000</f>
        <v>0</v>
      </c>
      <c r="Y63" s="48">
        <f>+$O32/1000</f>
        <v>0</v>
      </c>
      <c r="Z63" s="48">
        <f>+$O33/1000</f>
        <v>0</v>
      </c>
      <c r="AA63" s="48">
        <f>+$O34/1000</f>
        <v>0</v>
      </c>
      <c r="AB63" s="48">
        <f>+$O35/1000</f>
        <v>0</v>
      </c>
      <c r="AC63" s="48">
        <f>+$O36/1000</f>
        <v>0</v>
      </c>
      <c r="AD63" s="48">
        <f>+$O37/1000</f>
        <v>0</v>
      </c>
      <c r="AE63" s="48">
        <f>+$O38/1000</f>
        <v>0</v>
      </c>
      <c r="AF63" s="48">
        <f>+$O39</f>
        <v>0</v>
      </c>
      <c r="AG63" s="48">
        <f>+$O40/1000</f>
        <v>0</v>
      </c>
      <c r="AH63" s="48">
        <f>+$O41/1000</f>
        <v>0</v>
      </c>
      <c r="AI63" s="48">
        <f>+$O42/1000</f>
        <v>0.72</v>
      </c>
      <c r="AJ63" s="48">
        <f>+$O43/1000</f>
        <v>0</v>
      </c>
      <c r="AK63" s="48">
        <f>+$O44/1000</f>
        <v>0</v>
      </c>
      <c r="AL63" s="48">
        <f>+$O45/1000</f>
        <v>0.45</v>
      </c>
      <c r="AM63" s="48">
        <f>+$O46/1000</f>
        <v>0</v>
      </c>
      <c r="AN63" s="48">
        <f>+$O47/1000</f>
        <v>0</v>
      </c>
      <c r="AO63" s="48">
        <f>+$O48/1000</f>
        <v>0</v>
      </c>
      <c r="AP63" s="48">
        <f>+$O49/1000</f>
        <v>0</v>
      </c>
      <c r="AQ63" s="48">
        <f>+$O50/1000</f>
        <v>0</v>
      </c>
      <c r="AR63" s="48">
        <f>+$O51/1000</f>
        <v>0</v>
      </c>
      <c r="AS63" s="48">
        <f>+$O52/1000</f>
        <v>0</v>
      </c>
      <c r="AT63" s="48">
        <f>+$O53/1000</f>
        <v>0</v>
      </c>
      <c r="AU63" s="48">
        <f>+$O54/1000</f>
        <v>0</v>
      </c>
      <c r="AV63" s="48">
        <f>+$O55/1000</f>
        <v>0</v>
      </c>
      <c r="AW63" s="48">
        <f>+$O56/1000</f>
        <v>0</v>
      </c>
      <c r="AX63" s="48">
        <f>+$O57/1000</f>
        <v>0</v>
      </c>
    </row>
    <row r="64" spans="1:50" x14ac:dyDescent="0.25">
      <c r="E64" s="68" t="s">
        <v>92</v>
      </c>
      <c r="F64" s="69">
        <f>SUM(F61:F63)</f>
        <v>0.72</v>
      </c>
      <c r="G64" s="69">
        <f t="shared" ref="G64:AX65" si="11">SUM(G61:G63)</f>
        <v>8.7999999999999995E-2</v>
      </c>
      <c r="H64" s="69">
        <f t="shared" si="11"/>
        <v>0</v>
      </c>
      <c r="I64" s="69">
        <f t="shared" si="11"/>
        <v>1.7749999999999999</v>
      </c>
      <c r="J64" s="69">
        <f t="shared" si="11"/>
        <v>0.38500000000000001</v>
      </c>
      <c r="K64" s="69">
        <f t="shared" si="11"/>
        <v>0</v>
      </c>
      <c r="L64" s="69">
        <f t="shared" si="11"/>
        <v>0</v>
      </c>
      <c r="M64" s="69">
        <f t="shared" si="11"/>
        <v>0</v>
      </c>
      <c r="N64" s="69">
        <f t="shared" si="11"/>
        <v>0</v>
      </c>
      <c r="O64" s="69">
        <f t="shared" si="11"/>
        <v>0</v>
      </c>
      <c r="P64" s="69">
        <f t="shared" si="11"/>
        <v>0</v>
      </c>
      <c r="Q64" s="69">
        <f t="shared" si="11"/>
        <v>0</v>
      </c>
      <c r="R64" s="69">
        <f t="shared" si="11"/>
        <v>0</v>
      </c>
      <c r="S64" s="69">
        <f t="shared" si="11"/>
        <v>0</v>
      </c>
      <c r="T64" s="48">
        <f>+$R27/1000</f>
        <v>0.44</v>
      </c>
      <c r="U64" s="48">
        <f>+$R28/1000</f>
        <v>0</v>
      </c>
      <c r="V64" s="48">
        <f>+$R29/1000</f>
        <v>0</v>
      </c>
      <c r="W64" s="48">
        <f>+$R30/1000</f>
        <v>0.22</v>
      </c>
      <c r="X64" s="48">
        <f>+$R263/1000</f>
        <v>0</v>
      </c>
      <c r="Y64" s="48">
        <f>+$R32/1000</f>
        <v>0</v>
      </c>
      <c r="Z64" s="48">
        <f>+$R33/1000</f>
        <v>0</v>
      </c>
      <c r="AA64" s="48">
        <f>+$R34/1000</f>
        <v>0</v>
      </c>
      <c r="AB64" s="48">
        <f>+$R35/1000</f>
        <v>0.44</v>
      </c>
      <c r="AC64" s="48">
        <f>+$R36/1000</f>
        <v>0</v>
      </c>
      <c r="AD64" s="48">
        <f>+$R37/1000</f>
        <v>0</v>
      </c>
      <c r="AE64" s="48">
        <f>+$R38/1000</f>
        <v>0</v>
      </c>
      <c r="AF64" s="48">
        <f>+$R39</f>
        <v>0</v>
      </c>
      <c r="AG64" s="48">
        <f>+$R40/1000</f>
        <v>0</v>
      </c>
      <c r="AH64" s="48">
        <f>+$R41/1000</f>
        <v>0</v>
      </c>
      <c r="AI64" s="48">
        <f>+$R42/1000</f>
        <v>1.056</v>
      </c>
      <c r="AJ64" s="48">
        <f>+$R43/1000</f>
        <v>0</v>
      </c>
      <c r="AK64" s="48">
        <f>+$R44/1000</f>
        <v>0</v>
      </c>
      <c r="AL64" s="48">
        <f>+$R45/1000</f>
        <v>0.22</v>
      </c>
      <c r="AM64" s="48">
        <f>+$R46/1000</f>
        <v>0</v>
      </c>
      <c r="AN64" s="48">
        <f>+$R47/1000</f>
        <v>0.44</v>
      </c>
      <c r="AO64" s="48">
        <f>+$R48/1000</f>
        <v>0</v>
      </c>
      <c r="AP64" s="48">
        <f>+$R49/1000</f>
        <v>0</v>
      </c>
      <c r="AQ64" s="48">
        <f>+$R50/1000</f>
        <v>0</v>
      </c>
      <c r="AR64" s="48">
        <f>+$R51/1000</f>
        <v>0.66</v>
      </c>
      <c r="AS64" s="48">
        <f>+$R52/1000</f>
        <v>0</v>
      </c>
      <c r="AT64" s="48">
        <f>+$R53/1000</f>
        <v>0</v>
      </c>
      <c r="AU64" s="48">
        <f>+$R54/1000</f>
        <v>0</v>
      </c>
      <c r="AV64" s="48">
        <f>+$R55/1000</f>
        <v>0</v>
      </c>
      <c r="AW64" s="48">
        <f>+$R56/1000</f>
        <v>0</v>
      </c>
      <c r="AX64" s="48">
        <f>+$R57/1000</f>
        <v>0</v>
      </c>
    </row>
    <row r="65" spans="20:50" x14ac:dyDescent="0.25">
      <c r="T65" s="69">
        <f t="shared" si="11"/>
        <v>0.44</v>
      </c>
      <c r="U65" s="69">
        <f t="shared" si="11"/>
        <v>0.37289999999999995</v>
      </c>
      <c r="V65" s="69">
        <f t="shared" si="11"/>
        <v>0</v>
      </c>
      <c r="W65" s="69">
        <f t="shared" si="11"/>
        <v>0.22</v>
      </c>
      <c r="X65" s="69">
        <f t="shared" si="11"/>
        <v>0</v>
      </c>
      <c r="Y65" s="69">
        <f t="shared" si="11"/>
        <v>0</v>
      </c>
      <c r="Z65" s="69">
        <f t="shared" si="11"/>
        <v>0</v>
      </c>
      <c r="AA65" s="69">
        <f t="shared" si="11"/>
        <v>0</v>
      </c>
      <c r="AB65" s="69">
        <f t="shared" si="11"/>
        <v>0.44</v>
      </c>
      <c r="AC65" s="69">
        <f t="shared" si="11"/>
        <v>0</v>
      </c>
      <c r="AD65" s="69">
        <f t="shared" si="11"/>
        <v>0</v>
      </c>
      <c r="AE65" s="69">
        <f t="shared" si="11"/>
        <v>0</v>
      </c>
      <c r="AF65" s="69">
        <f t="shared" si="11"/>
        <v>0</v>
      </c>
      <c r="AG65" s="69">
        <f t="shared" si="11"/>
        <v>0</v>
      </c>
      <c r="AH65" s="69">
        <f t="shared" si="11"/>
        <v>0.29699999999999999</v>
      </c>
      <c r="AI65" s="69">
        <f t="shared" si="11"/>
        <v>1.776</v>
      </c>
      <c r="AJ65" s="69">
        <f t="shared" si="11"/>
        <v>0</v>
      </c>
      <c r="AK65" s="69">
        <f t="shared" si="11"/>
        <v>0</v>
      </c>
      <c r="AL65" s="69">
        <f t="shared" si="11"/>
        <v>0.67</v>
      </c>
      <c r="AM65" s="69">
        <f t="shared" si="11"/>
        <v>0</v>
      </c>
      <c r="AN65" s="69">
        <f t="shared" si="11"/>
        <v>0.44</v>
      </c>
      <c r="AO65" s="69">
        <f t="shared" si="11"/>
        <v>0</v>
      </c>
      <c r="AP65" s="69">
        <f t="shared" si="11"/>
        <v>0</v>
      </c>
      <c r="AQ65" s="69">
        <f t="shared" si="11"/>
        <v>0</v>
      </c>
      <c r="AR65" s="69">
        <f t="shared" si="11"/>
        <v>0.66</v>
      </c>
      <c r="AS65" s="69">
        <f t="shared" si="11"/>
        <v>0</v>
      </c>
      <c r="AT65" s="69">
        <f t="shared" si="11"/>
        <v>0</v>
      </c>
      <c r="AU65" s="69">
        <f t="shared" si="11"/>
        <v>0</v>
      </c>
      <c r="AV65" s="69">
        <f t="shared" si="11"/>
        <v>0</v>
      </c>
      <c r="AW65" s="69">
        <f t="shared" si="11"/>
        <v>0</v>
      </c>
      <c r="AX65" s="69">
        <f t="shared" si="11"/>
        <v>0</v>
      </c>
    </row>
  </sheetData>
  <sheetProtection algorithmName="SHA-512" hashValue="EzWvz64nE0KjbiabeCnhrrm3Gi6bdieN2m1kWptmebEkC46SV299iMeTdReb4iMxAW5QT5nM85ZqDqst6O5Gew==" saltValue="YKwt50J+Eezd7EOhcs10DA==" spinCount="100000" sheet="1" objects="1" scenarios="1"/>
  <mergeCells count="29">
    <mergeCell ref="P11:Q11"/>
    <mergeCell ref="R11:R12"/>
    <mergeCell ref="U14:Y16"/>
    <mergeCell ref="I10:K10"/>
    <mergeCell ref="M10:O10"/>
    <mergeCell ref="P10:R10"/>
    <mergeCell ref="F11:G11"/>
    <mergeCell ref="H11:H12"/>
    <mergeCell ref="I11:J11"/>
    <mergeCell ref="K11:K12"/>
    <mergeCell ref="L11:L12"/>
    <mergeCell ref="M11:N11"/>
    <mergeCell ref="O11:O12"/>
    <mergeCell ref="A7:A12"/>
    <mergeCell ref="B7:B12"/>
    <mergeCell ref="C7:C12"/>
    <mergeCell ref="E7:R8"/>
    <mergeCell ref="F9:H9"/>
    <mergeCell ref="I9:K9"/>
    <mergeCell ref="L9:L10"/>
    <mergeCell ref="M9:O9"/>
    <mergeCell ref="P9:R9"/>
    <mergeCell ref="F10:H10"/>
    <mergeCell ref="A1:C1"/>
    <mergeCell ref="A2:C2"/>
    <mergeCell ref="B3:C3"/>
    <mergeCell ref="B4:C4"/>
    <mergeCell ref="B5:C5"/>
    <mergeCell ref="B6:C6"/>
  </mergeCells>
  <pageMargins left="0.70866141732283472" right="0.70866141732283472" top="0.74803149606299213" bottom="0.74803149606299213" header="0.31496062992125984" footer="0.31496062992125984"/>
  <pageSetup scale="93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1000 DÍAS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Maria Navas Cadena</dc:creator>
  <cp:lastModifiedBy>Jose Maria Navas Cadena</cp:lastModifiedBy>
  <dcterms:created xsi:type="dcterms:W3CDTF">2020-01-31T20:29:34Z</dcterms:created>
  <dcterms:modified xsi:type="dcterms:W3CDTF">2020-01-31T20:32:14Z</dcterms:modified>
</cp:coreProperties>
</file>