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codeName="ThisWorkbook" defaultThemeVersion="124226"/>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8C696649-B2A5-4FF4-A49F-5305E7C1570D}" xr6:coauthVersionLast="47" xr6:coauthVersionMax="47" xr10:uidLastSave="{00000000-0000-0000-0000-000000000000}"/>
  <bookViews>
    <workbookView xWindow="-120" yWindow="-120" windowWidth="29040" windowHeight="15840" tabRatio="911" xr2:uid="{00000000-000D-0000-FFFF-FFFF00000000}"/>
  </bookViews>
  <sheets>
    <sheet name="instrucciones para diligenciar" sheetId="52" r:id="rId1"/>
    <sheet name="ACTA DE INFORME" sheetId="13" state="hidden" r:id="rId2"/>
    <sheet name="En Letras" sheetId="17" state="hidden" r:id="rId3"/>
    <sheet name="PRESUPUESTO" sheetId="19" r:id="rId4"/>
    <sheet name="MES 1" sheetId="47" r:id="rId5"/>
    <sheet name="MES 2" sheetId="48" r:id="rId6"/>
    <sheet name="MES 3" sheetId="49" r:id="rId7"/>
    <sheet name="MES 4" sheetId="50" r:id="rId8"/>
    <sheet name="MES 5" sheetId="41" r:id="rId9"/>
    <sheet name="MES 6" sheetId="40" r:id="rId10"/>
    <sheet name="MES 7" sheetId="39" r:id="rId11"/>
    <sheet name="MES 8" sheetId="38" r:id="rId12"/>
    <sheet name="MES 9" sheetId="37" r:id="rId13"/>
    <sheet name="MES 10" sheetId="36" r:id="rId14"/>
    <sheet name="MES 11" sheetId="35" r:id="rId15"/>
    <sheet name="MES 12" sheetId="34" r:id="rId16"/>
    <sheet name="RESUMEN CONTRATO" sheetId="46" r:id="rId17"/>
  </sheets>
  <definedNames>
    <definedName name="_ftn1" localSheetId="0">'instrucciones para diligenciar'!$A$105</definedName>
    <definedName name="_ftn2" localSheetId="0">'instrucciones para diligenciar'!#REF!</definedName>
    <definedName name="_ftn3" localSheetId="0">'instrucciones para diligenciar'!#REF!</definedName>
    <definedName name="_ftn4" localSheetId="0">'instrucciones para diligenciar'!#REF!</definedName>
    <definedName name="_ftn5" localSheetId="0">'instrucciones para diligenciar'!#REF!</definedName>
    <definedName name="_ftn6" localSheetId="0">'instrucciones para diligenciar'!#REF!</definedName>
    <definedName name="_ftn7" localSheetId="0">'instrucciones para diligenciar'!#REF!</definedName>
    <definedName name="_ftn8" localSheetId="0">'instrucciones para diligenciar'!#REF!</definedName>
    <definedName name="_ftnref1" localSheetId="0">'instrucciones para diligenciar'!$A$35</definedName>
    <definedName name="_ftnref2" localSheetId="0">'instrucciones para diligenciar'!$A$45</definedName>
    <definedName name="_ftnref3" localSheetId="0">'instrucciones para diligenciar'!$A$52</definedName>
    <definedName name="_ftnref4" localSheetId="0">'instrucciones para diligenciar'!$A$54</definedName>
    <definedName name="_ftnref5" localSheetId="0">'instrucciones para diligenciar'!$A$66</definedName>
    <definedName name="_ftnref6" localSheetId="0">'instrucciones para diligenciar'!$A$68</definedName>
    <definedName name="_ftnref7" localSheetId="0">'instrucciones para diligenciar'!$A$70</definedName>
    <definedName name="_ftnref8" localSheetId="0">'instrucciones para diligenciar'!$A$99</definedName>
    <definedName name="_xlnm.Print_Area" localSheetId="1">'ACTA DE INFORME'!$A$2:$F$40</definedName>
    <definedName name="_xlnm.Print_Area" localSheetId="0">'instrucciones para diligenciar'!$A$1:$J$238</definedName>
    <definedName name="_xlnm.Print_Area" localSheetId="4">'MES 1'!$A$4:$N$97</definedName>
    <definedName name="_xlnm.Print_Area" localSheetId="13">'MES 10'!$A$4:$N$94</definedName>
    <definedName name="_xlnm.Print_Area" localSheetId="14">'MES 11'!$A$4:$N$97</definedName>
    <definedName name="_xlnm.Print_Area" localSheetId="15">'MES 12'!$A$4:$N$94</definedName>
    <definedName name="_xlnm.Print_Area" localSheetId="5">'MES 2'!$A$4:$N$96</definedName>
    <definedName name="_xlnm.Print_Area" localSheetId="6">'MES 3'!$A$1:$N$97</definedName>
    <definedName name="_xlnm.Print_Area" localSheetId="7">'MES 4'!$A$4:$N$94</definedName>
    <definedName name="_xlnm.Print_Area" localSheetId="8">'MES 5'!$A$4:$N$94</definedName>
    <definedName name="_xlnm.Print_Area" localSheetId="9">'MES 6'!$A$4:$N$98</definedName>
    <definedName name="_xlnm.Print_Area" localSheetId="10">'MES 7'!$A$4:$N$97</definedName>
    <definedName name="_xlnm.Print_Area" localSheetId="11">'MES 8'!$A$4:$N$94</definedName>
    <definedName name="_xlnm.Print_Area" localSheetId="12">'MES 9'!$A$4:$N$96</definedName>
    <definedName name="_xlnm.Print_Area" localSheetId="3">PRESUPUESTO!$A$1:$H$84</definedName>
    <definedName name="_xlnm.Print_Area" localSheetId="16">'RESUMEN CONTRATO'!$A$4:$L$96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5" i="47" l="1"/>
  <c r="L5" i="49" s="1"/>
  <c r="L5" i="50" s="1"/>
  <c r="L5" i="41" s="1"/>
  <c r="L5" i="40" s="1"/>
  <c r="L5" i="39" s="1"/>
  <c r="L5" i="38" s="1"/>
  <c r="L5" i="37" s="1"/>
  <c r="L5" i="36" s="1"/>
  <c r="L5" i="35" s="1"/>
  <c r="L5" i="34" s="1"/>
  <c r="L9" i="47"/>
  <c r="L8" i="47"/>
  <c r="L8" i="48" s="1"/>
  <c r="L8" i="49" s="1"/>
  <c r="L8" i="50" s="1"/>
  <c r="L8" i="41" s="1"/>
  <c r="L8" i="40" s="1"/>
  <c r="L8" i="39" s="1"/>
  <c r="L8" i="38" s="1"/>
  <c r="L8" i="37" s="1"/>
  <c r="L8" i="36" s="1"/>
  <c r="L8" i="35" s="1"/>
  <c r="L8" i="34" s="1"/>
  <c r="L7" i="47"/>
  <c r="L7" i="48" s="1"/>
  <c r="L7" i="49" s="1"/>
  <c r="L7" i="50" s="1"/>
  <c r="L7" i="41" s="1"/>
  <c r="L7" i="40" s="1"/>
  <c r="L6" i="47"/>
  <c r="L6" i="48" s="1"/>
  <c r="L6" i="49" s="1"/>
  <c r="L6" i="50" s="1"/>
  <c r="L6" i="41" s="1"/>
  <c r="L6" i="40" s="1"/>
  <c r="L6" i="39" s="1"/>
  <c r="L6" i="38" s="1"/>
  <c r="L6" i="37" s="1"/>
  <c r="L6" i="36" s="1"/>
  <c r="L6" i="35" s="1"/>
  <c r="L6" i="34" s="1"/>
  <c r="H9" i="19"/>
  <c r="F94" i="46"/>
  <c r="F95" i="46"/>
  <c r="H7" i="19"/>
  <c r="C10" i="47" s="1"/>
  <c r="F95" i="47" s="1"/>
  <c r="C10" i="40"/>
  <c r="H14" i="48"/>
  <c r="H14" i="47"/>
  <c r="L7" i="39" l="1"/>
  <c r="L7" i="38" s="1"/>
  <c r="L7" i="37" s="1"/>
  <c r="L7" i="36" s="1"/>
  <c r="L7" i="35" s="1"/>
  <c r="L7" i="34" s="1"/>
  <c r="C10" i="48"/>
  <c r="F93" i="46" s="1"/>
  <c r="F96" i="46" s="1"/>
  <c r="C10" i="38" l="1"/>
  <c r="C15" i="47" l="1"/>
  <c r="C16" i="47"/>
  <c r="C17" i="47"/>
  <c r="C18" i="47"/>
  <c r="H14" i="34" l="1"/>
  <c r="H14" i="35"/>
  <c r="H14" i="36"/>
  <c r="H14" i="37"/>
  <c r="H14" i="38"/>
  <c r="F98" i="46" s="1"/>
  <c r="H14" i="39"/>
  <c r="H14" i="40"/>
  <c r="H14" i="41"/>
  <c r="H14" i="50"/>
  <c r="H14" i="49"/>
  <c r="J9" i="46"/>
  <c r="I9" i="46"/>
  <c r="H9" i="46"/>
  <c r="F9" i="46"/>
  <c r="C9" i="46"/>
  <c r="J8" i="46"/>
  <c r="I8" i="46"/>
  <c r="H8" i="46"/>
  <c r="F8" i="46"/>
  <c r="C8" i="46"/>
  <c r="J7" i="46"/>
  <c r="I7" i="46"/>
  <c r="H7" i="46"/>
  <c r="F7" i="46"/>
  <c r="C7" i="46"/>
  <c r="J6" i="46"/>
  <c r="I6" i="46"/>
  <c r="H6" i="46"/>
  <c r="F6" i="46"/>
  <c r="C6" i="46"/>
  <c r="J5" i="46"/>
  <c r="I5" i="46"/>
  <c r="H5" i="46"/>
  <c r="F5" i="46"/>
  <c r="C5" i="46"/>
  <c r="C4" i="46"/>
  <c r="J9" i="34"/>
  <c r="I9" i="34"/>
  <c r="G9" i="34"/>
  <c r="C9" i="34"/>
  <c r="J8" i="34"/>
  <c r="I8" i="34"/>
  <c r="G8" i="34"/>
  <c r="C8" i="34"/>
  <c r="J7" i="34"/>
  <c r="I7" i="34"/>
  <c r="G7" i="34"/>
  <c r="C7" i="34"/>
  <c r="J6" i="34"/>
  <c r="I6" i="34"/>
  <c r="G6" i="34"/>
  <c r="C6" i="34"/>
  <c r="J5" i="34"/>
  <c r="I5" i="34"/>
  <c r="G5" i="34"/>
  <c r="C5" i="34"/>
  <c r="C4" i="34"/>
  <c r="J9" i="35"/>
  <c r="I9" i="35"/>
  <c r="G9" i="35"/>
  <c r="C9" i="35"/>
  <c r="J8" i="35"/>
  <c r="I8" i="35"/>
  <c r="G8" i="35"/>
  <c r="C8" i="35"/>
  <c r="J7" i="35"/>
  <c r="I7" i="35"/>
  <c r="G7" i="35"/>
  <c r="C7" i="35"/>
  <c r="J6" i="35"/>
  <c r="I6" i="35"/>
  <c r="G6" i="35"/>
  <c r="C6" i="35"/>
  <c r="J5" i="35"/>
  <c r="I5" i="35"/>
  <c r="G5" i="35"/>
  <c r="C5" i="35"/>
  <c r="C4" i="35"/>
  <c r="J9" i="36"/>
  <c r="I9" i="36"/>
  <c r="G9" i="36"/>
  <c r="C9" i="36"/>
  <c r="J8" i="36"/>
  <c r="I8" i="36"/>
  <c r="G8" i="36"/>
  <c r="C8" i="36"/>
  <c r="J7" i="36"/>
  <c r="I7" i="36"/>
  <c r="G7" i="36"/>
  <c r="C7" i="36"/>
  <c r="J6" i="36"/>
  <c r="I6" i="36"/>
  <c r="G6" i="36"/>
  <c r="C6" i="36"/>
  <c r="J5" i="36"/>
  <c r="I5" i="36"/>
  <c r="G5" i="36"/>
  <c r="C5" i="36"/>
  <c r="C4" i="36"/>
  <c r="J9" i="37"/>
  <c r="I9" i="37"/>
  <c r="G9" i="37"/>
  <c r="C9" i="37"/>
  <c r="J8" i="37"/>
  <c r="I8" i="37"/>
  <c r="G8" i="37"/>
  <c r="C8" i="37"/>
  <c r="J7" i="37"/>
  <c r="I7" i="37"/>
  <c r="G7" i="37"/>
  <c r="C7" i="37"/>
  <c r="J6" i="37"/>
  <c r="I6" i="37"/>
  <c r="G6" i="37"/>
  <c r="C6" i="37"/>
  <c r="J5" i="37"/>
  <c r="I5" i="37"/>
  <c r="G5" i="37"/>
  <c r="C5" i="37"/>
  <c r="C4" i="37"/>
  <c r="J9" i="38"/>
  <c r="I9" i="38"/>
  <c r="G9" i="38"/>
  <c r="C9" i="38"/>
  <c r="J8" i="38"/>
  <c r="I8" i="38"/>
  <c r="G8" i="38"/>
  <c r="C8" i="38"/>
  <c r="J7" i="38"/>
  <c r="I7" i="38"/>
  <c r="G7" i="38"/>
  <c r="C7" i="38"/>
  <c r="J6" i="38"/>
  <c r="I6" i="38"/>
  <c r="G6" i="38"/>
  <c r="C6" i="38"/>
  <c r="J5" i="38"/>
  <c r="I5" i="38"/>
  <c r="G5" i="38"/>
  <c r="C5" i="38"/>
  <c r="C4" i="38"/>
  <c r="J9" i="39"/>
  <c r="I9" i="39"/>
  <c r="G9" i="39"/>
  <c r="C9" i="39"/>
  <c r="J8" i="39"/>
  <c r="I8" i="39"/>
  <c r="G8" i="39"/>
  <c r="C8" i="39"/>
  <c r="J7" i="39"/>
  <c r="I7" i="39"/>
  <c r="G7" i="39"/>
  <c r="C7" i="39"/>
  <c r="J6" i="39"/>
  <c r="I6" i="39"/>
  <c r="G6" i="39"/>
  <c r="C6" i="39"/>
  <c r="J5" i="39"/>
  <c r="I5" i="39"/>
  <c r="G5" i="39"/>
  <c r="C5" i="39"/>
  <c r="C4" i="39"/>
  <c r="J9" i="40"/>
  <c r="I9" i="40"/>
  <c r="G9" i="40"/>
  <c r="C9" i="40"/>
  <c r="J8" i="40"/>
  <c r="I8" i="40"/>
  <c r="G8" i="40"/>
  <c r="C8" i="40"/>
  <c r="J7" i="40"/>
  <c r="I7" i="40"/>
  <c r="G7" i="40"/>
  <c r="C7" i="40"/>
  <c r="J6" i="40"/>
  <c r="I6" i="40"/>
  <c r="G6" i="40"/>
  <c r="C6" i="40"/>
  <c r="J5" i="40"/>
  <c r="I5" i="40"/>
  <c r="G5" i="40"/>
  <c r="C5" i="40"/>
  <c r="C4" i="40"/>
  <c r="J9" i="41"/>
  <c r="I9" i="41"/>
  <c r="G9" i="41"/>
  <c r="C9" i="41"/>
  <c r="J8" i="41"/>
  <c r="I8" i="41"/>
  <c r="G8" i="41"/>
  <c r="C8" i="41"/>
  <c r="J7" i="41"/>
  <c r="I7" i="41"/>
  <c r="G7" i="41"/>
  <c r="C7" i="41"/>
  <c r="J6" i="41"/>
  <c r="I6" i="41"/>
  <c r="G6" i="41"/>
  <c r="C6" i="41"/>
  <c r="J5" i="41"/>
  <c r="I5" i="41"/>
  <c r="G5" i="41"/>
  <c r="C5" i="41"/>
  <c r="C4" i="41"/>
  <c r="J9" i="50"/>
  <c r="I9" i="50"/>
  <c r="G9" i="50"/>
  <c r="C9" i="50"/>
  <c r="J8" i="50"/>
  <c r="I8" i="50"/>
  <c r="G8" i="50"/>
  <c r="C8" i="50"/>
  <c r="J7" i="50"/>
  <c r="I7" i="50"/>
  <c r="G7" i="50"/>
  <c r="C7" i="50"/>
  <c r="J6" i="50"/>
  <c r="I6" i="50"/>
  <c r="G6" i="50"/>
  <c r="C6" i="50"/>
  <c r="J5" i="50"/>
  <c r="I5" i="50"/>
  <c r="G5" i="50"/>
  <c r="C5" i="50"/>
  <c r="C4" i="50"/>
  <c r="J9" i="49"/>
  <c r="I9" i="49"/>
  <c r="G9" i="49"/>
  <c r="C9" i="49"/>
  <c r="J8" i="49"/>
  <c r="I8" i="49"/>
  <c r="G8" i="49"/>
  <c r="C8" i="49"/>
  <c r="J7" i="49"/>
  <c r="I7" i="49"/>
  <c r="G7" i="49"/>
  <c r="C7" i="49"/>
  <c r="J6" i="49"/>
  <c r="I6" i="49"/>
  <c r="G6" i="49"/>
  <c r="C6" i="49"/>
  <c r="J5" i="49"/>
  <c r="I5" i="49"/>
  <c r="G5" i="49"/>
  <c r="C5" i="49"/>
  <c r="C4" i="49"/>
  <c r="L9" i="48"/>
  <c r="L9" i="49" s="1"/>
  <c r="L9" i="50" s="1"/>
  <c r="L9" i="41" s="1"/>
  <c r="L9" i="40" s="1"/>
  <c r="L9" i="39" s="1"/>
  <c r="L9" i="38" s="1"/>
  <c r="L9" i="37" s="1"/>
  <c r="L9" i="36" s="1"/>
  <c r="L9" i="35" s="1"/>
  <c r="L9" i="34" s="1"/>
  <c r="J9" i="48"/>
  <c r="I9" i="48"/>
  <c r="G9" i="48"/>
  <c r="C9" i="48"/>
  <c r="J8" i="48"/>
  <c r="I8" i="48"/>
  <c r="G8" i="48"/>
  <c r="C8" i="48"/>
  <c r="J7" i="48"/>
  <c r="I7" i="48"/>
  <c r="G7" i="48"/>
  <c r="C7" i="48"/>
  <c r="J6" i="48"/>
  <c r="I6" i="48"/>
  <c r="G6" i="48"/>
  <c r="C6" i="48"/>
  <c r="J5" i="48"/>
  <c r="I5" i="48"/>
  <c r="G5" i="48"/>
  <c r="C5" i="48"/>
  <c r="C4" i="48"/>
  <c r="J9" i="47"/>
  <c r="I9" i="47"/>
  <c r="G9" i="47"/>
  <c r="J8" i="47"/>
  <c r="I8" i="47"/>
  <c r="G8" i="47"/>
  <c r="J7" i="47"/>
  <c r="I7" i="47"/>
  <c r="G7" i="47"/>
  <c r="J6" i="47"/>
  <c r="I6" i="47"/>
  <c r="G6" i="47"/>
  <c r="J5" i="47"/>
  <c r="I5" i="47"/>
  <c r="G5" i="47"/>
  <c r="C9" i="47"/>
  <c r="C8" i="47"/>
  <c r="C7" i="47"/>
  <c r="C6" i="47"/>
  <c r="C5" i="47"/>
  <c r="C4" i="47"/>
  <c r="I14" i="47"/>
  <c r="G14" i="48" s="1"/>
  <c r="G14" i="46" l="1"/>
  <c r="G73" i="19"/>
  <c r="C14" i="47" l="1"/>
  <c r="H79" i="46" l="1"/>
  <c r="G79" i="46"/>
  <c r="E79" i="46"/>
  <c r="D79" i="46"/>
  <c r="C79" i="46"/>
  <c r="H77" i="46"/>
  <c r="G77" i="46"/>
  <c r="E77" i="46"/>
  <c r="D77" i="46"/>
  <c r="C77" i="46"/>
  <c r="H72" i="46"/>
  <c r="G72" i="46"/>
  <c r="E72" i="46"/>
  <c r="D72" i="46"/>
  <c r="C72" i="46"/>
  <c r="G59" i="46"/>
  <c r="E59" i="46"/>
  <c r="D59" i="46"/>
  <c r="C59" i="46"/>
  <c r="F59" i="46" l="1"/>
  <c r="K59" i="46" s="1"/>
  <c r="F72" i="46"/>
  <c r="K72" i="46" s="1"/>
  <c r="F77" i="46"/>
  <c r="K77" i="46" s="1"/>
  <c r="F79" i="46"/>
  <c r="K79" i="46" s="1"/>
  <c r="I59" i="46" l="1"/>
  <c r="I72" i="46"/>
  <c r="I77" i="46"/>
  <c r="I79" i="46"/>
  <c r="I81" i="47"/>
  <c r="G83" i="48" s="1"/>
  <c r="I83" i="48" s="1"/>
  <c r="G81" i="49" s="1"/>
  <c r="I81" i="49" s="1"/>
  <c r="G81" i="50" s="1"/>
  <c r="I81" i="50" s="1"/>
  <c r="G81" i="41" s="1"/>
  <c r="I81" i="41" s="1"/>
  <c r="G81" i="40" s="1"/>
  <c r="I81" i="40" s="1"/>
  <c r="G81" i="39" s="1"/>
  <c r="I81" i="39" s="1"/>
  <c r="G81" i="38" s="1"/>
  <c r="I81" i="38" s="1"/>
  <c r="G81" i="37" s="1"/>
  <c r="I81" i="37" s="1"/>
  <c r="G81" i="36" s="1"/>
  <c r="I81" i="36" s="1"/>
  <c r="G81" i="35" s="1"/>
  <c r="I81" i="35" s="1"/>
  <c r="G81" i="34" s="1"/>
  <c r="I81" i="34" s="1"/>
  <c r="C81" i="47"/>
  <c r="F81" i="47" s="1"/>
  <c r="C83" i="48" s="1"/>
  <c r="F83" i="48" s="1"/>
  <c r="I79" i="47"/>
  <c r="G81" i="48" s="1"/>
  <c r="I81" i="48" s="1"/>
  <c r="G79" i="49" s="1"/>
  <c r="I79" i="49" s="1"/>
  <c r="G79" i="50" s="1"/>
  <c r="I79" i="50" s="1"/>
  <c r="G79" i="41" s="1"/>
  <c r="I79" i="41" s="1"/>
  <c r="G79" i="40" s="1"/>
  <c r="I79" i="40" s="1"/>
  <c r="G79" i="39" s="1"/>
  <c r="I79" i="39" s="1"/>
  <c r="G79" i="38" s="1"/>
  <c r="I79" i="38" s="1"/>
  <c r="G79" i="37" s="1"/>
  <c r="I79" i="37" s="1"/>
  <c r="G79" i="36" s="1"/>
  <c r="I79" i="36" s="1"/>
  <c r="G79" i="35" s="1"/>
  <c r="I79" i="35" s="1"/>
  <c r="G79" i="34" s="1"/>
  <c r="I79" i="34" s="1"/>
  <c r="C79" i="47"/>
  <c r="F79" i="47" s="1"/>
  <c r="I74" i="47"/>
  <c r="G76" i="48" s="1"/>
  <c r="I76" i="48" s="1"/>
  <c r="G74" i="49" s="1"/>
  <c r="I74" i="49" s="1"/>
  <c r="G74" i="50" s="1"/>
  <c r="I74" i="50" s="1"/>
  <c r="G74" i="41" s="1"/>
  <c r="I74" i="41" s="1"/>
  <c r="G74" i="40" s="1"/>
  <c r="I74" i="40" s="1"/>
  <c r="G74" i="39" s="1"/>
  <c r="I74" i="39" s="1"/>
  <c r="G74" i="38" s="1"/>
  <c r="I74" i="38" s="1"/>
  <c r="G74" i="37" s="1"/>
  <c r="I74" i="37" s="1"/>
  <c r="G74" i="36" s="1"/>
  <c r="I74" i="36" s="1"/>
  <c r="G74" i="35" s="1"/>
  <c r="I74" i="35" s="1"/>
  <c r="G74" i="34" s="1"/>
  <c r="I74" i="34" s="1"/>
  <c r="C74" i="47"/>
  <c r="F74" i="47" s="1"/>
  <c r="I61" i="47"/>
  <c r="G63" i="48" s="1"/>
  <c r="I63" i="48" s="1"/>
  <c r="G61" i="49" s="1"/>
  <c r="I61" i="49" s="1"/>
  <c r="G61" i="50" s="1"/>
  <c r="I61" i="50" s="1"/>
  <c r="G61" i="41" s="1"/>
  <c r="I61" i="41" s="1"/>
  <c r="G61" i="40" s="1"/>
  <c r="I61" i="40" s="1"/>
  <c r="G61" i="39" s="1"/>
  <c r="I61" i="39" s="1"/>
  <c r="G61" i="38" s="1"/>
  <c r="I61" i="38" s="1"/>
  <c r="G61" i="37" s="1"/>
  <c r="I61" i="37" s="1"/>
  <c r="G61" i="36" s="1"/>
  <c r="I61" i="36" s="1"/>
  <c r="G61" i="35" s="1"/>
  <c r="I61" i="35" s="1"/>
  <c r="G61" i="34" s="1"/>
  <c r="I61" i="34" s="1"/>
  <c r="C61" i="47"/>
  <c r="F61" i="47" s="1"/>
  <c r="N61" i="47" l="1"/>
  <c r="N79" i="47"/>
  <c r="C81" i="48"/>
  <c r="F81" i="48" s="1"/>
  <c r="N83" i="48"/>
  <c r="C81" i="49"/>
  <c r="F81" i="49" s="1"/>
  <c r="J83" i="48"/>
  <c r="C63" i="48"/>
  <c r="F63" i="48" s="1"/>
  <c r="N74" i="47"/>
  <c r="C76" i="48"/>
  <c r="F76" i="48" s="1"/>
  <c r="N81" i="47"/>
  <c r="J81" i="47"/>
  <c r="J79" i="47"/>
  <c r="J74" i="47"/>
  <c r="J61" i="47"/>
  <c r="N76" i="48" l="1"/>
  <c r="C74" i="49"/>
  <c r="F74" i="49" s="1"/>
  <c r="J76" i="48"/>
  <c r="N63" i="48"/>
  <c r="C61" i="49"/>
  <c r="F61" i="49" s="1"/>
  <c r="N81" i="49"/>
  <c r="C81" i="50"/>
  <c r="F81" i="50" s="1"/>
  <c r="J81" i="49"/>
  <c r="N81" i="48"/>
  <c r="C79" i="49"/>
  <c r="F79" i="49" s="1"/>
  <c r="J81" i="48"/>
  <c r="J63" i="48"/>
  <c r="N79" i="49" l="1"/>
  <c r="C79" i="50"/>
  <c r="F79" i="50" s="1"/>
  <c r="J79" i="49"/>
  <c r="N74" i="49"/>
  <c r="C74" i="50"/>
  <c r="F74" i="50" s="1"/>
  <c r="J74" i="49"/>
  <c r="N81" i="50"/>
  <c r="C81" i="41"/>
  <c r="F81" i="41" s="1"/>
  <c r="J81" i="50"/>
  <c r="N61" i="49"/>
  <c r="C61" i="50"/>
  <c r="F61" i="50" s="1"/>
  <c r="J61" i="49"/>
  <c r="C57" i="47"/>
  <c r="C58" i="47"/>
  <c r="C59" i="47"/>
  <c r="C60" i="47"/>
  <c r="C62" i="47"/>
  <c r="N81" i="41" l="1"/>
  <c r="C81" i="40"/>
  <c r="F81" i="40" s="1"/>
  <c r="J81" i="41"/>
  <c r="N79" i="50"/>
  <c r="C79" i="41"/>
  <c r="F79" i="41" s="1"/>
  <c r="J79" i="50"/>
  <c r="N61" i="50"/>
  <c r="C61" i="41"/>
  <c r="F61" i="41" s="1"/>
  <c r="J61" i="50"/>
  <c r="N74" i="50"/>
  <c r="C74" i="41"/>
  <c r="F74" i="41" s="1"/>
  <c r="J74" i="50"/>
  <c r="G60" i="46"/>
  <c r="E60" i="46"/>
  <c r="D60" i="46"/>
  <c r="C60" i="46"/>
  <c r="C58" i="46"/>
  <c r="M83" i="34"/>
  <c r="L83" i="34"/>
  <c r="M64" i="34"/>
  <c r="L64" i="34"/>
  <c r="M47" i="34"/>
  <c r="L47" i="34"/>
  <c r="M19" i="34"/>
  <c r="L19" i="34"/>
  <c r="M83" i="35"/>
  <c r="L83" i="35"/>
  <c r="M64" i="35"/>
  <c r="L64" i="35"/>
  <c r="M47" i="35"/>
  <c r="L47" i="35"/>
  <c r="M19" i="35"/>
  <c r="L19" i="35"/>
  <c r="M83" i="36"/>
  <c r="L83" i="36"/>
  <c r="M64" i="36"/>
  <c r="L64" i="36"/>
  <c r="M47" i="36"/>
  <c r="L47" i="36"/>
  <c r="M19" i="36"/>
  <c r="L19" i="36"/>
  <c r="M84" i="35" l="1"/>
  <c r="L84" i="35"/>
  <c r="M84" i="36"/>
  <c r="L84" i="36"/>
  <c r="N61" i="41"/>
  <c r="C61" i="40"/>
  <c r="F61" i="40" s="1"/>
  <c r="J61" i="41"/>
  <c r="N81" i="40"/>
  <c r="C81" i="39"/>
  <c r="F81" i="39" s="1"/>
  <c r="J81" i="40"/>
  <c r="N74" i="41"/>
  <c r="C74" i="40"/>
  <c r="F74" i="40" s="1"/>
  <c r="J74" i="41"/>
  <c r="N79" i="41"/>
  <c r="C79" i="40"/>
  <c r="F79" i="40" s="1"/>
  <c r="J79" i="41"/>
  <c r="M84" i="34"/>
  <c r="L84" i="34"/>
  <c r="F60" i="46"/>
  <c r="I60" i="46" s="1"/>
  <c r="C74" i="39" l="1"/>
  <c r="F74" i="39" s="1"/>
  <c r="J74" i="40"/>
  <c r="N74" i="40"/>
  <c r="C61" i="39"/>
  <c r="F61" i="39" s="1"/>
  <c r="N61" i="40"/>
  <c r="J61" i="40"/>
  <c r="C79" i="39"/>
  <c r="F79" i="39" s="1"/>
  <c r="N79" i="40"/>
  <c r="J79" i="40"/>
  <c r="N81" i="39"/>
  <c r="C81" i="38"/>
  <c r="F81" i="38" s="1"/>
  <c r="J81" i="39"/>
  <c r="K60" i="46"/>
  <c r="M83" i="37"/>
  <c r="L83" i="37"/>
  <c r="M64" i="37"/>
  <c r="L64" i="37"/>
  <c r="M47" i="37"/>
  <c r="L47" i="37"/>
  <c r="M19" i="37"/>
  <c r="L19" i="37"/>
  <c r="M83" i="38"/>
  <c r="L83" i="38"/>
  <c r="M64" i="38"/>
  <c r="L64" i="38"/>
  <c r="M47" i="38"/>
  <c r="L47" i="38"/>
  <c r="M19" i="38"/>
  <c r="L19" i="38"/>
  <c r="M83" i="39"/>
  <c r="L83" i="39"/>
  <c r="M64" i="39"/>
  <c r="L64" i="39"/>
  <c r="M47" i="39"/>
  <c r="L47" i="39"/>
  <c r="M19" i="39"/>
  <c r="L19" i="39"/>
  <c r="M84" i="37" l="1"/>
  <c r="L84" i="37"/>
  <c r="L84" i="39"/>
  <c r="M84" i="39"/>
  <c r="C61" i="38"/>
  <c r="F61" i="38" s="1"/>
  <c r="J61" i="39"/>
  <c r="N61" i="39"/>
  <c r="N81" i="38"/>
  <c r="C81" i="37"/>
  <c r="F81" i="37" s="1"/>
  <c r="J81" i="38"/>
  <c r="N79" i="39"/>
  <c r="C79" i="38"/>
  <c r="F79" i="38" s="1"/>
  <c r="J79" i="39"/>
  <c r="C74" i="38"/>
  <c r="F74" i="38" s="1"/>
  <c r="J74" i="39"/>
  <c r="N74" i="39"/>
  <c r="M84" i="38"/>
  <c r="L84" i="38"/>
  <c r="M83" i="40"/>
  <c r="L83" i="40"/>
  <c r="M64" i="40"/>
  <c r="L64" i="40"/>
  <c r="M47" i="40"/>
  <c r="L47" i="40"/>
  <c r="M19" i="40"/>
  <c r="L19" i="40"/>
  <c r="M83" i="41"/>
  <c r="L83" i="41"/>
  <c r="M64" i="41"/>
  <c r="L64" i="41"/>
  <c r="M47" i="41"/>
  <c r="L47" i="41"/>
  <c r="M19" i="41"/>
  <c r="L19" i="41"/>
  <c r="M84" i="41" l="1"/>
  <c r="L84" i="41"/>
  <c r="N74" i="38"/>
  <c r="C74" i="37"/>
  <c r="F74" i="37" s="1"/>
  <c r="J74" i="38"/>
  <c r="N79" i="38"/>
  <c r="C79" i="37"/>
  <c r="F79" i="37" s="1"/>
  <c r="J79" i="38"/>
  <c r="N81" i="37"/>
  <c r="C81" i="36"/>
  <c r="F81" i="36" s="1"/>
  <c r="J81" i="37"/>
  <c r="N61" i="38"/>
  <c r="C61" i="37"/>
  <c r="F61" i="37" s="1"/>
  <c r="J61" i="38"/>
  <c r="L84" i="40"/>
  <c r="M84" i="40"/>
  <c r="M83" i="50"/>
  <c r="L83" i="50"/>
  <c r="M64" i="50"/>
  <c r="L64" i="50"/>
  <c r="M47" i="50"/>
  <c r="L47" i="50"/>
  <c r="M19" i="50"/>
  <c r="L19" i="50"/>
  <c r="M83" i="49"/>
  <c r="L83" i="49"/>
  <c r="M64" i="49"/>
  <c r="L64" i="49"/>
  <c r="M47" i="49"/>
  <c r="L47" i="49"/>
  <c r="M19" i="49"/>
  <c r="L19" i="49"/>
  <c r="L84" i="50" l="1"/>
  <c r="M84" i="50"/>
  <c r="N81" i="36"/>
  <c r="C81" i="35"/>
  <c r="F81" i="35" s="1"/>
  <c r="J81" i="36"/>
  <c r="C74" i="36"/>
  <c r="F74" i="36" s="1"/>
  <c r="N74" i="37"/>
  <c r="J74" i="37"/>
  <c r="N61" i="37"/>
  <c r="C61" i="36"/>
  <c r="F61" i="36" s="1"/>
  <c r="J61" i="37"/>
  <c r="N79" i="37"/>
  <c r="C79" i="36"/>
  <c r="F79" i="36" s="1"/>
  <c r="J79" i="37"/>
  <c r="M84" i="49"/>
  <c r="L84" i="49"/>
  <c r="M85" i="48"/>
  <c r="L85" i="48"/>
  <c r="M66" i="48"/>
  <c r="L66" i="48"/>
  <c r="M49" i="48"/>
  <c r="L49" i="48"/>
  <c r="M19" i="48"/>
  <c r="L19" i="48"/>
  <c r="I62" i="47"/>
  <c r="F62" i="47"/>
  <c r="N61" i="36" l="1"/>
  <c r="C61" i="35"/>
  <c r="F61" i="35" s="1"/>
  <c r="J61" i="36"/>
  <c r="N74" i="36"/>
  <c r="C74" i="35"/>
  <c r="F74" i="35" s="1"/>
  <c r="J74" i="36"/>
  <c r="N81" i="35"/>
  <c r="C81" i="34"/>
  <c r="F81" i="34" s="1"/>
  <c r="J81" i="35"/>
  <c r="N79" i="36"/>
  <c r="C79" i="35"/>
  <c r="F79" i="35" s="1"/>
  <c r="J79" i="36"/>
  <c r="L86" i="48"/>
  <c r="M86" i="48"/>
  <c r="G64" i="48"/>
  <c r="I64" i="48" s="1"/>
  <c r="G62" i="49" s="1"/>
  <c r="I62" i="49" s="1"/>
  <c r="G62" i="50" s="1"/>
  <c r="I62" i="50" s="1"/>
  <c r="G62" i="41" s="1"/>
  <c r="I62" i="41" s="1"/>
  <c r="G62" i="40" s="1"/>
  <c r="I62" i="40" s="1"/>
  <c r="G62" i="39" s="1"/>
  <c r="I62" i="39" s="1"/>
  <c r="G62" i="38" s="1"/>
  <c r="I62" i="38" s="1"/>
  <c r="G62" i="37" s="1"/>
  <c r="I62" i="37" s="1"/>
  <c r="G62" i="36" s="1"/>
  <c r="I62" i="36" s="1"/>
  <c r="G62" i="35" s="1"/>
  <c r="I62" i="35" s="1"/>
  <c r="G62" i="34" s="1"/>
  <c r="I62" i="34" s="1"/>
  <c r="N62" i="47"/>
  <c r="C64" i="48"/>
  <c r="F64" i="48" s="1"/>
  <c r="J62" i="47"/>
  <c r="N64" i="48" l="1"/>
  <c r="J81" i="34"/>
  <c r="N81" i="34"/>
  <c r="N61" i="35"/>
  <c r="C61" i="34"/>
  <c r="F61" i="34" s="1"/>
  <c r="J61" i="35"/>
  <c r="N79" i="35"/>
  <c r="C79" i="34"/>
  <c r="F79" i="34" s="1"/>
  <c r="J79" i="35"/>
  <c r="N74" i="35"/>
  <c r="C74" i="34"/>
  <c r="F74" i="34" s="1"/>
  <c r="J74" i="35"/>
  <c r="J64" i="48"/>
  <c r="C62" i="49"/>
  <c r="F62" i="49" s="1"/>
  <c r="M83" i="47"/>
  <c r="L83" i="47"/>
  <c r="M64" i="47"/>
  <c r="L64" i="47"/>
  <c r="M47" i="47"/>
  <c r="L47" i="47"/>
  <c r="M19" i="47"/>
  <c r="L19" i="47"/>
  <c r="J74" i="34" l="1"/>
  <c r="N74" i="34"/>
  <c r="N61" i="34"/>
  <c r="J61" i="34"/>
  <c r="N79" i="34"/>
  <c r="J79" i="34"/>
  <c r="M84" i="47"/>
  <c r="L84" i="47"/>
  <c r="N62" i="49"/>
  <c r="C62" i="50"/>
  <c r="F62" i="50" s="1"/>
  <c r="J62" i="49"/>
  <c r="F60" i="47"/>
  <c r="G58" i="46"/>
  <c r="E58" i="46"/>
  <c r="D58" i="46"/>
  <c r="G57" i="46"/>
  <c r="E57" i="46"/>
  <c r="D57" i="46"/>
  <c r="C57" i="46"/>
  <c r="G43" i="46"/>
  <c r="E43" i="46"/>
  <c r="D43" i="46"/>
  <c r="C43" i="46"/>
  <c r="I45" i="47"/>
  <c r="C45" i="47"/>
  <c r="F45" i="47" s="1"/>
  <c r="I63" i="47"/>
  <c r="C63" i="47"/>
  <c r="F63" i="47" s="1"/>
  <c r="I60" i="47"/>
  <c r="I59" i="47"/>
  <c r="F59" i="47"/>
  <c r="G47" i="48" l="1"/>
  <c r="I47" i="48" s="1"/>
  <c r="G45" i="49" s="1"/>
  <c r="I45" i="49" s="1"/>
  <c r="G45" i="50" s="1"/>
  <c r="I45" i="50" s="1"/>
  <c r="G45" i="41" s="1"/>
  <c r="I45" i="41" s="1"/>
  <c r="G45" i="40" s="1"/>
  <c r="I45" i="40" s="1"/>
  <c r="G45" i="39" s="1"/>
  <c r="I45" i="39" s="1"/>
  <c r="G45" i="38" s="1"/>
  <c r="I45" i="38" s="1"/>
  <c r="G45" i="37" s="1"/>
  <c r="I45" i="37" s="1"/>
  <c r="G45" i="36" s="1"/>
  <c r="I45" i="36" s="1"/>
  <c r="G45" i="35" s="1"/>
  <c r="I45" i="35" s="1"/>
  <c r="G45" i="34" s="1"/>
  <c r="I45" i="34" s="1"/>
  <c r="G61" i="48"/>
  <c r="I61" i="48" s="1"/>
  <c r="G59" i="49" s="1"/>
  <c r="I59" i="49" s="1"/>
  <c r="G59" i="50" s="1"/>
  <c r="I59" i="50" s="1"/>
  <c r="G59" i="41" s="1"/>
  <c r="I59" i="41" s="1"/>
  <c r="G59" i="40" s="1"/>
  <c r="I59" i="40" s="1"/>
  <c r="G59" i="39" s="1"/>
  <c r="I59" i="39" s="1"/>
  <c r="G59" i="38" s="1"/>
  <c r="I59" i="38" s="1"/>
  <c r="G59" i="37" s="1"/>
  <c r="I59" i="37" s="1"/>
  <c r="G59" i="36" s="1"/>
  <c r="I59" i="36" s="1"/>
  <c r="G59" i="35" s="1"/>
  <c r="I59" i="35" s="1"/>
  <c r="G59" i="34" s="1"/>
  <c r="I59" i="34" s="1"/>
  <c r="N62" i="50"/>
  <c r="C62" i="41"/>
  <c r="F62" i="41" s="1"/>
  <c r="J62" i="50"/>
  <c r="N60" i="47"/>
  <c r="N45" i="47"/>
  <c r="F43" i="46"/>
  <c r="K43" i="46" s="1"/>
  <c r="N59" i="47"/>
  <c r="C61" i="48"/>
  <c r="F61" i="48" s="1"/>
  <c r="N63" i="47"/>
  <c r="C65" i="48"/>
  <c r="C47" i="48"/>
  <c r="F47" i="48" s="1"/>
  <c r="F58" i="46"/>
  <c r="F57" i="46"/>
  <c r="K57" i="46" s="1"/>
  <c r="J45" i="47"/>
  <c r="J60" i="47"/>
  <c r="J59" i="47"/>
  <c r="J63" i="47"/>
  <c r="N61" i="48" l="1"/>
  <c r="N62" i="41"/>
  <c r="C62" i="40"/>
  <c r="F62" i="40" s="1"/>
  <c r="J62" i="41"/>
  <c r="I43" i="46"/>
  <c r="J61" i="48"/>
  <c r="N47" i="48"/>
  <c r="C45" i="49"/>
  <c r="F45" i="49" s="1"/>
  <c r="J47" i="48"/>
  <c r="I57" i="46"/>
  <c r="C59" i="49"/>
  <c r="F59" i="49" s="1"/>
  <c r="C59" i="50" s="1"/>
  <c r="F59" i="50" s="1"/>
  <c r="J59" i="50" s="1"/>
  <c r="C62" i="39" l="1"/>
  <c r="F62" i="39" s="1"/>
  <c r="N62" i="40"/>
  <c r="J62" i="40"/>
  <c r="N45" i="49"/>
  <c r="C45" i="50"/>
  <c r="F45" i="50" s="1"/>
  <c r="J45" i="49"/>
  <c r="J59" i="49"/>
  <c r="N59" i="50"/>
  <c r="C59" i="41"/>
  <c r="F59" i="41" s="1"/>
  <c r="C59" i="40" s="1"/>
  <c r="F59" i="40" s="1"/>
  <c r="N59" i="49"/>
  <c r="N62" i="39" l="1"/>
  <c r="C62" i="38"/>
  <c r="F62" i="38" s="1"/>
  <c r="J62" i="39"/>
  <c r="C45" i="41"/>
  <c r="F45" i="41" s="1"/>
  <c r="N45" i="50"/>
  <c r="J45" i="50"/>
  <c r="N59" i="41"/>
  <c r="J59" i="41"/>
  <c r="N59" i="40"/>
  <c r="C59" i="39"/>
  <c r="F59" i="39" s="1"/>
  <c r="J59" i="40"/>
  <c r="N62" i="38" l="1"/>
  <c r="C62" i="37"/>
  <c r="F62" i="37" s="1"/>
  <c r="J62" i="38"/>
  <c r="N45" i="41"/>
  <c r="C45" i="40"/>
  <c r="F45" i="40" s="1"/>
  <c r="J45" i="41"/>
  <c r="N59" i="39"/>
  <c r="C59" i="38"/>
  <c r="F59" i="38" s="1"/>
  <c r="J59" i="39"/>
  <c r="N62" i="37" l="1"/>
  <c r="C62" i="36"/>
  <c r="F62" i="36" s="1"/>
  <c r="J62" i="37"/>
  <c r="C45" i="39"/>
  <c r="F45" i="39" s="1"/>
  <c r="J45" i="40"/>
  <c r="N45" i="40"/>
  <c r="N59" i="38"/>
  <c r="C59" i="37"/>
  <c r="F59" i="37" s="1"/>
  <c r="J59" i="38"/>
  <c r="N62" i="36" l="1"/>
  <c r="C62" i="35"/>
  <c r="F62" i="35" s="1"/>
  <c r="J62" i="36"/>
  <c r="C45" i="38"/>
  <c r="F45" i="38" s="1"/>
  <c r="J45" i="39"/>
  <c r="N45" i="39"/>
  <c r="N59" i="37"/>
  <c r="C59" i="36"/>
  <c r="F59" i="36" s="1"/>
  <c r="J59" i="37"/>
  <c r="N62" i="35" l="1"/>
  <c r="C62" i="34"/>
  <c r="F62" i="34" s="1"/>
  <c r="J62" i="35"/>
  <c r="C45" i="37"/>
  <c r="F45" i="37" s="1"/>
  <c r="J45" i="38"/>
  <c r="N45" i="38"/>
  <c r="N59" i="36"/>
  <c r="C59" i="35"/>
  <c r="F59" i="35" s="1"/>
  <c r="J59" i="36"/>
  <c r="N62" i="34" l="1"/>
  <c r="J62" i="34"/>
  <c r="N45" i="37"/>
  <c r="C45" i="36"/>
  <c r="F45" i="36" s="1"/>
  <c r="J45" i="37"/>
  <c r="N59" i="35"/>
  <c r="C59" i="34"/>
  <c r="F59" i="34" s="1"/>
  <c r="J59" i="35"/>
  <c r="C45" i="35" l="1"/>
  <c r="F45" i="35" s="1"/>
  <c r="N45" i="36"/>
  <c r="J45" i="36"/>
  <c r="N59" i="34"/>
  <c r="J59" i="34"/>
  <c r="C45" i="34" l="1"/>
  <c r="F45" i="34" s="1"/>
  <c r="J45" i="35"/>
  <c r="N45" i="35"/>
  <c r="G56" i="46"/>
  <c r="E56" i="46"/>
  <c r="D56" i="46"/>
  <c r="C56" i="46"/>
  <c r="I58" i="47"/>
  <c r="F58" i="47"/>
  <c r="G60" i="48" l="1"/>
  <c r="I60" i="48" s="1"/>
  <c r="G58" i="49" s="1"/>
  <c r="I58" i="49" s="1"/>
  <c r="G58" i="50" s="1"/>
  <c r="I58" i="50" s="1"/>
  <c r="G58" i="41" s="1"/>
  <c r="I58" i="41" s="1"/>
  <c r="G58" i="40" s="1"/>
  <c r="I58" i="40" s="1"/>
  <c r="G58" i="39" s="1"/>
  <c r="I58" i="39" s="1"/>
  <c r="G58" i="38" s="1"/>
  <c r="I58" i="38" s="1"/>
  <c r="G58" i="37" s="1"/>
  <c r="I58" i="37" s="1"/>
  <c r="G58" i="36" s="1"/>
  <c r="I58" i="36" s="1"/>
  <c r="G58" i="35" s="1"/>
  <c r="I58" i="35" s="1"/>
  <c r="G58" i="34" s="1"/>
  <c r="I58" i="34" s="1"/>
  <c r="N58" i="47"/>
  <c r="C60" i="48"/>
  <c r="F60" i="48" s="1"/>
  <c r="N45" i="34"/>
  <c r="J45" i="34"/>
  <c r="F56" i="46"/>
  <c r="I56" i="46" s="1"/>
  <c r="J58" i="47"/>
  <c r="C34" i="47"/>
  <c r="F34" i="47" s="1"/>
  <c r="J60" i="48" l="1"/>
  <c r="K56" i="46"/>
  <c r="N60" i="48"/>
  <c r="C58" i="49"/>
  <c r="F58" i="49" s="1"/>
  <c r="C55" i="46"/>
  <c r="C61" i="46"/>
  <c r="G24" i="19"/>
  <c r="H57" i="19" l="1"/>
  <c r="H69" i="19"/>
  <c r="H56" i="19"/>
  <c r="H71" i="19"/>
  <c r="H64" i="19"/>
  <c r="H55" i="19"/>
  <c r="H40" i="19"/>
  <c r="C58" i="50"/>
  <c r="F58" i="50" s="1"/>
  <c r="N58" i="49"/>
  <c r="J58" i="49"/>
  <c r="H54" i="19"/>
  <c r="H53" i="19"/>
  <c r="K58" i="46"/>
  <c r="N58" i="50" l="1"/>
  <c r="C58" i="41"/>
  <c r="F58" i="41" s="1"/>
  <c r="J58" i="50"/>
  <c r="I58" i="46"/>
  <c r="N58" i="41" l="1"/>
  <c r="C58" i="40"/>
  <c r="F58" i="40" s="1"/>
  <c r="J58" i="41"/>
  <c r="G62" i="48"/>
  <c r="I62" i="48" s="1"/>
  <c r="G60" i="49" s="1"/>
  <c r="I60" i="49" s="1"/>
  <c r="G60" i="50" s="1"/>
  <c r="I60" i="50" s="1"/>
  <c r="G60" i="41" s="1"/>
  <c r="I60" i="41" s="1"/>
  <c r="G60" i="40" s="1"/>
  <c r="I60" i="40" s="1"/>
  <c r="G60" i="39" s="1"/>
  <c r="I60" i="39" s="1"/>
  <c r="G60" i="38" s="1"/>
  <c r="I60" i="38" s="1"/>
  <c r="G60" i="37" s="1"/>
  <c r="I60" i="37" s="1"/>
  <c r="G60" i="36" s="1"/>
  <c r="I60" i="36" s="1"/>
  <c r="G60" i="35" s="1"/>
  <c r="I60" i="35" s="1"/>
  <c r="G60" i="34" s="1"/>
  <c r="I60" i="34" s="1"/>
  <c r="C62" i="48"/>
  <c r="N58" i="40" l="1"/>
  <c r="C58" i="39"/>
  <c r="F58" i="39" s="1"/>
  <c r="J58" i="40"/>
  <c r="F62" i="48"/>
  <c r="N58" i="39" l="1"/>
  <c r="C58" i="38"/>
  <c r="F58" i="38" s="1"/>
  <c r="J58" i="39"/>
  <c r="C60" i="49"/>
  <c r="F60" i="49" s="1"/>
  <c r="C60" i="50" s="1"/>
  <c r="N62" i="48"/>
  <c r="J62" i="48"/>
  <c r="C14" i="46"/>
  <c r="C18" i="46"/>
  <c r="N58" i="38" l="1"/>
  <c r="C58" i="37"/>
  <c r="F58" i="37" s="1"/>
  <c r="J58" i="38"/>
  <c r="F60" i="50"/>
  <c r="C60" i="41" s="1"/>
  <c r="J60" i="49"/>
  <c r="N60" i="49"/>
  <c r="H80" i="46"/>
  <c r="G80" i="46"/>
  <c r="E80" i="46"/>
  <c r="D80" i="46"/>
  <c r="C80" i="46"/>
  <c r="H78" i="46"/>
  <c r="G78" i="46"/>
  <c r="E78" i="46"/>
  <c r="D78" i="46"/>
  <c r="C78" i="46"/>
  <c r="H76" i="46"/>
  <c r="G76" i="46"/>
  <c r="E76" i="46"/>
  <c r="D76" i="46"/>
  <c r="C76" i="46"/>
  <c r="H75" i="46"/>
  <c r="G75" i="46"/>
  <c r="E75" i="46"/>
  <c r="D75" i="46"/>
  <c r="C75" i="46"/>
  <c r="H74" i="46"/>
  <c r="G74" i="46"/>
  <c r="E74" i="46"/>
  <c r="D74" i="46"/>
  <c r="C74" i="46"/>
  <c r="H73" i="46"/>
  <c r="G73" i="46"/>
  <c r="E73" i="46"/>
  <c r="D73" i="46"/>
  <c r="C73" i="46"/>
  <c r="H71" i="46"/>
  <c r="G71" i="46"/>
  <c r="E71" i="46"/>
  <c r="D71" i="46"/>
  <c r="C71" i="46"/>
  <c r="H70" i="46"/>
  <c r="G70" i="46"/>
  <c r="E70" i="46"/>
  <c r="D70" i="46"/>
  <c r="C70" i="46"/>
  <c r="G61" i="46"/>
  <c r="E61" i="46"/>
  <c r="D61" i="46"/>
  <c r="G55" i="46"/>
  <c r="E55" i="46"/>
  <c r="D55" i="46"/>
  <c r="G54" i="46"/>
  <c r="E54" i="46"/>
  <c r="D54" i="46"/>
  <c r="C54" i="46"/>
  <c r="G53" i="46"/>
  <c r="E53" i="46"/>
  <c r="D53" i="46"/>
  <c r="C53" i="46"/>
  <c r="G52" i="46"/>
  <c r="E52" i="46"/>
  <c r="D52" i="46"/>
  <c r="C52" i="46"/>
  <c r="G44" i="46"/>
  <c r="E44" i="46"/>
  <c r="D44" i="46"/>
  <c r="C44" i="46"/>
  <c r="H83" i="34"/>
  <c r="E83" i="34"/>
  <c r="D83" i="34"/>
  <c r="H64" i="34"/>
  <c r="E64" i="34"/>
  <c r="D64" i="34"/>
  <c r="H47" i="34"/>
  <c r="E47" i="34"/>
  <c r="D47" i="34"/>
  <c r="H83" i="35"/>
  <c r="E83" i="35"/>
  <c r="D83" i="35"/>
  <c r="H64" i="35"/>
  <c r="E64" i="35"/>
  <c r="D64" i="35"/>
  <c r="H47" i="35"/>
  <c r="E47" i="35"/>
  <c r="D47" i="35"/>
  <c r="H83" i="36"/>
  <c r="E83" i="36"/>
  <c r="D83" i="36"/>
  <c r="H64" i="36"/>
  <c r="E64" i="36"/>
  <c r="D64" i="36"/>
  <c r="H47" i="36"/>
  <c r="E47" i="36"/>
  <c r="D47" i="36"/>
  <c r="H83" i="37"/>
  <c r="E83" i="37"/>
  <c r="D83" i="37"/>
  <c r="H64" i="37"/>
  <c r="E64" i="37"/>
  <c r="D64" i="37"/>
  <c r="H47" i="37"/>
  <c r="E47" i="37"/>
  <c r="D47" i="37"/>
  <c r="H83" i="38"/>
  <c r="E83" i="38"/>
  <c r="D83" i="38"/>
  <c r="H64" i="38"/>
  <c r="E64" i="38"/>
  <c r="D64" i="38"/>
  <c r="H47" i="38"/>
  <c r="E47" i="38"/>
  <c r="D47" i="38"/>
  <c r="H83" i="39"/>
  <c r="E83" i="39"/>
  <c r="D83" i="39"/>
  <c r="H64" i="39"/>
  <c r="E64" i="39"/>
  <c r="D64" i="39"/>
  <c r="H47" i="39"/>
  <c r="E47" i="39"/>
  <c r="D47" i="39"/>
  <c r="H83" i="40"/>
  <c r="E83" i="40"/>
  <c r="D83" i="40"/>
  <c r="H64" i="40"/>
  <c r="E64" i="40"/>
  <c r="D64" i="40"/>
  <c r="H47" i="40"/>
  <c r="E47" i="40"/>
  <c r="D47" i="40"/>
  <c r="H83" i="41"/>
  <c r="E83" i="41"/>
  <c r="D83" i="41"/>
  <c r="H64" i="41"/>
  <c r="E64" i="41"/>
  <c r="D64" i="41"/>
  <c r="H47" i="41"/>
  <c r="E47" i="41"/>
  <c r="D47" i="41"/>
  <c r="H83" i="50"/>
  <c r="E83" i="50"/>
  <c r="D83" i="50"/>
  <c r="H64" i="50"/>
  <c r="E64" i="50"/>
  <c r="D64" i="50"/>
  <c r="H47" i="50"/>
  <c r="E47" i="50"/>
  <c r="D47" i="50"/>
  <c r="H83" i="49"/>
  <c r="E83" i="49"/>
  <c r="D83" i="49"/>
  <c r="H64" i="49"/>
  <c r="E64" i="49"/>
  <c r="D64" i="49"/>
  <c r="H47" i="49"/>
  <c r="E47" i="49"/>
  <c r="D47" i="49"/>
  <c r="H85" i="48"/>
  <c r="E85" i="48"/>
  <c r="D85" i="48"/>
  <c r="H66" i="48"/>
  <c r="E66" i="48"/>
  <c r="D66" i="48"/>
  <c r="H49" i="48"/>
  <c r="E49" i="48"/>
  <c r="D49" i="48"/>
  <c r="D83" i="47"/>
  <c r="E83" i="47"/>
  <c r="G83" i="47"/>
  <c r="H83" i="47"/>
  <c r="I82" i="47"/>
  <c r="C82" i="47"/>
  <c r="F82" i="47" s="1"/>
  <c r="H64" i="47"/>
  <c r="G64" i="47"/>
  <c r="E64" i="47"/>
  <c r="D64" i="47"/>
  <c r="G65" i="48"/>
  <c r="I65" i="48" s="1"/>
  <c r="G63" i="49" s="1"/>
  <c r="I63" i="49" s="1"/>
  <c r="G63" i="50" s="1"/>
  <c r="I63" i="50" s="1"/>
  <c r="I57" i="47"/>
  <c r="F57" i="47"/>
  <c r="H47" i="47"/>
  <c r="G47" i="47"/>
  <c r="E47" i="47"/>
  <c r="D47" i="47"/>
  <c r="I46" i="47"/>
  <c r="C46" i="47"/>
  <c r="F46" i="47" s="1"/>
  <c r="H84" i="47" l="1"/>
  <c r="F92" i="47" s="1"/>
  <c r="E84" i="41"/>
  <c r="D84" i="36"/>
  <c r="H84" i="50"/>
  <c r="F92" i="50" s="1"/>
  <c r="D84" i="50"/>
  <c r="H84" i="36"/>
  <c r="F92" i="36" s="1"/>
  <c r="E84" i="35"/>
  <c r="D84" i="35"/>
  <c r="H84" i="35"/>
  <c r="F92" i="35" s="1"/>
  <c r="E84" i="36"/>
  <c r="D84" i="37"/>
  <c r="H84" i="37"/>
  <c r="F92" i="37" s="1"/>
  <c r="E84" i="37"/>
  <c r="D84" i="39"/>
  <c r="H84" i="39"/>
  <c r="F92" i="39" s="1"/>
  <c r="E84" i="39"/>
  <c r="E84" i="40"/>
  <c r="D84" i="40"/>
  <c r="H84" i="40"/>
  <c r="F92" i="40" s="1"/>
  <c r="D84" i="41"/>
  <c r="H84" i="41"/>
  <c r="F91" i="41" s="1"/>
  <c r="E84" i="50"/>
  <c r="D86" i="48"/>
  <c r="H86" i="48"/>
  <c r="F94" i="48" s="1"/>
  <c r="E86" i="48"/>
  <c r="E84" i="34"/>
  <c r="D84" i="34"/>
  <c r="H84" i="34"/>
  <c r="F92" i="34" s="1"/>
  <c r="E84" i="38"/>
  <c r="D84" i="38"/>
  <c r="H84" i="38"/>
  <c r="F92" i="38" s="1"/>
  <c r="D84" i="49"/>
  <c r="H84" i="49"/>
  <c r="F92" i="49" s="1"/>
  <c r="E84" i="49"/>
  <c r="G84" i="47"/>
  <c r="D84" i="47"/>
  <c r="E84" i="47"/>
  <c r="G59" i="48"/>
  <c r="I59" i="48" s="1"/>
  <c r="G57" i="49" s="1"/>
  <c r="I57" i="49" s="1"/>
  <c r="G57" i="50" s="1"/>
  <c r="I57" i="50" s="1"/>
  <c r="G57" i="41" s="1"/>
  <c r="I57" i="41" s="1"/>
  <c r="G57" i="40" s="1"/>
  <c r="I57" i="40" s="1"/>
  <c r="G57" i="39" s="1"/>
  <c r="I57" i="39" s="1"/>
  <c r="G57" i="38" s="1"/>
  <c r="I57" i="38" s="1"/>
  <c r="G57" i="37" s="1"/>
  <c r="I57" i="37" s="1"/>
  <c r="G57" i="36" s="1"/>
  <c r="I57" i="36" s="1"/>
  <c r="G57" i="35" s="1"/>
  <c r="I57" i="35" s="1"/>
  <c r="G57" i="34" s="1"/>
  <c r="I57" i="34" s="1"/>
  <c r="G84" i="48"/>
  <c r="I84" i="48" s="1"/>
  <c r="G82" i="49" s="1"/>
  <c r="I82" i="49" s="1"/>
  <c r="G48" i="48"/>
  <c r="I48" i="48" s="1"/>
  <c r="G46" i="49" s="1"/>
  <c r="I46" i="49" s="1"/>
  <c r="G46" i="50" s="1"/>
  <c r="I46" i="50" s="1"/>
  <c r="G46" i="41" s="1"/>
  <c r="I46" i="41" s="1"/>
  <c r="G46" i="40" s="1"/>
  <c r="I46" i="40" s="1"/>
  <c r="G46" i="39" s="1"/>
  <c r="I46" i="39" s="1"/>
  <c r="G46" i="38" s="1"/>
  <c r="I46" i="38" s="1"/>
  <c r="G46" i="37" s="1"/>
  <c r="I46" i="37" s="1"/>
  <c r="G46" i="36" s="1"/>
  <c r="I46" i="36" s="1"/>
  <c r="G46" i="35" s="1"/>
  <c r="I46" i="35" s="1"/>
  <c r="G46" i="34" s="1"/>
  <c r="I46" i="34" s="1"/>
  <c r="C48" i="48"/>
  <c r="F48" i="48" s="1"/>
  <c r="C46" i="49" s="1"/>
  <c r="F46" i="49" s="1"/>
  <c r="C46" i="50" s="1"/>
  <c r="F46" i="50" s="1"/>
  <c r="C46" i="41" s="1"/>
  <c r="F46" i="41" s="1"/>
  <c r="C46" i="40" s="1"/>
  <c r="F46" i="40" s="1"/>
  <c r="C46" i="39" s="1"/>
  <c r="F46" i="39" s="1"/>
  <c r="C46" i="38" s="1"/>
  <c r="F46" i="38" s="1"/>
  <c r="C46" i="37" s="1"/>
  <c r="F46" i="37" s="1"/>
  <c r="C46" i="36" s="1"/>
  <c r="F46" i="36" s="1"/>
  <c r="C46" i="35" s="1"/>
  <c r="F46" i="35" s="1"/>
  <c r="C46" i="34" s="1"/>
  <c r="F46" i="34" s="1"/>
  <c r="C84" i="48"/>
  <c r="F84" i="48" s="1"/>
  <c r="C82" i="49" s="1"/>
  <c r="F82" i="49" s="1"/>
  <c r="C82" i="50" s="1"/>
  <c r="F82" i="50" s="1"/>
  <c r="C82" i="41" s="1"/>
  <c r="F82" i="41" s="1"/>
  <c r="C82" i="40" s="1"/>
  <c r="F82" i="40" s="1"/>
  <c r="N58" i="37"/>
  <c r="C58" i="36"/>
  <c r="F58" i="36" s="1"/>
  <c r="J58" i="37"/>
  <c r="N57" i="47"/>
  <c r="C59" i="48"/>
  <c r="F59" i="48" s="1"/>
  <c r="F65" i="48"/>
  <c r="N65" i="48" s="1"/>
  <c r="F60" i="41"/>
  <c r="N60" i="50"/>
  <c r="J60" i="50"/>
  <c r="G63" i="41"/>
  <c r="F71" i="46"/>
  <c r="K71" i="46" s="1"/>
  <c r="F76" i="46"/>
  <c r="K76" i="46" s="1"/>
  <c r="F80" i="46"/>
  <c r="K80" i="46" s="1"/>
  <c r="F54" i="46"/>
  <c r="F61" i="46"/>
  <c r="K61" i="46" s="1"/>
  <c r="F70" i="46"/>
  <c r="K70" i="46" s="1"/>
  <c r="F73" i="46"/>
  <c r="K73" i="46" s="1"/>
  <c r="F74" i="46"/>
  <c r="K74" i="46" s="1"/>
  <c r="F75" i="46"/>
  <c r="K75" i="46" s="1"/>
  <c r="F78" i="46"/>
  <c r="K78" i="46" s="1"/>
  <c r="F52" i="46"/>
  <c r="F53" i="46"/>
  <c r="F55" i="46"/>
  <c r="K55" i="46" s="1"/>
  <c r="F44" i="46"/>
  <c r="K44" i="46" s="1"/>
  <c r="N82" i="47"/>
  <c r="J82" i="47"/>
  <c r="J57" i="47"/>
  <c r="N46" i="47"/>
  <c r="J46" i="47"/>
  <c r="G42" i="19"/>
  <c r="G59" i="19"/>
  <c r="I63" i="41" l="1"/>
  <c r="G63" i="40" s="1"/>
  <c r="I63" i="40" s="1"/>
  <c r="G63" i="39" s="1"/>
  <c r="I63" i="39" s="1"/>
  <c r="G63" i="38" s="1"/>
  <c r="I63" i="38" s="1"/>
  <c r="G63" i="37" s="1"/>
  <c r="I63" i="37" s="1"/>
  <c r="G63" i="36" s="1"/>
  <c r="I63" i="36" s="1"/>
  <c r="G63" i="35" s="1"/>
  <c r="I63" i="35" s="1"/>
  <c r="G63" i="34" s="1"/>
  <c r="I63" i="34" s="1"/>
  <c r="N84" i="48"/>
  <c r="N46" i="36"/>
  <c r="N46" i="40"/>
  <c r="N46" i="50"/>
  <c r="N46" i="38"/>
  <c r="J46" i="34"/>
  <c r="J82" i="49"/>
  <c r="N48" i="48"/>
  <c r="N46" i="49"/>
  <c r="N46" i="41"/>
  <c r="N46" i="39"/>
  <c r="N46" i="37"/>
  <c r="J48" i="48"/>
  <c r="J46" i="49"/>
  <c r="J46" i="50"/>
  <c r="J46" i="41"/>
  <c r="J46" i="40"/>
  <c r="J46" i="39"/>
  <c r="J46" i="38"/>
  <c r="J46" i="37"/>
  <c r="J46" i="36"/>
  <c r="J46" i="35"/>
  <c r="N46" i="34"/>
  <c r="N46" i="35"/>
  <c r="J84" i="48"/>
  <c r="N82" i="49"/>
  <c r="C58" i="35"/>
  <c r="F58" i="35" s="1"/>
  <c r="N58" i="36"/>
  <c r="J58" i="36"/>
  <c r="N59" i="48"/>
  <c r="C57" i="49"/>
  <c r="F57" i="49" s="1"/>
  <c r="J65" i="48"/>
  <c r="C63" i="49"/>
  <c r="F63" i="49" s="1"/>
  <c r="C60" i="40"/>
  <c r="F60" i="40" s="1"/>
  <c r="N60" i="41"/>
  <c r="J60" i="41"/>
  <c r="G82" i="50"/>
  <c r="I82" i="50" s="1"/>
  <c r="J82" i="50" s="1"/>
  <c r="C82" i="39"/>
  <c r="F82" i="39" s="1"/>
  <c r="J59" i="48"/>
  <c r="I71" i="46"/>
  <c r="I78" i="46"/>
  <c r="I70" i="46"/>
  <c r="I74" i="46"/>
  <c r="I80" i="46"/>
  <c r="I61" i="46"/>
  <c r="I76" i="46"/>
  <c r="I55" i="46"/>
  <c r="I75" i="46"/>
  <c r="I73" i="46"/>
  <c r="I44" i="46"/>
  <c r="G75" i="19"/>
  <c r="N58" i="35" l="1"/>
  <c r="C58" i="34"/>
  <c r="F58" i="34" s="1"/>
  <c r="J58" i="35"/>
  <c r="N57" i="49"/>
  <c r="C57" i="50"/>
  <c r="F57" i="50" s="1"/>
  <c r="C63" i="50"/>
  <c r="F63" i="50" s="1"/>
  <c r="N63" i="50" s="1"/>
  <c r="J63" i="49"/>
  <c r="N63" i="49"/>
  <c r="J57" i="49"/>
  <c r="N60" i="40"/>
  <c r="C60" i="39"/>
  <c r="F60" i="39" s="1"/>
  <c r="J60" i="40"/>
  <c r="G82" i="41"/>
  <c r="I82" i="41" s="1"/>
  <c r="G82" i="40" s="1"/>
  <c r="I82" i="40" s="1"/>
  <c r="G82" i="39" s="1"/>
  <c r="I82" i="39" s="1"/>
  <c r="J82" i="39" s="1"/>
  <c r="N82" i="50"/>
  <c r="C82" i="38"/>
  <c r="F82" i="38" s="1"/>
  <c r="J82" i="41" l="1"/>
  <c r="N58" i="34"/>
  <c r="J58" i="34"/>
  <c r="N57" i="50"/>
  <c r="C57" i="41"/>
  <c r="F57" i="41" s="1"/>
  <c r="C57" i="40" s="1"/>
  <c r="F57" i="40" s="1"/>
  <c r="C57" i="39" s="1"/>
  <c r="J63" i="50"/>
  <c r="C63" i="41"/>
  <c r="F63" i="41" s="1"/>
  <c r="C63" i="40" s="1"/>
  <c r="F63" i="40" s="1"/>
  <c r="C63" i="39" s="1"/>
  <c r="C60" i="38"/>
  <c r="F60" i="38" s="1"/>
  <c r="C60" i="37" s="1"/>
  <c r="N60" i="39"/>
  <c r="J60" i="39"/>
  <c r="N82" i="41"/>
  <c r="N82" i="40"/>
  <c r="J82" i="40"/>
  <c r="G82" i="38"/>
  <c r="I82" i="38" s="1"/>
  <c r="N82" i="39"/>
  <c r="J57" i="50"/>
  <c r="C82" i="37"/>
  <c r="F82" i="37" s="1"/>
  <c r="C82" i="36" s="1"/>
  <c r="F82" i="36" s="1"/>
  <c r="F68" i="34"/>
  <c r="J63" i="41" l="1"/>
  <c r="N63" i="41"/>
  <c r="F63" i="39"/>
  <c r="N63" i="40"/>
  <c r="J63" i="40"/>
  <c r="N60" i="38"/>
  <c r="F60" i="37"/>
  <c r="J60" i="38"/>
  <c r="G82" i="37"/>
  <c r="I82" i="37" s="1"/>
  <c r="G82" i="36" s="1"/>
  <c r="I82" i="36" s="1"/>
  <c r="G82" i="35" s="1"/>
  <c r="I82" i="35" s="1"/>
  <c r="G82" i="34" s="1"/>
  <c r="I82" i="34" s="1"/>
  <c r="N82" i="38"/>
  <c r="J82" i="38"/>
  <c r="N57" i="41"/>
  <c r="J57" i="41"/>
  <c r="F57" i="39"/>
  <c r="N57" i="40"/>
  <c r="J57" i="40"/>
  <c r="C82" i="35"/>
  <c r="F82" i="35" s="1"/>
  <c r="G69" i="46"/>
  <c r="G81" i="46" s="1"/>
  <c r="G50" i="46"/>
  <c r="G48" i="46"/>
  <c r="G49" i="46"/>
  <c r="G51" i="46"/>
  <c r="G32" i="46"/>
  <c r="C63" i="38" l="1"/>
  <c r="F63" i="38" s="1"/>
  <c r="N63" i="39"/>
  <c r="J63" i="39"/>
  <c r="C60" i="36"/>
  <c r="F60" i="36" s="1"/>
  <c r="J60" i="37"/>
  <c r="N60" i="37"/>
  <c r="N82" i="37"/>
  <c r="N82" i="36"/>
  <c r="J82" i="37"/>
  <c r="J82" i="36"/>
  <c r="C57" i="38"/>
  <c r="F57" i="38" s="1"/>
  <c r="N57" i="39"/>
  <c r="J57" i="39"/>
  <c r="C82" i="34"/>
  <c r="F82" i="34" s="1"/>
  <c r="N82" i="35"/>
  <c r="J82" i="35"/>
  <c r="L66" i="46"/>
  <c r="K66" i="46"/>
  <c r="J66" i="46"/>
  <c r="I66" i="46"/>
  <c r="H66" i="46"/>
  <c r="G66" i="46"/>
  <c r="F66" i="46"/>
  <c r="E66" i="46"/>
  <c r="D66" i="46"/>
  <c r="C66" i="46"/>
  <c r="G68" i="37"/>
  <c r="N68" i="37"/>
  <c r="I68" i="37"/>
  <c r="H68" i="37"/>
  <c r="F68" i="37"/>
  <c r="C68" i="37"/>
  <c r="I70" i="48"/>
  <c r="I68" i="49"/>
  <c r="I68" i="50"/>
  <c r="I68" i="41"/>
  <c r="I68" i="40"/>
  <c r="I68" i="39"/>
  <c r="I68" i="38"/>
  <c r="I68" i="36"/>
  <c r="I68" i="35"/>
  <c r="I68" i="34"/>
  <c r="I68" i="47"/>
  <c r="H70" i="48"/>
  <c r="H68" i="49"/>
  <c r="H68" i="50"/>
  <c r="H68" i="41"/>
  <c r="H68" i="40"/>
  <c r="H68" i="39"/>
  <c r="H68" i="38"/>
  <c r="H68" i="36"/>
  <c r="H68" i="35"/>
  <c r="H68" i="34"/>
  <c r="H68" i="47"/>
  <c r="G70" i="48"/>
  <c r="G68" i="49"/>
  <c r="G68" i="50"/>
  <c r="G68" i="41"/>
  <c r="G68" i="40"/>
  <c r="G68" i="39"/>
  <c r="G68" i="38"/>
  <c r="G68" i="36"/>
  <c r="G68" i="35"/>
  <c r="G68" i="34"/>
  <c r="G68" i="47"/>
  <c r="N70" i="48"/>
  <c r="N68" i="49"/>
  <c r="N68" i="50"/>
  <c r="N68" i="41"/>
  <c r="N68" i="40"/>
  <c r="N68" i="39"/>
  <c r="N68" i="38"/>
  <c r="N68" i="36"/>
  <c r="N68" i="35"/>
  <c r="N68" i="34"/>
  <c r="N68" i="47"/>
  <c r="F70" i="48"/>
  <c r="F68" i="49"/>
  <c r="F68" i="50"/>
  <c r="F68" i="41"/>
  <c r="F68" i="40"/>
  <c r="F68" i="39"/>
  <c r="F68" i="38"/>
  <c r="F68" i="36"/>
  <c r="F68" i="35"/>
  <c r="F68" i="47"/>
  <c r="C70" i="48"/>
  <c r="C68" i="49"/>
  <c r="C68" i="50"/>
  <c r="C68" i="41"/>
  <c r="C68" i="40"/>
  <c r="C68" i="39"/>
  <c r="C68" i="38"/>
  <c r="C68" i="36"/>
  <c r="C68" i="35"/>
  <c r="C68" i="34"/>
  <c r="C68" i="47"/>
  <c r="C63" i="37" l="1"/>
  <c r="F63" i="37" s="1"/>
  <c r="C63" i="36" s="1"/>
  <c r="J63" i="38"/>
  <c r="N63" i="38"/>
  <c r="N60" i="36"/>
  <c r="C60" i="35"/>
  <c r="F60" i="35" s="1"/>
  <c r="J60" i="36"/>
  <c r="N57" i="38"/>
  <c r="C57" i="37"/>
  <c r="F57" i="37" s="1"/>
  <c r="C57" i="36" s="1"/>
  <c r="J57" i="38"/>
  <c r="J82" i="34"/>
  <c r="N82" i="34"/>
  <c r="H69" i="46"/>
  <c r="E69" i="46"/>
  <c r="E81" i="46" s="1"/>
  <c r="D69" i="46"/>
  <c r="D81" i="46" s="1"/>
  <c r="E51" i="46"/>
  <c r="D51" i="46"/>
  <c r="F63" i="36" l="1"/>
  <c r="C63" i="35" s="1"/>
  <c r="J63" i="37"/>
  <c r="N63" i="37"/>
  <c r="C60" i="34"/>
  <c r="F60" i="34" s="1"/>
  <c r="N60" i="35"/>
  <c r="J60" i="35"/>
  <c r="F57" i="36"/>
  <c r="C57" i="35" s="1"/>
  <c r="J57" i="37"/>
  <c r="N57" i="37"/>
  <c r="C69" i="46"/>
  <c r="C51" i="46"/>
  <c r="E50" i="46"/>
  <c r="D50" i="46"/>
  <c r="C50" i="46"/>
  <c r="E49" i="46"/>
  <c r="D49" i="46"/>
  <c r="C49" i="46"/>
  <c r="E48" i="46"/>
  <c r="D48" i="46"/>
  <c r="C48" i="46"/>
  <c r="G47" i="46"/>
  <c r="G62" i="46" s="1"/>
  <c r="E47" i="46"/>
  <c r="D47" i="46"/>
  <c r="C47" i="46"/>
  <c r="G42" i="46"/>
  <c r="E42" i="46"/>
  <c r="D42" i="46"/>
  <c r="C42" i="46"/>
  <c r="G41" i="46"/>
  <c r="E41" i="46"/>
  <c r="D41" i="46"/>
  <c r="C41" i="46"/>
  <c r="A41" i="46"/>
  <c r="A42" i="46" s="1"/>
  <c r="A43" i="46" s="1"/>
  <c r="A44" i="46" s="1"/>
  <c r="G40" i="46"/>
  <c r="E40" i="46"/>
  <c r="D40" i="46"/>
  <c r="C40" i="46"/>
  <c r="G39" i="46"/>
  <c r="E39" i="46"/>
  <c r="D39" i="46"/>
  <c r="C39" i="46"/>
  <c r="G38" i="46"/>
  <c r="E38" i="46"/>
  <c r="D38" i="46"/>
  <c r="C38" i="46"/>
  <c r="G37" i="46"/>
  <c r="E37" i="46"/>
  <c r="D37" i="46"/>
  <c r="C37" i="46"/>
  <c r="G36" i="46"/>
  <c r="E36" i="46"/>
  <c r="D36" i="46"/>
  <c r="C36" i="46"/>
  <c r="G35" i="46"/>
  <c r="E35" i="46"/>
  <c r="D35" i="46"/>
  <c r="C35" i="46"/>
  <c r="G34" i="46"/>
  <c r="E34" i="46"/>
  <c r="D34" i="46"/>
  <c r="C34" i="46"/>
  <c r="G33" i="46"/>
  <c r="E33" i="46"/>
  <c r="D33" i="46"/>
  <c r="C33" i="46"/>
  <c r="E32" i="46"/>
  <c r="D32" i="46"/>
  <c r="C32" i="46"/>
  <c r="K19" i="46"/>
  <c r="G18" i="46"/>
  <c r="E18" i="46"/>
  <c r="D18" i="46"/>
  <c r="G17" i="46"/>
  <c r="E17" i="46"/>
  <c r="D17" i="46"/>
  <c r="C17" i="46"/>
  <c r="G16" i="46"/>
  <c r="E16" i="46"/>
  <c r="D16" i="46"/>
  <c r="C16" i="46"/>
  <c r="G15" i="46"/>
  <c r="E15" i="46"/>
  <c r="D15" i="46"/>
  <c r="C15" i="46"/>
  <c r="E14" i="46"/>
  <c r="D14" i="46"/>
  <c r="A43" i="34"/>
  <c r="A44" i="34" s="1"/>
  <c r="A45" i="34" s="1"/>
  <c r="A46" i="34" s="1"/>
  <c r="H19" i="34"/>
  <c r="E19" i="34"/>
  <c r="D19" i="34"/>
  <c r="A43" i="35"/>
  <c r="A44" i="35" s="1"/>
  <c r="A45" i="35" s="1"/>
  <c r="A46" i="35" s="1"/>
  <c r="H19" i="35"/>
  <c r="E19" i="35"/>
  <c r="D19" i="35"/>
  <c r="A43" i="36"/>
  <c r="A44" i="36" s="1"/>
  <c r="A45" i="36" s="1"/>
  <c r="A46" i="36" s="1"/>
  <c r="H19" i="36"/>
  <c r="E19" i="36"/>
  <c r="D19" i="36"/>
  <c r="A43" i="37"/>
  <c r="A44" i="37" s="1"/>
  <c r="A45" i="37" s="1"/>
  <c r="A46" i="37" s="1"/>
  <c r="H19" i="37"/>
  <c r="E19" i="37"/>
  <c r="D19" i="37"/>
  <c r="A43" i="38"/>
  <c r="A44" i="38" s="1"/>
  <c r="A45" i="38" s="1"/>
  <c r="A46" i="38" s="1"/>
  <c r="H19" i="38"/>
  <c r="F96" i="38" s="1"/>
  <c r="E19" i="38"/>
  <c r="D19" i="38"/>
  <c r="A43" i="39"/>
  <c r="A44" i="39" s="1"/>
  <c r="A45" i="39" s="1"/>
  <c r="A46" i="39" s="1"/>
  <c r="H19" i="39"/>
  <c r="E19" i="39"/>
  <c r="D19" i="39"/>
  <c r="A43" i="40"/>
  <c r="A44" i="40" s="1"/>
  <c r="A45" i="40" s="1"/>
  <c r="A46" i="40" s="1"/>
  <c r="H19" i="40"/>
  <c r="E19" i="40"/>
  <c r="D19" i="40"/>
  <c r="A43" i="41"/>
  <c r="A44" i="41" s="1"/>
  <c r="A45" i="41" s="1"/>
  <c r="A46" i="41" s="1"/>
  <c r="H19" i="41"/>
  <c r="E19" i="41"/>
  <c r="D19" i="41"/>
  <c r="A43" i="50"/>
  <c r="A44" i="50" s="1"/>
  <c r="A45" i="50" s="1"/>
  <c r="A46" i="50" s="1"/>
  <c r="H19" i="50"/>
  <c r="E19" i="50"/>
  <c r="D19" i="50"/>
  <c r="A43" i="49"/>
  <c r="A44" i="49" s="1"/>
  <c r="A45" i="49" s="1"/>
  <c r="A46" i="49" s="1"/>
  <c r="H19" i="49"/>
  <c r="E19" i="49"/>
  <c r="D19" i="49"/>
  <c r="H19" i="48"/>
  <c r="E19" i="48"/>
  <c r="D19" i="48"/>
  <c r="I80" i="47"/>
  <c r="C80" i="47"/>
  <c r="F80" i="47" s="1"/>
  <c r="I78" i="47"/>
  <c r="C78" i="47"/>
  <c r="F78" i="47" s="1"/>
  <c r="I77" i="47"/>
  <c r="C77" i="47"/>
  <c r="F77" i="47" s="1"/>
  <c r="I76" i="47"/>
  <c r="C76" i="47"/>
  <c r="F76" i="47" s="1"/>
  <c r="I75" i="47"/>
  <c r="C75" i="47"/>
  <c r="F75" i="47" s="1"/>
  <c r="I73" i="47"/>
  <c r="C73" i="47"/>
  <c r="F73" i="47" s="1"/>
  <c r="I72" i="47"/>
  <c r="C72" i="47"/>
  <c r="F72" i="47" s="1"/>
  <c r="I71" i="47"/>
  <c r="C71" i="47"/>
  <c r="I56" i="47"/>
  <c r="C56" i="47"/>
  <c r="F56" i="47" s="1"/>
  <c r="I55" i="47"/>
  <c r="C55" i="47"/>
  <c r="F55" i="47" s="1"/>
  <c r="I54" i="47"/>
  <c r="C54" i="47"/>
  <c r="F54" i="47" s="1"/>
  <c r="I53" i="47"/>
  <c r="C53" i="47"/>
  <c r="F53" i="47" s="1"/>
  <c r="I52" i="47"/>
  <c r="C52" i="47"/>
  <c r="F52" i="47" s="1"/>
  <c r="I51" i="47"/>
  <c r="C51" i="47"/>
  <c r="F51" i="47" s="1"/>
  <c r="I50" i="47"/>
  <c r="C50" i="47"/>
  <c r="F50" i="47" s="1"/>
  <c r="I49" i="47"/>
  <c r="C49" i="47"/>
  <c r="I44" i="47"/>
  <c r="C44" i="47"/>
  <c r="F44" i="47" s="1"/>
  <c r="I43" i="47"/>
  <c r="C43" i="47"/>
  <c r="F43" i="47" s="1"/>
  <c r="I42" i="47"/>
  <c r="C42" i="47"/>
  <c r="F42" i="47" s="1"/>
  <c r="I41" i="47"/>
  <c r="C41" i="47"/>
  <c r="F41" i="47" s="1"/>
  <c r="I40" i="47"/>
  <c r="C40" i="47"/>
  <c r="F40" i="47" s="1"/>
  <c r="I39" i="47"/>
  <c r="C39" i="47"/>
  <c r="F39" i="47" s="1"/>
  <c r="I38" i="47"/>
  <c r="C38" i="47"/>
  <c r="F38" i="47" s="1"/>
  <c r="I37" i="47"/>
  <c r="C37" i="47"/>
  <c r="F37" i="47" s="1"/>
  <c r="I36" i="47"/>
  <c r="C36" i="47"/>
  <c r="F36" i="47" s="1"/>
  <c r="I35" i="47"/>
  <c r="C35" i="47"/>
  <c r="F35" i="47" s="1"/>
  <c r="I34" i="47"/>
  <c r="H19" i="47"/>
  <c r="G19" i="47"/>
  <c r="E19" i="47"/>
  <c r="D19" i="47"/>
  <c r="I18" i="47"/>
  <c r="F18" i="47"/>
  <c r="I17" i="47"/>
  <c r="F17" i="47"/>
  <c r="I16" i="47"/>
  <c r="F16" i="47"/>
  <c r="I15" i="47"/>
  <c r="F15" i="47"/>
  <c r="A17" i="17"/>
  <c r="B17" i="17" s="1"/>
  <c r="A16" i="17"/>
  <c r="B16" i="17" s="1"/>
  <c r="A15" i="17"/>
  <c r="B15" i="17" s="1"/>
  <c r="A14" i="17"/>
  <c r="B14" i="17" s="1"/>
  <c r="A13" i="17"/>
  <c r="A12" i="17"/>
  <c r="A11" i="17"/>
  <c r="A10" i="17"/>
  <c r="A9" i="17"/>
  <c r="A8" i="17"/>
  <c r="A7" i="17"/>
  <c r="A6" i="17"/>
  <c r="A5" i="17"/>
  <c r="A4" i="17"/>
  <c r="A3" i="17"/>
  <c r="A2" i="17"/>
  <c r="A38" i="19"/>
  <c r="A39" i="19" s="1"/>
  <c r="A40" i="19" s="1"/>
  <c r="A41" i="19" s="1"/>
  <c r="H19" i="19"/>
  <c r="B11" i="17"/>
  <c r="B13" i="17"/>
  <c r="B3" i="17"/>
  <c r="B8" i="17"/>
  <c r="B6" i="17"/>
  <c r="B10" i="17"/>
  <c r="B4" i="17"/>
  <c r="B12" i="17"/>
  <c r="B5" i="17"/>
  <c r="B7" i="17"/>
  <c r="B2" i="17"/>
  <c r="B9" i="17"/>
  <c r="F96" i="34" l="1"/>
  <c r="F91" i="34"/>
  <c r="F93" i="34" s="1"/>
  <c r="F91" i="35"/>
  <c r="F93" i="35" s="1"/>
  <c r="F96" i="35"/>
  <c r="F96" i="36"/>
  <c r="F91" i="36"/>
  <c r="F93" i="36" s="1"/>
  <c r="F91" i="37"/>
  <c r="F93" i="37" s="1"/>
  <c r="F96" i="37"/>
  <c r="F91" i="38"/>
  <c r="F91" i="39"/>
  <c r="F93" i="39" s="1"/>
  <c r="F96" i="39"/>
  <c r="F91" i="40"/>
  <c r="F93" i="40" s="1"/>
  <c r="F96" i="40"/>
  <c r="F90" i="41"/>
  <c r="F92" i="41" s="1"/>
  <c r="F95" i="41"/>
  <c r="F91" i="49"/>
  <c r="F93" i="49" s="1"/>
  <c r="F96" i="49"/>
  <c r="F96" i="50"/>
  <c r="F91" i="50"/>
  <c r="F93" i="50" s="1"/>
  <c r="F93" i="48"/>
  <c r="F98" i="48"/>
  <c r="F91" i="47"/>
  <c r="F93" i="47" s="1"/>
  <c r="J93" i="47" s="1"/>
  <c r="F96" i="47"/>
  <c r="F97" i="47" s="1"/>
  <c r="F93" i="38"/>
  <c r="F95" i="48"/>
  <c r="G56" i="48"/>
  <c r="I56" i="48" s="1"/>
  <c r="G54" i="49" s="1"/>
  <c r="I54" i="49" s="1"/>
  <c r="G54" i="50" s="1"/>
  <c r="I54" i="50" s="1"/>
  <c r="G15" i="48"/>
  <c r="I15" i="48" s="1"/>
  <c r="G16" i="48"/>
  <c r="I16" i="48" s="1"/>
  <c r="G16" i="49" s="1"/>
  <c r="I16" i="49" s="1"/>
  <c r="G16" i="50" s="1"/>
  <c r="I16" i="50" s="1"/>
  <c r="G17" i="48"/>
  <c r="I17" i="48" s="1"/>
  <c r="G17" i="49" s="1"/>
  <c r="I17" i="49" s="1"/>
  <c r="G17" i="50" s="1"/>
  <c r="I17" i="50" s="1"/>
  <c r="G17" i="41" s="1"/>
  <c r="I17" i="41" s="1"/>
  <c r="G18" i="48"/>
  <c r="I18" i="48" s="1"/>
  <c r="G18" i="49" s="1"/>
  <c r="I18" i="49" s="1"/>
  <c r="G18" i="50" s="1"/>
  <c r="I18" i="50" s="1"/>
  <c r="G36" i="48"/>
  <c r="I36" i="48" s="1"/>
  <c r="G38" i="48"/>
  <c r="I38" i="48" s="1"/>
  <c r="G36" i="49" s="1"/>
  <c r="I36" i="49" s="1"/>
  <c r="G36" i="50" s="1"/>
  <c r="I36" i="50" s="1"/>
  <c r="G36" i="41" s="1"/>
  <c r="I36" i="41" s="1"/>
  <c r="G36" i="40" s="1"/>
  <c r="I36" i="40" s="1"/>
  <c r="G36" i="39" s="1"/>
  <c r="I36" i="39" s="1"/>
  <c r="G36" i="38" s="1"/>
  <c r="I36" i="38" s="1"/>
  <c r="G36" i="37" s="1"/>
  <c r="I36" i="37" s="1"/>
  <c r="G36" i="36" s="1"/>
  <c r="I36" i="36" s="1"/>
  <c r="G36" i="35" s="1"/>
  <c r="I36" i="35" s="1"/>
  <c r="G36" i="34" s="1"/>
  <c r="I36" i="34" s="1"/>
  <c r="G40" i="48"/>
  <c r="I40" i="48" s="1"/>
  <c r="G38" i="49" s="1"/>
  <c r="I38" i="49" s="1"/>
  <c r="G38" i="50" s="1"/>
  <c r="I38" i="50" s="1"/>
  <c r="G38" i="41" s="1"/>
  <c r="I38" i="41" s="1"/>
  <c r="G38" i="40" s="1"/>
  <c r="I38" i="40" s="1"/>
  <c r="G38" i="39" s="1"/>
  <c r="I38" i="39" s="1"/>
  <c r="G38" i="38" s="1"/>
  <c r="I38" i="38" s="1"/>
  <c r="G38" i="37" s="1"/>
  <c r="I38" i="37" s="1"/>
  <c r="G38" i="36" s="1"/>
  <c r="I38" i="36" s="1"/>
  <c r="G38" i="35" s="1"/>
  <c r="I38" i="35" s="1"/>
  <c r="G38" i="34" s="1"/>
  <c r="I38" i="34" s="1"/>
  <c r="G41" i="48"/>
  <c r="I41" i="48" s="1"/>
  <c r="G39" i="49" s="1"/>
  <c r="I39" i="49" s="1"/>
  <c r="G39" i="50" s="1"/>
  <c r="I39" i="50" s="1"/>
  <c r="G39" i="41" s="1"/>
  <c r="I39" i="41" s="1"/>
  <c r="G39" i="40" s="1"/>
  <c r="I39" i="40" s="1"/>
  <c r="G39" i="39" s="1"/>
  <c r="I39" i="39" s="1"/>
  <c r="G39" i="38" s="1"/>
  <c r="I39" i="38" s="1"/>
  <c r="G39" i="37" s="1"/>
  <c r="I39" i="37" s="1"/>
  <c r="G39" i="36" s="1"/>
  <c r="I39" i="36" s="1"/>
  <c r="G39" i="35" s="1"/>
  <c r="I39" i="35" s="1"/>
  <c r="G39" i="34" s="1"/>
  <c r="I39" i="34" s="1"/>
  <c r="G42" i="48"/>
  <c r="I42" i="48" s="1"/>
  <c r="G40" i="49" s="1"/>
  <c r="I40" i="49" s="1"/>
  <c r="G40" i="50" s="1"/>
  <c r="I40" i="50" s="1"/>
  <c r="G40" i="41" s="1"/>
  <c r="I40" i="41" s="1"/>
  <c r="G40" i="40" s="1"/>
  <c r="I40" i="40" s="1"/>
  <c r="G40" i="39" s="1"/>
  <c r="I40" i="39" s="1"/>
  <c r="G40" i="38" s="1"/>
  <c r="I40" i="38" s="1"/>
  <c r="G40" i="37" s="1"/>
  <c r="I40" i="37" s="1"/>
  <c r="G40" i="36" s="1"/>
  <c r="I40" i="36" s="1"/>
  <c r="G40" i="35" s="1"/>
  <c r="I40" i="35" s="1"/>
  <c r="G40" i="34" s="1"/>
  <c r="I40" i="34" s="1"/>
  <c r="G44" i="48"/>
  <c r="I44" i="48" s="1"/>
  <c r="G42" i="49" s="1"/>
  <c r="I42" i="49" s="1"/>
  <c r="G42" i="50" s="1"/>
  <c r="I42" i="50" s="1"/>
  <c r="G42" i="41" s="1"/>
  <c r="I42" i="41" s="1"/>
  <c r="G42" i="40" s="1"/>
  <c r="I42" i="40" s="1"/>
  <c r="G42" i="39" s="1"/>
  <c r="I42" i="39" s="1"/>
  <c r="G42" i="38" s="1"/>
  <c r="I42" i="38" s="1"/>
  <c r="G42" i="37" s="1"/>
  <c r="I42" i="37" s="1"/>
  <c r="G42" i="36" s="1"/>
  <c r="I42" i="36" s="1"/>
  <c r="G42" i="35" s="1"/>
  <c r="I42" i="35" s="1"/>
  <c r="G42" i="34" s="1"/>
  <c r="I42" i="34" s="1"/>
  <c r="G45" i="48"/>
  <c r="I45" i="48" s="1"/>
  <c r="G43" i="49" s="1"/>
  <c r="I43" i="49" s="1"/>
  <c r="G43" i="50" s="1"/>
  <c r="I43" i="50" s="1"/>
  <c r="G43" i="41" s="1"/>
  <c r="I43" i="41" s="1"/>
  <c r="G43" i="40" s="1"/>
  <c r="I43" i="40" s="1"/>
  <c r="G43" i="39" s="1"/>
  <c r="I43" i="39" s="1"/>
  <c r="G43" i="38" s="1"/>
  <c r="I43" i="38" s="1"/>
  <c r="G43" i="37" s="1"/>
  <c r="I43" i="37" s="1"/>
  <c r="G43" i="36" s="1"/>
  <c r="I43" i="36" s="1"/>
  <c r="G43" i="35" s="1"/>
  <c r="I43" i="35" s="1"/>
  <c r="G43" i="34" s="1"/>
  <c r="I43" i="34" s="1"/>
  <c r="G46" i="48"/>
  <c r="I46" i="48" s="1"/>
  <c r="G44" i="49" s="1"/>
  <c r="I44" i="49" s="1"/>
  <c r="G44" i="50" s="1"/>
  <c r="I44" i="50" s="1"/>
  <c r="G44" i="41" s="1"/>
  <c r="I44" i="41" s="1"/>
  <c r="G44" i="40" s="1"/>
  <c r="I44" i="40" s="1"/>
  <c r="G44" i="39" s="1"/>
  <c r="I44" i="39" s="1"/>
  <c r="G44" i="38" s="1"/>
  <c r="I44" i="38" s="1"/>
  <c r="G44" i="37" s="1"/>
  <c r="I44" i="37" s="1"/>
  <c r="G44" i="36" s="1"/>
  <c r="I44" i="36" s="1"/>
  <c r="G44" i="35" s="1"/>
  <c r="I44" i="35" s="1"/>
  <c r="G44" i="34" s="1"/>
  <c r="I44" i="34" s="1"/>
  <c r="G52" i="48"/>
  <c r="I52" i="48" s="1"/>
  <c r="G53" i="48"/>
  <c r="I53" i="48" s="1"/>
  <c r="G51" i="49" s="1"/>
  <c r="I51" i="49" s="1"/>
  <c r="G51" i="50" s="1"/>
  <c r="I51" i="50" s="1"/>
  <c r="G51" i="41" s="1"/>
  <c r="I51" i="41" s="1"/>
  <c r="G54" i="48"/>
  <c r="I54" i="48" s="1"/>
  <c r="G52" i="49" s="1"/>
  <c r="I52" i="49" s="1"/>
  <c r="G57" i="48"/>
  <c r="I57" i="48" s="1"/>
  <c r="G55" i="49" s="1"/>
  <c r="I55" i="49" s="1"/>
  <c r="G55" i="50" s="1"/>
  <c r="I55" i="50" s="1"/>
  <c r="G55" i="41" s="1"/>
  <c r="I55" i="41" s="1"/>
  <c r="G58" i="48"/>
  <c r="I58" i="48" s="1"/>
  <c r="G56" i="49" s="1"/>
  <c r="I56" i="49" s="1"/>
  <c r="G74" i="48"/>
  <c r="I74" i="48" s="1"/>
  <c r="G72" i="49" s="1"/>
  <c r="I72" i="49" s="1"/>
  <c r="G75" i="48"/>
  <c r="I75" i="48" s="1"/>
  <c r="G73" i="49" s="1"/>
  <c r="I73" i="49" s="1"/>
  <c r="G73" i="50" s="1"/>
  <c r="I73" i="50" s="1"/>
  <c r="G73" i="41" s="1"/>
  <c r="I73" i="41" s="1"/>
  <c r="G77" i="48"/>
  <c r="I77" i="48" s="1"/>
  <c r="G75" i="49" s="1"/>
  <c r="I75" i="49" s="1"/>
  <c r="G78" i="48"/>
  <c r="I78" i="48" s="1"/>
  <c r="G76" i="49" s="1"/>
  <c r="I76" i="49" s="1"/>
  <c r="G76" i="50" s="1"/>
  <c r="I76" i="50" s="1"/>
  <c r="G76" i="41" s="1"/>
  <c r="I76" i="41" s="1"/>
  <c r="G79" i="48"/>
  <c r="I79" i="48" s="1"/>
  <c r="G77" i="49" s="1"/>
  <c r="I77" i="49" s="1"/>
  <c r="G80" i="48"/>
  <c r="I80" i="48" s="1"/>
  <c r="G78" i="49" s="1"/>
  <c r="I78" i="49" s="1"/>
  <c r="G78" i="50" s="1"/>
  <c r="I78" i="50" s="1"/>
  <c r="G78" i="41" s="1"/>
  <c r="I78" i="41" s="1"/>
  <c r="G82" i="48"/>
  <c r="I82" i="48" s="1"/>
  <c r="G80" i="49" s="1"/>
  <c r="I80" i="49" s="1"/>
  <c r="C15" i="48"/>
  <c r="F15" i="48" s="1"/>
  <c r="C15" i="49" s="1"/>
  <c r="F15" i="49" s="1"/>
  <c r="C53" i="48"/>
  <c r="F53" i="48" s="1"/>
  <c r="C51" i="49" s="1"/>
  <c r="F51" i="49" s="1"/>
  <c r="C51" i="50" s="1"/>
  <c r="F51" i="50" s="1"/>
  <c r="C54" i="48"/>
  <c r="F54" i="48" s="1"/>
  <c r="C52" i="49" s="1"/>
  <c r="F52" i="49" s="1"/>
  <c r="C52" i="50" s="1"/>
  <c r="F52" i="50" s="1"/>
  <c r="C57" i="48"/>
  <c r="F57" i="48" s="1"/>
  <c r="C55" i="49" s="1"/>
  <c r="F55" i="49" s="1"/>
  <c r="C55" i="50" s="1"/>
  <c r="F55" i="50" s="1"/>
  <c r="J55" i="50" s="1"/>
  <c r="C58" i="48"/>
  <c r="F58" i="48" s="1"/>
  <c r="C56" i="49" s="1"/>
  <c r="F56" i="49" s="1"/>
  <c r="C56" i="50" s="1"/>
  <c r="F56" i="50" s="1"/>
  <c r="C74" i="48"/>
  <c r="F74" i="48" s="1"/>
  <c r="C72" i="49" s="1"/>
  <c r="F72" i="49" s="1"/>
  <c r="C72" i="50" s="1"/>
  <c r="F72" i="50" s="1"/>
  <c r="C75" i="48"/>
  <c r="F75" i="48" s="1"/>
  <c r="C73" i="49" s="1"/>
  <c r="F73" i="49" s="1"/>
  <c r="C73" i="50" s="1"/>
  <c r="F73" i="50" s="1"/>
  <c r="C77" i="48"/>
  <c r="F77" i="48" s="1"/>
  <c r="C75" i="49" s="1"/>
  <c r="F75" i="49" s="1"/>
  <c r="C75" i="50" s="1"/>
  <c r="F75" i="50" s="1"/>
  <c r="C75" i="41" s="1"/>
  <c r="F75" i="41" s="1"/>
  <c r="C78" i="48"/>
  <c r="F78" i="48" s="1"/>
  <c r="C76" i="49" s="1"/>
  <c r="F76" i="49" s="1"/>
  <c r="C76" i="50" s="1"/>
  <c r="F76" i="50" s="1"/>
  <c r="C79" i="48"/>
  <c r="F79" i="48" s="1"/>
  <c r="C77" i="49" s="1"/>
  <c r="F77" i="49" s="1"/>
  <c r="C77" i="50" s="1"/>
  <c r="F77" i="50" s="1"/>
  <c r="C77" i="41" s="1"/>
  <c r="F77" i="41" s="1"/>
  <c r="C80" i="48"/>
  <c r="F80" i="48" s="1"/>
  <c r="C78" i="49" s="1"/>
  <c r="F78" i="49" s="1"/>
  <c r="C78" i="50" s="1"/>
  <c r="F78" i="50" s="1"/>
  <c r="C82" i="48"/>
  <c r="F82" i="48" s="1"/>
  <c r="C80" i="49" s="1"/>
  <c r="F80" i="49" s="1"/>
  <c r="C80" i="50" s="1"/>
  <c r="F80" i="50" s="1"/>
  <c r="C80" i="41" s="1"/>
  <c r="F80" i="41" s="1"/>
  <c r="C37" i="48"/>
  <c r="F37" i="48" s="1"/>
  <c r="C35" i="49" s="1"/>
  <c r="F35" i="49" s="1"/>
  <c r="C39" i="48"/>
  <c r="F39" i="48" s="1"/>
  <c r="C37" i="49" s="1"/>
  <c r="F37" i="49" s="1"/>
  <c r="C40" i="48"/>
  <c r="F40" i="48" s="1"/>
  <c r="C38" i="49" s="1"/>
  <c r="F38" i="49" s="1"/>
  <c r="C38" i="50" s="1"/>
  <c r="F38" i="50" s="1"/>
  <c r="C41" i="48"/>
  <c r="F41" i="48" s="1"/>
  <c r="C39" i="49" s="1"/>
  <c r="F39" i="49" s="1"/>
  <c r="C46" i="48"/>
  <c r="F46" i="48" s="1"/>
  <c r="C44" i="49" s="1"/>
  <c r="F44" i="49" s="1"/>
  <c r="C44" i="50" s="1"/>
  <c r="F44" i="50" s="1"/>
  <c r="F63" i="35"/>
  <c r="J63" i="36"/>
  <c r="N63" i="36"/>
  <c r="N60" i="34"/>
  <c r="J60" i="34"/>
  <c r="G45" i="46"/>
  <c r="G82" i="46" s="1"/>
  <c r="J90" i="46" s="1"/>
  <c r="D62" i="46"/>
  <c r="F71" i="47"/>
  <c r="C83" i="47"/>
  <c r="G51" i="48"/>
  <c r="I51" i="48" s="1"/>
  <c r="G49" i="49" s="1"/>
  <c r="I64" i="47"/>
  <c r="G73" i="48"/>
  <c r="I83" i="47"/>
  <c r="F57" i="35"/>
  <c r="C57" i="34" s="1"/>
  <c r="N57" i="36"/>
  <c r="J57" i="36"/>
  <c r="C62" i="46"/>
  <c r="E62" i="46"/>
  <c r="F69" i="46"/>
  <c r="F81" i="46" s="1"/>
  <c r="C81" i="46"/>
  <c r="D45" i="46"/>
  <c r="C45" i="46"/>
  <c r="E45" i="46"/>
  <c r="F49" i="47"/>
  <c r="C64" i="47"/>
  <c r="C47" i="47"/>
  <c r="G37" i="48"/>
  <c r="I37" i="48" s="1"/>
  <c r="I47" i="47"/>
  <c r="H72" i="19"/>
  <c r="H58" i="19"/>
  <c r="H41" i="19"/>
  <c r="H52" i="19"/>
  <c r="H63" i="19"/>
  <c r="I19" i="47"/>
  <c r="C19" i="46"/>
  <c r="H30" i="19"/>
  <c r="H20" i="19"/>
  <c r="H21" i="19"/>
  <c r="H48" i="19"/>
  <c r="H34" i="19"/>
  <c r="H23" i="19"/>
  <c r="H46" i="19"/>
  <c r="H47" i="19"/>
  <c r="H68" i="19"/>
  <c r="J16" i="47"/>
  <c r="J76" i="47"/>
  <c r="H31" i="19"/>
  <c r="H35" i="19"/>
  <c r="H38" i="19"/>
  <c r="H44" i="19"/>
  <c r="H49" i="19"/>
  <c r="H65" i="19"/>
  <c r="H70" i="19"/>
  <c r="J15" i="47"/>
  <c r="H32" i="19"/>
  <c r="H36" i="19"/>
  <c r="H45" i="19"/>
  <c r="H50" i="19"/>
  <c r="H61" i="19"/>
  <c r="H66" i="19"/>
  <c r="H22" i="19"/>
  <c r="H29" i="19"/>
  <c r="H33" i="19"/>
  <c r="H37" i="19"/>
  <c r="H39" i="19"/>
  <c r="H51" i="19"/>
  <c r="H62" i="19"/>
  <c r="H67" i="19"/>
  <c r="K54" i="46"/>
  <c r="C19" i="47"/>
  <c r="I53" i="46"/>
  <c r="N77" i="47"/>
  <c r="J77" i="47"/>
  <c r="N76" i="47"/>
  <c r="N72" i="47"/>
  <c r="J72" i="47"/>
  <c r="N15" i="47"/>
  <c r="J51" i="47"/>
  <c r="N55" i="47"/>
  <c r="J56" i="47"/>
  <c r="J36" i="47"/>
  <c r="N51" i="47"/>
  <c r="J75" i="47"/>
  <c r="N75" i="47"/>
  <c r="C18" i="48"/>
  <c r="F18" i="48" s="1"/>
  <c r="N18" i="47"/>
  <c r="J18" i="47"/>
  <c r="J80" i="47"/>
  <c r="N80" i="47"/>
  <c r="C44" i="48"/>
  <c r="F44" i="48" s="1"/>
  <c r="J42" i="47"/>
  <c r="N42" i="47"/>
  <c r="J17" i="47"/>
  <c r="N17" i="47"/>
  <c r="C17" i="48"/>
  <c r="F17" i="48" s="1"/>
  <c r="C17" i="49" s="1"/>
  <c r="C52" i="48"/>
  <c r="F52" i="48" s="1"/>
  <c r="C50" i="49" s="1"/>
  <c r="J50" i="47"/>
  <c r="N50" i="47"/>
  <c r="C56" i="48"/>
  <c r="F56" i="48" s="1"/>
  <c r="J54" i="47"/>
  <c r="N54" i="47"/>
  <c r="C43" i="48"/>
  <c r="F43" i="48" s="1"/>
  <c r="C41" i="49" s="1"/>
  <c r="N41" i="47"/>
  <c r="C38" i="48"/>
  <c r="F38" i="48" s="1"/>
  <c r="N36" i="47"/>
  <c r="J43" i="47"/>
  <c r="J52" i="47"/>
  <c r="G55" i="48"/>
  <c r="I55" i="48" s="1"/>
  <c r="J53" i="47"/>
  <c r="J44" i="47"/>
  <c r="N73" i="47"/>
  <c r="J73" i="47"/>
  <c r="J35" i="47"/>
  <c r="G39" i="48"/>
  <c r="I39" i="48" s="1"/>
  <c r="G37" i="49" s="1"/>
  <c r="I37" i="49" s="1"/>
  <c r="G37" i="50" s="1"/>
  <c r="I37" i="50" s="1"/>
  <c r="G37" i="41" s="1"/>
  <c r="I37" i="41" s="1"/>
  <c r="G37" i="40" s="1"/>
  <c r="I37" i="40" s="1"/>
  <c r="G37" i="39" s="1"/>
  <c r="I37" i="39" s="1"/>
  <c r="G37" i="38" s="1"/>
  <c r="I37" i="38" s="1"/>
  <c r="G37" i="37" s="1"/>
  <c r="I37" i="37" s="1"/>
  <c r="G37" i="36" s="1"/>
  <c r="I37" i="36" s="1"/>
  <c r="G37" i="35" s="1"/>
  <c r="I37" i="35" s="1"/>
  <c r="G37" i="34" s="1"/>
  <c r="I37" i="34" s="1"/>
  <c r="J37" i="47"/>
  <c r="C42" i="48"/>
  <c r="F42" i="48" s="1"/>
  <c r="C40" i="49" s="1"/>
  <c r="N40" i="47"/>
  <c r="F14" i="47"/>
  <c r="N35" i="47"/>
  <c r="N37" i="47"/>
  <c r="J38" i="47"/>
  <c r="J39" i="47"/>
  <c r="G43" i="48"/>
  <c r="I43" i="48" s="1"/>
  <c r="G41" i="49" s="1"/>
  <c r="I41" i="49" s="1"/>
  <c r="G41" i="50" s="1"/>
  <c r="I41" i="50" s="1"/>
  <c r="G41" i="41" s="1"/>
  <c r="I41" i="41" s="1"/>
  <c r="G41" i="40" s="1"/>
  <c r="I41" i="40" s="1"/>
  <c r="G41" i="39" s="1"/>
  <c r="I41" i="39" s="1"/>
  <c r="G41" i="38" s="1"/>
  <c r="I41" i="38" s="1"/>
  <c r="G41" i="37" s="1"/>
  <c r="I41" i="37" s="1"/>
  <c r="G41" i="36" s="1"/>
  <c r="I41" i="36" s="1"/>
  <c r="G41" i="35" s="1"/>
  <c r="I41" i="35" s="1"/>
  <c r="G41" i="34" s="1"/>
  <c r="I41" i="34" s="1"/>
  <c r="J41" i="47"/>
  <c r="C16" i="48"/>
  <c r="F16" i="48" s="1"/>
  <c r="C16" i="49" s="1"/>
  <c r="N16" i="47"/>
  <c r="N38" i="47"/>
  <c r="N39" i="47"/>
  <c r="J40" i="47"/>
  <c r="C45" i="48"/>
  <c r="F45" i="48" s="1"/>
  <c r="N43" i="47"/>
  <c r="N44" i="47"/>
  <c r="N53" i="47"/>
  <c r="C55" i="48"/>
  <c r="F55" i="48" s="1"/>
  <c r="C53" i="49" s="1"/>
  <c r="J55" i="47"/>
  <c r="N78" i="47"/>
  <c r="J78" i="47"/>
  <c r="N52" i="47"/>
  <c r="N56" i="47"/>
  <c r="F48" i="46"/>
  <c r="I48" i="46" s="1"/>
  <c r="F49" i="46"/>
  <c r="I49" i="46" s="1"/>
  <c r="F15" i="46"/>
  <c r="I15" i="46" s="1"/>
  <c r="F37" i="46"/>
  <c r="I37" i="46" s="1"/>
  <c r="F38" i="46"/>
  <c r="K38" i="46" s="1"/>
  <c r="F39" i="46"/>
  <c r="K39" i="46" s="1"/>
  <c r="F34" i="46"/>
  <c r="K34" i="46" s="1"/>
  <c r="F41" i="46"/>
  <c r="I41" i="46" s="1"/>
  <c r="F42" i="46"/>
  <c r="I42" i="46" s="1"/>
  <c r="F16" i="46"/>
  <c r="I16" i="46" s="1"/>
  <c r="F17" i="46"/>
  <c r="K17" i="46" s="1"/>
  <c r="I52" i="46"/>
  <c r="F33" i="46"/>
  <c r="K33" i="46" s="1"/>
  <c r="F50" i="46"/>
  <c r="K50" i="46" s="1"/>
  <c r="E19" i="46"/>
  <c r="F35" i="46"/>
  <c r="I35" i="46" s="1"/>
  <c r="F51" i="46"/>
  <c r="K51" i="46" s="1"/>
  <c r="F36" i="46"/>
  <c r="D19" i="46"/>
  <c r="F14" i="46"/>
  <c r="F47" i="46"/>
  <c r="G19" i="46"/>
  <c r="J89" i="46" s="1"/>
  <c r="F18" i="46"/>
  <c r="F32" i="46"/>
  <c r="F40" i="46"/>
  <c r="J91" i="47" l="1"/>
  <c r="J93" i="48" s="1"/>
  <c r="J91" i="49" s="1"/>
  <c r="J91" i="50" s="1"/>
  <c r="J90" i="41" s="1"/>
  <c r="J51" i="50"/>
  <c r="J91" i="46"/>
  <c r="J72" i="49"/>
  <c r="N80" i="48"/>
  <c r="N75" i="48"/>
  <c r="J15" i="48"/>
  <c r="N54" i="48"/>
  <c r="J54" i="48"/>
  <c r="N15" i="48"/>
  <c r="N78" i="48"/>
  <c r="G15" i="49"/>
  <c r="I15" i="49" s="1"/>
  <c r="G15" i="50" s="1"/>
  <c r="I15" i="50" s="1"/>
  <c r="G15" i="41" s="1"/>
  <c r="I15" i="41" s="1"/>
  <c r="G15" i="40" s="1"/>
  <c r="I15" i="40" s="1"/>
  <c r="N46" i="48"/>
  <c r="N40" i="48"/>
  <c r="G85" i="48"/>
  <c r="J79" i="48"/>
  <c r="K81" i="46"/>
  <c r="D82" i="46"/>
  <c r="C82" i="46"/>
  <c r="E82" i="46"/>
  <c r="N75" i="49"/>
  <c r="N77" i="49"/>
  <c r="J74" i="48"/>
  <c r="N80" i="49"/>
  <c r="I84" i="47"/>
  <c r="J92" i="47" s="1"/>
  <c r="J94" i="48" s="1"/>
  <c r="C84" i="47"/>
  <c r="J58" i="48"/>
  <c r="N41" i="48"/>
  <c r="J41" i="48"/>
  <c r="J46" i="48"/>
  <c r="N58" i="48"/>
  <c r="J57" i="48"/>
  <c r="J53" i="48"/>
  <c r="J40" i="48"/>
  <c r="N53" i="48"/>
  <c r="N57" i="48"/>
  <c r="J80" i="48"/>
  <c r="J78" i="48"/>
  <c r="J75" i="48"/>
  <c r="J82" i="48"/>
  <c r="N82" i="48"/>
  <c r="N79" i="48"/>
  <c r="N77" i="48"/>
  <c r="J77" i="48"/>
  <c r="N74" i="48"/>
  <c r="F47" i="47"/>
  <c r="J47" i="47" s="1"/>
  <c r="F64" i="47"/>
  <c r="J64" i="47" s="1"/>
  <c r="J71" i="47"/>
  <c r="C51" i="48"/>
  <c r="C66" i="48" s="1"/>
  <c r="N71" i="47"/>
  <c r="N83" i="47" s="1"/>
  <c r="I73" i="48"/>
  <c r="I85" i="48" s="1"/>
  <c r="N63" i="35"/>
  <c r="C63" i="34"/>
  <c r="F63" i="34" s="1"/>
  <c r="J63" i="35"/>
  <c r="J76" i="50"/>
  <c r="J49" i="47"/>
  <c r="N49" i="47"/>
  <c r="N64" i="47" s="1"/>
  <c r="F57" i="34"/>
  <c r="N57" i="35"/>
  <c r="J57" i="35"/>
  <c r="C73" i="48"/>
  <c r="F83" i="47"/>
  <c r="F62" i="46"/>
  <c r="I62" i="46" s="1"/>
  <c r="F45" i="46"/>
  <c r="I45" i="46" s="1"/>
  <c r="I49" i="49"/>
  <c r="J77" i="49"/>
  <c r="G66" i="48"/>
  <c r="I66" i="48"/>
  <c r="G49" i="48"/>
  <c r="G34" i="49"/>
  <c r="I49" i="48"/>
  <c r="N34" i="47"/>
  <c r="N47" i="47" s="1"/>
  <c r="G35" i="49"/>
  <c r="I35" i="49" s="1"/>
  <c r="G35" i="50" s="1"/>
  <c r="I35" i="50" s="1"/>
  <c r="G35" i="41" s="1"/>
  <c r="I35" i="41" s="1"/>
  <c r="G35" i="40" s="1"/>
  <c r="I35" i="40" s="1"/>
  <c r="G35" i="39" s="1"/>
  <c r="I35" i="39" s="1"/>
  <c r="G35" i="38" s="1"/>
  <c r="I35" i="38" s="1"/>
  <c r="G35" i="37" s="1"/>
  <c r="I35" i="37" s="1"/>
  <c r="G35" i="36" s="1"/>
  <c r="I35" i="36" s="1"/>
  <c r="G35" i="35" s="1"/>
  <c r="I35" i="35" s="1"/>
  <c r="G35" i="34" s="1"/>
  <c r="I35" i="34" s="1"/>
  <c r="N37" i="48"/>
  <c r="J34" i="47"/>
  <c r="C36" i="48"/>
  <c r="J37" i="48"/>
  <c r="J73" i="49"/>
  <c r="H59" i="19"/>
  <c r="H42" i="19"/>
  <c r="H73" i="19"/>
  <c r="N39" i="49"/>
  <c r="J39" i="49"/>
  <c r="C39" i="50"/>
  <c r="F39" i="50" s="1"/>
  <c r="N39" i="50" s="1"/>
  <c r="C43" i="49"/>
  <c r="F43" i="49" s="1"/>
  <c r="J56" i="48"/>
  <c r="C54" i="49"/>
  <c r="F54" i="49" s="1"/>
  <c r="J44" i="48"/>
  <c r="C42" i="49"/>
  <c r="F42" i="49" s="1"/>
  <c r="J18" i="48"/>
  <c r="C18" i="49"/>
  <c r="F18" i="49" s="1"/>
  <c r="N56" i="49"/>
  <c r="J52" i="49"/>
  <c r="J38" i="48"/>
  <c r="C36" i="49"/>
  <c r="F36" i="49" s="1"/>
  <c r="N76" i="49"/>
  <c r="J76" i="49"/>
  <c r="N44" i="49"/>
  <c r="J44" i="49"/>
  <c r="H24" i="19"/>
  <c r="N51" i="49"/>
  <c r="J51" i="49"/>
  <c r="J75" i="49"/>
  <c r="J78" i="50"/>
  <c r="J56" i="49"/>
  <c r="N72" i="49"/>
  <c r="G56" i="50"/>
  <c r="I56" i="50" s="1"/>
  <c r="J56" i="50" s="1"/>
  <c r="K37" i="46"/>
  <c r="K48" i="46"/>
  <c r="I54" i="46"/>
  <c r="G75" i="50"/>
  <c r="I75" i="50" s="1"/>
  <c r="N75" i="50" s="1"/>
  <c r="K53" i="46"/>
  <c r="G52" i="50"/>
  <c r="I52" i="50" s="1"/>
  <c r="N52" i="50" s="1"/>
  <c r="N43" i="48"/>
  <c r="G72" i="50"/>
  <c r="I72" i="50" s="1"/>
  <c r="J72" i="50" s="1"/>
  <c r="N78" i="49"/>
  <c r="J78" i="49"/>
  <c r="G77" i="50"/>
  <c r="I77" i="50" s="1"/>
  <c r="N77" i="50" s="1"/>
  <c r="J73" i="50"/>
  <c r="N52" i="49"/>
  <c r="N73" i="49"/>
  <c r="N38" i="49"/>
  <c r="G19" i="48"/>
  <c r="I14" i="48"/>
  <c r="J38" i="49"/>
  <c r="N55" i="49"/>
  <c r="F41" i="49"/>
  <c r="J41" i="49" s="1"/>
  <c r="J55" i="49"/>
  <c r="J52" i="48"/>
  <c r="G50" i="49"/>
  <c r="N17" i="48"/>
  <c r="F17" i="49"/>
  <c r="J17" i="48"/>
  <c r="J39" i="48"/>
  <c r="N45" i="48"/>
  <c r="N38" i="48"/>
  <c r="N52" i="48"/>
  <c r="F50" i="49"/>
  <c r="N18" i="48"/>
  <c r="F16" i="49"/>
  <c r="J16" i="49" s="1"/>
  <c r="N16" i="48"/>
  <c r="C14" i="48"/>
  <c r="F19" i="47"/>
  <c r="J19" i="47" s="1"/>
  <c r="N14" i="47"/>
  <c r="N19" i="47" s="1"/>
  <c r="J14" i="47"/>
  <c r="N42" i="48"/>
  <c r="F40" i="49"/>
  <c r="J42" i="48"/>
  <c r="G53" i="49"/>
  <c r="I53" i="49" s="1"/>
  <c r="J55" i="48"/>
  <c r="N56" i="48"/>
  <c r="F53" i="49"/>
  <c r="N55" i="48"/>
  <c r="N39" i="48"/>
  <c r="J45" i="48"/>
  <c r="J16" i="48"/>
  <c r="J43" i="48"/>
  <c r="N44" i="48"/>
  <c r="K49" i="46"/>
  <c r="K15" i="46"/>
  <c r="I38" i="46"/>
  <c r="I39" i="46"/>
  <c r="K42" i="46"/>
  <c r="K16" i="46"/>
  <c r="I33" i="46"/>
  <c r="I34" i="46"/>
  <c r="K41" i="46"/>
  <c r="K35" i="46"/>
  <c r="I17" i="46"/>
  <c r="K52" i="46"/>
  <c r="I51" i="46"/>
  <c r="I50" i="46"/>
  <c r="C52" i="41"/>
  <c r="F52" i="41" s="1"/>
  <c r="G54" i="41"/>
  <c r="I54" i="41" s="1"/>
  <c r="G17" i="40"/>
  <c r="I17" i="40" s="1"/>
  <c r="C51" i="41"/>
  <c r="F51" i="41" s="1"/>
  <c r="J51" i="41" s="1"/>
  <c r="N51" i="50"/>
  <c r="K40" i="46"/>
  <c r="I40" i="46"/>
  <c r="K18" i="46"/>
  <c r="I18" i="46"/>
  <c r="I47" i="46"/>
  <c r="K47" i="46"/>
  <c r="I14" i="46"/>
  <c r="F19" i="46"/>
  <c r="I19" i="46" s="1"/>
  <c r="K14" i="46"/>
  <c r="I36" i="46"/>
  <c r="K36" i="46"/>
  <c r="C15" i="50"/>
  <c r="F15" i="50" s="1"/>
  <c r="G16" i="41"/>
  <c r="I16" i="41" s="1"/>
  <c r="G55" i="40"/>
  <c r="I55" i="40" s="1"/>
  <c r="G51" i="40"/>
  <c r="I51" i="40" s="1"/>
  <c r="K32" i="46"/>
  <c r="I32" i="46"/>
  <c r="C56" i="41"/>
  <c r="F56" i="41" s="1"/>
  <c r="C55" i="41"/>
  <c r="F55" i="41" s="1"/>
  <c r="N55" i="50"/>
  <c r="G18" i="41"/>
  <c r="I18" i="41" s="1"/>
  <c r="C38" i="41"/>
  <c r="F38" i="41" s="1"/>
  <c r="J38" i="50"/>
  <c r="N38" i="50"/>
  <c r="N37" i="49"/>
  <c r="J37" i="49"/>
  <c r="C37" i="50"/>
  <c r="F37" i="50" s="1"/>
  <c r="C35" i="50"/>
  <c r="F35" i="50" s="1"/>
  <c r="C44" i="41"/>
  <c r="F44" i="41" s="1"/>
  <c r="N44" i="50"/>
  <c r="J44" i="50"/>
  <c r="C80" i="40"/>
  <c r="F80" i="40" s="1"/>
  <c r="G78" i="40"/>
  <c r="C77" i="40"/>
  <c r="F77" i="40" s="1"/>
  <c r="C75" i="40"/>
  <c r="F75" i="40" s="1"/>
  <c r="G73" i="40"/>
  <c r="I73" i="40" s="1"/>
  <c r="C72" i="41"/>
  <c r="F72" i="41" s="1"/>
  <c r="G80" i="50"/>
  <c r="J80" i="49"/>
  <c r="N76" i="50"/>
  <c r="C76" i="41"/>
  <c r="F76" i="41" s="1"/>
  <c r="J76" i="41" s="1"/>
  <c r="G76" i="40"/>
  <c r="I76" i="40" s="1"/>
  <c r="N78" i="50"/>
  <c r="C78" i="41"/>
  <c r="F78" i="41" s="1"/>
  <c r="N73" i="50"/>
  <c r="C73" i="41"/>
  <c r="F73" i="41" s="1"/>
  <c r="J73" i="41" s="1"/>
  <c r="J91" i="40" l="1"/>
  <c r="J95" i="48"/>
  <c r="J92" i="49"/>
  <c r="N15" i="49"/>
  <c r="J15" i="49"/>
  <c r="H75" i="19"/>
  <c r="G86" i="48"/>
  <c r="I86" i="48"/>
  <c r="F51" i="48"/>
  <c r="F66" i="48" s="1"/>
  <c r="F82" i="46"/>
  <c r="N84" i="47"/>
  <c r="J83" i="47"/>
  <c r="F84" i="47"/>
  <c r="J84" i="47" s="1"/>
  <c r="G71" i="49"/>
  <c r="G83" i="49" s="1"/>
  <c r="J63" i="34"/>
  <c r="N63" i="34"/>
  <c r="K45" i="46"/>
  <c r="K62" i="46"/>
  <c r="N57" i="34"/>
  <c r="J57" i="34"/>
  <c r="C85" i="48"/>
  <c r="F73" i="48"/>
  <c r="G64" i="49"/>
  <c r="G49" i="50"/>
  <c r="I34" i="49"/>
  <c r="G47" i="49"/>
  <c r="F36" i="48"/>
  <c r="F49" i="48" s="1"/>
  <c r="J49" i="48" s="1"/>
  <c r="C49" i="48"/>
  <c r="N35" i="49"/>
  <c r="J39" i="50"/>
  <c r="J35" i="49"/>
  <c r="C39" i="41"/>
  <c r="F39" i="41" s="1"/>
  <c r="N39" i="41" s="1"/>
  <c r="N56" i="50"/>
  <c r="G56" i="41"/>
  <c r="I56" i="41" s="1"/>
  <c r="J56" i="41" s="1"/>
  <c r="J52" i="50"/>
  <c r="C43" i="50"/>
  <c r="F43" i="50" s="1"/>
  <c r="J43" i="49"/>
  <c r="N43" i="49"/>
  <c r="G77" i="41"/>
  <c r="I77" i="41" s="1"/>
  <c r="N77" i="41" s="1"/>
  <c r="G75" i="41"/>
  <c r="I75" i="41" s="1"/>
  <c r="G75" i="40" s="1"/>
  <c r="I75" i="40" s="1"/>
  <c r="N75" i="40" s="1"/>
  <c r="J75" i="50"/>
  <c r="N72" i="50"/>
  <c r="G72" i="41"/>
  <c r="I72" i="41" s="1"/>
  <c r="G72" i="40" s="1"/>
  <c r="I72" i="40" s="1"/>
  <c r="G52" i="41"/>
  <c r="I52" i="41" s="1"/>
  <c r="G52" i="40" s="1"/>
  <c r="I52" i="40" s="1"/>
  <c r="C41" i="50"/>
  <c r="F41" i="50" s="1"/>
  <c r="N41" i="50" s="1"/>
  <c r="J77" i="50"/>
  <c r="N41" i="49"/>
  <c r="G14" i="49"/>
  <c r="I19" i="48"/>
  <c r="N18" i="49"/>
  <c r="J18" i="49"/>
  <c r="C18" i="50"/>
  <c r="F18" i="50" s="1"/>
  <c r="C42" i="50"/>
  <c r="F42" i="50" s="1"/>
  <c r="J42" i="49"/>
  <c r="N42" i="49"/>
  <c r="G53" i="50"/>
  <c r="I53" i="50" s="1"/>
  <c r="J53" i="49"/>
  <c r="C19" i="48"/>
  <c r="F14" i="48"/>
  <c r="C50" i="50"/>
  <c r="F50" i="50" s="1"/>
  <c r="I50" i="49"/>
  <c r="I64" i="49" s="1"/>
  <c r="C53" i="50"/>
  <c r="F53" i="50" s="1"/>
  <c r="N53" i="49"/>
  <c r="N17" i="49"/>
  <c r="J17" i="49"/>
  <c r="C17" i="50"/>
  <c r="F17" i="50" s="1"/>
  <c r="C40" i="50"/>
  <c r="F40" i="50" s="1"/>
  <c r="J40" i="49"/>
  <c r="N40" i="49"/>
  <c r="N16" i="49"/>
  <c r="C16" i="50"/>
  <c r="F16" i="50" s="1"/>
  <c r="N54" i="49"/>
  <c r="J54" i="49"/>
  <c r="C54" i="50"/>
  <c r="F54" i="50" s="1"/>
  <c r="C36" i="50"/>
  <c r="F36" i="50" s="1"/>
  <c r="J36" i="49"/>
  <c r="N36" i="49"/>
  <c r="C55" i="40"/>
  <c r="F55" i="40" s="1"/>
  <c r="J55" i="40" s="1"/>
  <c r="N55" i="41"/>
  <c r="G16" i="40"/>
  <c r="I16" i="40" s="1"/>
  <c r="G55" i="39"/>
  <c r="I55" i="39" s="1"/>
  <c r="C51" i="40"/>
  <c r="F51" i="40" s="1"/>
  <c r="N51" i="41"/>
  <c r="G17" i="39"/>
  <c r="I17" i="39" s="1"/>
  <c r="G18" i="40"/>
  <c r="I18" i="40" s="1"/>
  <c r="G15" i="39"/>
  <c r="I15" i="39" s="1"/>
  <c r="J55" i="41"/>
  <c r="G54" i="40"/>
  <c r="I54" i="40" s="1"/>
  <c r="C15" i="41"/>
  <c r="F15" i="41" s="1"/>
  <c r="N15" i="50"/>
  <c r="J15" i="50"/>
  <c r="C52" i="40"/>
  <c r="F52" i="40" s="1"/>
  <c r="C56" i="40"/>
  <c r="F56" i="40" s="1"/>
  <c r="G51" i="39"/>
  <c r="I51" i="39" s="1"/>
  <c r="C44" i="40"/>
  <c r="F44" i="40" s="1"/>
  <c r="N44" i="41"/>
  <c r="J44" i="41"/>
  <c r="C37" i="41"/>
  <c r="F37" i="41" s="1"/>
  <c r="N37" i="50"/>
  <c r="J37" i="50"/>
  <c r="C35" i="41"/>
  <c r="F35" i="41" s="1"/>
  <c r="N35" i="50"/>
  <c r="J35" i="50"/>
  <c r="J38" i="41"/>
  <c r="C38" i="40"/>
  <c r="F38" i="40" s="1"/>
  <c r="N38" i="41"/>
  <c r="C78" i="40"/>
  <c r="F78" i="40" s="1"/>
  <c r="N78" i="41"/>
  <c r="G76" i="39"/>
  <c r="I76" i="39" s="1"/>
  <c r="I80" i="50"/>
  <c r="G73" i="39"/>
  <c r="I73" i="39" s="1"/>
  <c r="C77" i="39"/>
  <c r="F77" i="39" s="1"/>
  <c r="I78" i="40"/>
  <c r="C72" i="40"/>
  <c r="F72" i="40" s="1"/>
  <c r="J78" i="41"/>
  <c r="C73" i="40"/>
  <c r="F73" i="40" s="1"/>
  <c r="J73" i="40" s="1"/>
  <c r="N73" i="41"/>
  <c r="C76" i="40"/>
  <c r="F76" i="40" s="1"/>
  <c r="J76" i="40" s="1"/>
  <c r="N76" i="41"/>
  <c r="C75" i="39"/>
  <c r="F75" i="39" s="1"/>
  <c r="C80" i="39"/>
  <c r="F80" i="39" s="1"/>
  <c r="J93" i="49" l="1"/>
  <c r="J92" i="50"/>
  <c r="J91" i="39"/>
  <c r="J51" i="48"/>
  <c r="N51" i="48"/>
  <c r="N66" i="48" s="1"/>
  <c r="C49" i="49"/>
  <c r="C64" i="49" s="1"/>
  <c r="C86" i="48"/>
  <c r="K82" i="46"/>
  <c r="G84" i="49"/>
  <c r="I71" i="49"/>
  <c r="I83" i="49" s="1"/>
  <c r="C34" i="49"/>
  <c r="C47" i="49" s="1"/>
  <c r="F85" i="48"/>
  <c r="N73" i="48"/>
  <c r="N85" i="48" s="1"/>
  <c r="C71" i="49"/>
  <c r="J73" i="48"/>
  <c r="I49" i="50"/>
  <c r="C39" i="40"/>
  <c r="F39" i="40" s="1"/>
  <c r="N39" i="40" s="1"/>
  <c r="G34" i="50"/>
  <c r="G47" i="50" s="1"/>
  <c r="I47" i="49"/>
  <c r="N56" i="41"/>
  <c r="G56" i="40"/>
  <c r="I56" i="40" s="1"/>
  <c r="G56" i="39" s="1"/>
  <c r="I56" i="39" s="1"/>
  <c r="J36" i="48"/>
  <c r="N36" i="48"/>
  <c r="N49" i="48" s="1"/>
  <c r="J75" i="41"/>
  <c r="N75" i="41"/>
  <c r="J72" i="41"/>
  <c r="N72" i="41"/>
  <c r="J39" i="41"/>
  <c r="J77" i="41"/>
  <c r="G77" i="40"/>
  <c r="I77" i="40" s="1"/>
  <c r="J77" i="40" s="1"/>
  <c r="C41" i="41"/>
  <c r="F41" i="41" s="1"/>
  <c r="N41" i="41" s="1"/>
  <c r="C43" i="41"/>
  <c r="F43" i="41" s="1"/>
  <c r="N43" i="50"/>
  <c r="J43" i="50"/>
  <c r="J41" i="50"/>
  <c r="N52" i="41"/>
  <c r="J52" i="41"/>
  <c r="G19" i="49"/>
  <c r="I14" i="49"/>
  <c r="J40" i="50"/>
  <c r="N40" i="50"/>
  <c r="C40" i="41"/>
  <c r="F40" i="41" s="1"/>
  <c r="J53" i="50"/>
  <c r="G53" i="41"/>
  <c r="I53" i="41" s="1"/>
  <c r="C16" i="41"/>
  <c r="F16" i="41" s="1"/>
  <c r="J16" i="50"/>
  <c r="N16" i="50"/>
  <c r="N17" i="50"/>
  <c r="J17" i="50"/>
  <c r="C17" i="41"/>
  <c r="F17" i="41" s="1"/>
  <c r="C14" i="49"/>
  <c r="C19" i="49" s="1"/>
  <c r="F19" i="48"/>
  <c r="J19" i="48" s="1"/>
  <c r="N14" i="48"/>
  <c r="N19" i="48" s="1"/>
  <c r="J14" i="48"/>
  <c r="N54" i="50"/>
  <c r="J54" i="50"/>
  <c r="C54" i="41"/>
  <c r="F54" i="41" s="1"/>
  <c r="G50" i="50"/>
  <c r="G64" i="50" s="1"/>
  <c r="J50" i="49"/>
  <c r="N50" i="49"/>
  <c r="J66" i="48"/>
  <c r="N18" i="50"/>
  <c r="C18" i="41"/>
  <c r="F18" i="41" s="1"/>
  <c r="J18" i="50"/>
  <c r="N42" i="50"/>
  <c r="C42" i="41"/>
  <c r="F42" i="41" s="1"/>
  <c r="J42" i="50"/>
  <c r="C36" i="41"/>
  <c r="F36" i="41" s="1"/>
  <c r="J36" i="50"/>
  <c r="N36" i="50"/>
  <c r="C53" i="41"/>
  <c r="F53" i="41" s="1"/>
  <c r="N53" i="50"/>
  <c r="C50" i="41"/>
  <c r="F50" i="41" s="1"/>
  <c r="C51" i="39"/>
  <c r="F51" i="39" s="1"/>
  <c r="J51" i="39" s="1"/>
  <c r="N51" i="40"/>
  <c r="G16" i="39"/>
  <c r="I16" i="39" s="1"/>
  <c r="J51" i="40"/>
  <c r="G55" i="38"/>
  <c r="I55" i="38" s="1"/>
  <c r="C56" i="39"/>
  <c r="F56" i="39" s="1"/>
  <c r="C52" i="39"/>
  <c r="F52" i="39" s="1"/>
  <c r="N52" i="40"/>
  <c r="G18" i="39"/>
  <c r="I18" i="39" s="1"/>
  <c r="G17" i="38"/>
  <c r="I17" i="38" s="1"/>
  <c r="G51" i="38"/>
  <c r="I51" i="38" s="1"/>
  <c r="C15" i="40"/>
  <c r="F15" i="40" s="1"/>
  <c r="N15" i="41"/>
  <c r="J15" i="41"/>
  <c r="G54" i="39"/>
  <c r="I54" i="39" s="1"/>
  <c r="G15" i="38"/>
  <c r="I15" i="38" s="1"/>
  <c r="J52" i="40"/>
  <c r="G52" i="39"/>
  <c r="I52" i="39" s="1"/>
  <c r="N55" i="40"/>
  <c r="C55" i="39"/>
  <c r="F55" i="39" s="1"/>
  <c r="C37" i="40"/>
  <c r="F37" i="40" s="1"/>
  <c r="N37" i="41"/>
  <c r="J37" i="41"/>
  <c r="C35" i="40"/>
  <c r="F35" i="40" s="1"/>
  <c r="N35" i="41"/>
  <c r="J35" i="41"/>
  <c r="N44" i="40"/>
  <c r="J44" i="40"/>
  <c r="C44" i="39"/>
  <c r="F44" i="39" s="1"/>
  <c r="C38" i="39"/>
  <c r="F38" i="39" s="1"/>
  <c r="N38" i="40"/>
  <c r="J38" i="40"/>
  <c r="C77" i="38"/>
  <c r="F77" i="38" s="1"/>
  <c r="J80" i="50"/>
  <c r="G80" i="41"/>
  <c r="N80" i="50"/>
  <c r="C80" i="38"/>
  <c r="F80" i="38" s="1"/>
  <c r="C76" i="39"/>
  <c r="F76" i="39" s="1"/>
  <c r="N76" i="40"/>
  <c r="C73" i="39"/>
  <c r="F73" i="39" s="1"/>
  <c r="J73" i="39" s="1"/>
  <c r="N73" i="40"/>
  <c r="G73" i="38"/>
  <c r="I73" i="38" s="1"/>
  <c r="G76" i="38"/>
  <c r="I76" i="38" s="1"/>
  <c r="C75" i="38"/>
  <c r="F75" i="38" s="1"/>
  <c r="J75" i="40"/>
  <c r="G75" i="39"/>
  <c r="I75" i="39" s="1"/>
  <c r="J72" i="40"/>
  <c r="G72" i="39"/>
  <c r="I72" i="39" s="1"/>
  <c r="N72" i="40"/>
  <c r="C72" i="39"/>
  <c r="F72" i="39" s="1"/>
  <c r="J78" i="40"/>
  <c r="G78" i="39"/>
  <c r="C78" i="39"/>
  <c r="F78" i="39" s="1"/>
  <c r="N78" i="40"/>
  <c r="J91" i="38" l="1"/>
  <c r="J91" i="41"/>
  <c r="J93" i="50"/>
  <c r="F49" i="49"/>
  <c r="N86" i="48"/>
  <c r="J85" i="48"/>
  <c r="F86" i="48"/>
  <c r="J86" i="48" s="1"/>
  <c r="I84" i="49"/>
  <c r="F34" i="49"/>
  <c r="F47" i="49" s="1"/>
  <c r="J47" i="49" s="1"/>
  <c r="G71" i="50"/>
  <c r="G83" i="50" s="1"/>
  <c r="G84" i="50" s="1"/>
  <c r="G77" i="39"/>
  <c r="I77" i="39" s="1"/>
  <c r="N77" i="39" s="1"/>
  <c r="C41" i="40"/>
  <c r="F41" i="40" s="1"/>
  <c r="C41" i="39" s="1"/>
  <c r="F41" i="39" s="1"/>
  <c r="C83" i="49"/>
  <c r="C84" i="49" s="1"/>
  <c r="F71" i="49"/>
  <c r="J39" i="40"/>
  <c r="C39" i="39"/>
  <c r="F39" i="39" s="1"/>
  <c r="J39" i="39" s="1"/>
  <c r="J56" i="40"/>
  <c r="N56" i="40"/>
  <c r="G49" i="41"/>
  <c r="I34" i="50"/>
  <c r="I47" i="50" s="1"/>
  <c r="N77" i="40"/>
  <c r="J41" i="41"/>
  <c r="J43" i="41"/>
  <c r="C43" i="40"/>
  <c r="F43" i="40" s="1"/>
  <c r="N43" i="41"/>
  <c r="G14" i="50"/>
  <c r="I19" i="49"/>
  <c r="J17" i="41"/>
  <c r="N17" i="41"/>
  <c r="C17" i="40"/>
  <c r="F17" i="40" s="1"/>
  <c r="J40" i="41"/>
  <c r="N40" i="41"/>
  <c r="C40" i="40"/>
  <c r="F40" i="40" s="1"/>
  <c r="C53" i="40"/>
  <c r="F53" i="40" s="1"/>
  <c r="N53" i="41"/>
  <c r="J36" i="41"/>
  <c r="N36" i="41"/>
  <c r="C36" i="40"/>
  <c r="F36" i="40" s="1"/>
  <c r="N42" i="41"/>
  <c r="J42" i="41"/>
  <c r="C42" i="40"/>
  <c r="F42" i="40" s="1"/>
  <c r="J16" i="41"/>
  <c r="N16" i="41"/>
  <c r="C16" i="40"/>
  <c r="F16" i="40" s="1"/>
  <c r="N18" i="41"/>
  <c r="C18" i="40"/>
  <c r="F18" i="40" s="1"/>
  <c r="J18" i="41"/>
  <c r="F14" i="49"/>
  <c r="I50" i="50"/>
  <c r="I64" i="50" s="1"/>
  <c r="C54" i="40"/>
  <c r="F54" i="40" s="1"/>
  <c r="N54" i="41"/>
  <c r="J54" i="41"/>
  <c r="C50" i="40"/>
  <c r="F50" i="40" s="1"/>
  <c r="G53" i="40"/>
  <c r="I53" i="40" s="1"/>
  <c r="G53" i="39" s="1"/>
  <c r="I53" i="39" s="1"/>
  <c r="G53" i="38" s="1"/>
  <c r="I53" i="38" s="1"/>
  <c r="G53" i="37" s="1"/>
  <c r="I53" i="37" s="1"/>
  <c r="G53" i="36" s="1"/>
  <c r="I53" i="36" s="1"/>
  <c r="J53" i="41"/>
  <c r="G52" i="38"/>
  <c r="I52" i="38" s="1"/>
  <c r="J52" i="39"/>
  <c r="N15" i="40"/>
  <c r="C15" i="39"/>
  <c r="F15" i="39" s="1"/>
  <c r="J15" i="40"/>
  <c r="G55" i="37"/>
  <c r="I55" i="37" s="1"/>
  <c r="G55" i="36" s="1"/>
  <c r="I55" i="36" s="1"/>
  <c r="G16" i="38"/>
  <c r="I16" i="38" s="1"/>
  <c r="C51" i="38"/>
  <c r="F51" i="38" s="1"/>
  <c r="J51" i="38" s="1"/>
  <c r="N51" i="39"/>
  <c r="C55" i="38"/>
  <c r="F55" i="38" s="1"/>
  <c r="J55" i="38" s="1"/>
  <c r="N55" i="39"/>
  <c r="G17" i="37"/>
  <c r="I17" i="37" s="1"/>
  <c r="N56" i="39"/>
  <c r="C56" i="38"/>
  <c r="F56" i="38" s="1"/>
  <c r="G15" i="37"/>
  <c r="I15" i="37" s="1"/>
  <c r="G54" i="38"/>
  <c r="I54" i="38" s="1"/>
  <c r="G56" i="38"/>
  <c r="I56" i="38" s="1"/>
  <c r="J56" i="39"/>
  <c r="G51" i="37"/>
  <c r="I51" i="37" s="1"/>
  <c r="G51" i="36" s="1"/>
  <c r="I51" i="36" s="1"/>
  <c r="G18" i="38"/>
  <c r="I18" i="38" s="1"/>
  <c r="N52" i="39"/>
  <c r="C52" i="38"/>
  <c r="F52" i="38" s="1"/>
  <c r="J55" i="39"/>
  <c r="N44" i="39"/>
  <c r="J44" i="39"/>
  <c r="C44" i="38"/>
  <c r="F44" i="38" s="1"/>
  <c r="J38" i="39"/>
  <c r="C38" i="38"/>
  <c r="F38" i="38" s="1"/>
  <c r="N38" i="39"/>
  <c r="N35" i="40"/>
  <c r="J35" i="40"/>
  <c r="C35" i="39"/>
  <c r="F35" i="39" s="1"/>
  <c r="N37" i="40"/>
  <c r="J37" i="40"/>
  <c r="C37" i="39"/>
  <c r="F37" i="39" s="1"/>
  <c r="G73" i="37"/>
  <c r="I73" i="37" s="1"/>
  <c r="C75" i="37"/>
  <c r="F75" i="37" s="1"/>
  <c r="N76" i="39"/>
  <c r="C76" i="38"/>
  <c r="F76" i="38" s="1"/>
  <c r="C72" i="38"/>
  <c r="F72" i="38" s="1"/>
  <c r="N72" i="39"/>
  <c r="G75" i="38"/>
  <c r="I75" i="38" s="1"/>
  <c r="N75" i="38" s="1"/>
  <c r="J75" i="39"/>
  <c r="J76" i="39"/>
  <c r="C78" i="38"/>
  <c r="F78" i="38" s="1"/>
  <c r="G76" i="37"/>
  <c r="I76" i="37" s="1"/>
  <c r="N73" i="39"/>
  <c r="C73" i="38"/>
  <c r="F73" i="38" s="1"/>
  <c r="C80" i="37"/>
  <c r="F80" i="37" s="1"/>
  <c r="C77" i="37"/>
  <c r="F77" i="37" s="1"/>
  <c r="I78" i="39"/>
  <c r="N78" i="39" s="1"/>
  <c r="G72" i="38"/>
  <c r="I72" i="38" s="1"/>
  <c r="J72" i="39"/>
  <c r="N75" i="39"/>
  <c r="I80" i="41"/>
  <c r="J92" i="40" l="1"/>
  <c r="J92" i="41"/>
  <c r="J91" i="37"/>
  <c r="F64" i="49"/>
  <c r="J64" i="49" s="1"/>
  <c r="C49" i="50"/>
  <c r="J49" i="49"/>
  <c r="N49" i="49"/>
  <c r="N64" i="49" s="1"/>
  <c r="N41" i="40"/>
  <c r="I71" i="50"/>
  <c r="I83" i="50" s="1"/>
  <c r="I84" i="50" s="1"/>
  <c r="J77" i="39"/>
  <c r="J34" i="49"/>
  <c r="C34" i="50"/>
  <c r="C47" i="50" s="1"/>
  <c r="N34" i="49"/>
  <c r="N47" i="49" s="1"/>
  <c r="J41" i="40"/>
  <c r="G77" i="38"/>
  <c r="I77" i="38" s="1"/>
  <c r="J77" i="38" s="1"/>
  <c r="N39" i="39"/>
  <c r="F83" i="49"/>
  <c r="N71" i="49"/>
  <c r="N83" i="49" s="1"/>
  <c r="J71" i="49"/>
  <c r="C71" i="50"/>
  <c r="I49" i="41"/>
  <c r="C39" i="38"/>
  <c r="F39" i="38" s="1"/>
  <c r="N39" i="38" s="1"/>
  <c r="G34" i="41"/>
  <c r="G47" i="41" s="1"/>
  <c r="J43" i="40"/>
  <c r="C43" i="39"/>
  <c r="F43" i="39" s="1"/>
  <c r="N43" i="40"/>
  <c r="I14" i="50"/>
  <c r="G19" i="50"/>
  <c r="N36" i="40"/>
  <c r="J36" i="40"/>
  <c r="C36" i="39"/>
  <c r="F36" i="39" s="1"/>
  <c r="N17" i="40"/>
  <c r="C17" i="39"/>
  <c r="F17" i="39" s="1"/>
  <c r="J17" i="40"/>
  <c r="C14" i="50"/>
  <c r="F19" i="49"/>
  <c r="J19" i="49" s="1"/>
  <c r="N14" i="49"/>
  <c r="N19" i="49" s="1"/>
  <c r="J14" i="49"/>
  <c r="N16" i="40"/>
  <c r="J16" i="40"/>
  <c r="C16" i="39"/>
  <c r="F16" i="39" s="1"/>
  <c r="C42" i="39"/>
  <c r="F42" i="39" s="1"/>
  <c r="N42" i="40"/>
  <c r="J42" i="40"/>
  <c r="C40" i="39"/>
  <c r="F40" i="39" s="1"/>
  <c r="N40" i="40"/>
  <c r="J40" i="40"/>
  <c r="C50" i="39"/>
  <c r="F50" i="39" s="1"/>
  <c r="G50" i="41"/>
  <c r="G64" i="41" s="1"/>
  <c r="J50" i="50"/>
  <c r="N50" i="50"/>
  <c r="J53" i="40"/>
  <c r="N53" i="40"/>
  <c r="C53" i="39"/>
  <c r="F53" i="39" s="1"/>
  <c r="J54" i="40"/>
  <c r="C54" i="39"/>
  <c r="F54" i="39" s="1"/>
  <c r="N54" i="40"/>
  <c r="N18" i="40"/>
  <c r="C18" i="39"/>
  <c r="F18" i="39" s="1"/>
  <c r="J18" i="40"/>
  <c r="C52" i="37"/>
  <c r="F52" i="37" s="1"/>
  <c r="C52" i="36" s="1"/>
  <c r="F52" i="36" s="1"/>
  <c r="N52" i="38"/>
  <c r="G18" i="37"/>
  <c r="I18" i="37" s="1"/>
  <c r="G56" i="37"/>
  <c r="I56" i="37" s="1"/>
  <c r="G56" i="36" s="1"/>
  <c r="I56" i="36" s="1"/>
  <c r="J56" i="38"/>
  <c r="G15" i="36"/>
  <c r="I15" i="36" s="1"/>
  <c r="G17" i="36"/>
  <c r="I17" i="36" s="1"/>
  <c r="C55" i="37"/>
  <c r="F55" i="37" s="1"/>
  <c r="C55" i="36" s="1"/>
  <c r="F55" i="36" s="1"/>
  <c r="N55" i="38"/>
  <c r="C56" i="37"/>
  <c r="F56" i="37" s="1"/>
  <c r="C56" i="36" s="1"/>
  <c r="F56" i="36" s="1"/>
  <c r="N56" i="38"/>
  <c r="C15" i="38"/>
  <c r="F15" i="38" s="1"/>
  <c r="N15" i="39"/>
  <c r="J15" i="39"/>
  <c r="G54" i="37"/>
  <c r="I54" i="37" s="1"/>
  <c r="G54" i="36" s="1"/>
  <c r="I54" i="36" s="1"/>
  <c r="N51" i="38"/>
  <c r="C51" i="37"/>
  <c r="F51" i="37" s="1"/>
  <c r="G16" i="37"/>
  <c r="I16" i="37" s="1"/>
  <c r="G52" i="37"/>
  <c r="I52" i="37" s="1"/>
  <c r="G52" i="36" s="1"/>
  <c r="I52" i="36" s="1"/>
  <c r="J52" i="38"/>
  <c r="N35" i="39"/>
  <c r="J35" i="39"/>
  <c r="C35" i="38"/>
  <c r="F35" i="38" s="1"/>
  <c r="N38" i="38"/>
  <c r="J38" i="38"/>
  <c r="C38" i="37"/>
  <c r="F38" i="37" s="1"/>
  <c r="N37" i="39"/>
  <c r="J37" i="39"/>
  <c r="C37" i="38"/>
  <c r="F37" i="38" s="1"/>
  <c r="C44" i="37"/>
  <c r="F44" i="37" s="1"/>
  <c r="N44" i="38"/>
  <c r="J44" i="38"/>
  <c r="N41" i="39"/>
  <c r="J41" i="39"/>
  <c r="C41" i="38"/>
  <c r="F41" i="38" s="1"/>
  <c r="C76" i="37"/>
  <c r="F76" i="37" s="1"/>
  <c r="J76" i="37" s="1"/>
  <c r="N76" i="38"/>
  <c r="C73" i="37"/>
  <c r="F73" i="37" s="1"/>
  <c r="J73" i="37" s="1"/>
  <c r="N73" i="38"/>
  <c r="C72" i="37"/>
  <c r="F72" i="37" s="1"/>
  <c r="N72" i="38"/>
  <c r="J72" i="38"/>
  <c r="G72" i="37"/>
  <c r="I72" i="37" s="1"/>
  <c r="G76" i="36"/>
  <c r="I76" i="36" s="1"/>
  <c r="G78" i="38"/>
  <c r="J78" i="39"/>
  <c r="C77" i="36"/>
  <c r="F77" i="36" s="1"/>
  <c r="J73" i="38"/>
  <c r="C80" i="36"/>
  <c r="F80" i="36" s="1"/>
  <c r="J80" i="41"/>
  <c r="G80" i="40"/>
  <c r="N80" i="41"/>
  <c r="J76" i="38"/>
  <c r="C78" i="37"/>
  <c r="F78" i="37" s="1"/>
  <c r="J75" i="38"/>
  <c r="G75" i="37"/>
  <c r="I75" i="37" s="1"/>
  <c r="N75" i="37" s="1"/>
  <c r="C75" i="36"/>
  <c r="F75" i="36" s="1"/>
  <c r="G73" i="36"/>
  <c r="I73" i="36" s="1"/>
  <c r="J91" i="36" l="1"/>
  <c r="J92" i="39"/>
  <c r="J93" i="40"/>
  <c r="C64" i="50"/>
  <c r="F49" i="50"/>
  <c r="N77" i="38"/>
  <c r="G71" i="41"/>
  <c r="G83" i="41" s="1"/>
  <c r="G84" i="41" s="1"/>
  <c r="N84" i="49"/>
  <c r="J83" i="49"/>
  <c r="F84" i="49"/>
  <c r="J84" i="49" s="1"/>
  <c r="F34" i="50"/>
  <c r="F47" i="50" s="1"/>
  <c r="J47" i="50" s="1"/>
  <c r="G77" i="37"/>
  <c r="I77" i="37" s="1"/>
  <c r="N77" i="37" s="1"/>
  <c r="C39" i="37"/>
  <c r="F39" i="37" s="1"/>
  <c r="C39" i="36" s="1"/>
  <c r="F39" i="36" s="1"/>
  <c r="C83" i="50"/>
  <c r="F71" i="50"/>
  <c r="J39" i="38"/>
  <c r="G49" i="40"/>
  <c r="I34" i="41"/>
  <c r="I47" i="41" s="1"/>
  <c r="J43" i="39"/>
  <c r="C43" i="38"/>
  <c r="F43" i="38" s="1"/>
  <c r="N43" i="39"/>
  <c r="J51" i="37"/>
  <c r="C51" i="36"/>
  <c r="F51" i="36" s="1"/>
  <c r="J51" i="36" s="1"/>
  <c r="G14" i="41"/>
  <c r="I19" i="50"/>
  <c r="J53" i="39"/>
  <c r="C53" i="38"/>
  <c r="F53" i="38" s="1"/>
  <c r="C53" i="37" s="1"/>
  <c r="F53" i="37" s="1"/>
  <c r="C53" i="36" s="1"/>
  <c r="F53" i="36" s="1"/>
  <c r="N53" i="39"/>
  <c r="C18" i="38"/>
  <c r="F18" i="38" s="1"/>
  <c r="J18" i="39"/>
  <c r="N18" i="39"/>
  <c r="I50" i="41"/>
  <c r="I64" i="41" s="1"/>
  <c r="F14" i="50"/>
  <c r="C19" i="50"/>
  <c r="N36" i="39"/>
  <c r="J36" i="39"/>
  <c r="C36" i="38"/>
  <c r="F36" i="38" s="1"/>
  <c r="J54" i="39"/>
  <c r="C54" i="38"/>
  <c r="F54" i="38" s="1"/>
  <c r="N54" i="39"/>
  <c r="C42" i="38"/>
  <c r="F42" i="38" s="1"/>
  <c r="J42" i="39"/>
  <c r="N42" i="39"/>
  <c r="J16" i="39"/>
  <c r="N16" i="39"/>
  <c r="C16" i="38"/>
  <c r="F16" i="38" s="1"/>
  <c r="J17" i="39"/>
  <c r="C17" i="38"/>
  <c r="F17" i="38" s="1"/>
  <c r="N17" i="39"/>
  <c r="C50" i="38"/>
  <c r="F50" i="38" s="1"/>
  <c r="N40" i="39"/>
  <c r="J40" i="39"/>
  <c r="C40" i="38"/>
  <c r="F40" i="38" s="1"/>
  <c r="G16" i="36"/>
  <c r="I16" i="36" s="1"/>
  <c r="G55" i="35"/>
  <c r="I55" i="35" s="1"/>
  <c r="N52" i="37"/>
  <c r="G51" i="35"/>
  <c r="I51" i="35" s="1"/>
  <c r="G15" i="35"/>
  <c r="I15" i="35" s="1"/>
  <c r="G15" i="34" s="1"/>
  <c r="G18" i="36"/>
  <c r="I18" i="36" s="1"/>
  <c r="G53" i="35"/>
  <c r="I53" i="35" s="1"/>
  <c r="N55" i="37"/>
  <c r="G17" i="35"/>
  <c r="I17" i="35" s="1"/>
  <c r="G17" i="34" s="1"/>
  <c r="J52" i="37"/>
  <c r="N51" i="37"/>
  <c r="C15" i="37"/>
  <c r="F15" i="37" s="1"/>
  <c r="J15" i="37" s="1"/>
  <c r="N15" i="38"/>
  <c r="J15" i="38"/>
  <c r="N56" i="37"/>
  <c r="J55" i="37"/>
  <c r="J56" i="37"/>
  <c r="C38" i="36"/>
  <c r="F38" i="36" s="1"/>
  <c r="N38" i="37"/>
  <c r="J38" i="37"/>
  <c r="C35" i="37"/>
  <c r="F35" i="37" s="1"/>
  <c r="N35" i="38"/>
  <c r="J35" i="38"/>
  <c r="C41" i="37"/>
  <c r="F41" i="37" s="1"/>
  <c r="N41" i="38"/>
  <c r="J41" i="38"/>
  <c r="N44" i="37"/>
  <c r="J44" i="37"/>
  <c r="C44" i="36"/>
  <c r="F44" i="36" s="1"/>
  <c r="C37" i="37"/>
  <c r="F37" i="37" s="1"/>
  <c r="N37" i="38"/>
  <c r="J37" i="38"/>
  <c r="C77" i="35"/>
  <c r="F77" i="35" s="1"/>
  <c r="C72" i="36"/>
  <c r="F72" i="36" s="1"/>
  <c r="N72" i="37"/>
  <c r="C76" i="36"/>
  <c r="F76" i="36" s="1"/>
  <c r="J76" i="36" s="1"/>
  <c r="N76" i="37"/>
  <c r="C78" i="36"/>
  <c r="F78" i="36" s="1"/>
  <c r="G76" i="35"/>
  <c r="I76" i="35" s="1"/>
  <c r="J75" i="37"/>
  <c r="G75" i="36"/>
  <c r="I75" i="36" s="1"/>
  <c r="C80" i="35"/>
  <c r="F80" i="35" s="1"/>
  <c r="C75" i="35"/>
  <c r="F75" i="35" s="1"/>
  <c r="J72" i="37"/>
  <c r="G72" i="36"/>
  <c r="I72" i="36" s="1"/>
  <c r="G73" i="35"/>
  <c r="I73" i="35" s="1"/>
  <c r="I80" i="40"/>
  <c r="I78" i="38"/>
  <c r="C73" i="36"/>
  <c r="F73" i="36" s="1"/>
  <c r="N73" i="37"/>
  <c r="J92" i="38" l="1"/>
  <c r="J93" i="39"/>
  <c r="J91" i="35"/>
  <c r="C84" i="50"/>
  <c r="F64" i="50"/>
  <c r="J64" i="50" s="1"/>
  <c r="C49" i="41"/>
  <c r="N49" i="50"/>
  <c r="N64" i="50" s="1"/>
  <c r="J49" i="50"/>
  <c r="I71" i="41"/>
  <c r="I83" i="41" s="1"/>
  <c r="I84" i="41" s="1"/>
  <c r="J34" i="50"/>
  <c r="N34" i="50"/>
  <c r="N47" i="50" s="1"/>
  <c r="C34" i="41"/>
  <c r="C47" i="41" s="1"/>
  <c r="G77" i="36"/>
  <c r="I77" i="36" s="1"/>
  <c r="G77" i="35" s="1"/>
  <c r="I77" i="35" s="1"/>
  <c r="N77" i="35" s="1"/>
  <c r="J77" i="37"/>
  <c r="J39" i="37"/>
  <c r="N39" i="37"/>
  <c r="F83" i="50"/>
  <c r="N71" i="50"/>
  <c r="N83" i="50" s="1"/>
  <c r="J71" i="50"/>
  <c r="C71" i="41"/>
  <c r="I49" i="40"/>
  <c r="G34" i="40"/>
  <c r="G47" i="40" s="1"/>
  <c r="C43" i="37"/>
  <c r="F43" i="37" s="1"/>
  <c r="N43" i="38"/>
  <c r="J43" i="38"/>
  <c r="N53" i="37"/>
  <c r="J53" i="37"/>
  <c r="G19" i="41"/>
  <c r="I14" i="41"/>
  <c r="C50" i="37"/>
  <c r="F50" i="37" s="1"/>
  <c r="C50" i="36" s="1"/>
  <c r="F50" i="36" s="1"/>
  <c r="N42" i="38"/>
  <c r="C42" i="37"/>
  <c r="F42" i="37" s="1"/>
  <c r="J42" i="38"/>
  <c r="J36" i="38"/>
  <c r="N36" i="38"/>
  <c r="C36" i="37"/>
  <c r="F36" i="37" s="1"/>
  <c r="F19" i="50"/>
  <c r="J19" i="50" s="1"/>
  <c r="C14" i="41"/>
  <c r="J14" i="50"/>
  <c r="N14" i="50"/>
  <c r="N19" i="50" s="1"/>
  <c r="N18" i="38"/>
  <c r="J18" i="38"/>
  <c r="C18" i="37"/>
  <c r="F18" i="37" s="1"/>
  <c r="J17" i="38"/>
  <c r="N17" i="38"/>
  <c r="C17" i="37"/>
  <c r="F17" i="37" s="1"/>
  <c r="N40" i="38"/>
  <c r="C40" i="37"/>
  <c r="F40" i="37" s="1"/>
  <c r="J40" i="38"/>
  <c r="J54" i="38"/>
  <c r="C54" i="37"/>
  <c r="F54" i="37" s="1"/>
  <c r="C54" i="36" s="1"/>
  <c r="F54" i="36" s="1"/>
  <c r="N54" i="38"/>
  <c r="J53" i="38"/>
  <c r="N53" i="38"/>
  <c r="N16" i="38"/>
  <c r="J16" i="38"/>
  <c r="C16" i="37"/>
  <c r="F16" i="37" s="1"/>
  <c r="G50" i="40"/>
  <c r="G64" i="40" s="1"/>
  <c r="J50" i="41"/>
  <c r="N50" i="41"/>
  <c r="G56" i="35"/>
  <c r="I56" i="35" s="1"/>
  <c r="J56" i="36"/>
  <c r="C56" i="35"/>
  <c r="F56" i="35" s="1"/>
  <c r="C56" i="34" s="1"/>
  <c r="N56" i="36"/>
  <c r="C15" i="36"/>
  <c r="F15" i="36" s="1"/>
  <c r="N15" i="37"/>
  <c r="I17" i="34"/>
  <c r="G18" i="35"/>
  <c r="I18" i="35" s="1"/>
  <c r="G18" i="34" s="1"/>
  <c r="I18" i="34" s="1"/>
  <c r="G55" i="34"/>
  <c r="I55" i="34" s="1"/>
  <c r="C51" i="35"/>
  <c r="F51" i="35" s="1"/>
  <c r="J51" i="35" s="1"/>
  <c r="N51" i="36"/>
  <c r="C55" i="35"/>
  <c r="F55" i="35" s="1"/>
  <c r="C55" i="34" s="1"/>
  <c r="N55" i="36"/>
  <c r="I15" i="34"/>
  <c r="G54" i="35"/>
  <c r="I54" i="35" s="1"/>
  <c r="G16" i="35"/>
  <c r="I16" i="35" s="1"/>
  <c r="G16" i="34" s="1"/>
  <c r="G53" i="34"/>
  <c r="I53" i="34" s="1"/>
  <c r="N52" i="36"/>
  <c r="C52" i="35"/>
  <c r="F52" i="35" s="1"/>
  <c r="G52" i="35"/>
  <c r="I52" i="35" s="1"/>
  <c r="J52" i="36"/>
  <c r="G51" i="34"/>
  <c r="I51" i="34" s="1"/>
  <c r="J55" i="36"/>
  <c r="N37" i="37"/>
  <c r="J37" i="37"/>
  <c r="C37" i="36"/>
  <c r="F37" i="36" s="1"/>
  <c r="N35" i="37"/>
  <c r="J35" i="37"/>
  <c r="C35" i="36"/>
  <c r="F35" i="36" s="1"/>
  <c r="N41" i="37"/>
  <c r="J41" i="37"/>
  <c r="C41" i="36"/>
  <c r="F41" i="36" s="1"/>
  <c r="N44" i="36"/>
  <c r="J44" i="36"/>
  <c r="C44" i="35"/>
  <c r="F44" i="35" s="1"/>
  <c r="N39" i="36"/>
  <c r="J39" i="36"/>
  <c r="C39" i="35"/>
  <c r="F39" i="35" s="1"/>
  <c r="J38" i="36"/>
  <c r="C38" i="35"/>
  <c r="F38" i="35" s="1"/>
  <c r="N38" i="36"/>
  <c r="G72" i="35"/>
  <c r="I72" i="35" s="1"/>
  <c r="J72" i="36"/>
  <c r="J80" i="40"/>
  <c r="G80" i="39"/>
  <c r="N80" i="40"/>
  <c r="C78" i="35"/>
  <c r="F78" i="35" s="1"/>
  <c r="C72" i="35"/>
  <c r="F72" i="35" s="1"/>
  <c r="N72" i="36"/>
  <c r="G75" i="35"/>
  <c r="I75" i="35" s="1"/>
  <c r="N75" i="35" s="1"/>
  <c r="J75" i="36"/>
  <c r="G73" i="34"/>
  <c r="I73" i="34" s="1"/>
  <c r="N75" i="36"/>
  <c r="G76" i="34"/>
  <c r="I76" i="34" s="1"/>
  <c r="C73" i="35"/>
  <c r="F73" i="35" s="1"/>
  <c r="J73" i="35" s="1"/>
  <c r="N73" i="36"/>
  <c r="G78" i="37"/>
  <c r="J78" i="38"/>
  <c r="N78" i="38"/>
  <c r="J73" i="36"/>
  <c r="C75" i="34"/>
  <c r="F75" i="34" s="1"/>
  <c r="C80" i="34"/>
  <c r="F80" i="34" s="1"/>
  <c r="C76" i="35"/>
  <c r="F76" i="35" s="1"/>
  <c r="N76" i="36"/>
  <c r="C77" i="34"/>
  <c r="F77" i="34" s="1"/>
  <c r="J91" i="34" l="1"/>
  <c r="J92" i="37"/>
  <c r="J93" i="38"/>
  <c r="C64" i="41"/>
  <c r="F49" i="41"/>
  <c r="G71" i="40"/>
  <c r="G83" i="40" s="1"/>
  <c r="G84" i="40" s="1"/>
  <c r="F34" i="41"/>
  <c r="F47" i="41" s="1"/>
  <c r="J47" i="41" s="1"/>
  <c r="N84" i="50"/>
  <c r="J83" i="50"/>
  <c r="F84" i="50"/>
  <c r="J84" i="50" s="1"/>
  <c r="N77" i="36"/>
  <c r="J77" i="36"/>
  <c r="C83" i="41"/>
  <c r="F71" i="41"/>
  <c r="G49" i="39"/>
  <c r="I34" i="40"/>
  <c r="I47" i="40" s="1"/>
  <c r="C43" i="36"/>
  <c r="F43" i="36" s="1"/>
  <c r="N43" i="37"/>
  <c r="J43" i="37"/>
  <c r="G14" i="40"/>
  <c r="I19" i="41"/>
  <c r="J16" i="37"/>
  <c r="N16" i="37"/>
  <c r="C16" i="36"/>
  <c r="F16" i="36" s="1"/>
  <c r="J36" i="37"/>
  <c r="C36" i="36"/>
  <c r="F36" i="36" s="1"/>
  <c r="N36" i="37"/>
  <c r="J40" i="37"/>
  <c r="N40" i="37"/>
  <c r="C40" i="36"/>
  <c r="F40" i="36" s="1"/>
  <c r="I50" i="40"/>
  <c r="I64" i="40" s="1"/>
  <c r="C17" i="36"/>
  <c r="F17" i="36" s="1"/>
  <c r="J17" i="37"/>
  <c r="N17" i="37"/>
  <c r="F14" i="41"/>
  <c r="C19" i="41"/>
  <c r="N42" i="37"/>
  <c r="J42" i="37"/>
  <c r="C42" i="36"/>
  <c r="F42" i="36" s="1"/>
  <c r="J54" i="37"/>
  <c r="N54" i="37"/>
  <c r="C18" i="36"/>
  <c r="F18" i="36" s="1"/>
  <c r="N18" i="37"/>
  <c r="J18" i="37"/>
  <c r="G52" i="34"/>
  <c r="I52" i="34" s="1"/>
  <c r="J52" i="35"/>
  <c r="C15" i="35"/>
  <c r="F15" i="35" s="1"/>
  <c r="C15" i="34" s="1"/>
  <c r="N15" i="36"/>
  <c r="J15" i="36"/>
  <c r="C52" i="34"/>
  <c r="F52" i="34" s="1"/>
  <c r="N52" i="35"/>
  <c r="I16" i="34"/>
  <c r="G54" i="34"/>
  <c r="I54" i="34" s="1"/>
  <c r="F55" i="34"/>
  <c r="N55" i="34" s="1"/>
  <c r="N55" i="35"/>
  <c r="C51" i="34"/>
  <c r="F51" i="34" s="1"/>
  <c r="N51" i="34" s="1"/>
  <c r="N51" i="35"/>
  <c r="J55" i="35"/>
  <c r="F56" i="34"/>
  <c r="N56" i="35"/>
  <c r="G56" i="34"/>
  <c r="I56" i="34" s="1"/>
  <c r="J56" i="35"/>
  <c r="C44" i="34"/>
  <c r="F44" i="34" s="1"/>
  <c r="N44" i="35"/>
  <c r="J44" i="35"/>
  <c r="N41" i="36"/>
  <c r="J41" i="36"/>
  <c r="C41" i="35"/>
  <c r="F41" i="35" s="1"/>
  <c r="N37" i="36"/>
  <c r="J37" i="36"/>
  <c r="C37" i="35"/>
  <c r="F37" i="35" s="1"/>
  <c r="C39" i="34"/>
  <c r="F39" i="34" s="1"/>
  <c r="N39" i="35"/>
  <c r="J39" i="35"/>
  <c r="N38" i="35"/>
  <c r="J38" i="35"/>
  <c r="C38" i="34"/>
  <c r="F38" i="34" s="1"/>
  <c r="N35" i="36"/>
  <c r="J35" i="36"/>
  <c r="C35" i="35"/>
  <c r="F35" i="35" s="1"/>
  <c r="J72" i="35"/>
  <c r="G72" i="34"/>
  <c r="I72" i="34" s="1"/>
  <c r="I80" i="39"/>
  <c r="I78" i="37"/>
  <c r="J75" i="35"/>
  <c r="G75" i="34"/>
  <c r="I75" i="34" s="1"/>
  <c r="J75" i="34" s="1"/>
  <c r="C72" i="34"/>
  <c r="F72" i="34" s="1"/>
  <c r="N72" i="35"/>
  <c r="C76" i="34"/>
  <c r="F76" i="34" s="1"/>
  <c r="N76" i="34" s="1"/>
  <c r="N76" i="35"/>
  <c r="J76" i="35"/>
  <c r="J77" i="35"/>
  <c r="G77" i="34"/>
  <c r="I77" i="34" s="1"/>
  <c r="J77" i="34" s="1"/>
  <c r="C78" i="34"/>
  <c r="F78" i="34" s="1"/>
  <c r="N73" i="35"/>
  <c r="C73" i="34"/>
  <c r="F73" i="34" s="1"/>
  <c r="N73" i="34" s="1"/>
  <c r="J92" i="36" l="1"/>
  <c r="J93" i="37"/>
  <c r="C84" i="41"/>
  <c r="N34" i="41"/>
  <c r="N47" i="41" s="1"/>
  <c r="F64" i="41"/>
  <c r="J64" i="41" s="1"/>
  <c r="C49" i="40"/>
  <c r="N49" i="41"/>
  <c r="N64" i="41" s="1"/>
  <c r="J49" i="41"/>
  <c r="I71" i="40"/>
  <c r="I83" i="40" s="1"/>
  <c r="I84" i="40" s="1"/>
  <c r="C34" i="40"/>
  <c r="C47" i="40" s="1"/>
  <c r="J34" i="41"/>
  <c r="F83" i="41"/>
  <c r="J71" i="41"/>
  <c r="C71" i="40"/>
  <c r="N71" i="41"/>
  <c r="N83" i="41" s="1"/>
  <c r="I49" i="39"/>
  <c r="G34" i="39"/>
  <c r="G47" i="39" s="1"/>
  <c r="J43" i="36"/>
  <c r="C43" i="35"/>
  <c r="F43" i="35" s="1"/>
  <c r="N43" i="36"/>
  <c r="G19" i="40"/>
  <c r="I14" i="40"/>
  <c r="J17" i="36"/>
  <c r="N17" i="36"/>
  <c r="C17" i="35"/>
  <c r="F17" i="35" s="1"/>
  <c r="C17" i="34" s="1"/>
  <c r="J50" i="40"/>
  <c r="G50" i="39"/>
  <c r="G64" i="39" s="1"/>
  <c r="N50" i="40"/>
  <c r="C53" i="35"/>
  <c r="F53" i="35" s="1"/>
  <c r="C53" i="34" s="1"/>
  <c r="N53" i="36"/>
  <c r="J53" i="36"/>
  <c r="C16" i="35"/>
  <c r="F16" i="35" s="1"/>
  <c r="C16" i="34" s="1"/>
  <c r="J16" i="36"/>
  <c r="N16" i="36"/>
  <c r="C54" i="35"/>
  <c r="F54" i="35" s="1"/>
  <c r="C54" i="34" s="1"/>
  <c r="N54" i="36"/>
  <c r="J54" i="36"/>
  <c r="C50" i="35"/>
  <c r="F50" i="35" s="1"/>
  <c r="J42" i="36"/>
  <c r="C42" i="35"/>
  <c r="F42" i="35" s="1"/>
  <c r="N42" i="36"/>
  <c r="J40" i="36"/>
  <c r="N40" i="36"/>
  <c r="C40" i="35"/>
  <c r="F40" i="35" s="1"/>
  <c r="N18" i="36"/>
  <c r="J18" i="36"/>
  <c r="C18" i="35"/>
  <c r="F18" i="35" s="1"/>
  <c r="C18" i="34" s="1"/>
  <c r="C14" i="40"/>
  <c r="N14" i="41"/>
  <c r="N19" i="41" s="1"/>
  <c r="F19" i="41"/>
  <c r="J19" i="41" s="1"/>
  <c r="J14" i="41"/>
  <c r="N36" i="36"/>
  <c r="C36" i="35"/>
  <c r="F36" i="35" s="1"/>
  <c r="J36" i="36"/>
  <c r="N72" i="34"/>
  <c r="N52" i="34"/>
  <c r="J56" i="34"/>
  <c r="N56" i="34"/>
  <c r="J55" i="34"/>
  <c r="J51" i="34"/>
  <c r="F15" i="34"/>
  <c r="N15" i="35"/>
  <c r="J15" i="35"/>
  <c r="J52" i="34"/>
  <c r="N38" i="34"/>
  <c r="J38" i="34"/>
  <c r="J39" i="34"/>
  <c r="N39" i="34"/>
  <c r="C35" i="34"/>
  <c r="F35" i="34" s="1"/>
  <c r="N35" i="35"/>
  <c r="J35" i="35"/>
  <c r="C37" i="34"/>
  <c r="F37" i="34" s="1"/>
  <c r="N37" i="35"/>
  <c r="J37" i="35"/>
  <c r="C41" i="34"/>
  <c r="F41" i="34" s="1"/>
  <c r="N41" i="35"/>
  <c r="J41" i="35"/>
  <c r="J44" i="34"/>
  <c r="N44" i="34"/>
  <c r="G80" i="38"/>
  <c r="J80" i="39"/>
  <c r="N80" i="39"/>
  <c r="J78" i="37"/>
  <c r="G78" i="36"/>
  <c r="N78" i="37"/>
  <c r="J76" i="34"/>
  <c r="J73" i="34"/>
  <c r="N75" i="34"/>
  <c r="J72" i="34"/>
  <c r="N77" i="34"/>
  <c r="J92" i="35" l="1"/>
  <c r="J93" i="36"/>
  <c r="N84" i="41"/>
  <c r="C64" i="40"/>
  <c r="F49" i="40"/>
  <c r="G71" i="39"/>
  <c r="G83" i="39" s="1"/>
  <c r="G84" i="39" s="1"/>
  <c r="F34" i="40"/>
  <c r="F47" i="40" s="1"/>
  <c r="J47" i="40" s="1"/>
  <c r="J83" i="41"/>
  <c r="F84" i="41"/>
  <c r="J84" i="41" s="1"/>
  <c r="C83" i="40"/>
  <c r="F71" i="40"/>
  <c r="G49" i="38"/>
  <c r="I34" i="39"/>
  <c r="I47" i="39" s="1"/>
  <c r="C43" i="34"/>
  <c r="F43" i="34" s="1"/>
  <c r="N43" i="35"/>
  <c r="J43" i="35"/>
  <c r="I19" i="40"/>
  <c r="G14" i="39"/>
  <c r="N36" i="35"/>
  <c r="J36" i="35"/>
  <c r="C36" i="34"/>
  <c r="F36" i="34" s="1"/>
  <c r="N18" i="35"/>
  <c r="J18" i="35"/>
  <c r="F18" i="34"/>
  <c r="C50" i="34"/>
  <c r="F50" i="34" s="1"/>
  <c r="J17" i="35"/>
  <c r="N17" i="35"/>
  <c r="F17" i="34"/>
  <c r="N16" i="35"/>
  <c r="F16" i="34"/>
  <c r="J16" i="35"/>
  <c r="C19" i="40"/>
  <c r="F14" i="40"/>
  <c r="J54" i="35"/>
  <c r="N54" i="35"/>
  <c r="F54" i="34"/>
  <c r="N40" i="35"/>
  <c r="J40" i="35"/>
  <c r="C40" i="34"/>
  <c r="F40" i="34" s="1"/>
  <c r="C42" i="34"/>
  <c r="F42" i="34" s="1"/>
  <c r="J42" i="35"/>
  <c r="N42" i="35"/>
  <c r="J53" i="35"/>
  <c r="F53" i="34"/>
  <c r="N53" i="35"/>
  <c r="I50" i="39"/>
  <c r="I64" i="39" s="1"/>
  <c r="N15" i="34"/>
  <c r="J15" i="34"/>
  <c r="J37" i="34"/>
  <c r="N37" i="34"/>
  <c r="J41" i="34"/>
  <c r="N41" i="34"/>
  <c r="J35" i="34"/>
  <c r="N35" i="34"/>
  <c r="I78" i="36"/>
  <c r="I80" i="38"/>
  <c r="J92" i="34" l="1"/>
  <c r="J93" i="34" s="1"/>
  <c r="J93" i="35"/>
  <c r="I71" i="39"/>
  <c r="I83" i="39" s="1"/>
  <c r="I84" i="39" s="1"/>
  <c r="C84" i="40"/>
  <c r="F64" i="40"/>
  <c r="J64" i="40" s="1"/>
  <c r="C49" i="39"/>
  <c r="N49" i="40"/>
  <c r="N64" i="40" s="1"/>
  <c r="J49" i="40"/>
  <c r="N34" i="40"/>
  <c r="N47" i="40" s="1"/>
  <c r="C34" i="39"/>
  <c r="C47" i="39" s="1"/>
  <c r="J34" i="40"/>
  <c r="F83" i="40"/>
  <c r="C71" i="39"/>
  <c r="J71" i="40"/>
  <c r="N71" i="40"/>
  <c r="N83" i="40" s="1"/>
  <c r="I49" i="38"/>
  <c r="G34" i="38"/>
  <c r="G47" i="38" s="1"/>
  <c r="N43" i="34"/>
  <c r="J43" i="34"/>
  <c r="I14" i="39"/>
  <c r="G19" i="39"/>
  <c r="J36" i="34"/>
  <c r="N36" i="34"/>
  <c r="J50" i="39"/>
  <c r="G50" i="38"/>
  <c r="G64" i="38" s="1"/>
  <c r="N50" i="39"/>
  <c r="N53" i="34"/>
  <c r="J53" i="34"/>
  <c r="J40" i="34"/>
  <c r="N40" i="34"/>
  <c r="J54" i="34"/>
  <c r="N54" i="34"/>
  <c r="C14" i="39"/>
  <c r="F19" i="40"/>
  <c r="J19" i="40" s="1"/>
  <c r="J14" i="40"/>
  <c r="N14" i="40"/>
  <c r="N19" i="40" s="1"/>
  <c r="N17" i="34"/>
  <c r="J17" i="34"/>
  <c r="J42" i="34"/>
  <c r="N42" i="34"/>
  <c r="N16" i="34"/>
  <c r="J16" i="34"/>
  <c r="J18" i="34"/>
  <c r="N18" i="34"/>
  <c r="J80" i="38"/>
  <c r="G80" i="37"/>
  <c r="N80" i="38"/>
  <c r="J78" i="36"/>
  <c r="G78" i="35"/>
  <c r="N78" i="36"/>
  <c r="G71" i="38" l="1"/>
  <c r="G83" i="38" s="1"/>
  <c r="G84" i="38" s="1"/>
  <c r="C64" i="39"/>
  <c r="F49" i="39"/>
  <c r="F34" i="39"/>
  <c r="F47" i="39" s="1"/>
  <c r="J47" i="39" s="1"/>
  <c r="N84" i="40"/>
  <c r="J83" i="40"/>
  <c r="F84" i="40"/>
  <c r="J84" i="40" s="1"/>
  <c r="C83" i="39"/>
  <c r="F71" i="39"/>
  <c r="G49" i="37"/>
  <c r="I34" i="38"/>
  <c r="I47" i="38" s="1"/>
  <c r="G14" i="38"/>
  <c r="I19" i="39"/>
  <c r="C19" i="39"/>
  <c r="F14" i="39"/>
  <c r="I50" i="38"/>
  <c r="I64" i="38" s="1"/>
  <c r="I78" i="35"/>
  <c r="I80" i="37"/>
  <c r="I71" i="38" l="1"/>
  <c r="I83" i="38" s="1"/>
  <c r="I84" i="38" s="1"/>
  <c r="J34" i="39"/>
  <c r="C84" i="39"/>
  <c r="F64" i="39"/>
  <c r="J64" i="39" s="1"/>
  <c r="J49" i="39"/>
  <c r="N49" i="39"/>
  <c r="N64" i="39" s="1"/>
  <c r="C49" i="38"/>
  <c r="N34" i="39"/>
  <c r="N47" i="39" s="1"/>
  <c r="C34" i="38"/>
  <c r="C47" i="38" s="1"/>
  <c r="F83" i="39"/>
  <c r="N71" i="39"/>
  <c r="N83" i="39" s="1"/>
  <c r="C71" i="38"/>
  <c r="J71" i="39"/>
  <c r="I49" i="37"/>
  <c r="G34" i="37"/>
  <c r="G47" i="37" s="1"/>
  <c r="G19" i="38"/>
  <c r="I14" i="38"/>
  <c r="G50" i="37"/>
  <c r="G64" i="37" s="1"/>
  <c r="J50" i="38"/>
  <c r="N50" i="38"/>
  <c r="F19" i="39"/>
  <c r="J19" i="39" s="1"/>
  <c r="C14" i="38"/>
  <c r="N14" i="39"/>
  <c r="N19" i="39" s="1"/>
  <c r="J14" i="39"/>
  <c r="J80" i="37"/>
  <c r="G80" i="36"/>
  <c r="N80" i="37"/>
  <c r="J78" i="35"/>
  <c r="G78" i="34"/>
  <c r="N78" i="35"/>
  <c r="G71" i="37" l="1"/>
  <c r="G83" i="37" s="1"/>
  <c r="G84" i="37" s="1"/>
  <c r="N84" i="39"/>
  <c r="C64" i="38"/>
  <c r="F49" i="38"/>
  <c r="F34" i="38"/>
  <c r="F47" i="38" s="1"/>
  <c r="J47" i="38" s="1"/>
  <c r="J83" i="39"/>
  <c r="F84" i="39"/>
  <c r="J84" i="39" s="1"/>
  <c r="C83" i="38"/>
  <c r="F71" i="38"/>
  <c r="G49" i="36"/>
  <c r="I34" i="37"/>
  <c r="I47" i="37" s="1"/>
  <c r="G14" i="37"/>
  <c r="I19" i="38"/>
  <c r="I71" i="37"/>
  <c r="I83" i="37" s="1"/>
  <c r="F14" i="38"/>
  <c r="C19" i="38"/>
  <c r="I50" i="37"/>
  <c r="G50" i="36" s="1"/>
  <c r="I50" i="36" s="1"/>
  <c r="I78" i="34"/>
  <c r="I80" i="36"/>
  <c r="C84" i="38" l="1"/>
  <c r="C34" i="37"/>
  <c r="C47" i="37" s="1"/>
  <c r="F64" i="38"/>
  <c r="J64" i="38" s="1"/>
  <c r="C49" i="37"/>
  <c r="N49" i="38"/>
  <c r="N64" i="38" s="1"/>
  <c r="J49" i="38"/>
  <c r="J34" i="38"/>
  <c r="N34" i="38"/>
  <c r="N47" i="38" s="1"/>
  <c r="F83" i="38"/>
  <c r="C71" i="37"/>
  <c r="J71" i="38"/>
  <c r="N71" i="38"/>
  <c r="N83" i="38" s="1"/>
  <c r="I49" i="36"/>
  <c r="G64" i="36"/>
  <c r="I64" i="37"/>
  <c r="I84" i="37" s="1"/>
  <c r="G34" i="36"/>
  <c r="G47" i="36" s="1"/>
  <c r="G71" i="36"/>
  <c r="G83" i="36" s="1"/>
  <c r="I14" i="37"/>
  <c r="G14" i="36" s="1"/>
  <c r="G19" i="37"/>
  <c r="C14" i="37"/>
  <c r="F19" i="38"/>
  <c r="J19" i="38" s="1"/>
  <c r="J14" i="38"/>
  <c r="N14" i="38"/>
  <c r="N19" i="38" s="1"/>
  <c r="J50" i="37"/>
  <c r="N50" i="37"/>
  <c r="F34" i="37"/>
  <c r="F47" i="37" s="1"/>
  <c r="G80" i="35"/>
  <c r="J80" i="36"/>
  <c r="N80" i="36"/>
  <c r="J78" i="34"/>
  <c r="N78" i="34"/>
  <c r="C64" i="37" l="1"/>
  <c r="F49" i="37"/>
  <c r="N84" i="38"/>
  <c r="G84" i="36"/>
  <c r="J83" i="38"/>
  <c r="F84" i="38"/>
  <c r="J84" i="38" s="1"/>
  <c r="C83" i="37"/>
  <c r="F71" i="37"/>
  <c r="G49" i="35"/>
  <c r="I64" i="36"/>
  <c r="I34" i="36"/>
  <c r="I47" i="36" s="1"/>
  <c r="I19" i="37"/>
  <c r="I71" i="36"/>
  <c r="I83" i="36" s="1"/>
  <c r="N34" i="37"/>
  <c r="N47" i="37" s="1"/>
  <c r="C34" i="36"/>
  <c r="C47" i="36" s="1"/>
  <c r="J47" i="37"/>
  <c r="J34" i="37"/>
  <c r="C19" i="37"/>
  <c r="F14" i="37"/>
  <c r="J14" i="37" s="1"/>
  <c r="I80" i="35"/>
  <c r="C84" i="37" l="1"/>
  <c r="F64" i="37"/>
  <c r="J64" i="37" s="1"/>
  <c r="N49" i="37"/>
  <c r="N64" i="37" s="1"/>
  <c r="J49" i="37"/>
  <c r="C49" i="36"/>
  <c r="I84" i="36"/>
  <c r="F83" i="37"/>
  <c r="C71" i="36"/>
  <c r="J71" i="37"/>
  <c r="N71" i="37"/>
  <c r="N83" i="37" s="1"/>
  <c r="I49" i="35"/>
  <c r="G34" i="35"/>
  <c r="G47" i="35" s="1"/>
  <c r="G71" i="35"/>
  <c r="G83" i="35" s="1"/>
  <c r="I14" i="36"/>
  <c r="G19" i="36"/>
  <c r="C14" i="36"/>
  <c r="F19" i="37"/>
  <c r="J19" i="37" s="1"/>
  <c r="N14" i="37"/>
  <c r="N19" i="37" s="1"/>
  <c r="G50" i="35"/>
  <c r="G64" i="35" s="1"/>
  <c r="J50" i="36"/>
  <c r="N50" i="36"/>
  <c r="F34" i="36"/>
  <c r="F47" i="36" s="1"/>
  <c r="J80" i="35"/>
  <c r="G80" i="34"/>
  <c r="N80" i="35"/>
  <c r="N84" i="37" l="1"/>
  <c r="C64" i="36"/>
  <c r="F49" i="36"/>
  <c r="G84" i="35"/>
  <c r="J83" i="37"/>
  <c r="F84" i="37"/>
  <c r="J84" i="37" s="1"/>
  <c r="C83" i="36"/>
  <c r="F71" i="36"/>
  <c r="G49" i="34"/>
  <c r="I34" i="35"/>
  <c r="I47" i="35" s="1"/>
  <c r="G14" i="35"/>
  <c r="I19" i="36"/>
  <c r="I71" i="35"/>
  <c r="I83" i="35" s="1"/>
  <c r="J47" i="36"/>
  <c r="C34" i="35"/>
  <c r="C47" i="35" s="1"/>
  <c r="N34" i="36"/>
  <c r="N47" i="36" s="1"/>
  <c r="J34" i="36"/>
  <c r="I50" i="35"/>
  <c r="I64" i="35" s="1"/>
  <c r="C19" i="36"/>
  <c r="F14" i="36"/>
  <c r="I80" i="34"/>
  <c r="C84" i="36" l="1"/>
  <c r="F64" i="36"/>
  <c r="J64" i="36" s="1"/>
  <c r="C49" i="35"/>
  <c r="N49" i="36"/>
  <c r="N64" i="36" s="1"/>
  <c r="J49" i="36"/>
  <c r="I84" i="35"/>
  <c r="F83" i="36"/>
  <c r="N71" i="36"/>
  <c r="N83" i="36" s="1"/>
  <c r="C71" i="35"/>
  <c r="J71" i="36"/>
  <c r="I49" i="34"/>
  <c r="G34" i="34"/>
  <c r="G47" i="34" s="1"/>
  <c r="G71" i="34"/>
  <c r="G83" i="34" s="1"/>
  <c r="G19" i="35"/>
  <c r="I14" i="35"/>
  <c r="F19" i="36"/>
  <c r="J19" i="36" s="1"/>
  <c r="C14" i="35"/>
  <c r="J14" i="36"/>
  <c r="N14" i="36"/>
  <c r="N19" i="36" s="1"/>
  <c r="G50" i="34"/>
  <c r="G64" i="34" s="1"/>
  <c r="J50" i="35"/>
  <c r="N50" i="35"/>
  <c r="F34" i="35"/>
  <c r="F47" i="35" s="1"/>
  <c r="J80" i="34"/>
  <c r="N80" i="34"/>
  <c r="N84" i="36" l="1"/>
  <c r="C64" i="35"/>
  <c r="F49" i="35"/>
  <c r="J83" i="36"/>
  <c r="F84" i="36"/>
  <c r="J84" i="36" s="1"/>
  <c r="G84" i="34"/>
  <c r="C83" i="35"/>
  <c r="F71" i="35"/>
  <c r="I34" i="34"/>
  <c r="I47" i="34" s="1"/>
  <c r="I71" i="34"/>
  <c r="I83" i="34" s="1"/>
  <c r="I19" i="35"/>
  <c r="G14" i="34"/>
  <c r="J34" i="35"/>
  <c r="C34" i="34"/>
  <c r="C47" i="34" s="1"/>
  <c r="J47" i="35"/>
  <c r="N34" i="35"/>
  <c r="N47" i="35" s="1"/>
  <c r="I50" i="34"/>
  <c r="I64" i="34" s="1"/>
  <c r="C19" i="35"/>
  <c r="F14" i="35"/>
  <c r="C84" i="35" l="1"/>
  <c r="F64" i="35"/>
  <c r="J64" i="35" s="1"/>
  <c r="N49" i="35"/>
  <c r="N64" i="35" s="1"/>
  <c r="J49" i="35"/>
  <c r="C49" i="34"/>
  <c r="I84" i="34"/>
  <c r="F83" i="35"/>
  <c r="C71" i="34"/>
  <c r="N71" i="35"/>
  <c r="N83" i="35" s="1"/>
  <c r="J71" i="35"/>
  <c r="K69" i="46"/>
  <c r="I69" i="46"/>
  <c r="G19" i="34"/>
  <c r="I14" i="34"/>
  <c r="I19" i="34" s="1"/>
  <c r="F19" i="35"/>
  <c r="J19" i="35" s="1"/>
  <c r="C14" i="34"/>
  <c r="N14" i="35"/>
  <c r="N19" i="35" s="1"/>
  <c r="J14" i="35"/>
  <c r="J50" i="34"/>
  <c r="N50" i="34"/>
  <c r="F34" i="34"/>
  <c r="F47" i="34" s="1"/>
  <c r="N84" i="35" l="1"/>
  <c r="C64" i="34"/>
  <c r="F49" i="34"/>
  <c r="J83" i="35"/>
  <c r="F84" i="35"/>
  <c r="J84" i="35" s="1"/>
  <c r="F71" i="34"/>
  <c r="C83" i="34"/>
  <c r="I81" i="46"/>
  <c r="N34" i="34"/>
  <c r="N47" i="34" s="1"/>
  <c r="J34" i="34"/>
  <c r="J47" i="34"/>
  <c r="C19" i="34"/>
  <c r="F14" i="34"/>
  <c r="C84" i="34" l="1"/>
  <c r="F64" i="34"/>
  <c r="J64" i="34" s="1"/>
  <c r="N49" i="34"/>
  <c r="N64" i="34" s="1"/>
  <c r="J49" i="34"/>
  <c r="F83" i="34"/>
  <c r="J71" i="34"/>
  <c r="N71" i="34"/>
  <c r="N83" i="34" s="1"/>
  <c r="I82" i="46"/>
  <c r="F19" i="34"/>
  <c r="J19" i="34" s="1"/>
  <c r="J14" i="34"/>
  <c r="N14" i="34"/>
  <c r="N19" i="34" s="1"/>
  <c r="N84" i="34" l="1"/>
  <c r="J83" i="34"/>
  <c r="F84" i="34"/>
  <c r="J84"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tc={8FB94BD3-0D93-42F3-98C8-3E534628432D}</author>
    <author>tc={7F231DE9-B869-40F6-A2FE-2AE2D7C52BF9}</author>
  </authors>
  <commentList>
    <comment ref="M5" authorId="0" shapeId="0" xr:uid="{8FB94BD3-0D93-42F3-98C8-3E534628432D}">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Valores que se registran manualmente, una vez revisada la atención y liquidada la planilla.</t>
      </text>
    </comment>
    <comment ref="F95" authorId="1" shapeId="0" xr:uid="{7F231DE9-B869-40F6-A2FE-2AE2D7C52BF9}">
      <text>
        <t>[Comentario encadenado]
Su versión de Excel le permite leer este comentario encadenado; sin embargo, las ediciones que se apliquen se quitarán si el archivo se abre en una versión más reciente de Excel. Más información: https://go.microsoft.com/fwlink/?linkid=870924
Comentario:
    Registrar valores manualmente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tc={44262231-9121-4FE8-9F12-F94654FF1FB4}</author>
  </authors>
  <commentList>
    <comment ref="F95" authorId="0" shapeId="0" xr:uid="{44262231-9121-4FE8-9F12-F94654FF1FB4}">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valor negativo es posible siempre y cuando no se haya ejecutado mas del 100% en los diferentes clasificadores; puede ocurrir esta acción por la proyección del presupuesto en algunos rubros. ejemplo: En los meses que hay inicio de año lectivo el rubro de educación es probable que el porcentaje de educación supere hasta un 50%; otro caso es el rubro de recreación en los meses que hay salidas; esto para las modalidades que les aplica. De igual forma hay más de un rubro que su comportamiento de ejecución no es lineal, depende del proceso de atención o necesidad.</t>
      </text>
    </comment>
  </commentList>
</comments>
</file>

<file path=xl/sharedStrings.xml><?xml version="1.0" encoding="utf-8"?>
<sst xmlns="http://schemas.openxmlformats.org/spreadsheetml/2006/main" count="2238" uniqueCount="287">
  <si>
    <t>TOTAL INGRESOS</t>
  </si>
  <si>
    <t>Entidad contratista</t>
  </si>
  <si>
    <t>Regional o Seccional</t>
  </si>
  <si>
    <t>Contrato No.</t>
  </si>
  <si>
    <t>EJECUCION DE INGRESOS</t>
  </si>
  <si>
    <t xml:space="preserve">4=(1+2)-3 </t>
  </si>
  <si>
    <t xml:space="preserve"> 7=(5+6)</t>
  </si>
  <si>
    <t>9=(4-7)</t>
  </si>
  <si>
    <t>OBJETO DEL INGRESO</t>
  </si>
  <si>
    <t>Adición</t>
  </si>
  <si>
    <t>Disminución</t>
  </si>
  <si>
    <t>Valor total ingresos</t>
  </si>
  <si>
    <t xml:space="preserve">Aportes ICBF </t>
  </si>
  <si>
    <t>Nombres y apellidos del representante legal</t>
  </si>
  <si>
    <t>Firma</t>
  </si>
  <si>
    <t>Centro Zonal</t>
  </si>
  <si>
    <t>EJECUCION DE GASTOS</t>
  </si>
  <si>
    <t>7=(5+6)</t>
  </si>
  <si>
    <t>OBJETO DEL GASTO</t>
  </si>
  <si>
    <t>Valor total ejecutado</t>
  </si>
  <si>
    <t>Auxilio de transporte</t>
  </si>
  <si>
    <t>Horas extras y recargo nocturno</t>
  </si>
  <si>
    <t>Cesantías</t>
  </si>
  <si>
    <t>Vacaciones</t>
  </si>
  <si>
    <t>Prima de servicios</t>
  </si>
  <si>
    <t>Intereses/cesantías</t>
  </si>
  <si>
    <t>Aportes salud y pensión</t>
  </si>
  <si>
    <t>Honorarios</t>
  </si>
  <si>
    <t>Dotación trabajadores</t>
  </si>
  <si>
    <t xml:space="preserve">SUBTOTAL  </t>
  </si>
  <si>
    <t>Servicios públicos</t>
  </si>
  <si>
    <t xml:space="preserve">SUBTOTAL </t>
  </si>
  <si>
    <t xml:space="preserve">SISTEMA DE SUPERVISIÓN DE LOS CONTRATOS DE APORTE </t>
  </si>
  <si>
    <t>SUSCRITOS POR EL ICBF</t>
  </si>
  <si>
    <t>ACTA DE INFORME FINANCIERO</t>
  </si>
  <si>
    <t>Nombre de la entidad contratista</t>
  </si>
  <si>
    <t xml:space="preserve">Fecha de presentación </t>
  </si>
  <si>
    <t xml:space="preserve">2. Recomendaciones: (Preste la asesoría necesaria para que se superen las dificultades identificadas y se mantengan las fortalezas detectadas) </t>
  </si>
  <si>
    <t xml:space="preserve">3, Compromisos: (Establezca claramente, qué tipo de actividades deberá desarrollar la entidad contratista para subsanar los hallazgos identificados y el tiempo en que deberá resolverlos) </t>
  </si>
  <si>
    <t xml:space="preserve">Firma y No. de cédula </t>
  </si>
  <si>
    <t>Nombres, apellidos y cargo del responsable de la revisión</t>
  </si>
  <si>
    <t>NIT</t>
  </si>
  <si>
    <t>Municipio</t>
  </si>
  <si>
    <t>Dirección</t>
  </si>
  <si>
    <t>10=(4-7)</t>
  </si>
  <si>
    <t>Nombres y Apellidos del Tesorero o Contador Publico</t>
  </si>
  <si>
    <t>Nombres y apellidos del Revisor FIscal (2)</t>
  </si>
  <si>
    <t>Nombres y apellidos del Tesorero o Contador</t>
  </si>
  <si>
    <t>Centro zonal</t>
  </si>
  <si>
    <t>NIT.</t>
  </si>
  <si>
    <t xml:space="preserve">Tel. </t>
  </si>
  <si>
    <t>Ciudad</t>
  </si>
  <si>
    <t xml:space="preserve">Día       </t>
  </si>
  <si>
    <t>Mes</t>
  </si>
  <si>
    <t>Año</t>
  </si>
  <si>
    <t>1. Situación encontrada: (Describa en forma detallada los resultados y hallazgos de la revisión, de acuerdo con lo establecido en el manual de legalización.)</t>
  </si>
  <si>
    <t>Nombres y apellidos del tesorero(a)</t>
  </si>
  <si>
    <t xml:space="preserve">RESTABLECIMIENTO DE DERECHOS Y DE CONFLICTO CON LA LEY – SRPA. </t>
  </si>
  <si>
    <t>CODIGO</t>
  </si>
  <si>
    <t>VALOR</t>
  </si>
  <si>
    <t>EXPRESION EN LETRAS</t>
  </si>
  <si>
    <t>PRESUPUESTO</t>
  </si>
  <si>
    <t>Entidad contratista:</t>
  </si>
  <si>
    <t>TOTAL PRESUPUESTO DE INGRESOS</t>
  </si>
  <si>
    <t xml:space="preserve">SUBTOTAL PRESUPUESTO DE GASTOS </t>
  </si>
  <si>
    <t>TOTAL PRESUPUESTO DE GASTOS</t>
  </si>
  <si>
    <t>PRESUPUESTO INICIAL VIGENCIA AÑO _______</t>
  </si>
  <si>
    <t>%  PARTICIPACIÓN</t>
  </si>
  <si>
    <t xml:space="preserve">Contrato No.                                   </t>
  </si>
  <si>
    <t>PRESUPUESTO INICIAL VIGENCIA AÑO_______</t>
  </si>
  <si>
    <t>% PARTICIPACIÓN</t>
  </si>
  <si>
    <t>1. TALENTO HUMANO AREA ADMINISTRATIVA</t>
  </si>
  <si>
    <t>TOTAL GASTOS ( 1+2+3+4+5)</t>
  </si>
  <si>
    <t xml:space="preserve">Valor ingresos acumulados </t>
  </si>
  <si>
    <t xml:space="preserve">Gastos acumulados </t>
  </si>
  <si>
    <t>% Aportes recibidos</t>
  </si>
  <si>
    <t>% aportes ejecutados</t>
  </si>
  <si>
    <t>6=(5/4)x100</t>
  </si>
  <si>
    <t>7=(4-5)</t>
  </si>
  <si>
    <t>Nombres y apellidos del Tesorero o Contador Público</t>
  </si>
  <si>
    <t>Salario</t>
  </si>
  <si>
    <t>Dotación de aseo e higiene personal</t>
  </si>
  <si>
    <t>Transporte personal institución para visitas domiciliarias a los hogares y/o traslado de niños, niñas y adolescentes</t>
  </si>
  <si>
    <t xml:space="preserve">Costo de uso </t>
  </si>
  <si>
    <t>Servicio de contabilidad</t>
  </si>
  <si>
    <t>Regional</t>
  </si>
  <si>
    <t>PRESUPUESTO DE INGRESOS</t>
  </si>
  <si>
    <t>PRESUPUESTO DE GASTOS</t>
  </si>
  <si>
    <t>Aportes parafiscales (SENA, Icbf y Caja de compensación)</t>
  </si>
  <si>
    <t>Educacion (Dotación escolar, material pedagógico y de aseo escolar)</t>
  </si>
  <si>
    <t>Dotacion personal</t>
  </si>
  <si>
    <t>Dotación lúdico deportiva</t>
  </si>
  <si>
    <t>Aseo</t>
  </si>
  <si>
    <t xml:space="preserve">Papelería </t>
  </si>
  <si>
    <t>Mantenimiento y reparaciones instalalaciones locativas</t>
  </si>
  <si>
    <t>Emergencias y botiquín (Medicamentos no incluidos en el POS)</t>
  </si>
  <si>
    <t>Total Ingresos en el mes</t>
  </si>
  <si>
    <t>Ingresos Acumulados</t>
  </si>
  <si>
    <t>Total Egresos en el mes</t>
  </si>
  <si>
    <t xml:space="preserve">Recreacion </t>
  </si>
  <si>
    <t>Transporte para niños, niñas y adolescentes</t>
  </si>
  <si>
    <t>Gastos financieros (4 por mil)</t>
  </si>
  <si>
    <t>Total Ingresos Acumulados</t>
  </si>
  <si>
    <t>Total Egresos Acumulados</t>
  </si>
  <si>
    <t>Egresos Acumulados</t>
  </si>
  <si>
    <t>8=(7/4)</t>
  </si>
  <si>
    <t>6=(5/4)</t>
  </si>
  <si>
    <t>Presupuesto al final del  periodo ejecutado</t>
  </si>
  <si>
    <t>Presupuesto inicial del periodo a ejecutar</t>
  </si>
  <si>
    <t>Valor total ingresos al final de periodo ejecutado</t>
  </si>
  <si>
    <t xml:space="preserve">Valor total ejecutado al final de periodo </t>
  </si>
  <si>
    <t xml:space="preserve">Total saldo por ingresar </t>
  </si>
  <si>
    <t>Total saldo por ejecutar</t>
  </si>
  <si>
    <t xml:space="preserve">Presupuesto inicial </t>
  </si>
  <si>
    <t>Contador y/o Revisor Fiscal</t>
  </si>
  <si>
    <t>Representante Legal</t>
  </si>
  <si>
    <t>Presupuesto al final del periodo ejecutado</t>
  </si>
  <si>
    <t>Total Adiciones durante la ejecución del contrato</t>
  </si>
  <si>
    <t>Total Disminución durante la ejecución del contrato</t>
  </si>
  <si>
    <t xml:space="preserve">Presupuesto al final contrato </t>
  </si>
  <si>
    <t>Presupuesto inicial del contrato</t>
  </si>
  <si>
    <t>Total ingresos  del contrato</t>
  </si>
  <si>
    <t xml:space="preserve">Total saldo por ejecutar </t>
  </si>
  <si>
    <t>Total egresos  del contrato</t>
  </si>
  <si>
    <t>Otros gastos (Otros ingresos)</t>
  </si>
  <si>
    <t>Otros gastos (Otros ingresos) (Otros ingresos)</t>
  </si>
  <si>
    <t>Alimentación</t>
  </si>
  <si>
    <t xml:space="preserve">Recreación </t>
  </si>
  <si>
    <t>Recreación</t>
  </si>
  <si>
    <t>Dotación personal</t>
  </si>
  <si>
    <t>Educación (Dotación escolar, material pedagógico y de aseo escolar)</t>
  </si>
  <si>
    <t>Aportes salud, pensión y ARL</t>
  </si>
  <si>
    <t>Ejecucion de Gastos</t>
  </si>
  <si>
    <t>Gastos Pagados</t>
  </si>
  <si>
    <t>Cuentas por Pagar</t>
  </si>
  <si>
    <t>9</t>
  </si>
  <si>
    <t>Ingresos Pagados</t>
  </si>
  <si>
    <t>Cuentas 
por Cobrar</t>
  </si>
  <si>
    <t>Ingresos - mes 2</t>
  </si>
  <si>
    <t>Gastos - mes 2</t>
  </si>
  <si>
    <t>Valor ingresos acumulados al mes 1</t>
  </si>
  <si>
    <t>Gastos acumulados al mes 1</t>
  </si>
  <si>
    <t xml:space="preserve">Valor ingresos acumulados al mes 2 </t>
  </si>
  <si>
    <t>Gastos acumulados al mes 2</t>
  </si>
  <si>
    <t>Ingresos - mes 3</t>
  </si>
  <si>
    <t>Gastos - mes 3</t>
  </si>
  <si>
    <t>Ingresos - mes 4</t>
  </si>
  <si>
    <t>Gastos - mes 4</t>
  </si>
  <si>
    <t>Valor ingresos acumulados al mes 3</t>
  </si>
  <si>
    <t xml:space="preserve">Gastos acumulados al mes 3 </t>
  </si>
  <si>
    <t>Valor ingresos acumulados al mes 4</t>
  </si>
  <si>
    <t>Gastos acumulados al mes 4</t>
  </si>
  <si>
    <t>Ingresos - mes 5</t>
  </si>
  <si>
    <t xml:space="preserve">Gastos - mes 5 </t>
  </si>
  <si>
    <t>Valor ingresos acumulados al mes 5</t>
  </si>
  <si>
    <t>Gastos acumulados al mes 5</t>
  </si>
  <si>
    <t>Ingresos - mes 6</t>
  </si>
  <si>
    <t>Gastos - mes 6</t>
  </si>
  <si>
    <t>Valor ingresos acumulados al mes 6</t>
  </si>
  <si>
    <t>Gastos acumulados al mes 6</t>
  </si>
  <si>
    <t>Ingresos - mes 7</t>
  </si>
  <si>
    <t>Gastos - mes 7</t>
  </si>
  <si>
    <t xml:space="preserve">Valor ingresos acumulados al mes 7 </t>
  </si>
  <si>
    <t xml:space="preserve">Gastos acumulados al mes 7 </t>
  </si>
  <si>
    <t>Ingresos - mes 8</t>
  </si>
  <si>
    <t>Gastos - mes 8</t>
  </si>
  <si>
    <t>Valor ingresos acumulados al mes 8</t>
  </si>
  <si>
    <t>Gastos acumulados al mes 8</t>
  </si>
  <si>
    <t>Ingresos - mes 9</t>
  </si>
  <si>
    <t>Gastos - mes 9</t>
  </si>
  <si>
    <t>Valor ingresos acumulados al mes 9</t>
  </si>
  <si>
    <t xml:space="preserve">Gastos acumulados al mes 9 </t>
  </si>
  <si>
    <t>Ingresos - mes 10</t>
  </si>
  <si>
    <t xml:space="preserve">Gastos - mes 10 </t>
  </si>
  <si>
    <t xml:space="preserve">Valor ingresos acumulados al mes 10 </t>
  </si>
  <si>
    <t xml:space="preserve">Gastos acumulados al mes 10 </t>
  </si>
  <si>
    <t>Ingresos - mes 11</t>
  </si>
  <si>
    <t>Gastos - mes 11</t>
  </si>
  <si>
    <t>Valor ingresos acumulados al mes 11</t>
  </si>
  <si>
    <t>Gastos acumulados al mes 11</t>
  </si>
  <si>
    <t>Ingresos - mes 12</t>
  </si>
  <si>
    <t>Gastos - mes 12</t>
  </si>
  <si>
    <t>Rendimientos Financieros (Cuando aplique)</t>
  </si>
  <si>
    <t>Centros de Interés - Artes (Solo SRPA)</t>
  </si>
  <si>
    <t>Acciones complementarias para la gestión en el restablecimiento de derechos y/o administración de justicia (Subproyecto 112)</t>
  </si>
  <si>
    <t>Mantenimiento y reparaciones instalaciones locativas</t>
  </si>
  <si>
    <t>Encuentros Familiares (Casa de Acogida y Casa de Protección)</t>
  </si>
  <si>
    <t>1. TALENTO HUMANO</t>
  </si>
  <si>
    <t>2. NIÑOS, NIÑAS Y ADOLECENTES</t>
  </si>
  <si>
    <t>3. GASTOS GENERALES</t>
  </si>
  <si>
    <t>2. NIÑOS, NIÑAS Y ADOLESCENTES</t>
  </si>
  <si>
    <t>Nombres y apellidos del revisor fiscal (2)</t>
  </si>
  <si>
    <t>Ingresos - mes 1</t>
  </si>
  <si>
    <t>Gastos - mes 1</t>
  </si>
  <si>
    <t>Dotación menaje alimentación (por reposición)</t>
  </si>
  <si>
    <t>Dotación lúdico deportiva (por reposición)</t>
  </si>
  <si>
    <t>Utilización de instalaciones en ambientes sanos y adecuados</t>
  </si>
  <si>
    <t>Reparación y mantenimiento de dotación institucional</t>
  </si>
  <si>
    <t>Gravamen a los movimientos financieros (4 por mil)</t>
  </si>
  <si>
    <t>Otros (lo que se requiera para el adecuado desarrollo de la modalidad)</t>
  </si>
  <si>
    <t>Dotación básica (Aplica por reposición o adición al contrato)</t>
  </si>
  <si>
    <t>Encuentros familiares (Casa de Acogida y Casa de Protección)</t>
  </si>
  <si>
    <t>Centros de interés - Artes (Solo SRPA)</t>
  </si>
  <si>
    <t>Dotación menaje alimentación (Por reposición)</t>
  </si>
  <si>
    <r>
      <t xml:space="preserve">Aportes parafiscales (SENA, </t>
    </r>
    <r>
      <rPr>
        <sz val="9"/>
        <rFont val="Arial"/>
        <family val="2"/>
      </rPr>
      <t xml:space="preserve">ICBF </t>
    </r>
    <r>
      <rPr>
        <sz val="8"/>
        <rFont val="Arial"/>
        <family val="2"/>
      </rPr>
      <t>y Caja de compensación)</t>
    </r>
  </si>
  <si>
    <t>Implementación Sistema Integrado de Gestión</t>
  </si>
  <si>
    <t>Dotación lúdico deportiva (Por reposición)</t>
  </si>
  <si>
    <t>Dotación básica (Por reposición o adición al contrato)</t>
  </si>
  <si>
    <t xml:space="preserve">Regional: </t>
  </si>
  <si>
    <t xml:space="preserve">Centro Zonal: </t>
  </si>
  <si>
    <t xml:space="preserve">Municipio: </t>
  </si>
  <si>
    <t>Cupos contratados</t>
  </si>
  <si>
    <t>Valor total pagado por modalidad</t>
  </si>
  <si>
    <t>Informe correspondiente al período:</t>
  </si>
  <si>
    <t>Fecha de presentación (dd/mm/aa):</t>
  </si>
  <si>
    <t>Fecha de elaboración (dd/mm/aa):</t>
  </si>
  <si>
    <t>Gastos bancarios (comisiones, transferencias y chequeras)</t>
  </si>
  <si>
    <t xml:space="preserve">Licencia de funcionamiento Res. No. </t>
  </si>
  <si>
    <t>Vencimiento licencia de funcionamiento</t>
  </si>
  <si>
    <t>Modalidades</t>
  </si>
  <si>
    <t>Donaciones (Cuando aplique)</t>
  </si>
  <si>
    <t>Aportes de la Institución (Cuando aplique)</t>
  </si>
  <si>
    <t>Otros Ingresos (Cuando aplique)</t>
  </si>
  <si>
    <t>Modalidades:</t>
  </si>
  <si>
    <t>Aportes ICBF</t>
  </si>
  <si>
    <t>Aportes de la institución (Cuando aplique)</t>
  </si>
  <si>
    <t>Otros ingresos (Cuando aplique)</t>
  </si>
  <si>
    <t>Orientación para la vida personal, social, profesional y vocacional (Subproyecto 111)</t>
  </si>
  <si>
    <t>Página 1 de 1</t>
  </si>
  <si>
    <t xml:space="preserve">Clasificación de la Información: Pública </t>
  </si>
  <si>
    <t xml:space="preserve">
PROCESO PROTECCIÓN
FORMATO DE SEGUIMIENTO FINANCIERO
MODALIDADES DE PROTECCIÓN
</t>
  </si>
  <si>
    <t>Valor del Alistamiento:</t>
  </si>
  <si>
    <t>Valor del alistamiento</t>
  </si>
  <si>
    <t>(1) NOTA - Revisor Fiscal : Si está obligado legalmente a tener revisor fiscal.</t>
  </si>
  <si>
    <t>Nombres y apellidos del Revisor FIscal (1)</t>
  </si>
  <si>
    <t>Total Saldo a reintegrar</t>
  </si>
  <si>
    <t xml:space="preserve">Este formato está diseñado para la realización del seguimiento financiero durante la vigencia del contrato de aportes.
ALISTAMIENTO: Recurso asignado para la prestación del servicio mes a mes, unicamente en los gastos definidos en los clasificadores de costo, exceptuando los que realizan por adición al contrato.  
PRESUPUESTO: El presupuesto debe ser firmado por el contador y/o revisor fiscal (cuando esté obligado a tenerlo) y el representante legal. Debe presentarse durante el primer mes de ejecución del contrato para la aprobación por parte del supervisor. 
Es una herramienta flexible que permite ser ajustado durante la ejecución del contrato, dependiendo de la gestión administrativa; en este sentido, en las hojas de seguimiento se encuentran las columnas de adición (2) y disminución (3) del presupuesto.
El presupuesto de ingresos y gastos debe evidenciar la correspondencia entre los dineros que ingresan a la entidad y los gastos efectuados de manera mensual, de acuerdo con lo establecido en los lineamientos correspondientes a la modalidad o modalidades contratadas.
ASPECTOS A TENER EN CUENTA AL MOMENTO DE DILIGENCIAR EL PRESUPUESTO INICIAL
Para diligenciar el archivo de presupuesto se realiza una proyección de los recursos que se ejecutarán en cada rubro, ya sea por histórico (en el caso en que la modalidad, medida o sanción ya lleve más de un periodo contractual) o por proyección, según la cantidad de cupos contratados y los gastos para el funcionamiento mensual. Este presupuesto debe cumplir con las orientaciones establecidas por el ICBF y la normatividad vigente. Se debe reportar el detalle de los rubros que se requieran para dar claridad a la distribución de los recursos que se utilizarán en la vigencia del contrato. 
DEFINICION DE LOS RUBROS CONTENIDOS EN EL PRESUPUESTO
Los recursos financieros establecidos en el contrato de aporte suscrito con el operador para el desarrollo de las diferentes modalidades, se invertirán en su totalidad para dar respuesta al objeto y obligaciones contratadas, teniendo en cuenta el cumplimiento de los aspectos siguientes:
1.    En el presupuesto de ingresos se incluyen los ítems "Objeto del ingreso", en los cuales se consignan todas las fuentes de ingreso con las que cuente el contratista para el desarrollo de las modalidades, medidas o sanciones. 
2.     En el presupuesto de gastos se discriminan  ítems "Objeto del gasto" definidos por el ICBF, para ejecutarse con los recursos del contrato. Adicionalmente, se incluyen recursos propios o recursos entregados por otra entidad pública o privada (cuando se cuente con ellos) para el desarrollo de las modalidades, medidas o sanciones. Este objeto de gasto cuenta con 3 componentes distribuidos de la manera siguiente:
a) Talento Humano
b) Niños, Niñas y Adolescentes
c) Gastos Generales
Tanto los ingresos como los gastos cuentan con rubros específicos en los cuales se registran los recursos con los que cuenta el operador y sus respectivas salidas, destinadas a la prestación del servicio. Estas se definen de la manera siguiente:
1. OBJETO DEL INGRESO. Se incluyen 5 fuentes de ingreso en las cuales el contratista puede registrar los recursos adicionales a los aportados por el ICBF, cuando cuente con ellos, para cubrir los gastos generados durante la vigencia del contrato. Los rubros correspondientes al ingreso son los siguientes:
Aportes ICBF: Es el recurso que el ICBF destina para la prestación del servicio, de acuerdo con los clasificadores de costo de cada modalidad, medida o sanción. En este rubro también se registran los recursos  provenientes de adiciones al contrato.
Donaciones: La entrega de las donaciones puede hacerse en especie o dinero. En el caso en que esta sea entregada en especie se debe estimar su valor según el mercado, para el registro contable. Si es entregada en dinero, debe contar con el soporte financiero ya sea a través de consignación, cheque o transferencia bancaria, según dictamina la norma. Su utilización debe ser destinada para el cumplimiento del objeto del contrato y debe estar soportado a nivel contable. Dicha donación debe ser registrada según clasificadores de costo; en el caso en que esta sea en especie o dinero y su destinación no se encuentre incluida en ningún clasificador de costo, su registro se hará como otros ingresos y su contrapartida será otros gastos[1].
Rendimientos Financieros: Se presentan por el manejo de las cuentas de ahorro y aunque estos recursos son liberados, se deben registrar en el informe de ingresos y gastos mes a mes (Cuando aplique).
Aportes de la Institución: Aportes propios de la entidad contratista, utilizados para mejorar o complementar la prestación del servicio de atención a los niños, niñas y adolescentes en el cumplimiento del contrato de aportes (Cuando aplique).
Otros Ingresos: Los aportes aquí consignados serán destinados para la cualificación del servicio de atención de los niños, niñas y adolescentes, de acuerdo con la modalidad, medida o sanción. Otros ingresos pueden ser los lucros obtenidos por la producción de bienes o servicios, aportes recibidos por otra entidad pública o privada, entre otros. Aunque estos ingresos se destinan a la modalidad, pueden ser utilizados en la adquisición de bienes o servicios diferentes a los establecidos en los clasificadores de costo. 
2. OBJETO DEL GASTO: Este aspecto cuenta con 3 componentes para registrar los gastos efectuados mensualmente de acuerdo con la modalidad, medida o sanción contratada y según lo exigido en el lineamiento. Dichos componentes están distribuidos de la manera siguiente:
I. TALENTO HUMANO: Se registra la información del personal requerido y contratado, de acuerdo con lo establecido para cada modalidad, medida o sanción, según se define en las tablas de talento humano contenidas en los lineamientos. También se incluye el personal vinculado a la modalidad, contratado con recursos de la institución o de un tercero y que prestan atención directa a los niños, niñas y adolescentes. A nivel del informe de ingresos y gastos, si se contrata personal con recursos de otros ingresos, estos se registran en el rubro de otros gastos.
Implementación Sistema Integrado de Gestión:  En el marco del Sistema de Gestión de Calidad, se podrá contratar con cargo al contrato de aporte, el talento humano que se requiera para la implementación de sus 4 componentes. Lo anterior, previa aprobación del supervisor y cuando se haya dado cumplimiento a la totalidad de los requerimientos exigidos para el desarrollo de la modalidad, medida o sanción.  
II. NIÑOS, NIÑAS Y ADOLECENTES: Los rubros aquí contenidos, reflejan los recursos destinados a la atención directa de los niños, niñas y adolescentes, de acuerdo con lo definido en los lineamientos.
Alimentación: Este rubro está destinado para dar cumplimiento al ciclo de menús definidos en la minuta patrón. Incluye el transporte de alimentos.
Emergencias y botiquín (Medicamentos no incluidos en el POS): Con cargo a este rubro se pueden adquirir los elementos de botiquín y medicamentos no incluidos en el POS, en casos de emergencias o de apremio. 
Educación (Dotación escolar, material pedagógico y de aseo escolar), Dotación personal y Dotación de aseo e higiene personal: Estos recursos están destinados a la adquisición de los elementos establecidos en los lineamientos, de acuerdo con las modalidades, medidas y sanciones a las que les aplican estos rubros. 
Recreación: Recurso destinado a las actividades recreativas y al traslado de los niños, niñas y adolescentes. Incluye entradas a eventos y refrigerios. Aplica para las modalidades, medidas y sanciones que contemplen este clasificador. 
Dotación lúdica deportiva (por reposición): Recursos destinados a la reposición de los elementos que por el uso o circunstancias adversas debidamente justificadas, requieren ser reemplazados. Todos los bienes devolutivos que se adquieran con cargo a este clasificador deben ingresar al inventario del ICBF. 
Transporte para niños, niñas y adolescentes: Recurso destinado para el transporte de los niños, niñas y adolescentes, de acuerdo con las particularidades definidas en las modalidades, medidas o sanciones para las que aplique este rubro. 
Centros de Interés – Artes: Recursos destinados para la adquisición de los elementos requeridos para el desarrollo de los talleres que la entidad contratista haya registrado en su PAI. Aplica solo para SRPA.
Acciones complementarias para la gestión en el restablecimiento de derechos y/o administración de justicia: Recursos no incluidos en el valor cupo mes, cuyos objetos de gasto se definen en los lineamientos de programación. Todo lo concerniente al Subproyecto 112, se registra por adiciones al contrato en el rubro de Aportes ICBF. 
Orientación para la vida personal, social, profesional y vocacional: Recursos no incluidos en el valor cupo mes, cuyos objetos de gasto se definen en los lineamientos de programación. Todo lo concerniente al Subproyecto 111, se registra por adiciones al contrato en el rubro de Aportes ICBF. 
Dotación básica (por reposición): Recursos destinados a la reposición de los elementos que por el uso o circunstancias adversas debidamente justificadas, requieren ser reemplazados. Todos los bienes devolutivos que se adquieran con cargo a este clasificador deben ingresar al inventario del ICBF. 
Dotación menaje alimentación (por reposición): Recursos destinados a la reposición de los elementos que por el uso o circunstancias adversas debidamente justificadas, requieren ser reemplazados. 
Encuentros familiares: Recursos adicionales al valor cupo mes para las modalidades Casa de acogida y Casa de protección, de acuerdo con lo definido en los lineamientos. 
Otros gastos (Otros ingresos): Gastos que pueden ser utilizados para la prestación del servicio por parte del operador, que no hacen parte de los recursos del contrato de aporte. Los recursos utilizados para tales gastos son los registrados en Otros Ingresos.  
III. GASTOS GENERALES Y ADMINISTRATIVOS:  Los rubros aquí contenidos, reflejan los recursos destinados a los costos y gastos de la operación del servicio, de acuerdo con lo definido en los lineamientos.
Servicios públicos: Recursos destinados para cubrir los gastos de los servicios básicos básicos de acueducto, alcantarillado, gas, energía eléctrica y sistema de comunicación (internet, telefonía fija y móvil) de la sede o sedes donde se presta el servicio.
Mantenimiento y reparaciones de instalaciones locativas: Por medio de este rubro se reconocen los gastos de mantenimiento y reparación de las instalaciones locativas donde se desarrolla la atención. Con cargo a este rubro no se podrá realizar mejoras, adecuaciones o modificaciones. 
Utilización de instalaciones en ambientes sanos y adecuados: Gasto que cubre el derecho de los niños, niñas y adolescentes, a utilizar las instalaciones donde se desarrolla la atención, en un ambiente sano y adecuado. Para la legalización de cuentas se realizará con una nota contable, hasta el 1% del valor comercial del inmueble de acuerdo con lo establecido en el Artículo 18 de la Ley 820 de 2003. No aplica para inmuebles en comodato.
Reparación y mantenimiento de dotación institucional: Gasto que cubre el mantenimiento o reparación de los elementos de dotación institucional que aporta el contratista para el desarrollo de la atención. 
Papelería: Rubro destinado a reconocer los gastos de papelería y útiles de oficina no devolutivos. No se contempla software, antivirus o hardware
Aseo: Rubro destinado a reconocer los gastos de elementos de aseo utilizados en las instalaciones donde se desarrolla el servicio.
Transporte personal institución para visitas domiciliarias a los hogares y/o traslado de niños, niñas y adolescentes: Rubro destinado a reconocer los gastos de transporte para que el talento humano de la institución realice visitas domiciliarias y/o traslado de niños, niñas y adolescentes a las citas u otros desplazamientos requeridos, según la modalidad, medida o sanción a la que le aplique. 
Gravamen a los movimientos financieros (4 x mil): Recurso que se reconoce para cubrir los gastos de las transacciones financieras realizadas durante la ejecución de los recursos del contrato de aporte.
Gastos bancarios: Recurso destinado a reconocer gastos de comisiones, transferencias y chequeras durante la ejecución de los recursos del contrato de aporte. 
Servicio de contabilidad: En este rubro se puede registrar el contador, asistente de contabilidad o el servicio contable en el caso de contratar con un tercero, se registra todo el gasto ocasionado en este rubro (no se afectan los rubros de talento humano en el informe de ingresos y gastos).
Otros: Lo que se requiera para el adecuado desarrollo de la modalidad, que no estén incluidos en los demás clasificadores de costo.
Todos los ingresos y gastos ocasionados en los rubros anteriormente descritos y utilizados en las diferentes modalidades, medidas o sanciones,  según aplique, deben ser registrados en su totalidad en el informe de ingresos y gastos y en la contabilidad de la entidad para su respectivo seguimiento y control.
[1] Todas las donaciones que se realicen a los programas del ICBF deben ser registradas en el informe de ingresos y gastos, si la entidad presta otros servicios y dicha donación se realizó a esos programas específicos, no se debe reportar la donación en los informes del ICBF.
HOJAS DE SEGUIMIENTO: 
Las hojas de seguimiento se alimentan directamente de la hoja que la antecede:
MES 1: Se alimenta de la hoja de PRESUPUESTO; MES 2 del MES 1 y así sucesivamente, es decir, si el contrato inicia en DICIEMBRE, encontrará en la columna (1) el Presupuesto inicial; en ENERO encontrará en la columna (1) Presupuesto Inicial del Periodo a Ejecutar, de tal forma que  en cada mes aparecerá el acumulado del mes anterior en todas y cada una de las columnas que manejan valores acumulados (Presupuesto al final del periodo ejecutado, Valor ingresos acumulados a XX del mes anterior; Valor total ingresos al final de periodo ejecutado, Total saldo por ingresar. Este comportamiento se presenta de igual forma en lo que tiene que ver con los gastos. En todos los casos, se entiende que el mes 1 es el mes en el que inicia el contrato.
En los meses en que se ejecuten recursos solo se deberá diligenciar los ingresos y los gastos por rubro; la información complementaria que permita realizar el análisis se generará automáticamente, tales como porcentajes de ejecución, saldo por recibir, saldos por ejecutar, entre otros.   
</t>
  </si>
  <si>
    <t xml:space="preserve">Saldo acumulado </t>
  </si>
  <si>
    <t>Saldo del mes</t>
  </si>
  <si>
    <t>(1) INTERNADO</t>
  </si>
  <si>
    <t>(2) EXTERNADO MEDIA JORNADA</t>
  </si>
  <si>
    <t>(3) INTERVENCION DE APOYO PSICOSOCIAL</t>
  </si>
  <si>
    <t>(4) APOYO PSICOLOGICO ESPECIALIZADO</t>
  </si>
  <si>
    <t>Valor cupo mes según modalidad Vigencia 20___</t>
  </si>
  <si>
    <t>Vigencia desembolso Alistamiento</t>
  </si>
  <si>
    <t>16 a 31 de diciembre de 2021</t>
  </si>
  <si>
    <t>Fecha desembolso</t>
  </si>
  <si>
    <t>(dd/mm/año)</t>
  </si>
  <si>
    <t>Valor alistamientos</t>
  </si>
  <si>
    <t>MODIFICACIONES CONTRACTUALES</t>
  </si>
  <si>
    <t>Valor Alistamiento por adición Cupos</t>
  </si>
  <si>
    <t>Valor Alistamiento por reducción de cupos a reintegrar</t>
  </si>
  <si>
    <t>Menos (valor alistamiento por reducción de cupos)</t>
  </si>
  <si>
    <t>Saldo Alistamiento</t>
  </si>
  <si>
    <t>Valor alistamiento Inicial</t>
  </si>
  <si>
    <t>Más alistamiento por adición de cupos</t>
  </si>
  <si>
    <t>Menos valor de la atención del periodo objeto de reintegro</t>
  </si>
  <si>
    <t>Menos (-) Valor de la atención del periodo o mes objeto de reintegro</t>
  </si>
  <si>
    <t>Saldo a Reintegrar Alistamiento</t>
  </si>
  <si>
    <t>(1)</t>
  </si>
  <si>
    <t>(2)</t>
  </si>
  <si>
    <t>(3)</t>
  </si>
  <si>
    <t>(4)</t>
  </si>
  <si>
    <t xml:space="preserve">Período o mes a girar de alistamiento según minuta </t>
  </si>
  <si>
    <t>(1) NOTA - Revisor Fiscal: Si está obligado legalmente a tener revisor fiscal.</t>
  </si>
  <si>
    <t>(2) NOTA - Tenga en cuenta que si tiene más de 4 modalidades en un sólo contrato, para calcular el alistamiento debe agregar a la fórmula los datos adicionales (valor cupo de la modalidad según vigencia y la cantidad de cupos). La formula sólo toma las primeras 4 filas (fila 11 a 14)</t>
  </si>
  <si>
    <t>Valor total contrato por modalidad</t>
  </si>
  <si>
    <r>
      <rPr>
        <b/>
        <sz val="8"/>
        <rFont val="Arial"/>
        <family val="2"/>
      </rPr>
      <t>(2) NOTA</t>
    </r>
    <r>
      <rPr>
        <sz val="8"/>
        <rFont val="Arial"/>
        <family val="2"/>
      </rPr>
      <t xml:space="preserve"> - Revisor Fiscal: Si está obligado legalmente a tener revisor fiscal.</t>
    </r>
  </si>
  <si>
    <r>
      <rPr>
        <b/>
        <sz val="8"/>
        <rFont val="Arial"/>
        <family val="2"/>
      </rPr>
      <t>(3) NOTA</t>
    </r>
    <r>
      <rPr>
        <sz val="8"/>
        <rFont val="Arial"/>
        <family val="2"/>
      </rPr>
      <t xml:space="preserve"> - El siguiente cuadro debe ser diligenciado de acuerdo con lo establecido en la cláusula contractual forma de desembolso y en cualquier modificación contractual relacionada con alistamiento, memorandos, lineamientos, manuales y/o documentos que hagan parte integral del macroproceso de Protección.</t>
    </r>
  </si>
  <si>
    <r>
      <rPr>
        <b/>
        <sz val="8"/>
        <rFont val="Arial"/>
        <family val="2"/>
      </rPr>
      <t>(4) NOTA</t>
    </r>
    <r>
      <rPr>
        <sz val="8"/>
        <rFont val="Arial"/>
        <family val="2"/>
      </rPr>
      <t xml:space="preserve">: </t>
    </r>
    <r>
      <rPr>
        <b/>
        <sz val="8"/>
        <rFont val="Arial"/>
        <family val="2"/>
      </rPr>
      <t xml:space="preserve">Saldo a Reintegrar por alistamiento: </t>
    </r>
    <r>
      <rPr>
        <sz val="8"/>
        <rFont val="Arial"/>
        <family val="2"/>
      </rPr>
      <t>El reintegro por alistamiento se presenta de la siguiente forma: 1). Cuando el contrato abarca dos (2) vigencias se debe: a) Tomar el valor del alistamiento de la primer vigencia y restar el valor de la atención de cupos del último período o mes de esa vigencia, el saldo que resulte debe ser reintegrado. b) Tomar el (los) alistamiento (s) de la vigencia actual y restarle el valor de la atención de cupos del último período contractual; el saldo que resulte debe ser reintegrado según lo establecido en la minuta contractual.
2). Cuando el contrato es en una sola vigencia. Se toma el valor del (los) alistamiento (s) y se resta el valor de la atención de cupos del último período contractual. El saldo debe ser reintegrado de acuerdo con lo establecido en la minuta contractual.</t>
    </r>
  </si>
  <si>
    <r>
      <rPr>
        <b/>
        <sz val="8"/>
        <rFont val="Arial"/>
        <family val="2"/>
      </rPr>
      <t xml:space="preserve">(1) NOTA </t>
    </r>
    <r>
      <rPr>
        <sz val="8"/>
        <rFont val="Arial"/>
        <family val="2"/>
      </rPr>
      <t>- En ningún caso el informe de seguimiento financiero podra presentarse con saldos negativos en la columna (10) Total Saldos por ejecutar.</t>
    </r>
  </si>
  <si>
    <t>Enero a julio de 2022</t>
  </si>
  <si>
    <t>mayo a julio de 2022</t>
  </si>
  <si>
    <t>(15/05/2022)</t>
  </si>
  <si>
    <t>(19/01/2022)</t>
  </si>
  <si>
    <t>(27/12/2021)</t>
  </si>
  <si>
    <t>junio a julio de 2022</t>
  </si>
  <si>
    <t>RESUMEN ALISTAMIENTO</t>
  </si>
  <si>
    <t>Cupos adicionados</t>
  </si>
  <si>
    <t>Cupos reducidos</t>
  </si>
  <si>
    <t>Modalidad</t>
  </si>
  <si>
    <t>Cantidad</t>
  </si>
  <si>
    <r>
      <rPr>
        <b/>
        <sz val="8"/>
        <rFont val="Arial"/>
        <family val="2"/>
      </rPr>
      <t xml:space="preserve">(5) NOTA </t>
    </r>
    <r>
      <rPr>
        <sz val="8"/>
        <rFont val="Arial"/>
        <family val="2"/>
      </rPr>
      <t xml:space="preserve">- En el mes que realicen modificación contractual, en lo relacionado con </t>
    </r>
    <r>
      <rPr>
        <b/>
        <sz val="8"/>
        <rFont val="Arial"/>
        <family val="2"/>
      </rPr>
      <t>adiciones o disminuciones de cupos</t>
    </r>
    <r>
      <rPr>
        <sz val="8"/>
        <rFont val="Arial"/>
        <family val="2"/>
      </rPr>
      <t>; se debe hacer la operación matémática de forma manual en la columna</t>
    </r>
    <r>
      <rPr>
        <b/>
        <sz val="8"/>
        <rFont val="Arial"/>
        <family val="2"/>
      </rPr>
      <t xml:space="preserve"> (L)</t>
    </r>
    <r>
      <rPr>
        <sz val="8"/>
        <rFont val="Arial"/>
        <family val="2"/>
      </rPr>
      <t xml:space="preserve"> filas del 5 a la 9 según modalidad.</t>
    </r>
  </si>
  <si>
    <r>
      <rPr>
        <b/>
        <sz val="8"/>
        <rFont val="Arial"/>
        <family val="2"/>
      </rPr>
      <t xml:space="preserve">(5) NOTA </t>
    </r>
    <r>
      <rPr>
        <sz val="8"/>
        <rFont val="Arial"/>
        <family val="2"/>
      </rPr>
      <t xml:space="preserve">- En esta hoja de resumen la </t>
    </r>
    <r>
      <rPr>
        <b/>
        <sz val="8"/>
        <rFont val="Arial"/>
        <family val="2"/>
      </rPr>
      <t xml:space="preserve">Columna (L) </t>
    </r>
    <r>
      <rPr>
        <sz val="8"/>
        <rFont val="Arial"/>
        <family val="2"/>
      </rPr>
      <t xml:space="preserve">de las filas </t>
    </r>
    <r>
      <rPr>
        <b/>
        <sz val="8"/>
        <rFont val="Arial"/>
        <family val="2"/>
      </rPr>
      <t xml:space="preserve">5 al 9 </t>
    </r>
    <r>
      <rPr>
        <sz val="8"/>
        <rFont val="Arial"/>
        <family val="2"/>
      </rPr>
      <t>deben hacerla manual en la cual tomen los valores del último mes de ejecución contractual.</t>
    </r>
  </si>
  <si>
    <t>0</t>
  </si>
  <si>
    <t>Versión 1</t>
  </si>
  <si>
    <t>F2.G28.P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</si>
</sst>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164" formatCode="_(&quot;$&quot;\ * #,##0.00_);_(&quot;$&quot;\ * \(#,##0.00\);_(&quot;$&quot;\ * &quot;-&quot;??_);_(@_)"/>
    <numFmt numFmtId="165" formatCode="0_);\(0\)"/>
    <numFmt numFmtId="166" formatCode="0.0"/>
    <numFmt numFmtId="167" formatCode="_(&quot;$&quot;\ * #,##0_);_(&quot;$&quot;\ * \(#,##0\);_(&quot;$&quot;\ * &quot;-&quot;??_);_(@_)"/>
  </numFmts>
  <fonts count="14">
    <font>
      <sz val="10"/>
      <name val="Arial"/>
    </font>
    <font>
      <sz val="10"/>
      <name val="Arial"/>
      <family val="2"/>
    </font>
    <font>
      <b/>
      <sz val="8"/>
      <name val="Arial"/>
      <family val="2"/>
    </font>
    <font>
      <b/>
      <sz val="10"/>
      <name val="Arial"/>
      <family val="2"/>
    </font>
    <font>
      <sz val="9"/>
      <name val="Arial"/>
      <family val="2"/>
    </font>
    <font>
      <sz val="8"/>
      <name val="Arial"/>
      <family val="2"/>
    </font>
    <font>
      <sz val="8"/>
      <color rgb="FF000000"/>
      <name val="Arial"/>
      <family val="2"/>
    </font>
    <font>
      <b/>
      <sz val="8"/>
      <color rgb="FF000000"/>
      <name val="Arial"/>
      <family val="2"/>
    </font>
    <font>
      <b/>
      <sz val="8"/>
      <color theme="1"/>
      <name val="Zurich BT"/>
      <family val="2"/>
    </font>
    <font>
      <sz val="11"/>
      <name val="Arial"/>
      <family val="2"/>
    </font>
    <font>
      <b/>
      <sz val="11"/>
      <name val="Arial"/>
      <family val="2"/>
    </font>
    <font>
      <sz val="10"/>
      <color theme="1"/>
      <name val="Arial"/>
      <family val="2"/>
    </font>
    <font>
      <b/>
      <sz val="10"/>
      <color theme="1"/>
      <name val="Arial"/>
      <family val="2"/>
    </font>
    <font>
      <sz val="10"/>
      <name val="Arial"/>
      <family val="2"/>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FF"/>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bottom/>
      <diagonal/>
    </border>
    <border>
      <left/>
      <right/>
      <top style="dashed">
        <color indexed="64"/>
      </top>
      <bottom style="dashed">
        <color indexed="64"/>
      </bottom>
      <diagonal/>
    </border>
    <border>
      <left style="thin">
        <color indexed="64"/>
      </left>
      <right/>
      <top style="thin">
        <color indexed="64"/>
      </top>
      <bottom style="medium">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right/>
      <top style="dashed">
        <color indexed="64"/>
      </top>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style="dashed">
        <color indexed="64"/>
      </right>
      <top style="dashed">
        <color indexed="64"/>
      </top>
      <bottom style="thin">
        <color indexed="64"/>
      </bottom>
      <diagonal/>
    </border>
    <border>
      <left/>
      <right/>
      <top style="dashed">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otted">
        <color indexed="64"/>
      </right>
      <top style="dotted">
        <color indexed="64"/>
      </top>
      <bottom style="dotted">
        <color indexed="64"/>
      </bottom>
      <diagonal/>
    </border>
    <border>
      <left style="dotted">
        <color indexed="64"/>
      </left>
      <right/>
      <top style="dashed">
        <color indexed="64"/>
      </top>
      <bottom style="dotted">
        <color indexed="64"/>
      </bottom>
      <diagonal/>
    </border>
    <border>
      <left/>
      <right style="dashed">
        <color indexed="64"/>
      </right>
      <top style="dashed">
        <color indexed="64"/>
      </top>
      <bottom style="dotted">
        <color indexed="64"/>
      </bottom>
      <diagonal/>
    </border>
    <border>
      <left/>
      <right/>
      <top/>
      <bottom style="dotted">
        <color indexed="64"/>
      </bottom>
      <diagonal/>
    </border>
    <border>
      <left style="dashed">
        <color indexed="64"/>
      </left>
      <right style="dotted">
        <color indexed="64"/>
      </right>
      <top/>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42" fontId="13" fillId="0" borderId="0" applyFont="0" applyFill="0" applyBorder="0" applyAlignment="0" applyProtection="0"/>
  </cellStyleXfs>
  <cellXfs count="793">
    <xf numFmtId="0" fontId="0" fillId="0" borderId="0" xfId="0"/>
    <xf numFmtId="0" fontId="5" fillId="3" borderId="2" xfId="0" applyFont="1" applyFill="1" applyBorder="1"/>
    <xf numFmtId="0" fontId="0" fillId="3" borderId="0" xfId="0" applyFill="1"/>
    <xf numFmtId="0" fontId="2" fillId="3" borderId="0" xfId="0" applyFont="1" applyFill="1" applyBorder="1"/>
    <xf numFmtId="0" fontId="5" fillId="3" borderId="0" xfId="0" applyFont="1" applyFill="1" applyBorder="1"/>
    <xf numFmtId="0" fontId="2" fillId="3" borderId="5" xfId="0" applyFont="1" applyFill="1" applyBorder="1" applyAlignment="1"/>
    <xf numFmtId="0" fontId="2" fillId="3" borderId="6" xfId="0" applyFont="1" applyFill="1" applyBorder="1" applyAlignment="1"/>
    <xf numFmtId="0" fontId="5" fillId="3" borderId="6" xfId="0" applyFont="1" applyFill="1" applyBorder="1"/>
    <xf numFmtId="0" fontId="5" fillId="3" borderId="7" xfId="0" applyFont="1" applyFill="1" applyBorder="1"/>
    <xf numFmtId="0" fontId="2" fillId="3" borderId="8" xfId="0" applyFont="1" applyFill="1" applyBorder="1" applyAlignment="1"/>
    <xf numFmtId="0" fontId="2" fillId="3" borderId="0" xfId="0" applyFont="1" applyFill="1" applyBorder="1" applyAlignment="1"/>
    <xf numFmtId="0" fontId="5" fillId="3" borderId="9" xfId="0" applyFont="1" applyFill="1" applyBorder="1"/>
    <xf numFmtId="0" fontId="5" fillId="3" borderId="8" xfId="0" applyFont="1" applyFill="1" applyBorder="1"/>
    <xf numFmtId="0" fontId="2" fillId="3" borderId="8" xfId="0" applyFont="1" applyFill="1" applyBorder="1"/>
    <xf numFmtId="0" fontId="2" fillId="3" borderId="10" xfId="0" applyFont="1" applyFill="1" applyBorder="1"/>
    <xf numFmtId="0" fontId="2" fillId="3" borderId="2" xfId="0" applyFont="1" applyFill="1" applyBorder="1"/>
    <xf numFmtId="0" fontId="5" fillId="3" borderId="1" xfId="0" applyFont="1" applyFill="1" applyBorder="1" applyAlignment="1"/>
    <xf numFmtId="0" fontId="5" fillId="3" borderId="11" xfId="0" applyFont="1" applyFill="1" applyBorder="1" applyAlignment="1">
      <alignment horizontal="left"/>
    </xf>
    <xf numFmtId="0" fontId="5" fillId="3" borderId="12" xfId="0" applyFont="1" applyFill="1" applyBorder="1" applyAlignment="1"/>
    <xf numFmtId="0" fontId="5" fillId="3" borderId="13" xfId="0" applyFont="1" applyFill="1" applyBorder="1" applyAlignment="1">
      <alignment horizontal="left"/>
    </xf>
    <xf numFmtId="0" fontId="5" fillId="3" borderId="0" xfId="0" applyFont="1" applyFill="1" applyBorder="1" applyAlignment="1"/>
    <xf numFmtId="0" fontId="5" fillId="3" borderId="0" xfId="0" applyFont="1" applyFill="1" applyBorder="1" applyAlignment="1">
      <alignment horizontal="left"/>
    </xf>
    <xf numFmtId="0" fontId="5" fillId="3" borderId="14" xfId="0" applyFont="1" applyFill="1" applyBorder="1" applyAlignment="1">
      <alignment horizontal="left"/>
    </xf>
    <xf numFmtId="0" fontId="3" fillId="2" borderId="1" xfId="0" applyFont="1" applyFill="1" applyBorder="1" applyAlignment="1">
      <alignment horizontal="center"/>
    </xf>
    <xf numFmtId="0" fontId="4" fillId="0" borderId="0" xfId="0" applyFont="1"/>
    <xf numFmtId="2" fontId="0" fillId="0" borderId="0" xfId="0" applyNumberFormat="1"/>
    <xf numFmtId="0" fontId="5" fillId="3" borderId="0" xfId="0" applyFont="1" applyFill="1" applyAlignment="1" applyProtection="1">
      <alignment vertical="center"/>
      <protection locked="0"/>
    </xf>
    <xf numFmtId="0" fontId="2" fillId="3" borderId="1" xfId="0" applyFont="1" applyFill="1" applyBorder="1" applyAlignment="1" applyProtection="1">
      <alignment horizontal="center" vertical="center"/>
      <protection locked="0"/>
    </xf>
    <xf numFmtId="0" fontId="5" fillId="3" borderId="0" xfId="0" applyFont="1" applyFill="1" applyAlignment="1" applyProtection="1">
      <alignment vertical="center"/>
      <protection locked="0"/>
    </xf>
    <xf numFmtId="37" fontId="5" fillId="3" borderId="1" xfId="1" applyNumberFormat="1" applyFont="1" applyFill="1" applyBorder="1" applyAlignment="1" applyProtection="1">
      <alignment vertical="center"/>
      <protection locked="0"/>
    </xf>
    <xf numFmtId="3" fontId="5" fillId="3" borderId="1" xfId="0" applyNumberFormat="1" applyFont="1" applyFill="1" applyBorder="1" applyAlignment="1" applyProtection="1">
      <alignment vertical="center"/>
    </xf>
    <xf numFmtId="37" fontId="5" fillId="3" borderId="1" xfId="1" applyNumberFormat="1" applyFont="1" applyFill="1" applyBorder="1" applyAlignment="1" applyProtection="1">
      <alignment vertical="center"/>
    </xf>
    <xf numFmtId="0" fontId="5" fillId="3" borderId="1" xfId="0" applyFont="1" applyFill="1" applyBorder="1" applyAlignment="1" applyProtection="1">
      <alignment vertical="center"/>
      <protection locked="0"/>
    </xf>
    <xf numFmtId="165" fontId="2" fillId="3" borderId="1" xfId="0" applyNumberFormat="1" applyFont="1" applyFill="1" applyBorder="1" applyAlignment="1" applyProtection="1">
      <alignment horizontal="center" vertical="center"/>
      <protection locked="0"/>
    </xf>
    <xf numFmtId="0" fontId="5" fillId="3" borderId="0" xfId="0" applyFont="1" applyFill="1" applyAlignment="1" applyProtection="1">
      <alignment horizontal="center" vertical="center"/>
      <protection locked="0"/>
    </xf>
    <xf numFmtId="0" fontId="2" fillId="3" borderId="0" xfId="0" applyFont="1" applyFill="1" applyAlignment="1" applyProtection="1">
      <alignment vertical="center"/>
      <protection locked="0"/>
    </xf>
    <xf numFmtId="0" fontId="5" fillId="3" borderId="0" xfId="0" applyFont="1" applyFill="1" applyProtection="1">
      <protection locked="0"/>
    </xf>
    <xf numFmtId="0" fontId="5" fillId="3" borderId="0" xfId="0" applyFont="1" applyFill="1" applyBorder="1" applyProtection="1">
      <protection locked="0"/>
    </xf>
    <xf numFmtId="37" fontId="5" fillId="3" borderId="1" xfId="0" applyNumberFormat="1" applyFont="1" applyFill="1" applyBorder="1" applyAlignment="1" applyProtection="1">
      <alignment vertical="center"/>
      <protection locked="0"/>
    </xf>
    <xf numFmtId="0" fontId="2" fillId="3" borderId="1" xfId="0" applyFont="1" applyFill="1" applyBorder="1" applyAlignment="1" applyProtection="1">
      <alignment vertical="center"/>
      <protection locked="0"/>
    </xf>
    <xf numFmtId="0" fontId="5" fillId="3" borderId="24" xfId="0" applyFont="1" applyFill="1" applyBorder="1" applyAlignment="1" applyProtection="1">
      <alignment vertical="center"/>
      <protection locked="0"/>
    </xf>
    <xf numFmtId="0" fontId="2" fillId="3" borderId="24" xfId="0" applyFont="1" applyFill="1" applyBorder="1" applyAlignment="1" applyProtection="1">
      <alignment vertical="center"/>
      <protection locked="0"/>
    </xf>
    <xf numFmtId="3" fontId="2" fillId="3" borderId="24" xfId="1" applyNumberFormat="1" applyFont="1" applyFill="1" applyBorder="1" applyAlignment="1" applyProtection="1">
      <alignment vertical="center"/>
      <protection locked="0"/>
    </xf>
    <xf numFmtId="9" fontId="5" fillId="3" borderId="24" xfId="2" applyFont="1" applyFill="1" applyBorder="1" applyAlignment="1" applyProtection="1">
      <alignment vertical="center"/>
      <protection locked="0"/>
    </xf>
    <xf numFmtId="3" fontId="2" fillId="3" borderId="24"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3" fontId="2" fillId="3" borderId="0" xfId="1" applyNumberFormat="1" applyFont="1" applyFill="1" applyBorder="1" applyAlignment="1" applyProtection="1">
      <alignment vertical="center"/>
      <protection locked="0"/>
    </xf>
    <xf numFmtId="9" fontId="5" fillId="3" borderId="0" xfId="2" applyFont="1" applyFill="1" applyBorder="1" applyAlignment="1" applyProtection="1">
      <alignment vertical="center"/>
      <protection locked="0"/>
    </xf>
    <xf numFmtId="3" fontId="2" fillId="3" borderId="0" xfId="0" applyNumberFormat="1" applyFont="1" applyFill="1" applyBorder="1" applyAlignment="1" applyProtection="1">
      <alignment horizontal="center" vertical="center"/>
      <protection locked="0"/>
    </xf>
    <xf numFmtId="0" fontId="2" fillId="3" borderId="0" xfId="0" applyFont="1" applyFill="1" applyBorder="1" applyAlignment="1" applyProtection="1">
      <alignment vertical="center"/>
      <protection locked="0"/>
    </xf>
    <xf numFmtId="0" fontId="5" fillId="0" borderId="1" xfId="0" applyFont="1" applyBorder="1" applyAlignment="1" applyProtection="1">
      <alignment vertical="center" wrapText="1" readingOrder="1"/>
      <protection locked="0"/>
    </xf>
    <xf numFmtId="37" fontId="5" fillId="3" borderId="1" xfId="0" applyNumberFormat="1" applyFont="1" applyFill="1" applyBorder="1" applyAlignment="1" applyProtection="1">
      <alignment vertical="center"/>
    </xf>
    <xf numFmtId="3" fontId="5" fillId="3" borderId="1" xfId="0" applyNumberFormat="1" applyFont="1" applyFill="1" applyBorder="1" applyAlignment="1" applyProtection="1">
      <alignment horizontal="center" vertical="center"/>
      <protection locked="0"/>
    </xf>
    <xf numFmtId="0" fontId="5" fillId="3" borderId="0" xfId="0" applyFont="1" applyFill="1" applyAlignment="1" applyProtection="1">
      <alignment vertical="center"/>
      <protection locked="0"/>
    </xf>
    <xf numFmtId="0" fontId="5" fillId="3" borderId="0" xfId="0" applyFont="1" applyFill="1" applyAlignment="1" applyProtection="1">
      <alignment vertical="center"/>
      <protection locked="0"/>
    </xf>
    <xf numFmtId="3" fontId="5" fillId="3" borderId="1" xfId="0" applyNumberFormat="1" applyFont="1" applyFill="1" applyBorder="1" applyAlignment="1" applyProtection="1">
      <alignment vertical="center"/>
      <protection locked="0"/>
    </xf>
    <xf numFmtId="1" fontId="2" fillId="3" borderId="18" xfId="0" applyNumberFormat="1" applyFont="1" applyFill="1" applyBorder="1" applyAlignment="1">
      <alignment horizontal="center" vertical="center" wrapText="1"/>
    </xf>
    <xf numFmtId="1" fontId="5" fillId="3" borderId="0" xfId="0" applyNumberFormat="1" applyFont="1" applyFill="1" applyAlignment="1" applyProtection="1">
      <alignment vertical="center"/>
      <protection locked="0"/>
    </xf>
    <xf numFmtId="1" fontId="5" fillId="3" borderId="24" xfId="2" applyNumberFormat="1" applyFont="1" applyFill="1" applyBorder="1" applyAlignment="1" applyProtection="1">
      <alignment vertical="center"/>
      <protection locked="0"/>
    </xf>
    <xf numFmtId="1" fontId="5" fillId="3" borderId="0" xfId="2" applyNumberFormat="1" applyFont="1" applyFill="1" applyBorder="1" applyAlignment="1" applyProtection="1">
      <alignment vertical="center"/>
      <protection locked="0"/>
    </xf>
    <xf numFmtId="0" fontId="2" fillId="3" borderId="1" xfId="0" applyFont="1" applyFill="1" applyBorder="1" applyAlignment="1">
      <alignment horizontal="center" vertical="center" wrapText="1"/>
    </xf>
    <xf numFmtId="1" fontId="5" fillId="3" borderId="22" xfId="2" applyNumberFormat="1" applyFont="1" applyFill="1" applyBorder="1" applyAlignment="1" applyProtection="1">
      <alignment horizontal="right" vertical="center"/>
      <protection locked="0"/>
    </xf>
    <xf numFmtId="0" fontId="5" fillId="3"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2" fillId="3" borderId="1" xfId="0" applyFont="1" applyFill="1" applyBorder="1" applyAlignment="1" applyProtection="1">
      <alignment horizontal="center" vertical="center"/>
      <protection locked="0"/>
    </xf>
    <xf numFmtId="0" fontId="5" fillId="0" borderId="3" xfId="0" applyFont="1" applyFill="1" applyBorder="1" applyAlignment="1" applyProtection="1">
      <alignment vertical="center" wrapText="1" readingOrder="1"/>
      <protection locked="0"/>
    </xf>
    <xf numFmtId="0" fontId="5" fillId="3" borderId="1" xfId="0" applyFont="1" applyFill="1" applyBorder="1" applyAlignment="1" applyProtection="1">
      <alignment horizontal="center" vertical="center"/>
      <protection locked="0"/>
    </xf>
    <xf numFmtId="0" fontId="5" fillId="3" borderId="0" xfId="0" applyFont="1" applyFill="1" applyAlignment="1" applyProtection="1">
      <alignment vertical="center"/>
      <protection locked="0"/>
    </xf>
    <xf numFmtId="0" fontId="6" fillId="0" borderId="1" xfId="0" applyFont="1" applyBorder="1" applyAlignment="1" applyProtection="1">
      <alignment horizontal="center" vertical="center" wrapText="1" readingOrder="1"/>
      <protection locked="0"/>
    </xf>
    <xf numFmtId="0" fontId="5" fillId="3" borderId="0" xfId="0" applyFont="1" applyFill="1" applyAlignment="1" applyProtection="1">
      <alignment horizontal="left" vertical="center"/>
      <protection locked="0"/>
    </xf>
    <xf numFmtId="0" fontId="2" fillId="3"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wrapText="1" readingOrder="1"/>
      <protection locked="0"/>
    </xf>
    <xf numFmtId="0" fontId="5" fillId="3" borderId="1" xfId="0" applyFont="1" applyFill="1" applyBorder="1" applyAlignment="1" applyProtection="1">
      <alignment horizontal="left" vertical="center"/>
      <protection locked="0"/>
    </xf>
    <xf numFmtId="0" fontId="9" fillId="3" borderId="0" xfId="0" applyFont="1" applyFill="1" applyBorder="1" applyAlignment="1">
      <alignment horizontal="justify" vertical="top"/>
    </xf>
    <xf numFmtId="0" fontId="6" fillId="0" borderId="1" xfId="0" applyFont="1" applyBorder="1" applyAlignment="1" applyProtection="1">
      <alignment horizontal="center" vertical="center" wrapText="1" readingOrder="1"/>
      <protection locked="0"/>
    </xf>
    <xf numFmtId="0" fontId="5" fillId="3" borderId="0" xfId="0" applyFont="1" applyFill="1" applyAlignment="1" applyProtection="1">
      <alignment vertical="center"/>
      <protection locked="0"/>
    </xf>
    <xf numFmtId="0" fontId="9" fillId="3" borderId="0" xfId="0" applyFont="1" applyFill="1" applyBorder="1" applyAlignment="1">
      <alignment horizontal="justify" vertical="center"/>
    </xf>
    <xf numFmtId="0" fontId="1" fillId="0" borderId="1" xfId="0" applyFont="1" applyBorder="1" applyAlignment="1">
      <alignment horizontal="center" vertical="center" wrapText="1"/>
    </xf>
    <xf numFmtId="0" fontId="5" fillId="3" borderId="0" xfId="0" applyFont="1" applyFill="1" applyAlignment="1" applyProtection="1">
      <alignment vertical="center"/>
      <protection locked="0"/>
    </xf>
    <xf numFmtId="42" fontId="5" fillId="3" borderId="50" xfId="3" applyFont="1" applyFill="1" applyBorder="1" applyAlignment="1" applyProtection="1">
      <alignment vertical="center"/>
      <protection locked="0"/>
    </xf>
    <xf numFmtId="0" fontId="5" fillId="0" borderId="3" xfId="0" applyFont="1" applyFill="1" applyBorder="1" applyAlignment="1" applyProtection="1">
      <alignment vertical="center"/>
      <protection locked="0"/>
    </xf>
    <xf numFmtId="42" fontId="5" fillId="0" borderId="4" xfId="0" applyNumberFormat="1" applyFont="1" applyFill="1" applyBorder="1" applyAlignment="1" applyProtection="1">
      <alignment vertical="center"/>
      <protection locked="0"/>
    </xf>
    <xf numFmtId="0" fontId="5" fillId="0" borderId="4" xfId="0" applyFont="1" applyFill="1" applyBorder="1" applyAlignment="1" applyProtection="1">
      <alignment vertical="center"/>
      <protection locked="0"/>
    </xf>
    <xf numFmtId="0" fontId="5" fillId="0" borderId="0" xfId="0" applyFont="1" applyFill="1" applyBorder="1" applyAlignment="1" applyProtection="1">
      <alignment vertical="center" wrapText="1"/>
      <protection locked="0"/>
    </xf>
    <xf numFmtId="42" fontId="5" fillId="3" borderId="1" xfId="3" applyFont="1" applyFill="1" applyBorder="1" applyAlignment="1" applyProtection="1">
      <alignment vertical="center"/>
      <protection locked="0"/>
    </xf>
    <xf numFmtId="0" fontId="5" fillId="0" borderId="69" xfId="0" applyFont="1" applyFill="1" applyBorder="1" applyAlignment="1" applyProtection="1">
      <alignment vertical="center"/>
      <protection locked="0"/>
    </xf>
    <xf numFmtId="0" fontId="5" fillId="0" borderId="72" xfId="0" applyFont="1" applyFill="1" applyBorder="1" applyAlignment="1" applyProtection="1">
      <alignment vertical="center"/>
      <protection locked="0"/>
    </xf>
    <xf numFmtId="0" fontId="2" fillId="3" borderId="76" xfId="0" applyFont="1" applyFill="1" applyBorder="1" applyAlignment="1" applyProtection="1">
      <alignment vertical="center"/>
      <protection locked="0"/>
    </xf>
    <xf numFmtId="0" fontId="5" fillId="3" borderId="76" xfId="0" applyFont="1" applyFill="1" applyBorder="1" applyAlignment="1" applyProtection="1">
      <alignment vertical="center"/>
      <protection locked="0"/>
    </xf>
    <xf numFmtId="42" fontId="5" fillId="3" borderId="68" xfId="3" applyFont="1" applyFill="1" applyBorder="1" applyAlignment="1" applyProtection="1">
      <alignment vertical="center"/>
      <protection locked="0"/>
    </xf>
    <xf numFmtId="0" fontId="5" fillId="3" borderId="71" xfId="0" applyFont="1" applyFill="1" applyBorder="1" applyAlignment="1" applyProtection="1">
      <alignment vertical="center" wrapText="1"/>
      <protection locked="0"/>
    </xf>
    <xf numFmtId="0" fontId="5" fillId="3" borderId="77" xfId="0" applyFont="1" applyFill="1" applyBorder="1" applyAlignment="1" applyProtection="1">
      <alignment vertical="center"/>
      <protection locked="0"/>
    </xf>
    <xf numFmtId="42" fontId="2" fillId="0" borderId="78" xfId="3" applyFont="1" applyFill="1" applyBorder="1" applyAlignment="1" applyProtection="1">
      <alignment vertical="center"/>
      <protection locked="0"/>
    </xf>
    <xf numFmtId="0" fontId="3" fillId="0" borderId="3" xfId="0" applyFont="1" applyFill="1" applyBorder="1" applyAlignment="1" applyProtection="1">
      <alignment vertical="center"/>
      <protection locked="0"/>
    </xf>
    <xf numFmtId="0" fontId="5" fillId="3" borderId="68" xfId="3" applyNumberFormat="1" applyFont="1" applyFill="1" applyBorder="1" applyAlignment="1" applyProtection="1">
      <alignment vertical="center"/>
      <protection locked="0"/>
    </xf>
    <xf numFmtId="49" fontId="5" fillId="3" borderId="68" xfId="3" applyNumberFormat="1" applyFont="1" applyFill="1" applyBorder="1" applyAlignment="1" applyProtection="1">
      <alignment vertical="center"/>
      <protection locked="0"/>
    </xf>
    <xf numFmtId="49" fontId="5" fillId="3" borderId="68" xfId="3" applyNumberFormat="1" applyFont="1" applyFill="1" applyBorder="1" applyAlignment="1" applyProtection="1">
      <alignment horizontal="left" vertical="center" wrapText="1"/>
      <protection locked="0"/>
    </xf>
    <xf numFmtId="0" fontId="5" fillId="0" borderId="0" xfId="0" applyFont="1" applyFill="1" applyAlignment="1" applyProtection="1">
      <alignment vertical="center"/>
      <protection locked="0"/>
    </xf>
    <xf numFmtId="0" fontId="2" fillId="0" borderId="1" xfId="0" applyFont="1" applyFill="1" applyBorder="1" applyAlignment="1" applyProtection="1">
      <alignment horizontal="center" vertical="center"/>
      <protection locked="0"/>
    </xf>
    <xf numFmtId="3" fontId="5" fillId="0" borderId="1" xfId="0" applyNumberFormat="1" applyFont="1" applyFill="1" applyBorder="1" applyAlignment="1" applyProtection="1">
      <alignment horizontal="right" vertical="center" wrapText="1" readingOrder="1"/>
    </xf>
    <xf numFmtId="3" fontId="5" fillId="0" borderId="1" xfId="0" applyNumberFormat="1" applyFont="1" applyFill="1" applyBorder="1" applyAlignment="1" applyProtection="1">
      <alignment horizontal="center" vertical="center"/>
      <protection locked="0"/>
    </xf>
    <xf numFmtId="3" fontId="5" fillId="0" borderId="0" xfId="0" applyNumberFormat="1" applyFont="1" applyFill="1" applyAlignment="1" applyProtection="1">
      <alignment vertical="center"/>
      <protection locked="0"/>
    </xf>
    <xf numFmtId="42" fontId="3" fillId="0" borderId="4" xfId="0" applyNumberFormat="1" applyFont="1" applyFill="1" applyBorder="1" applyAlignment="1" applyProtection="1">
      <alignment vertical="center"/>
      <protection locked="0"/>
    </xf>
    <xf numFmtId="165" fontId="2" fillId="0" borderId="19" xfId="0" applyNumberFormat="1"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10" fillId="0" borderId="3" xfId="0" applyFont="1" applyFill="1" applyBorder="1" applyAlignment="1" applyProtection="1">
      <alignment vertical="center"/>
      <protection locked="0"/>
    </xf>
    <xf numFmtId="42" fontId="10" fillId="0" borderId="4" xfId="0" applyNumberFormat="1" applyFont="1" applyFill="1" applyBorder="1" applyAlignment="1" applyProtection="1">
      <alignment vertical="center"/>
      <protection locked="0"/>
    </xf>
    <xf numFmtId="37" fontId="5" fillId="0" borderId="1" xfId="1" applyNumberFormat="1" applyFont="1" applyFill="1" applyBorder="1" applyAlignment="1" applyProtection="1">
      <alignment vertical="center"/>
      <protection locked="0"/>
    </xf>
    <xf numFmtId="0" fontId="9" fillId="0" borderId="3" xfId="0" applyFont="1" applyFill="1" applyBorder="1" applyAlignment="1" applyProtection="1">
      <alignment vertical="center"/>
      <protection locked="0"/>
    </xf>
    <xf numFmtId="42" fontId="9" fillId="0" borderId="4" xfId="0" applyNumberFormat="1" applyFont="1" applyFill="1" applyBorder="1" applyAlignment="1" applyProtection="1">
      <alignment vertical="center"/>
      <protection locked="0"/>
    </xf>
    <xf numFmtId="1" fontId="5" fillId="0" borderId="22" xfId="2" applyNumberFormat="1" applyFont="1" applyFill="1" applyBorder="1" applyAlignment="1" applyProtection="1">
      <alignment horizontal="right" vertical="center"/>
      <protection locked="0"/>
    </xf>
    <xf numFmtId="3" fontId="5" fillId="0" borderId="1" xfId="0" applyNumberFormat="1" applyFont="1" applyFill="1" applyBorder="1" applyAlignment="1" applyProtection="1">
      <alignment vertical="center"/>
      <protection locked="0"/>
    </xf>
    <xf numFmtId="0" fontId="5" fillId="0" borderId="1" xfId="0" applyFont="1" applyFill="1" applyBorder="1" applyAlignment="1" applyProtection="1">
      <alignment horizontal="center" vertical="center"/>
      <protection locked="0"/>
    </xf>
    <xf numFmtId="3" fontId="5" fillId="0" borderId="1" xfId="0" applyNumberFormat="1"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wrapText="1" readingOrder="1"/>
      <protection locked="0"/>
    </xf>
    <xf numFmtId="0" fontId="5" fillId="3" borderId="1" xfId="0" applyFont="1" applyFill="1" applyBorder="1" applyAlignment="1" applyProtection="1">
      <alignment horizontal="center" vertical="center"/>
      <protection locked="0"/>
    </xf>
    <xf numFmtId="0" fontId="5" fillId="3" borderId="0" xfId="0" applyFont="1" applyFill="1" applyAlignment="1" applyProtection="1">
      <alignment horizontal="left" vertical="center"/>
      <protection locked="0"/>
    </xf>
    <xf numFmtId="0" fontId="5" fillId="0" borderId="1" xfId="0" applyFont="1" applyFill="1" applyBorder="1" applyAlignment="1" applyProtection="1">
      <alignment horizontal="center" vertical="center"/>
      <protection locked="0"/>
    </xf>
    <xf numFmtId="3" fontId="7" fillId="0" borderId="1" xfId="0" applyNumberFormat="1" applyFont="1" applyFill="1" applyBorder="1" applyAlignment="1" applyProtection="1">
      <alignment horizontal="right" vertical="center" wrapText="1" readingOrder="1"/>
    </xf>
    <xf numFmtId="3" fontId="0" fillId="0" borderId="0" xfId="0" applyNumberFormat="1" applyFill="1" applyAlignment="1" applyProtection="1">
      <alignment vertical="center"/>
    </xf>
    <xf numFmtId="3" fontId="5" fillId="0" borderId="3" xfId="0" applyNumberFormat="1" applyFont="1" applyFill="1" applyBorder="1" applyAlignment="1" applyProtection="1">
      <alignment vertical="center"/>
    </xf>
    <xf numFmtId="3" fontId="5" fillId="0" borderId="4" xfId="0" applyNumberFormat="1" applyFont="1" applyFill="1" applyBorder="1" applyAlignment="1" applyProtection="1">
      <alignment vertical="center"/>
    </xf>
    <xf numFmtId="0" fontId="6" fillId="0" borderId="22" xfId="0" applyFont="1" applyFill="1" applyBorder="1" applyAlignment="1" applyProtection="1">
      <alignment vertical="center" wrapText="1" readingOrder="1"/>
    </xf>
    <xf numFmtId="3" fontId="5" fillId="0" borderId="0" xfId="0" applyNumberFormat="1" applyFont="1" applyFill="1" applyAlignment="1" applyProtection="1">
      <alignment vertical="center"/>
    </xf>
    <xf numFmtId="3" fontId="5" fillId="0" borderId="15" xfId="0" applyNumberFormat="1" applyFont="1" applyFill="1" applyBorder="1" applyAlignment="1" applyProtection="1">
      <alignment vertical="center"/>
    </xf>
    <xf numFmtId="3" fontId="5" fillId="0" borderId="16" xfId="0" applyNumberFormat="1" applyFont="1" applyFill="1" applyBorder="1" applyAlignment="1" applyProtection="1">
      <alignment vertical="center"/>
    </xf>
    <xf numFmtId="3" fontId="5" fillId="0" borderId="23" xfId="0" applyNumberFormat="1" applyFont="1" applyFill="1" applyBorder="1" applyAlignment="1" applyProtection="1">
      <alignment vertical="center"/>
    </xf>
    <xf numFmtId="3" fontId="5" fillId="0" borderId="24" xfId="0" applyNumberFormat="1" applyFont="1" applyFill="1" applyBorder="1" applyAlignment="1" applyProtection="1">
      <alignment vertical="center"/>
    </xf>
    <xf numFmtId="0" fontId="6" fillId="0" borderId="24" xfId="0" applyFont="1" applyFill="1" applyBorder="1" applyAlignment="1" applyProtection="1">
      <alignment vertical="center" wrapText="1" readingOrder="1"/>
    </xf>
    <xf numFmtId="49" fontId="2" fillId="0" borderId="1" xfId="0" applyNumberFormat="1" applyFont="1" applyFill="1" applyBorder="1" applyAlignment="1" applyProtection="1">
      <alignment horizontal="center" vertical="center"/>
    </xf>
    <xf numFmtId="0" fontId="6" fillId="0" borderId="1" xfId="0" applyFont="1" applyFill="1" applyBorder="1" applyAlignment="1" applyProtection="1">
      <alignment horizontal="center" vertical="center" wrapText="1" readingOrder="1"/>
    </xf>
    <xf numFmtId="42" fontId="6" fillId="0" borderId="1" xfId="3" applyFont="1" applyFill="1" applyBorder="1" applyAlignment="1" applyProtection="1">
      <alignment vertical="center" wrapText="1" readingOrder="1"/>
    </xf>
    <xf numFmtId="42" fontId="6" fillId="0" borderId="1" xfId="3" applyFont="1" applyFill="1" applyBorder="1" applyAlignment="1" applyProtection="1">
      <alignment horizontal="center" vertical="center" wrapText="1" readingOrder="1"/>
    </xf>
    <xf numFmtId="0" fontId="6" fillId="0" borderId="21" xfId="0" applyFont="1" applyFill="1" applyBorder="1" applyAlignment="1" applyProtection="1">
      <alignment horizontal="center" vertical="center" wrapText="1" readingOrder="1"/>
    </xf>
    <xf numFmtId="42" fontId="6" fillId="0" borderId="21" xfId="3" applyFont="1" applyFill="1" applyBorder="1" applyAlignment="1" applyProtection="1">
      <alignment vertical="center" wrapText="1" readingOrder="1"/>
    </xf>
    <xf numFmtId="42" fontId="6" fillId="0" borderId="19" xfId="3" applyFont="1" applyFill="1" applyBorder="1" applyAlignment="1" applyProtection="1">
      <alignment horizontal="center" vertical="center" wrapText="1" readingOrder="1"/>
    </xf>
    <xf numFmtId="42" fontId="5" fillId="0" borderId="66" xfId="3" applyFont="1" applyFill="1" applyBorder="1" applyAlignment="1" applyProtection="1">
      <alignment vertical="center"/>
    </xf>
    <xf numFmtId="42" fontId="6" fillId="0" borderId="66" xfId="3" applyFont="1" applyFill="1" applyBorder="1" applyAlignment="1" applyProtection="1">
      <alignment horizontal="center" vertical="center" wrapText="1" readingOrder="1"/>
    </xf>
    <xf numFmtId="42" fontId="6" fillId="0" borderId="66" xfId="3" applyFont="1" applyFill="1" applyBorder="1" applyAlignment="1" applyProtection="1">
      <alignment vertical="center" wrapText="1" readingOrder="1"/>
    </xf>
    <xf numFmtId="42" fontId="6" fillId="0" borderId="67" xfId="3" applyFont="1" applyFill="1" applyBorder="1" applyAlignment="1" applyProtection="1">
      <alignment horizontal="center" vertical="center" wrapText="1" readingOrder="1"/>
    </xf>
    <xf numFmtId="14" fontId="6" fillId="0" borderId="64" xfId="0" applyNumberFormat="1" applyFont="1" applyFill="1" applyBorder="1" applyAlignment="1" applyProtection="1">
      <alignment vertical="center" wrapText="1" readingOrder="1"/>
    </xf>
    <xf numFmtId="166" fontId="6" fillId="0" borderId="64" xfId="0" applyNumberFormat="1" applyFont="1" applyFill="1" applyBorder="1" applyAlignment="1" applyProtection="1">
      <alignment horizontal="center" vertical="center" wrapText="1" readingOrder="1"/>
    </xf>
    <xf numFmtId="3" fontId="5" fillId="0" borderId="64" xfId="0" applyNumberFormat="1" applyFont="1" applyFill="1" applyBorder="1" applyAlignment="1" applyProtection="1">
      <alignment vertical="center" wrapText="1"/>
    </xf>
    <xf numFmtId="42" fontId="7" fillId="0" borderId="9" xfId="3" applyNumberFormat="1" applyFont="1" applyFill="1" applyBorder="1" applyAlignment="1" applyProtection="1">
      <alignment horizontal="center" vertical="center" wrapText="1" readingOrder="1"/>
    </xf>
    <xf numFmtId="14" fontId="6" fillId="0" borderId="21" xfId="0" applyNumberFormat="1" applyFont="1" applyFill="1" applyBorder="1" applyAlignment="1" applyProtection="1">
      <alignment vertical="center" wrapText="1" readingOrder="1"/>
    </xf>
    <xf numFmtId="166" fontId="6" fillId="0" borderId="21" xfId="0" applyNumberFormat="1" applyFont="1" applyFill="1" applyBorder="1" applyAlignment="1" applyProtection="1">
      <alignment horizontal="center" vertical="center" wrapText="1" readingOrder="1"/>
    </xf>
    <xf numFmtId="3" fontId="5" fillId="0" borderId="21" xfId="0" applyNumberFormat="1" applyFont="1" applyFill="1" applyBorder="1" applyAlignment="1" applyProtection="1">
      <alignment vertical="center" wrapText="1"/>
    </xf>
    <xf numFmtId="42" fontId="7" fillId="0" borderId="1" xfId="3" applyNumberFormat="1" applyFont="1" applyFill="1" applyBorder="1" applyAlignment="1" applyProtection="1">
      <alignment horizontal="center" vertical="center" wrapText="1" readingOrder="1"/>
    </xf>
    <xf numFmtId="3" fontId="5" fillId="0" borderId="64" xfId="0" applyNumberFormat="1" applyFont="1" applyFill="1" applyBorder="1" applyAlignment="1" applyProtection="1">
      <alignment horizontal="center" vertical="center" wrapText="1"/>
    </xf>
    <xf numFmtId="42" fontId="6" fillId="0" borderId="64" xfId="3" applyFont="1" applyFill="1" applyBorder="1" applyAlignment="1" applyProtection="1">
      <alignment vertical="center" wrapText="1" readingOrder="1"/>
    </xf>
    <xf numFmtId="42" fontId="6" fillId="0" borderId="65" xfId="3" applyFont="1" applyFill="1" applyBorder="1" applyAlignment="1" applyProtection="1">
      <alignment vertical="center" wrapText="1" readingOrder="1"/>
    </xf>
    <xf numFmtId="42" fontId="7" fillId="0" borderId="28" xfId="3" applyNumberFormat="1" applyFont="1" applyFill="1" applyBorder="1" applyAlignment="1" applyProtection="1">
      <alignment horizontal="center" vertical="center" wrapText="1" readingOrder="1"/>
    </xf>
    <xf numFmtId="0" fontId="6" fillId="0" borderId="19" xfId="0" applyFont="1" applyFill="1" applyBorder="1" applyAlignment="1" applyProtection="1">
      <alignment horizontal="center" vertical="center" wrapText="1" readingOrder="1"/>
    </xf>
    <xf numFmtId="0" fontId="6" fillId="0" borderId="15" xfId="0" applyFont="1" applyFill="1" applyBorder="1" applyAlignment="1" applyProtection="1">
      <alignment horizontal="center" vertical="center" wrapText="1" readingOrder="1"/>
    </xf>
    <xf numFmtId="0" fontId="6" fillId="0" borderId="19" xfId="0" applyFont="1" applyFill="1" applyBorder="1" applyAlignment="1" applyProtection="1">
      <alignment horizontal="center" vertical="center" readingOrder="1"/>
    </xf>
    <xf numFmtId="0" fontId="6" fillId="0" borderId="1" xfId="0" applyFont="1" applyFill="1" applyBorder="1" applyAlignment="1" applyProtection="1">
      <alignment horizontal="center" vertical="center" readingOrder="1"/>
    </xf>
    <xf numFmtId="3" fontId="5" fillId="0" borderId="1"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right" vertical="center"/>
    </xf>
    <xf numFmtId="0" fontId="2" fillId="0" borderId="18" xfId="0" applyFont="1" applyFill="1" applyBorder="1" applyAlignment="1" applyProtection="1">
      <alignment horizontal="center" vertical="center"/>
    </xf>
    <xf numFmtId="3" fontId="5" fillId="0" borderId="0" xfId="0" applyNumberFormat="1" applyFont="1" applyFill="1" applyAlignment="1" applyProtection="1">
      <alignment horizontal="center" vertical="center"/>
    </xf>
    <xf numFmtId="0" fontId="5" fillId="0" borderId="18" xfId="0" applyFont="1" applyFill="1" applyBorder="1" applyAlignment="1" applyProtection="1">
      <alignment horizontal="center" vertical="center"/>
    </xf>
    <xf numFmtId="3" fontId="6" fillId="0" borderId="1" xfId="0" applyNumberFormat="1" applyFont="1" applyFill="1" applyBorder="1" applyAlignment="1" applyProtection="1">
      <alignment horizontal="right" vertical="center" wrapText="1" readingOrder="1"/>
    </xf>
    <xf numFmtId="3" fontId="8" fillId="0" borderId="0" xfId="0" applyNumberFormat="1" applyFont="1" applyFill="1" applyAlignment="1" applyProtection="1">
      <alignment vertical="center"/>
    </xf>
    <xf numFmtId="0" fontId="5" fillId="0" borderId="0" xfId="0" applyFont="1" applyFill="1" applyAlignment="1" applyProtection="1">
      <alignment vertical="center"/>
    </xf>
    <xf numFmtId="0" fontId="2" fillId="0" borderId="1" xfId="0" applyFont="1" applyFill="1" applyBorder="1" applyAlignment="1" applyProtection="1">
      <alignment horizontal="center" vertical="center"/>
    </xf>
    <xf numFmtId="0" fontId="7" fillId="0" borderId="1" xfId="0" applyFont="1" applyFill="1" applyBorder="1" applyAlignment="1" applyProtection="1">
      <alignment horizontal="center" vertical="center" wrapText="1" readingOrder="1"/>
    </xf>
    <xf numFmtId="3" fontId="5" fillId="0" borderId="1" xfId="0" applyNumberFormat="1" applyFont="1" applyFill="1" applyBorder="1" applyAlignment="1" applyProtection="1">
      <alignment horizontal="center" vertical="center"/>
    </xf>
    <xf numFmtId="3" fontId="5" fillId="0" borderId="0" xfId="0" applyNumberFormat="1" applyFont="1" applyFill="1" applyAlignment="1" applyProtection="1">
      <alignment horizontal="right" vertical="center" readingOrder="1"/>
    </xf>
    <xf numFmtId="0" fontId="5" fillId="0" borderId="3"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3" fontId="0" fillId="0" borderId="0" xfId="0" applyNumberFormat="1" applyFill="1" applyAlignment="1" applyProtection="1">
      <alignment horizontal="right" vertical="center" readingOrder="1"/>
    </xf>
    <xf numFmtId="3" fontId="0" fillId="0" borderId="0" xfId="0" applyNumberFormat="1" applyFill="1" applyAlignment="1" applyProtection="1">
      <alignment horizontal="center" vertical="center"/>
    </xf>
    <xf numFmtId="37" fontId="2" fillId="3" borderId="1" xfId="1" applyNumberFormat="1" applyFont="1" applyFill="1" applyBorder="1" applyAlignment="1" applyProtection="1">
      <alignment vertical="center"/>
    </xf>
    <xf numFmtId="3" fontId="5" fillId="3" borderId="1" xfId="1" applyNumberFormat="1" applyFont="1" applyFill="1" applyBorder="1" applyAlignment="1" applyProtection="1">
      <alignment vertical="center"/>
    </xf>
    <xf numFmtId="3" fontId="2" fillId="3" borderId="1" xfId="1" applyNumberFormat="1" applyFont="1" applyFill="1" applyBorder="1" applyAlignment="1" applyProtection="1">
      <alignment vertical="center"/>
    </xf>
    <xf numFmtId="37" fontId="2" fillId="3" borderId="1" xfId="0" applyNumberFormat="1" applyFont="1" applyFill="1" applyBorder="1" applyAlignment="1" applyProtection="1">
      <alignment horizontal="right" vertical="center"/>
    </xf>
    <xf numFmtId="3" fontId="2" fillId="3" borderId="1" xfId="0" applyNumberFormat="1" applyFont="1" applyFill="1" applyBorder="1" applyAlignment="1" applyProtection="1">
      <alignment vertical="center"/>
    </xf>
    <xf numFmtId="3" fontId="2" fillId="3" borderId="1" xfId="0" applyNumberFormat="1" applyFont="1" applyFill="1" applyBorder="1" applyAlignment="1" applyProtection="1">
      <alignment horizontal="right" vertical="center"/>
    </xf>
    <xf numFmtId="42" fontId="5" fillId="3" borderId="50" xfId="3" applyFont="1" applyFill="1" applyBorder="1" applyAlignment="1" applyProtection="1">
      <alignment vertical="center"/>
    </xf>
    <xf numFmtId="42" fontId="5" fillId="3" borderId="58" xfId="3" applyFont="1" applyFill="1" applyBorder="1" applyAlignment="1" applyProtection="1">
      <alignment vertical="center"/>
    </xf>
    <xf numFmtId="42" fontId="5" fillId="0" borderId="73" xfId="3" applyFont="1" applyFill="1" applyBorder="1" applyAlignment="1" applyProtection="1">
      <alignment vertical="center"/>
    </xf>
    <xf numFmtId="3" fontId="5" fillId="0" borderId="1" xfId="0" applyNumberFormat="1" applyFont="1" applyFill="1" applyBorder="1" applyAlignment="1" applyProtection="1">
      <alignment vertical="center"/>
    </xf>
    <xf numFmtId="1" fontId="5" fillId="0" borderId="0" xfId="0" applyNumberFormat="1" applyFont="1" applyFill="1" applyAlignment="1" applyProtection="1">
      <alignment vertical="center"/>
      <protection locked="0"/>
    </xf>
    <xf numFmtId="0" fontId="5" fillId="0" borderId="1" xfId="0" applyFont="1" applyFill="1" applyBorder="1" applyAlignment="1" applyProtection="1">
      <alignment vertical="center"/>
      <protection locked="0"/>
    </xf>
    <xf numFmtId="0" fontId="5" fillId="0" borderId="1" xfId="0" applyFont="1" applyFill="1" applyBorder="1" applyAlignment="1" applyProtection="1">
      <alignment vertical="center" wrapText="1" readingOrder="1"/>
      <protection locked="0"/>
    </xf>
    <xf numFmtId="0" fontId="5" fillId="0" borderId="0" xfId="0" applyFont="1" applyFill="1" applyAlignment="1" applyProtection="1">
      <alignment horizontal="left" vertical="center"/>
      <protection locked="0"/>
    </xf>
    <xf numFmtId="0" fontId="5" fillId="0" borderId="1" xfId="0" applyFont="1" applyFill="1" applyBorder="1" applyAlignment="1" applyProtection="1">
      <alignment horizontal="left" vertical="center"/>
      <protection locked="0"/>
    </xf>
    <xf numFmtId="0" fontId="2" fillId="0" borderId="1" xfId="0" applyFont="1" applyFill="1" applyBorder="1" applyAlignment="1" applyProtection="1">
      <alignment vertical="center"/>
      <protection locked="0"/>
    </xf>
    <xf numFmtId="0" fontId="5" fillId="0" borderId="0" xfId="0" applyFont="1" applyFill="1" applyAlignment="1" applyProtection="1">
      <alignment horizontal="center" vertical="center"/>
      <protection locked="0"/>
    </xf>
    <xf numFmtId="1" fontId="2" fillId="0" borderId="18" xfId="0" applyNumberFormat="1" applyFont="1" applyFill="1" applyBorder="1" applyAlignment="1">
      <alignment horizontal="center" vertical="center" wrapText="1"/>
    </xf>
    <xf numFmtId="37" fontId="5" fillId="0" borderId="1" xfId="1" applyNumberFormat="1" applyFont="1" applyFill="1" applyBorder="1" applyAlignment="1" applyProtection="1">
      <alignment vertical="center"/>
    </xf>
    <xf numFmtId="3" fontId="5" fillId="0" borderId="1" xfId="1" applyNumberFormat="1" applyFont="1" applyFill="1" applyBorder="1" applyAlignment="1" applyProtection="1">
      <alignment vertical="center"/>
      <protection hidden="1"/>
    </xf>
    <xf numFmtId="37" fontId="2" fillId="0" borderId="1" xfId="1" applyNumberFormat="1" applyFont="1" applyFill="1" applyBorder="1" applyAlignment="1" applyProtection="1">
      <alignment vertical="center"/>
    </xf>
    <xf numFmtId="37" fontId="2" fillId="0" borderId="1" xfId="1" applyNumberFormat="1" applyFont="1" applyFill="1" applyBorder="1" applyAlignment="1" applyProtection="1">
      <alignment vertical="center"/>
      <protection locked="0"/>
    </xf>
    <xf numFmtId="3" fontId="2" fillId="0" borderId="1" xfId="1" applyNumberFormat="1" applyFont="1" applyFill="1" applyBorder="1" applyAlignment="1" applyProtection="1">
      <alignment vertical="center"/>
    </xf>
    <xf numFmtId="3" fontId="2" fillId="0" borderId="1" xfId="1" applyNumberFormat="1" applyFont="1" applyFill="1" applyBorder="1" applyAlignment="1" applyProtection="1">
      <alignment vertical="center"/>
      <protection hidden="1"/>
    </xf>
    <xf numFmtId="0" fontId="2" fillId="0" borderId="0" xfId="0" applyFont="1" applyFill="1" applyAlignment="1" applyProtection="1">
      <alignment vertical="center"/>
      <protection locked="0"/>
    </xf>
    <xf numFmtId="0" fontId="5" fillId="0" borderId="0" xfId="0" applyFont="1" applyFill="1" applyBorder="1" applyProtection="1">
      <protection locked="0"/>
    </xf>
    <xf numFmtId="0" fontId="5" fillId="0" borderId="0" xfId="0" applyFont="1" applyFill="1" applyProtection="1">
      <protection locked="0"/>
    </xf>
    <xf numFmtId="0" fontId="2" fillId="0" borderId="18" xfId="0" applyFont="1" applyFill="1" applyBorder="1" applyAlignment="1" applyProtection="1">
      <alignment vertical="center"/>
      <protection locked="0"/>
    </xf>
    <xf numFmtId="1" fontId="2" fillId="0" borderId="17"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vertical="center" wrapText="1"/>
      <protection locked="0"/>
    </xf>
    <xf numFmtId="37" fontId="2" fillId="0" borderId="1" xfId="0" applyNumberFormat="1" applyFont="1" applyFill="1" applyBorder="1" applyAlignment="1" applyProtection="1">
      <alignment horizontal="right" vertical="center"/>
    </xf>
    <xf numFmtId="3" fontId="2" fillId="0" borderId="1" xfId="0" applyNumberFormat="1" applyFont="1" applyFill="1" applyBorder="1" applyAlignment="1" applyProtection="1">
      <alignment horizontal="right" vertical="center"/>
    </xf>
    <xf numFmtId="0" fontId="5" fillId="0" borderId="1" xfId="0" applyFont="1" applyFill="1" applyBorder="1" applyAlignment="1" applyProtection="1">
      <alignment horizontal="justify" vertical="top" wrapText="1"/>
      <protection locked="0"/>
    </xf>
    <xf numFmtId="3" fontId="2" fillId="0" borderId="1" xfId="1" applyNumberFormat="1" applyFont="1" applyFill="1" applyBorder="1" applyAlignment="1" applyProtection="1">
      <alignment vertical="center"/>
      <protection locked="0"/>
    </xf>
    <xf numFmtId="0" fontId="5" fillId="0" borderId="24" xfId="0" applyFont="1" applyFill="1" applyBorder="1" applyAlignment="1" applyProtection="1">
      <alignment vertical="center"/>
      <protection locked="0"/>
    </xf>
    <xf numFmtId="0" fontId="2" fillId="0" borderId="24" xfId="0" applyFont="1" applyFill="1" applyBorder="1" applyAlignment="1" applyProtection="1">
      <alignment vertical="center"/>
      <protection locked="0"/>
    </xf>
    <xf numFmtId="3" fontId="2" fillId="0" borderId="24" xfId="1" applyNumberFormat="1" applyFont="1" applyFill="1" applyBorder="1" applyAlignment="1" applyProtection="1">
      <alignment vertical="center"/>
      <protection locked="0"/>
    </xf>
    <xf numFmtId="9" fontId="5" fillId="0" borderId="24" xfId="2" applyFont="1" applyFill="1" applyBorder="1" applyAlignment="1" applyProtection="1">
      <alignment vertical="center"/>
      <protection locked="0"/>
    </xf>
    <xf numFmtId="1" fontId="5" fillId="0" borderId="24" xfId="2" applyNumberFormat="1" applyFont="1" applyFill="1" applyBorder="1" applyAlignment="1" applyProtection="1">
      <alignment vertical="center"/>
      <protection locked="0"/>
    </xf>
    <xf numFmtId="3" fontId="2" fillId="0" borderId="24"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3" fontId="2" fillId="0" borderId="0" xfId="1" applyNumberFormat="1" applyFont="1" applyFill="1" applyBorder="1" applyAlignment="1" applyProtection="1">
      <alignment vertical="center"/>
      <protection locked="0"/>
    </xf>
    <xf numFmtId="9" fontId="5" fillId="0" borderId="0" xfId="2" applyFont="1" applyFill="1" applyBorder="1" applyAlignment="1" applyProtection="1">
      <alignment vertical="center"/>
      <protection locked="0"/>
    </xf>
    <xf numFmtId="1" fontId="5" fillId="0" borderId="0" xfId="2" applyNumberFormat="1" applyFont="1" applyFill="1" applyBorder="1" applyAlignment="1" applyProtection="1">
      <alignment vertical="center"/>
      <protection locked="0"/>
    </xf>
    <xf numFmtId="3" fontId="2" fillId="0" borderId="0" xfId="0" applyNumberFormat="1" applyFont="1" applyFill="1" applyBorder="1" applyAlignment="1" applyProtection="1">
      <alignment horizontal="center" vertical="center"/>
      <protection locked="0"/>
    </xf>
    <xf numFmtId="0" fontId="2" fillId="0" borderId="1" xfId="0" applyFont="1" applyFill="1" applyBorder="1" applyAlignment="1">
      <alignment horizontal="center" vertical="center" wrapText="1"/>
    </xf>
    <xf numFmtId="3" fontId="5" fillId="0" borderId="1" xfId="1" applyNumberFormat="1" applyFont="1" applyFill="1" applyBorder="1" applyAlignment="1" applyProtection="1">
      <alignment vertical="center"/>
    </xf>
    <xf numFmtId="0" fontId="5" fillId="0" borderId="22" xfId="0" applyFont="1" applyFill="1" applyBorder="1" applyAlignment="1" applyProtection="1">
      <alignment vertical="center" wrapText="1"/>
      <protection locked="0"/>
    </xf>
    <xf numFmtId="3" fontId="2" fillId="0" borderId="1" xfId="0" applyNumberFormat="1" applyFont="1" applyFill="1" applyBorder="1" applyAlignment="1" applyProtection="1">
      <alignment vertical="center"/>
    </xf>
    <xf numFmtId="3" fontId="2" fillId="0" borderId="1" xfId="0" applyNumberFormat="1" applyFont="1" applyFill="1" applyBorder="1" applyAlignment="1" applyProtection="1">
      <alignment vertical="center"/>
      <protection locked="0"/>
    </xf>
    <xf numFmtId="0" fontId="5" fillId="0" borderId="0" xfId="0" applyFont="1" applyFill="1" applyAlignment="1" applyProtection="1">
      <alignment horizontal="left" vertical="center"/>
      <protection locked="0"/>
    </xf>
    <xf numFmtId="42" fontId="5" fillId="0" borderId="50" xfId="3" applyFont="1" applyFill="1" applyBorder="1" applyAlignment="1" applyProtection="1">
      <alignment vertical="center"/>
    </xf>
    <xf numFmtId="42" fontId="5" fillId="0" borderId="58" xfId="3" applyFont="1" applyFill="1" applyBorder="1" applyAlignment="1" applyProtection="1">
      <alignment vertical="center"/>
    </xf>
    <xf numFmtId="1" fontId="5" fillId="0" borderId="0" xfId="0" applyNumberFormat="1" applyFont="1" applyFill="1" applyBorder="1" applyAlignment="1" applyProtection="1">
      <alignment vertical="center"/>
      <protection locked="0"/>
    </xf>
    <xf numFmtId="42" fontId="5" fillId="0" borderId="50" xfId="3" applyFont="1" applyFill="1" applyBorder="1" applyAlignment="1" applyProtection="1">
      <alignment vertical="center"/>
      <protection locked="0"/>
    </xf>
    <xf numFmtId="0" fontId="2" fillId="0" borderId="76" xfId="0" applyFont="1" applyFill="1" applyBorder="1" applyAlignment="1" applyProtection="1">
      <alignment vertical="center"/>
      <protection locked="0"/>
    </xf>
    <xf numFmtId="0" fontId="5" fillId="0" borderId="76" xfId="0" applyFont="1" applyFill="1" applyBorder="1" applyAlignment="1" applyProtection="1">
      <alignment vertical="center"/>
      <protection locked="0"/>
    </xf>
    <xf numFmtId="0" fontId="5" fillId="0" borderId="77" xfId="0" applyFont="1" applyFill="1" applyBorder="1" applyAlignment="1" applyProtection="1">
      <alignment vertical="center"/>
      <protection locked="0"/>
    </xf>
    <xf numFmtId="0" fontId="5" fillId="0" borderId="71" xfId="0" applyFont="1" applyFill="1" applyBorder="1" applyAlignment="1" applyProtection="1">
      <alignment vertical="center" wrapText="1"/>
      <protection locked="0"/>
    </xf>
    <xf numFmtId="42" fontId="5" fillId="0" borderId="68" xfId="3" applyFont="1" applyFill="1" applyBorder="1" applyAlignment="1" applyProtection="1">
      <alignment vertical="center"/>
      <protection locked="0"/>
    </xf>
    <xf numFmtId="0" fontId="5" fillId="0" borderId="68" xfId="3" applyNumberFormat="1" applyFont="1" applyFill="1" applyBorder="1" applyAlignment="1" applyProtection="1">
      <alignment vertical="center"/>
      <protection locked="0"/>
    </xf>
    <xf numFmtId="49" fontId="5" fillId="0" borderId="68" xfId="3" applyNumberFormat="1" applyFont="1" applyFill="1" applyBorder="1" applyAlignment="1" applyProtection="1">
      <alignment vertical="center"/>
      <protection locked="0"/>
    </xf>
    <xf numFmtId="0" fontId="5" fillId="0" borderId="0" xfId="0" applyFont="1" applyFill="1" applyAlignment="1" applyProtection="1">
      <alignment vertical="top" wrapText="1"/>
      <protection locked="0"/>
    </xf>
    <xf numFmtId="0" fontId="5" fillId="3" borderId="0" xfId="0" applyFont="1" applyFill="1" applyAlignment="1" applyProtection="1">
      <alignment vertical="center"/>
    </xf>
    <xf numFmtId="1" fontId="5" fillId="3" borderId="0" xfId="0" applyNumberFormat="1" applyFont="1" applyFill="1" applyAlignment="1" applyProtection="1">
      <alignment vertical="center"/>
    </xf>
    <xf numFmtId="0" fontId="5" fillId="3" borderId="1" xfId="0" applyFont="1" applyFill="1" applyBorder="1" applyAlignment="1" applyProtection="1">
      <alignment vertical="center"/>
    </xf>
    <xf numFmtId="0" fontId="6" fillId="0" borderId="1" xfId="0" applyFont="1" applyBorder="1" applyAlignment="1" applyProtection="1">
      <alignment horizontal="center" vertical="center" wrapText="1" readingOrder="1"/>
    </xf>
    <xf numFmtId="0" fontId="5" fillId="3" borderId="1" xfId="0" applyFont="1" applyFill="1" applyBorder="1" applyAlignment="1" applyProtection="1">
      <alignment horizontal="center" vertical="center"/>
    </xf>
    <xf numFmtId="3" fontId="5" fillId="3" borderId="1" xfId="0" applyNumberFormat="1" applyFont="1" applyFill="1" applyBorder="1" applyAlignment="1" applyProtection="1">
      <alignment horizontal="center" vertical="center"/>
    </xf>
    <xf numFmtId="0" fontId="5" fillId="0" borderId="1" xfId="0" applyFont="1" applyBorder="1" applyAlignment="1" applyProtection="1">
      <alignment vertical="center" wrapText="1" readingOrder="1"/>
    </xf>
    <xf numFmtId="0" fontId="5" fillId="3" borderId="0" xfId="0" applyFont="1" applyFill="1" applyAlignment="1" applyProtection="1">
      <alignment horizontal="left" vertical="center"/>
    </xf>
    <xf numFmtId="0" fontId="5" fillId="3" borderId="1" xfId="0" applyFont="1" applyFill="1" applyBorder="1" applyAlignment="1" applyProtection="1">
      <alignment horizontal="left" vertical="center"/>
    </xf>
    <xf numFmtId="0" fontId="9" fillId="0" borderId="3" xfId="0" applyFont="1" applyFill="1" applyBorder="1" applyAlignment="1" applyProtection="1">
      <alignment vertical="center"/>
    </xf>
    <xf numFmtId="42" fontId="9" fillId="0" borderId="4" xfId="0" applyNumberFormat="1" applyFont="1" applyFill="1" applyBorder="1" applyAlignment="1" applyProtection="1">
      <alignment vertical="center"/>
    </xf>
    <xf numFmtId="0" fontId="5" fillId="0" borderId="4" xfId="0" applyFont="1" applyFill="1" applyBorder="1" applyAlignment="1" applyProtection="1">
      <alignment vertical="center"/>
    </xf>
    <xf numFmtId="0" fontId="2" fillId="3" borderId="1" xfId="0" applyFont="1" applyFill="1" applyBorder="1" applyAlignment="1" applyProtection="1">
      <alignment vertical="center"/>
    </xf>
    <xf numFmtId="165" fontId="2" fillId="3" borderId="1" xfId="0" applyNumberFormat="1"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0" fontId="5" fillId="3" borderId="0" xfId="0" applyFont="1" applyFill="1" applyAlignment="1" applyProtection="1">
      <alignment horizontal="center" vertical="center"/>
    </xf>
    <xf numFmtId="1" fontId="2" fillId="3" borderId="18" xfId="0" applyNumberFormat="1" applyFont="1" applyFill="1" applyBorder="1" applyAlignment="1" applyProtection="1">
      <alignment horizontal="center" vertical="center" wrapText="1"/>
    </xf>
    <xf numFmtId="0" fontId="2" fillId="3" borderId="0" xfId="0" applyFont="1" applyFill="1" applyAlignment="1" applyProtection="1">
      <alignment vertical="center"/>
    </xf>
    <xf numFmtId="0" fontId="5" fillId="3" borderId="0" xfId="0" applyFont="1" applyFill="1" applyBorder="1" applyProtection="1"/>
    <xf numFmtId="0" fontId="5" fillId="3" borderId="0" xfId="0" applyFont="1" applyFill="1" applyProtection="1"/>
    <xf numFmtId="1" fontId="2" fillId="3" borderId="17" xfId="0" applyNumberFormat="1" applyFont="1" applyFill="1" applyBorder="1" applyAlignment="1" applyProtection="1">
      <alignment horizontal="center" vertical="center" wrapText="1"/>
    </xf>
    <xf numFmtId="0" fontId="5" fillId="3" borderId="1" xfId="0" applyFont="1" applyFill="1" applyBorder="1" applyAlignment="1" applyProtection="1">
      <alignment vertical="center" wrapText="1"/>
    </xf>
    <xf numFmtId="0" fontId="5" fillId="3" borderId="1" xfId="0" applyFont="1" applyFill="1" applyBorder="1" applyAlignment="1" applyProtection="1">
      <alignment horizontal="justify" vertical="top" wrapText="1"/>
    </xf>
    <xf numFmtId="0" fontId="5" fillId="3" borderId="24" xfId="0" applyFont="1" applyFill="1" applyBorder="1" applyAlignment="1" applyProtection="1">
      <alignment vertical="center"/>
    </xf>
    <xf numFmtId="0" fontId="2" fillId="3" borderId="24" xfId="0" applyFont="1" applyFill="1" applyBorder="1" applyAlignment="1" applyProtection="1">
      <alignment vertical="center"/>
    </xf>
    <xf numFmtId="3" fontId="2" fillId="3" borderId="24" xfId="1" applyNumberFormat="1" applyFont="1" applyFill="1" applyBorder="1" applyAlignment="1" applyProtection="1">
      <alignment vertical="center"/>
    </xf>
    <xf numFmtId="9" fontId="5" fillId="3" borderId="24" xfId="2" applyFont="1" applyFill="1" applyBorder="1" applyAlignment="1" applyProtection="1">
      <alignment vertical="center"/>
    </xf>
    <xf numFmtId="1" fontId="5" fillId="3" borderId="24" xfId="2" applyNumberFormat="1" applyFont="1" applyFill="1" applyBorder="1" applyAlignment="1" applyProtection="1">
      <alignment vertical="center"/>
    </xf>
    <xf numFmtId="3" fontId="2" fillId="3" borderId="24" xfId="0" applyNumberFormat="1" applyFont="1" applyFill="1" applyBorder="1" applyAlignment="1" applyProtection="1">
      <alignment horizontal="center" vertical="center"/>
    </xf>
    <xf numFmtId="0" fontId="5" fillId="3" borderId="0" xfId="0" applyFont="1" applyFill="1" applyBorder="1" applyAlignment="1" applyProtection="1">
      <alignment vertical="center"/>
    </xf>
    <xf numFmtId="0" fontId="2" fillId="3" borderId="0" xfId="0" applyFont="1" applyFill="1" applyBorder="1" applyAlignment="1" applyProtection="1">
      <alignment vertical="center"/>
    </xf>
    <xf numFmtId="3" fontId="2" fillId="3" borderId="0" xfId="1" applyNumberFormat="1" applyFont="1" applyFill="1" applyBorder="1" applyAlignment="1" applyProtection="1">
      <alignment vertical="center"/>
    </xf>
    <xf numFmtId="9" fontId="5" fillId="3" borderId="0" xfId="2" applyFont="1" applyFill="1" applyBorder="1" applyAlignment="1" applyProtection="1">
      <alignment vertical="center"/>
    </xf>
    <xf numFmtId="1" fontId="5" fillId="3" borderId="0" xfId="2" applyNumberFormat="1" applyFont="1" applyFill="1" applyBorder="1" applyAlignment="1" applyProtection="1">
      <alignment vertical="center"/>
    </xf>
    <xf numFmtId="3" fontId="2" fillId="3" borderId="0" xfId="0" applyNumberFormat="1" applyFont="1" applyFill="1" applyBorder="1" applyAlignment="1" applyProtection="1">
      <alignment horizontal="center" vertical="center"/>
    </xf>
    <xf numFmtId="0" fontId="2" fillId="3" borderId="1" xfId="0" applyFont="1" applyFill="1" applyBorder="1" applyAlignment="1" applyProtection="1">
      <alignment horizontal="center" vertical="center" wrapText="1"/>
    </xf>
    <xf numFmtId="0" fontId="5" fillId="3" borderId="22" xfId="0" applyFont="1" applyFill="1" applyBorder="1" applyAlignment="1" applyProtection="1">
      <alignment vertical="center" wrapText="1"/>
    </xf>
    <xf numFmtId="0" fontId="5" fillId="0" borderId="3" xfId="0" applyFont="1" applyFill="1" applyBorder="1" applyAlignment="1" applyProtection="1">
      <alignment vertical="center" wrapText="1" readingOrder="1"/>
    </xf>
    <xf numFmtId="0" fontId="5" fillId="0" borderId="69" xfId="0" applyFont="1" applyFill="1" applyBorder="1" applyAlignment="1" applyProtection="1">
      <alignment vertical="center"/>
    </xf>
    <xf numFmtId="0" fontId="5" fillId="0" borderId="72" xfId="0" applyFont="1" applyFill="1" applyBorder="1" applyAlignment="1" applyProtection="1">
      <alignment vertical="center"/>
    </xf>
    <xf numFmtId="0" fontId="5" fillId="0" borderId="0" xfId="0" applyFont="1" applyFill="1" applyBorder="1" applyAlignment="1" applyProtection="1">
      <alignment vertical="center" wrapText="1"/>
    </xf>
    <xf numFmtId="0" fontId="2" fillId="3" borderId="76" xfId="0" applyFont="1" applyFill="1" applyBorder="1" applyAlignment="1" applyProtection="1">
      <alignment vertical="center"/>
    </xf>
    <xf numFmtId="0" fontId="5" fillId="3" borderId="76" xfId="0" applyFont="1" applyFill="1" applyBorder="1" applyAlignment="1" applyProtection="1">
      <alignment vertical="center"/>
    </xf>
    <xf numFmtId="0" fontId="5" fillId="3" borderId="77" xfId="0" applyFont="1" applyFill="1" applyBorder="1" applyAlignment="1" applyProtection="1">
      <alignment vertical="center"/>
    </xf>
    <xf numFmtId="0" fontId="5" fillId="3" borderId="71" xfId="0" applyFont="1" applyFill="1" applyBorder="1" applyAlignment="1" applyProtection="1">
      <alignment vertical="center" wrapText="1"/>
    </xf>
    <xf numFmtId="0" fontId="5" fillId="3" borderId="68" xfId="3" applyNumberFormat="1" applyFont="1" applyFill="1" applyBorder="1" applyAlignment="1" applyProtection="1">
      <alignment vertical="center"/>
    </xf>
    <xf numFmtId="49" fontId="5" fillId="3" borderId="68" xfId="3" applyNumberFormat="1" applyFont="1" applyFill="1" applyBorder="1" applyAlignment="1" applyProtection="1">
      <alignment vertical="center"/>
    </xf>
    <xf numFmtId="0" fontId="5" fillId="0" borderId="3" xfId="0" applyFont="1" applyFill="1" applyBorder="1" applyAlignment="1" applyProtection="1">
      <alignment vertical="center"/>
    </xf>
    <xf numFmtId="42" fontId="5" fillId="0" borderId="4" xfId="0" applyNumberFormat="1" applyFont="1" applyFill="1" applyBorder="1" applyAlignment="1" applyProtection="1">
      <alignment vertical="center"/>
    </xf>
    <xf numFmtId="0" fontId="5" fillId="3" borderId="1" xfId="0" applyFont="1" applyFill="1" applyBorder="1" applyAlignment="1" applyProtection="1">
      <alignment horizontal="justify" vertical="center" wrapText="1"/>
    </xf>
    <xf numFmtId="0" fontId="5" fillId="0" borderId="1" xfId="0" applyFont="1" applyBorder="1" applyAlignment="1" applyProtection="1">
      <alignment vertical="center" wrapText="1"/>
    </xf>
    <xf numFmtId="0" fontId="5" fillId="3" borderId="0" xfId="0" applyFont="1" applyFill="1" applyBorder="1" applyAlignment="1" applyProtection="1">
      <alignment horizontal="center" vertical="center"/>
    </xf>
    <xf numFmtId="0" fontId="2" fillId="3" borderId="24" xfId="0" applyFont="1" applyFill="1" applyBorder="1" applyAlignment="1" applyProtection="1">
      <alignment horizontal="center" vertical="center"/>
    </xf>
    <xf numFmtId="10" fontId="2" fillId="3" borderId="24" xfId="2" applyNumberFormat="1" applyFont="1" applyFill="1" applyBorder="1" applyAlignment="1" applyProtection="1">
      <alignment horizontal="center" vertical="center"/>
    </xf>
    <xf numFmtId="3" fontId="2" fillId="3" borderId="24" xfId="0" applyNumberFormat="1" applyFont="1" applyFill="1" applyBorder="1" applyAlignment="1" applyProtection="1">
      <alignment horizontal="right" vertical="center"/>
    </xf>
    <xf numFmtId="0" fontId="2" fillId="3" borderId="0" xfId="0" applyFont="1" applyFill="1" applyBorder="1" applyAlignment="1" applyProtection="1">
      <alignment horizontal="center" vertical="center"/>
    </xf>
    <xf numFmtId="10" fontId="2" fillId="3" borderId="0" xfId="2"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right" vertical="center"/>
    </xf>
    <xf numFmtId="0" fontId="5" fillId="3" borderId="0" xfId="0" applyFont="1" applyFill="1" applyAlignment="1" applyProtection="1">
      <alignment vertical="center" wrapText="1"/>
    </xf>
    <xf numFmtId="0" fontId="5" fillId="3" borderId="3" xfId="0" applyFont="1" applyFill="1" applyBorder="1" applyAlignment="1" applyProtection="1">
      <alignment horizontal="center" vertical="center" wrapText="1"/>
    </xf>
    <xf numFmtId="0" fontId="6" fillId="0" borderId="3" xfId="0" applyFont="1" applyFill="1" applyBorder="1" applyAlignment="1" applyProtection="1">
      <alignment vertical="center" wrapText="1" readingOrder="1"/>
    </xf>
    <xf numFmtId="0" fontId="5" fillId="3" borderId="3" xfId="0" applyFont="1" applyFill="1" applyBorder="1" applyAlignment="1" applyProtection="1">
      <alignment horizontal="center" vertical="center"/>
    </xf>
    <xf numFmtId="3" fontId="5" fillId="3" borderId="3" xfId="0" applyNumberFormat="1" applyFont="1" applyFill="1" applyBorder="1" applyAlignment="1" applyProtection="1">
      <alignment horizontal="center" vertical="center"/>
    </xf>
    <xf numFmtId="0" fontId="5" fillId="3" borderId="4" xfId="0" applyFont="1" applyFill="1" applyBorder="1" applyAlignment="1" applyProtection="1">
      <alignment vertical="center"/>
    </xf>
    <xf numFmtId="0" fontId="2" fillId="3" borderId="18" xfId="0" applyFont="1" applyFill="1" applyBorder="1" applyAlignment="1" applyProtection="1">
      <alignment vertical="center"/>
    </xf>
    <xf numFmtId="37" fontId="5" fillId="3" borderId="0" xfId="0" applyNumberFormat="1" applyFont="1" applyFill="1" applyAlignment="1" applyProtection="1">
      <alignment vertical="center"/>
    </xf>
    <xf numFmtId="3" fontId="5" fillId="3" borderId="0" xfId="0" applyNumberFormat="1" applyFont="1" applyFill="1" applyAlignment="1" applyProtection="1">
      <alignment vertical="center"/>
    </xf>
    <xf numFmtId="3" fontId="5" fillId="0" borderId="0" xfId="0" applyNumberFormat="1" applyFont="1" applyFill="1" applyBorder="1" applyAlignment="1" applyProtection="1">
      <alignment vertical="center" wrapText="1"/>
    </xf>
    <xf numFmtId="42" fontId="5" fillId="3" borderId="1" xfId="3" applyFont="1" applyFill="1" applyBorder="1" applyAlignment="1" applyProtection="1">
      <alignment vertical="center"/>
    </xf>
    <xf numFmtId="42" fontId="2" fillId="3" borderId="1" xfId="3" applyFont="1" applyFill="1" applyBorder="1" applyAlignment="1" applyProtection="1">
      <alignment vertical="center"/>
    </xf>
    <xf numFmtId="10" fontId="6" fillId="0" borderId="1" xfId="0" applyNumberFormat="1" applyFont="1" applyFill="1" applyBorder="1" applyAlignment="1" applyProtection="1">
      <alignment horizontal="center" vertical="center" wrapText="1" readingOrder="1"/>
    </xf>
    <xf numFmtId="10" fontId="7" fillId="0" borderId="1" xfId="0" applyNumberFormat="1" applyFont="1" applyFill="1" applyBorder="1" applyAlignment="1" applyProtection="1">
      <alignment horizontal="center" vertical="center" wrapText="1" readingOrder="1"/>
    </xf>
    <xf numFmtId="10" fontId="5" fillId="0" borderId="1" xfId="0" applyNumberFormat="1" applyFont="1" applyFill="1" applyBorder="1" applyAlignment="1" applyProtection="1">
      <alignment horizontal="center" vertical="center" wrapText="1" readingOrder="1"/>
    </xf>
    <xf numFmtId="3" fontId="2" fillId="0" borderId="1" xfId="0" applyNumberFormat="1" applyFont="1" applyFill="1" applyBorder="1" applyAlignment="1" applyProtection="1">
      <alignment horizontal="right" vertical="center" wrapText="1" readingOrder="1"/>
    </xf>
    <xf numFmtId="10" fontId="2" fillId="0" borderId="1" xfId="0" applyNumberFormat="1" applyFont="1" applyFill="1" applyBorder="1" applyAlignment="1" applyProtection="1">
      <alignment horizontal="center" vertical="center" wrapText="1" readingOrder="1"/>
    </xf>
    <xf numFmtId="3" fontId="0" fillId="0" borderId="0" xfId="0" applyNumberFormat="1" applyFill="1" applyAlignment="1" applyProtection="1">
      <alignment vertical="center"/>
      <protection locked="0"/>
    </xf>
    <xf numFmtId="3" fontId="5" fillId="0" borderId="1" xfId="1" applyNumberFormat="1" applyFont="1" applyFill="1" applyBorder="1" applyAlignment="1" applyProtection="1">
      <alignment vertical="center"/>
      <protection locked="0"/>
    </xf>
    <xf numFmtId="42" fontId="5" fillId="0" borderId="60" xfId="3" applyFont="1" applyFill="1" applyBorder="1" applyAlignment="1" applyProtection="1">
      <alignment vertical="center"/>
    </xf>
    <xf numFmtId="1" fontId="5" fillId="0" borderId="0" xfId="0" applyNumberFormat="1" applyFont="1" applyFill="1" applyAlignment="1" applyProtection="1">
      <alignment vertical="center"/>
    </xf>
    <xf numFmtId="0" fontId="5" fillId="0" borderId="1" xfId="0" applyFont="1" applyFill="1" applyBorder="1" applyAlignment="1" applyProtection="1">
      <alignment vertical="center"/>
    </xf>
    <xf numFmtId="0" fontId="2" fillId="0" borderId="1" xfId="0" applyFont="1" applyFill="1" applyBorder="1" applyAlignment="1" applyProtection="1">
      <alignment vertical="center"/>
    </xf>
    <xf numFmtId="0" fontId="2" fillId="0" borderId="19" xfId="0" applyFont="1" applyFill="1" applyBorder="1" applyAlignment="1" applyProtection="1">
      <alignment horizontal="center" vertical="center"/>
    </xf>
    <xf numFmtId="165" fontId="2" fillId="0" borderId="19"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1" fontId="2" fillId="0" borderId="18" xfId="0" applyNumberFormat="1" applyFont="1" applyFill="1" applyBorder="1" applyAlignment="1" applyProtection="1">
      <alignment horizontal="center" vertical="center" wrapText="1"/>
    </xf>
    <xf numFmtId="0" fontId="2" fillId="0" borderId="0" xfId="0" applyFont="1" applyFill="1" applyAlignment="1" applyProtection="1">
      <alignment vertical="center"/>
    </xf>
    <xf numFmtId="0" fontId="5" fillId="0" borderId="0" xfId="0" applyFont="1" applyFill="1" applyBorder="1" applyProtection="1"/>
    <xf numFmtId="0" fontId="5" fillId="0" borderId="0" xfId="0" applyFont="1" applyFill="1" applyProtection="1"/>
    <xf numFmtId="0" fontId="2" fillId="0" borderId="18" xfId="0" applyFont="1" applyFill="1" applyBorder="1" applyAlignment="1" applyProtection="1">
      <alignment vertical="center"/>
    </xf>
    <xf numFmtId="1" fontId="2" fillId="0" borderId="17" xfId="0"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wrapText="1"/>
    </xf>
    <xf numFmtId="0" fontId="5" fillId="0" borderId="1" xfId="0" applyFont="1" applyFill="1" applyBorder="1" applyAlignment="1" applyProtection="1">
      <alignment horizontal="justify" vertical="center"/>
    </xf>
    <xf numFmtId="0" fontId="5" fillId="0" borderId="1" xfId="0" applyFont="1" applyFill="1" applyBorder="1" applyAlignment="1" applyProtection="1">
      <alignment horizontal="justify" vertical="center" wrapText="1"/>
    </xf>
    <xf numFmtId="0" fontId="5" fillId="0" borderId="24" xfId="0" applyFont="1" applyFill="1" applyBorder="1" applyAlignment="1" applyProtection="1">
      <alignment vertical="center"/>
    </xf>
    <xf numFmtId="0" fontId="2" fillId="0" borderId="24" xfId="0" applyFont="1" applyFill="1" applyBorder="1" applyAlignment="1" applyProtection="1">
      <alignment vertical="center"/>
    </xf>
    <xf numFmtId="3" fontId="2" fillId="0" borderId="24" xfId="1" applyNumberFormat="1" applyFont="1" applyFill="1" applyBorder="1" applyAlignment="1" applyProtection="1">
      <alignment vertical="center"/>
    </xf>
    <xf numFmtId="9" fontId="5" fillId="0" borderId="24" xfId="2" applyFont="1" applyFill="1" applyBorder="1" applyAlignment="1" applyProtection="1">
      <alignment vertical="center"/>
    </xf>
    <xf numFmtId="1" fontId="5" fillId="0" borderId="24" xfId="2" applyNumberFormat="1" applyFont="1" applyFill="1" applyBorder="1" applyAlignment="1" applyProtection="1">
      <alignment vertical="center"/>
    </xf>
    <xf numFmtId="3" fontId="2" fillId="0" borderId="24" xfId="0" applyNumberFormat="1" applyFont="1" applyFill="1" applyBorder="1" applyAlignment="1" applyProtection="1">
      <alignment horizontal="center" vertical="center"/>
    </xf>
    <xf numFmtId="0" fontId="5" fillId="0" borderId="0" xfId="0" applyFont="1" applyFill="1" applyBorder="1" applyAlignment="1" applyProtection="1">
      <alignment vertical="center"/>
    </xf>
    <xf numFmtId="0" fontId="2" fillId="0" borderId="0" xfId="0" applyFont="1" applyFill="1" applyBorder="1" applyAlignment="1" applyProtection="1">
      <alignment vertical="center"/>
    </xf>
    <xf numFmtId="3" fontId="2" fillId="0" borderId="0" xfId="1" applyNumberFormat="1" applyFont="1" applyFill="1" applyBorder="1" applyAlignment="1" applyProtection="1">
      <alignment vertical="center"/>
    </xf>
    <xf numFmtId="9" fontId="5" fillId="0" borderId="0" xfId="2" applyFont="1" applyFill="1" applyBorder="1" applyAlignment="1" applyProtection="1">
      <alignment vertical="center"/>
    </xf>
    <xf numFmtId="1" fontId="5" fillId="0" borderId="0" xfId="2" applyNumberFormat="1" applyFont="1" applyFill="1" applyBorder="1" applyAlignment="1" applyProtection="1">
      <alignment vertical="center"/>
    </xf>
    <xf numFmtId="3" fontId="2" fillId="0" borderId="0" xfId="0" applyNumberFormat="1" applyFont="1" applyFill="1" applyBorder="1" applyAlignment="1" applyProtection="1">
      <alignment horizontal="center" vertical="center"/>
    </xf>
    <xf numFmtId="0" fontId="2"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justify" vertical="center" wrapText="1" readingOrder="1"/>
    </xf>
    <xf numFmtId="0" fontId="5" fillId="0" borderId="22" xfId="0" applyFont="1" applyFill="1" applyBorder="1" applyAlignment="1" applyProtection="1">
      <alignment horizontal="justify" vertical="center" wrapText="1" readingOrder="1"/>
    </xf>
    <xf numFmtId="0" fontId="5" fillId="0" borderId="3" xfId="0" applyFont="1" applyFill="1" applyBorder="1" applyAlignment="1" applyProtection="1">
      <alignment horizontal="justify" vertical="center" wrapText="1" readingOrder="1"/>
    </xf>
    <xf numFmtId="0" fontId="5" fillId="0" borderId="50" xfId="0" applyFont="1" applyFill="1" applyBorder="1" applyAlignment="1" applyProtection="1">
      <alignment vertical="center"/>
    </xf>
    <xf numFmtId="42" fontId="5" fillId="0" borderId="0" xfId="3" applyFont="1" applyFill="1" applyBorder="1" applyAlignment="1" applyProtection="1">
      <alignment vertical="center"/>
    </xf>
    <xf numFmtId="3" fontId="5" fillId="0" borderId="0" xfId="0" applyNumberFormat="1" applyFont="1" applyFill="1" applyBorder="1" applyAlignment="1" applyProtection="1">
      <alignment vertical="center"/>
    </xf>
    <xf numFmtId="0" fontId="2" fillId="0" borderId="76" xfId="0" applyFont="1" applyFill="1" applyBorder="1" applyAlignment="1" applyProtection="1">
      <alignment vertical="center"/>
    </xf>
    <xf numFmtId="0" fontId="5" fillId="0" borderId="76" xfId="0" applyFont="1" applyFill="1" applyBorder="1" applyAlignment="1" applyProtection="1">
      <alignment vertical="center"/>
    </xf>
    <xf numFmtId="0" fontId="5" fillId="0" borderId="68" xfId="3" applyNumberFormat="1" applyFont="1" applyFill="1" applyBorder="1" applyAlignment="1" applyProtection="1">
      <alignment vertical="center"/>
    </xf>
    <xf numFmtId="49" fontId="5" fillId="0" borderId="68" xfId="3" applyNumberFormat="1" applyFont="1" applyFill="1" applyBorder="1" applyAlignment="1" applyProtection="1">
      <alignment vertical="center"/>
    </xf>
    <xf numFmtId="0" fontId="5" fillId="0" borderId="68" xfId="0" applyFont="1" applyFill="1" applyBorder="1" applyAlignment="1" applyProtection="1">
      <alignment vertical="center" wrapText="1"/>
    </xf>
    <xf numFmtId="3" fontId="2" fillId="0" borderId="1" xfId="0" applyNumberFormat="1" applyFont="1" applyFill="1" applyBorder="1" applyAlignment="1" applyProtection="1">
      <alignment horizontal="right" vertical="center"/>
      <protection locked="0"/>
    </xf>
    <xf numFmtId="0" fontId="5" fillId="0" borderId="0" xfId="0" applyFont="1" applyFill="1" applyBorder="1" applyAlignment="1">
      <alignment vertical="center"/>
    </xf>
    <xf numFmtId="3" fontId="3" fillId="0" borderId="0" xfId="0" applyNumberFormat="1" applyFont="1" applyFill="1" applyBorder="1" applyAlignment="1">
      <alignment vertical="center"/>
    </xf>
    <xf numFmtId="3" fontId="0" fillId="0" borderId="0" xfId="0" applyNumberFormat="1" applyFill="1" applyBorder="1" applyAlignment="1">
      <alignment horizontal="center" vertical="center"/>
    </xf>
    <xf numFmtId="3" fontId="0" fillId="0" borderId="0" xfId="0" applyNumberFormat="1" applyFill="1" applyBorder="1" applyAlignment="1">
      <alignment vertical="center"/>
    </xf>
    <xf numFmtId="3" fontId="2" fillId="0" borderId="0" xfId="0" applyNumberFormat="1" applyFont="1" applyFill="1" applyBorder="1" applyAlignment="1">
      <alignment vertical="center"/>
    </xf>
    <xf numFmtId="0" fontId="5" fillId="0" borderId="0" xfId="0" applyFont="1" applyFill="1" applyBorder="1" applyAlignment="1" applyProtection="1">
      <alignment horizontal="left" vertical="center"/>
      <protection locked="0"/>
    </xf>
    <xf numFmtId="165" fontId="2" fillId="0" borderId="1" xfId="0" applyNumberFormat="1" applyFont="1" applyFill="1" applyBorder="1" applyAlignment="1" applyProtection="1">
      <alignment horizontal="center" vertical="center"/>
      <protection locked="0"/>
    </xf>
    <xf numFmtId="0" fontId="2" fillId="0" borderId="24" xfId="0" applyFont="1" applyFill="1" applyBorder="1" applyAlignment="1" applyProtection="1">
      <alignment horizontal="center" vertical="center"/>
      <protection locked="0"/>
    </xf>
    <xf numFmtId="10" fontId="2" fillId="0" borderId="24" xfId="2" applyNumberFormat="1" applyFont="1" applyFill="1" applyBorder="1" applyAlignment="1" applyProtection="1">
      <alignment horizontal="center" vertical="center"/>
      <protection locked="0"/>
    </xf>
    <xf numFmtId="3" fontId="2" fillId="0" borderId="24"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horizontal="center" vertical="center"/>
      <protection locked="0"/>
    </xf>
    <xf numFmtId="10" fontId="2" fillId="0" borderId="0" xfId="2" applyNumberFormat="1" applyFont="1" applyFill="1" applyBorder="1" applyAlignment="1" applyProtection="1">
      <alignment horizontal="center" vertical="center"/>
      <protection locked="0"/>
    </xf>
    <xf numFmtId="3" fontId="2" fillId="0" borderId="0" xfId="0" applyNumberFormat="1" applyFont="1" applyFill="1" applyBorder="1" applyAlignment="1" applyProtection="1">
      <alignment horizontal="right" vertical="center"/>
      <protection locked="0"/>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6"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8" xfId="0" applyFont="1" applyBorder="1" applyAlignment="1">
      <alignment horizontal="center" vertical="center" wrapText="1"/>
    </xf>
    <xf numFmtId="0" fontId="11" fillId="0" borderId="55" xfId="0" applyFont="1" applyBorder="1" applyAlignment="1">
      <alignment horizontal="center" vertical="center" wrapText="1"/>
    </xf>
    <xf numFmtId="0" fontId="11" fillId="0" borderId="34" xfId="0" applyFont="1" applyBorder="1" applyAlignment="1">
      <alignment horizontal="center" vertical="center" wrapText="1"/>
    </xf>
    <xf numFmtId="0" fontId="10" fillId="3" borderId="6" xfId="0" applyFont="1" applyFill="1" applyBorder="1" applyAlignment="1">
      <alignment horizontal="center" vertical="top" wrapText="1"/>
    </xf>
    <xf numFmtId="0" fontId="10" fillId="3" borderId="0" xfId="0" applyFont="1" applyFill="1" applyBorder="1" applyAlignment="1">
      <alignment horizontal="center" vertical="top" wrapText="1"/>
    </xf>
    <xf numFmtId="0" fontId="5" fillId="3" borderId="43" xfId="0" applyFont="1" applyFill="1" applyBorder="1" applyAlignment="1">
      <alignment horizontal="center"/>
    </xf>
    <xf numFmtId="0" fontId="5" fillId="3" borderId="24" xfId="0" applyFont="1" applyFill="1" applyBorder="1" applyAlignment="1">
      <alignment horizontal="center"/>
    </xf>
    <xf numFmtId="0" fontId="5" fillId="3" borderId="44" xfId="0" applyFont="1" applyFill="1" applyBorder="1" applyAlignment="1">
      <alignment horizontal="center"/>
    </xf>
    <xf numFmtId="0" fontId="5" fillId="3" borderId="31" xfId="0" applyFont="1" applyFill="1" applyBorder="1" applyAlignment="1">
      <alignment horizontal="center"/>
    </xf>
    <xf numFmtId="0" fontId="5" fillId="3" borderId="16" xfId="0" applyFont="1" applyFill="1" applyBorder="1" applyAlignment="1">
      <alignment horizontal="center"/>
    </xf>
    <xf numFmtId="0" fontId="5" fillId="3" borderId="17" xfId="0" applyFont="1" applyFill="1" applyBorder="1" applyAlignment="1">
      <alignment horizontal="center"/>
    </xf>
    <xf numFmtId="0" fontId="5" fillId="3" borderId="23" xfId="0" applyFont="1" applyFill="1" applyBorder="1" applyAlignment="1">
      <alignment horizontal="center"/>
    </xf>
    <xf numFmtId="0" fontId="5" fillId="3" borderId="25" xfId="0" applyFont="1" applyFill="1" applyBorder="1" applyAlignment="1">
      <alignment horizontal="center"/>
    </xf>
    <xf numFmtId="0" fontId="5" fillId="3" borderId="15" xfId="0" applyFont="1" applyFill="1" applyBorder="1" applyAlignment="1">
      <alignment horizontal="center"/>
    </xf>
    <xf numFmtId="0" fontId="5" fillId="3" borderId="26" xfId="0" applyFont="1" applyFill="1" applyBorder="1" applyAlignment="1">
      <alignment horizontal="center"/>
    </xf>
    <xf numFmtId="0" fontId="5" fillId="3" borderId="29" xfId="0" applyFont="1" applyFill="1" applyBorder="1" applyAlignment="1">
      <alignment horizontal="center"/>
    </xf>
    <xf numFmtId="0" fontId="5" fillId="3" borderId="1" xfId="0" applyFont="1" applyFill="1" applyBorder="1" applyAlignment="1">
      <alignment horizontal="center"/>
    </xf>
    <xf numFmtId="0" fontId="5" fillId="3" borderId="41" xfId="0" applyFont="1" applyFill="1" applyBorder="1" applyAlignment="1">
      <alignment horizontal="center"/>
    </xf>
    <xf numFmtId="0" fontId="5" fillId="3" borderId="45" xfId="0" applyFont="1" applyFill="1" applyBorder="1" applyAlignment="1">
      <alignment horizontal="center"/>
    </xf>
    <xf numFmtId="0" fontId="5" fillId="3" borderId="27" xfId="0" applyFont="1" applyFill="1" applyBorder="1" applyAlignment="1">
      <alignment horizontal="center"/>
    </xf>
    <xf numFmtId="0" fontId="5" fillId="3" borderId="2" xfId="0" applyFont="1" applyFill="1" applyBorder="1" applyAlignment="1">
      <alignment horizontal="center"/>
    </xf>
    <xf numFmtId="0" fontId="5" fillId="3" borderId="48" xfId="0" applyFont="1" applyFill="1" applyBorder="1" applyAlignment="1">
      <alignment horizontal="center"/>
    </xf>
    <xf numFmtId="0" fontId="5" fillId="3" borderId="49" xfId="0" applyFont="1" applyFill="1" applyBorder="1" applyAlignment="1">
      <alignment horizontal="center"/>
    </xf>
    <xf numFmtId="0" fontId="5" fillId="3" borderId="28" xfId="0" applyFont="1" applyFill="1" applyBorder="1" applyAlignment="1">
      <alignment horizontal="center"/>
    </xf>
    <xf numFmtId="0" fontId="5" fillId="3" borderId="12" xfId="0" applyFont="1" applyFill="1" applyBorder="1" applyAlignment="1">
      <alignment horizontal="left"/>
    </xf>
    <xf numFmtId="0" fontId="5" fillId="3" borderId="38" xfId="0" applyFont="1" applyFill="1" applyBorder="1" applyAlignment="1">
      <alignment horizontal="left"/>
    </xf>
    <xf numFmtId="0" fontId="5" fillId="3" borderId="32" xfId="0" applyFont="1" applyFill="1" applyBorder="1" applyAlignment="1">
      <alignment horizontal="center"/>
    </xf>
    <xf numFmtId="0" fontId="5" fillId="3" borderId="4" xfId="0" applyFont="1" applyFill="1" applyBorder="1" applyAlignment="1">
      <alignment horizontal="center"/>
    </xf>
    <xf numFmtId="0" fontId="5" fillId="3" borderId="20" xfId="0" applyFont="1" applyFill="1" applyBorder="1" applyAlignment="1">
      <alignment horizontal="center"/>
    </xf>
    <xf numFmtId="0" fontId="5" fillId="3" borderId="37" xfId="0" applyFont="1" applyFill="1" applyBorder="1" applyAlignment="1">
      <alignment horizontal="justify" vertical="justify" wrapText="1"/>
    </xf>
    <xf numFmtId="0" fontId="5" fillId="3" borderId="6" xfId="0" applyFont="1" applyFill="1" applyBorder="1" applyAlignment="1">
      <alignment horizontal="justify" vertical="justify" wrapText="1"/>
    </xf>
    <xf numFmtId="0" fontId="5" fillId="3" borderId="7" xfId="0" applyFont="1" applyFill="1" applyBorder="1" applyAlignment="1">
      <alignment horizontal="justify" vertical="justify" wrapText="1"/>
    </xf>
    <xf numFmtId="0" fontId="2" fillId="3" borderId="0" xfId="0" applyFont="1" applyFill="1" applyBorder="1" applyAlignment="1">
      <alignment horizontal="center"/>
    </xf>
    <xf numFmtId="0" fontId="2" fillId="3" borderId="9" xfId="0" applyFont="1" applyFill="1" applyBorder="1" applyAlignment="1">
      <alignment horizontal="center"/>
    </xf>
    <xf numFmtId="0" fontId="2" fillId="3" borderId="13" xfId="0" applyFont="1" applyFill="1" applyBorder="1" applyAlignment="1">
      <alignment horizontal="center"/>
    </xf>
    <xf numFmtId="0" fontId="2" fillId="3" borderId="14" xfId="0" applyFont="1" applyFill="1" applyBorder="1" applyAlignment="1">
      <alignment horizontal="center"/>
    </xf>
    <xf numFmtId="0" fontId="2" fillId="3" borderId="2" xfId="0" applyFont="1" applyFill="1" applyBorder="1" applyAlignment="1">
      <alignment horizontal="right"/>
    </xf>
    <xf numFmtId="0" fontId="2" fillId="3" borderId="28" xfId="0" applyFont="1" applyFill="1" applyBorder="1" applyAlignment="1">
      <alignment horizontal="right"/>
    </xf>
    <xf numFmtId="0" fontId="5" fillId="3" borderId="37" xfId="0" applyFont="1" applyFill="1" applyBorder="1" applyAlignment="1">
      <alignment horizontal="left"/>
    </xf>
    <xf numFmtId="0" fontId="5" fillId="3" borderId="46" xfId="0" applyFont="1" applyFill="1" applyBorder="1" applyAlignment="1">
      <alignment horizontal="left"/>
    </xf>
    <xf numFmtId="0" fontId="5" fillId="3" borderId="47" xfId="0" applyFont="1" applyFill="1" applyBorder="1" applyAlignment="1">
      <alignment horizontal="left"/>
    </xf>
    <xf numFmtId="0" fontId="5" fillId="3" borderId="6" xfId="0" applyFont="1" applyFill="1" applyBorder="1" applyAlignment="1">
      <alignment horizontal="left"/>
    </xf>
    <xf numFmtId="0" fontId="5" fillId="3" borderId="7" xfId="0" applyFont="1" applyFill="1" applyBorder="1" applyAlignment="1">
      <alignment horizontal="left"/>
    </xf>
    <xf numFmtId="0" fontId="5" fillId="3" borderId="3" xfId="0" applyFont="1" applyFill="1" applyBorder="1" applyAlignment="1">
      <alignment horizontal="center"/>
    </xf>
    <xf numFmtId="0" fontId="5" fillId="3" borderId="22" xfId="0" applyFont="1" applyFill="1" applyBorder="1" applyAlignment="1">
      <alignment horizontal="center"/>
    </xf>
    <xf numFmtId="0" fontId="5" fillId="3" borderId="31" xfId="0" applyFont="1" applyFill="1" applyBorder="1" applyAlignment="1">
      <alignment horizontal="left"/>
    </xf>
    <xf numFmtId="0" fontId="5" fillId="3" borderId="17" xfId="0" applyFont="1" applyFill="1" applyBorder="1" applyAlignment="1">
      <alignment horizontal="left"/>
    </xf>
    <xf numFmtId="0" fontId="5" fillId="3" borderId="15" xfId="0" applyFont="1" applyFill="1" applyBorder="1" applyAlignment="1">
      <alignment horizontal="left"/>
    </xf>
    <xf numFmtId="0" fontId="5" fillId="3" borderId="1" xfId="0" applyFont="1" applyFill="1" applyBorder="1" applyAlignment="1">
      <alignment horizontal="left"/>
    </xf>
    <xf numFmtId="0" fontId="5" fillId="3" borderId="26" xfId="0" applyFont="1" applyFill="1" applyBorder="1" applyAlignment="1">
      <alignment horizontal="left"/>
    </xf>
    <xf numFmtId="0" fontId="5" fillId="3" borderId="39" xfId="0" applyFont="1" applyFill="1" applyBorder="1" applyAlignment="1">
      <alignment horizontal="center"/>
    </xf>
    <xf numFmtId="0" fontId="5" fillId="3" borderId="33" xfId="0" applyFont="1" applyFill="1" applyBorder="1" applyAlignment="1">
      <alignment horizontal="center"/>
    </xf>
    <xf numFmtId="0" fontId="5" fillId="3" borderId="34" xfId="0" applyFont="1" applyFill="1" applyBorder="1" applyAlignment="1">
      <alignment horizontal="center"/>
    </xf>
    <xf numFmtId="0" fontId="5" fillId="3" borderId="40" xfId="0" applyFont="1" applyFill="1" applyBorder="1" applyAlignment="1">
      <alignment horizontal="justify" vertical="justify" wrapText="1"/>
    </xf>
    <xf numFmtId="0" fontId="5" fillId="3" borderId="41" xfId="0" applyFont="1" applyFill="1" applyBorder="1" applyAlignment="1">
      <alignment horizontal="justify" vertical="justify" wrapText="1"/>
    </xf>
    <xf numFmtId="0" fontId="5" fillId="3" borderId="45" xfId="0" applyFont="1" applyFill="1" applyBorder="1" applyAlignment="1">
      <alignment horizontal="justify" vertical="justify" wrapText="1"/>
    </xf>
    <xf numFmtId="0" fontId="5" fillId="3" borderId="29" xfId="0" applyFont="1" applyFill="1" applyBorder="1" applyAlignment="1">
      <alignment horizontal="left"/>
    </xf>
    <xf numFmtId="0" fontId="5" fillId="3" borderId="30" xfId="0" applyFont="1" applyFill="1" applyBorder="1" applyAlignment="1">
      <alignment horizontal="left"/>
    </xf>
    <xf numFmtId="0" fontId="5" fillId="3" borderId="30" xfId="0" applyFont="1" applyFill="1" applyBorder="1" applyAlignment="1">
      <alignment horizontal="center"/>
    </xf>
    <xf numFmtId="0" fontId="5" fillId="3" borderId="40" xfId="0" applyFont="1" applyFill="1" applyBorder="1" applyAlignment="1">
      <alignment horizontal="center"/>
    </xf>
    <xf numFmtId="0" fontId="5" fillId="3" borderId="42" xfId="0" applyFont="1" applyFill="1" applyBorder="1" applyAlignment="1">
      <alignment horizontal="justify" vertical="justify" wrapText="1"/>
    </xf>
    <xf numFmtId="0" fontId="5" fillId="3" borderId="35" xfId="0" applyFont="1" applyFill="1" applyBorder="1" applyAlignment="1">
      <alignment horizontal="justify" vertical="justify" wrapText="1"/>
    </xf>
    <xf numFmtId="0" fontId="5" fillId="3" borderId="36" xfId="0" applyFont="1" applyFill="1" applyBorder="1" applyAlignment="1">
      <alignment horizontal="justify" vertical="justify" wrapText="1"/>
    </xf>
    <xf numFmtId="0" fontId="5" fillId="0" borderId="0" xfId="0" applyFont="1" applyFill="1" applyBorder="1" applyAlignment="1" applyProtection="1">
      <alignment horizontal="center" vertical="center" wrapText="1"/>
    </xf>
    <xf numFmtId="3" fontId="5" fillId="0" borderId="3" xfId="0" applyNumberFormat="1" applyFont="1" applyFill="1" applyBorder="1" applyAlignment="1" applyProtection="1">
      <alignment horizontal="center" vertical="center"/>
    </xf>
    <xf numFmtId="3" fontId="5" fillId="0" borderId="4" xfId="0" applyNumberFormat="1" applyFont="1" applyFill="1" applyBorder="1" applyAlignment="1" applyProtection="1">
      <alignment horizontal="center" vertical="center"/>
    </xf>
    <xf numFmtId="3" fontId="5" fillId="0" borderId="22" xfId="0" applyNumberFormat="1" applyFont="1" applyFill="1" applyBorder="1" applyAlignment="1" applyProtection="1">
      <alignment horizontal="center" vertical="center"/>
    </xf>
    <xf numFmtId="0" fontId="7" fillId="0" borderId="3" xfId="0" applyFont="1" applyFill="1" applyBorder="1" applyAlignment="1" applyProtection="1">
      <alignment horizontal="center" vertical="center" wrapText="1" readingOrder="1"/>
    </xf>
    <xf numFmtId="0" fontId="7" fillId="0" borderId="4" xfId="0" applyFont="1" applyFill="1" applyBorder="1" applyAlignment="1" applyProtection="1">
      <alignment horizontal="center" vertical="center" wrapText="1" readingOrder="1"/>
    </xf>
    <xf numFmtId="0" fontId="7" fillId="0" borderId="22" xfId="0" applyFont="1" applyFill="1" applyBorder="1" applyAlignment="1" applyProtection="1">
      <alignment horizontal="center" vertical="center" wrapText="1" readingOrder="1"/>
    </xf>
    <xf numFmtId="0" fontId="5" fillId="0" borderId="3" xfId="0" applyFont="1" applyFill="1" applyBorder="1" applyAlignment="1" applyProtection="1">
      <alignment horizontal="left" vertical="center"/>
    </xf>
    <xf numFmtId="0" fontId="5" fillId="0" borderId="4" xfId="0" applyFont="1" applyFill="1" applyBorder="1" applyAlignment="1" applyProtection="1">
      <alignment horizontal="left" vertical="center"/>
    </xf>
    <xf numFmtId="0" fontId="5" fillId="0" borderId="22" xfId="0" applyFont="1" applyFill="1" applyBorder="1" applyAlignment="1" applyProtection="1">
      <alignment horizontal="left" vertical="center"/>
    </xf>
    <xf numFmtId="0" fontId="6" fillId="0" borderId="3" xfId="0" applyFont="1" applyFill="1" applyBorder="1" applyAlignment="1" applyProtection="1">
      <alignment horizontal="left" vertical="center" wrapText="1" readingOrder="1"/>
    </xf>
    <xf numFmtId="0" fontId="6" fillId="0" borderId="4" xfId="0" applyFont="1" applyFill="1" applyBorder="1" applyAlignment="1" applyProtection="1">
      <alignment horizontal="left" vertical="center" wrapText="1" readingOrder="1"/>
    </xf>
    <xf numFmtId="0" fontId="6" fillId="0" borderId="22" xfId="0" applyFont="1" applyFill="1" applyBorder="1" applyAlignment="1" applyProtection="1">
      <alignment horizontal="left" vertical="center" wrapText="1" readingOrder="1"/>
    </xf>
    <xf numFmtId="3" fontId="2" fillId="0" borderId="1" xfId="0" applyNumberFormat="1" applyFont="1" applyFill="1" applyBorder="1" applyAlignment="1" applyProtection="1">
      <alignment horizontal="center" vertical="center" wrapText="1" readingOrder="1"/>
    </xf>
    <xf numFmtId="3" fontId="5" fillId="0" borderId="2" xfId="0" applyNumberFormat="1" applyFont="1" applyFill="1" applyBorder="1" applyAlignment="1" applyProtection="1">
      <alignment horizontal="center" vertical="center"/>
    </xf>
    <xf numFmtId="3" fontId="5" fillId="0" borderId="67" xfId="0" applyNumberFormat="1" applyFont="1" applyFill="1" applyBorder="1" applyAlignment="1" applyProtection="1">
      <alignment horizontal="center" vertical="center"/>
    </xf>
    <xf numFmtId="49" fontId="5" fillId="0" borderId="3" xfId="0" applyNumberFormat="1" applyFont="1" applyFill="1" applyBorder="1" applyAlignment="1" applyProtection="1">
      <alignment horizontal="center" vertical="center"/>
    </xf>
    <xf numFmtId="49" fontId="5" fillId="0" borderId="4" xfId="0" applyNumberFormat="1" applyFont="1" applyFill="1" applyBorder="1" applyAlignment="1" applyProtection="1">
      <alignment horizontal="center" vertical="center"/>
    </xf>
    <xf numFmtId="49" fontId="5" fillId="0" borderId="22" xfId="0" applyNumberFormat="1" applyFont="1" applyFill="1" applyBorder="1" applyAlignment="1" applyProtection="1">
      <alignment horizontal="center" vertical="center"/>
    </xf>
    <xf numFmtId="0" fontId="6" fillId="0" borderId="15" xfId="0" applyFont="1" applyFill="1" applyBorder="1" applyAlignment="1" applyProtection="1">
      <alignment horizontal="center" vertical="center" readingOrder="1"/>
    </xf>
    <xf numFmtId="0" fontId="6" fillId="0" borderId="16" xfId="0" applyFont="1" applyFill="1" applyBorder="1" applyAlignment="1" applyProtection="1">
      <alignment horizontal="center" vertical="center" readingOrder="1"/>
    </xf>
    <xf numFmtId="0" fontId="6" fillId="0" borderId="17" xfId="0" applyFont="1" applyFill="1" applyBorder="1" applyAlignment="1" applyProtection="1">
      <alignment horizontal="center" vertical="center" readingOrder="1"/>
    </xf>
    <xf numFmtId="3" fontId="2" fillId="0" borderId="3" xfId="0" applyNumberFormat="1" applyFont="1" applyFill="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3" fontId="2" fillId="0" borderId="22" xfId="0" applyNumberFormat="1" applyFont="1" applyFill="1" applyBorder="1" applyAlignment="1" applyProtection="1">
      <alignment horizontal="center" vertical="center"/>
    </xf>
    <xf numFmtId="0" fontId="6" fillId="0" borderId="1" xfId="0" applyFont="1" applyFill="1" applyBorder="1" applyAlignment="1" applyProtection="1">
      <alignment horizontal="center" vertical="center" wrapText="1" readingOrder="1"/>
    </xf>
    <xf numFmtId="0" fontId="6" fillId="0" borderId="18" xfId="0" applyFont="1" applyFill="1" applyBorder="1" applyAlignment="1" applyProtection="1">
      <alignment horizontal="center" vertical="center" wrapText="1" readingOrder="1"/>
    </xf>
    <xf numFmtId="0" fontId="6" fillId="0" borderId="4" xfId="0" applyFont="1" applyFill="1" applyBorder="1" applyAlignment="1" applyProtection="1">
      <alignment horizontal="center" vertical="center" wrapText="1" readingOrder="1"/>
    </xf>
    <xf numFmtId="0" fontId="6" fillId="0" borderId="22" xfId="0" applyFont="1" applyFill="1" applyBorder="1" applyAlignment="1" applyProtection="1">
      <alignment horizontal="center" vertical="center" wrapText="1" readingOrder="1"/>
    </xf>
    <xf numFmtId="0" fontId="6" fillId="0" borderId="16" xfId="0" applyFont="1" applyFill="1" applyBorder="1" applyAlignment="1" applyProtection="1">
      <alignment horizontal="center" vertical="center" wrapText="1" readingOrder="1"/>
    </xf>
    <xf numFmtId="0" fontId="6" fillId="0" borderId="17" xfId="0" applyFont="1" applyFill="1" applyBorder="1" applyAlignment="1" applyProtection="1">
      <alignment horizontal="center" vertical="center" wrapText="1" readingOrder="1"/>
    </xf>
    <xf numFmtId="0" fontId="6" fillId="0" borderId="24" xfId="0" applyFont="1" applyFill="1" applyBorder="1" applyAlignment="1" applyProtection="1">
      <alignment horizontal="center" vertical="center" wrapText="1" readingOrder="1"/>
    </xf>
    <xf numFmtId="0" fontId="6" fillId="0" borderId="44" xfId="0" applyFont="1" applyFill="1" applyBorder="1" applyAlignment="1" applyProtection="1">
      <alignment horizontal="center" vertical="center" wrapText="1" readingOrder="1"/>
    </xf>
    <xf numFmtId="0" fontId="7" fillId="0" borderId="1" xfId="0" applyFont="1" applyFill="1" applyBorder="1" applyAlignment="1" applyProtection="1">
      <alignment horizontal="center" vertical="center" wrapText="1" readingOrder="1"/>
    </xf>
    <xf numFmtId="3" fontId="5" fillId="0" borderId="1" xfId="0" applyNumberFormat="1" applyFont="1" applyFill="1" applyBorder="1" applyAlignment="1" applyProtection="1">
      <alignment horizontal="center" vertical="center"/>
    </xf>
    <xf numFmtId="0" fontId="6" fillId="0" borderId="3"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 fillId="0" borderId="22" xfId="0" applyFont="1" applyFill="1" applyBorder="1" applyAlignment="1" applyProtection="1">
      <alignment horizontal="center" vertical="center" wrapText="1"/>
    </xf>
    <xf numFmtId="0" fontId="5" fillId="0" borderId="3" xfId="0" applyFont="1" applyFill="1" applyBorder="1" applyAlignment="1" applyProtection="1">
      <alignment horizontal="left" vertical="center" wrapText="1" readingOrder="1"/>
    </xf>
    <xf numFmtId="0" fontId="5" fillId="0" borderId="4" xfId="0" applyFont="1" applyFill="1" applyBorder="1" applyAlignment="1" applyProtection="1">
      <alignment horizontal="left" vertical="center" wrapText="1" readingOrder="1"/>
    </xf>
    <xf numFmtId="0" fontId="5" fillId="0" borderId="22" xfId="0" applyFont="1" applyFill="1" applyBorder="1" applyAlignment="1" applyProtection="1">
      <alignment horizontal="left" vertical="center" wrapText="1" readingOrder="1"/>
    </xf>
    <xf numFmtId="0" fontId="2" fillId="0" borderId="4" xfId="0" applyFont="1" applyFill="1" applyBorder="1" applyAlignment="1" applyProtection="1">
      <alignment horizontal="center" vertical="center" wrapText="1" readingOrder="1"/>
    </xf>
    <xf numFmtId="0" fontId="2" fillId="0" borderId="22" xfId="0" applyFont="1" applyFill="1" applyBorder="1" applyAlignment="1" applyProtection="1">
      <alignment horizontal="center" vertical="center" wrapText="1" readingOrder="1"/>
    </xf>
    <xf numFmtId="0" fontId="5" fillId="0" borderId="3" xfId="0" applyFont="1" applyFill="1" applyBorder="1" applyAlignment="1" applyProtection="1">
      <alignment horizontal="justify" vertical="center" wrapText="1"/>
    </xf>
    <xf numFmtId="0" fontId="5" fillId="0" borderId="4" xfId="0" applyFont="1" applyFill="1" applyBorder="1" applyAlignment="1" applyProtection="1">
      <alignment horizontal="justify" vertical="center" wrapText="1"/>
    </xf>
    <xf numFmtId="0" fontId="5" fillId="0" borderId="22" xfId="0" applyFont="1" applyFill="1" applyBorder="1" applyAlignment="1" applyProtection="1">
      <alignment horizontal="justify" vertical="center" wrapText="1"/>
    </xf>
    <xf numFmtId="0" fontId="5" fillId="0" borderId="1" xfId="0" applyFont="1" applyFill="1" applyBorder="1" applyAlignment="1" applyProtection="1">
      <alignment horizontal="center" vertical="center"/>
      <protection locked="0"/>
    </xf>
    <xf numFmtId="0" fontId="5" fillId="0" borderId="3"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22" xfId="0" applyFont="1" applyFill="1" applyBorder="1" applyAlignment="1" applyProtection="1">
      <alignment horizontal="center" vertical="center"/>
      <protection locked="0"/>
    </xf>
    <xf numFmtId="0" fontId="5" fillId="0" borderId="69" xfId="0" applyFont="1" applyFill="1" applyBorder="1" applyAlignment="1" applyProtection="1">
      <alignment horizontal="center" vertical="center" wrapText="1"/>
    </xf>
    <xf numFmtId="0" fontId="5" fillId="0" borderId="71" xfId="0" applyFont="1" applyFill="1" applyBorder="1" applyAlignment="1" applyProtection="1">
      <alignment horizontal="center" vertical="center" wrapText="1"/>
    </xf>
    <xf numFmtId="0" fontId="5" fillId="0" borderId="0" xfId="0" applyFont="1" applyFill="1" applyAlignment="1" applyProtection="1">
      <alignment horizontal="center" vertical="center" wrapText="1"/>
    </xf>
    <xf numFmtId="0" fontId="5" fillId="0" borderId="61" xfId="0" applyFont="1" applyFill="1" applyBorder="1" applyAlignment="1" applyProtection="1">
      <alignment horizontal="left" vertical="center"/>
    </xf>
    <xf numFmtId="0" fontId="5" fillId="0" borderId="62" xfId="0" applyFont="1" applyFill="1" applyBorder="1" applyAlignment="1" applyProtection="1">
      <alignment horizontal="left" vertical="center"/>
    </xf>
    <xf numFmtId="0" fontId="2" fillId="0" borderId="79" xfId="0" applyFont="1" applyFill="1" applyBorder="1" applyAlignment="1" applyProtection="1">
      <alignment horizontal="left" vertical="center" wrapText="1"/>
    </xf>
    <xf numFmtId="0" fontId="2" fillId="0" borderId="75" xfId="0" applyFont="1" applyFill="1" applyBorder="1" applyAlignment="1" applyProtection="1">
      <alignment horizontal="left" vertical="center" wrapText="1"/>
    </xf>
    <xf numFmtId="0" fontId="2" fillId="0" borderId="51" xfId="0" applyFont="1" applyFill="1" applyBorder="1" applyAlignment="1" applyProtection="1">
      <alignment horizontal="left" vertical="center" wrapText="1"/>
    </xf>
    <xf numFmtId="0" fontId="2" fillId="0" borderId="52" xfId="0" applyFont="1" applyFill="1" applyBorder="1" applyAlignment="1" applyProtection="1">
      <alignment horizontal="left" vertical="center" wrapText="1"/>
    </xf>
    <xf numFmtId="0" fontId="5" fillId="0" borderId="3" xfId="0" applyFont="1" applyFill="1" applyBorder="1" applyAlignment="1" applyProtection="1">
      <alignment horizontal="left" vertical="center"/>
      <protection locked="0"/>
    </xf>
    <xf numFmtId="0" fontId="5" fillId="0" borderId="22" xfId="0" applyFont="1" applyFill="1" applyBorder="1" applyAlignment="1" applyProtection="1">
      <alignment horizontal="left" vertical="center"/>
      <protection locked="0"/>
    </xf>
    <xf numFmtId="0" fontId="5" fillId="0" borderId="0" xfId="0" applyFont="1" applyFill="1" applyAlignment="1" applyProtection="1">
      <alignment horizontal="center" vertical="top" wrapText="1"/>
    </xf>
    <xf numFmtId="0" fontId="5" fillId="0" borderId="53" xfId="0" applyFont="1" applyFill="1" applyBorder="1" applyAlignment="1" applyProtection="1">
      <alignment horizontal="center" vertical="top" wrapText="1"/>
    </xf>
    <xf numFmtId="0" fontId="5" fillId="0" borderId="0" xfId="0" applyFont="1" applyFill="1" applyBorder="1" applyAlignment="1" applyProtection="1">
      <alignment horizontal="center" vertical="top"/>
    </xf>
    <xf numFmtId="0" fontId="5" fillId="0" borderId="0" xfId="0" applyFont="1" applyFill="1" applyBorder="1" applyAlignment="1" applyProtection="1">
      <alignment horizontal="center" vertical="top" wrapText="1"/>
    </xf>
    <xf numFmtId="10" fontId="5" fillId="0" borderId="3" xfId="2" applyNumberFormat="1" applyFont="1" applyFill="1" applyBorder="1" applyAlignment="1" applyProtection="1">
      <alignment horizontal="center" vertical="center"/>
    </xf>
    <xf numFmtId="10" fontId="5" fillId="0" borderId="22" xfId="2" applyNumberFormat="1" applyFont="1" applyFill="1" applyBorder="1" applyAlignment="1" applyProtection="1">
      <alignment horizontal="center" vertical="center"/>
    </xf>
    <xf numFmtId="0" fontId="2" fillId="0" borderId="18" xfId="0" applyFont="1" applyFill="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1" fontId="2" fillId="0" borderId="3" xfId="0" applyNumberFormat="1" applyFont="1" applyFill="1" applyBorder="1" applyAlignment="1" applyProtection="1">
      <alignment horizontal="center" vertical="center"/>
    </xf>
    <xf numFmtId="1" fontId="2" fillId="0" borderId="22"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center" vertical="center" wrapText="1"/>
    </xf>
    <xf numFmtId="1" fontId="2" fillId="0" borderId="22" xfId="0" applyNumberFormat="1" applyFont="1" applyFill="1" applyBorder="1" applyAlignment="1" applyProtection="1">
      <alignment horizontal="center" vertical="center" wrapText="1"/>
    </xf>
    <xf numFmtId="0" fontId="5" fillId="0" borderId="0" xfId="0" applyFont="1" applyFill="1" applyAlignment="1" applyProtection="1">
      <alignment horizontal="left" vertical="center"/>
    </xf>
    <xf numFmtId="42" fontId="5" fillId="0" borderId="51" xfId="3" applyFont="1" applyFill="1" applyBorder="1" applyAlignment="1" applyProtection="1">
      <alignment horizontal="right" vertical="center"/>
    </xf>
    <xf numFmtId="42" fontId="5" fillId="0" borderId="52" xfId="3" applyFont="1" applyFill="1" applyBorder="1" applyAlignment="1" applyProtection="1">
      <alignment horizontal="right" vertical="center"/>
    </xf>
    <xf numFmtId="10" fontId="2" fillId="0" borderId="3" xfId="2" applyNumberFormat="1" applyFont="1" applyFill="1" applyBorder="1" applyAlignment="1" applyProtection="1">
      <alignment horizontal="center" vertical="center"/>
    </xf>
    <xf numFmtId="10" fontId="2" fillId="0" borderId="22" xfId="2" applyNumberFormat="1"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22" xfId="0" applyFont="1" applyFill="1" applyBorder="1" applyAlignment="1" applyProtection="1">
      <alignment horizontal="center" vertical="center"/>
    </xf>
    <xf numFmtId="3" fontId="5" fillId="0" borderId="51" xfId="0" applyNumberFormat="1" applyFont="1" applyFill="1" applyBorder="1" applyAlignment="1" applyProtection="1">
      <alignment horizontal="left" vertical="center"/>
    </xf>
    <xf numFmtId="3" fontId="5" fillId="0" borderId="54" xfId="0" applyNumberFormat="1" applyFont="1" applyFill="1" applyBorder="1" applyAlignment="1" applyProtection="1">
      <alignment horizontal="left" vertical="center"/>
    </xf>
    <xf numFmtId="3" fontId="5" fillId="0" borderId="52" xfId="0" applyNumberFormat="1" applyFont="1" applyFill="1" applyBorder="1" applyAlignment="1" applyProtection="1">
      <alignment horizontal="left" vertical="center"/>
    </xf>
    <xf numFmtId="0" fontId="2" fillId="0" borderId="18" xfId="0" applyFont="1" applyFill="1" applyBorder="1" applyAlignment="1" applyProtection="1">
      <alignment horizontal="center" vertical="center"/>
    </xf>
    <xf numFmtId="0" fontId="2" fillId="0" borderId="19"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5" fillId="0" borderId="19" xfId="0" applyFont="1" applyFill="1" applyBorder="1" applyProtection="1"/>
    <xf numFmtId="0" fontId="2" fillId="0" borderId="24" xfId="0"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wrapText="1"/>
    </xf>
    <xf numFmtId="42" fontId="5" fillId="0" borderId="0" xfId="3" applyFont="1" applyFill="1" applyBorder="1" applyAlignment="1" applyProtection="1">
      <alignment horizontal="right" vertical="center"/>
    </xf>
    <xf numFmtId="0" fontId="5" fillId="0" borderId="3" xfId="0" applyFont="1" applyFill="1" applyBorder="1" applyAlignment="1" applyProtection="1">
      <alignment horizontal="center" vertical="center" wrapText="1"/>
      <protection locked="0"/>
    </xf>
    <xf numFmtId="0" fontId="5" fillId="0" borderId="22"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3" fontId="6" fillId="0" borderId="3" xfId="0" applyNumberFormat="1" applyFont="1" applyFill="1" applyBorder="1" applyAlignment="1" applyProtection="1">
      <alignment horizontal="left" vertical="center" wrapText="1" readingOrder="1"/>
      <protection locked="0"/>
    </xf>
    <xf numFmtId="0" fontId="6" fillId="0" borderId="22" xfId="0" applyFont="1" applyFill="1" applyBorder="1" applyAlignment="1" applyProtection="1">
      <alignment horizontal="left" vertical="center" wrapText="1" readingOrder="1"/>
      <protection locked="0"/>
    </xf>
    <xf numFmtId="0" fontId="5" fillId="0" borderId="18"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6" fillId="0" borderId="4" xfId="0" applyFont="1" applyFill="1" applyBorder="1" applyAlignment="1" applyProtection="1">
      <alignment horizontal="center" vertical="center" wrapText="1" readingOrder="1"/>
      <protection locked="0"/>
    </xf>
    <xf numFmtId="0" fontId="6" fillId="0" borderId="22" xfId="0" applyFont="1" applyFill="1" applyBorder="1" applyAlignment="1" applyProtection="1">
      <alignment horizontal="center" vertical="center" wrapText="1" readingOrder="1"/>
      <protection locked="0"/>
    </xf>
    <xf numFmtId="164" fontId="5" fillId="0" borderId="3" xfId="1" applyFont="1" applyFill="1" applyBorder="1" applyAlignment="1" applyProtection="1">
      <alignment horizontal="right" vertical="center"/>
      <protection locked="0"/>
    </xf>
    <xf numFmtId="164" fontId="5" fillId="0" borderId="22" xfId="1" applyFont="1" applyFill="1" applyBorder="1" applyAlignment="1" applyProtection="1">
      <alignment horizontal="right" vertical="center"/>
      <protection locked="0"/>
    </xf>
    <xf numFmtId="0" fontId="6" fillId="0" borderId="3" xfId="0" applyFont="1" applyFill="1" applyBorder="1" applyAlignment="1" applyProtection="1">
      <alignment horizontal="center" vertical="center" wrapText="1" readingOrder="1"/>
      <protection locked="0"/>
    </xf>
    <xf numFmtId="49" fontId="2" fillId="0" borderId="15" xfId="0" applyNumberFormat="1" applyFont="1" applyFill="1" applyBorder="1" applyAlignment="1" applyProtection="1">
      <alignment horizontal="center" vertical="center"/>
    </xf>
    <xf numFmtId="49" fontId="2" fillId="0" borderId="17" xfId="0" applyNumberFormat="1" applyFont="1" applyFill="1" applyBorder="1" applyAlignment="1" applyProtection="1">
      <alignment horizontal="center" vertical="center"/>
    </xf>
    <xf numFmtId="1" fontId="2" fillId="0" borderId="15" xfId="0" applyNumberFormat="1" applyFont="1" applyFill="1" applyBorder="1" applyAlignment="1" applyProtection="1">
      <alignment horizontal="center" vertical="center"/>
    </xf>
    <xf numFmtId="1" fontId="2" fillId="0" borderId="17" xfId="0" applyNumberFormat="1" applyFont="1" applyFill="1" applyBorder="1" applyAlignment="1" applyProtection="1">
      <alignment horizontal="center" vertical="center"/>
    </xf>
    <xf numFmtId="1" fontId="2" fillId="0" borderId="1" xfId="0" applyNumberFormat="1"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3" fontId="5" fillId="0" borderId="3" xfId="0" applyNumberFormat="1" applyFont="1" applyFill="1" applyBorder="1" applyAlignment="1" applyProtection="1">
      <alignment horizontal="center" vertical="center"/>
      <protection locked="0"/>
    </xf>
    <xf numFmtId="0" fontId="2" fillId="0" borderId="51" xfId="0" applyFont="1" applyFill="1" applyBorder="1" applyAlignment="1" applyProtection="1">
      <alignment horizontal="left" vertical="center"/>
    </xf>
    <xf numFmtId="0" fontId="2" fillId="0" borderId="52" xfId="0" applyFont="1" applyFill="1" applyBorder="1" applyAlignment="1" applyProtection="1">
      <alignment horizontal="left" vertical="center"/>
    </xf>
    <xf numFmtId="3" fontId="5" fillId="0" borderId="61" xfId="0" applyNumberFormat="1" applyFont="1" applyFill="1" applyBorder="1" applyAlignment="1" applyProtection="1">
      <alignment horizontal="left" vertical="center" wrapText="1"/>
    </xf>
    <xf numFmtId="3" fontId="5" fillId="0" borderId="63" xfId="0" applyNumberFormat="1" applyFont="1" applyFill="1" applyBorder="1" applyAlignment="1" applyProtection="1">
      <alignment horizontal="left" vertical="center" wrapText="1"/>
    </xf>
    <xf numFmtId="3" fontId="5" fillId="0" borderId="62" xfId="0" applyNumberFormat="1" applyFont="1" applyFill="1" applyBorder="1" applyAlignment="1" applyProtection="1">
      <alignment horizontal="left" vertical="center" wrapText="1"/>
    </xf>
    <xf numFmtId="42" fontId="5" fillId="0" borderId="61" xfId="3" applyFont="1" applyFill="1" applyBorder="1" applyAlignment="1" applyProtection="1">
      <alignment horizontal="center" vertical="center"/>
    </xf>
    <xf numFmtId="42" fontId="5" fillId="0" borderId="62" xfId="3"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3" fontId="5" fillId="0" borderId="0" xfId="0" applyNumberFormat="1" applyFont="1" applyFill="1" applyBorder="1" applyAlignment="1" applyProtection="1">
      <alignment horizontal="left" vertical="center"/>
    </xf>
    <xf numFmtId="0" fontId="5" fillId="0" borderId="69" xfId="0" applyFont="1" applyFill="1" applyBorder="1" applyAlignment="1" applyProtection="1">
      <alignment horizontal="center" vertical="center" wrapText="1"/>
      <protection locked="0"/>
    </xf>
    <xf numFmtId="0" fontId="5" fillId="0" borderId="71" xfId="0" applyFont="1" applyFill="1" applyBorder="1" applyAlignment="1" applyProtection="1">
      <alignment horizontal="center" vertical="center" wrapText="1"/>
      <protection locked="0"/>
    </xf>
    <xf numFmtId="0" fontId="5" fillId="0" borderId="0" xfId="0" applyFont="1" applyFill="1" applyAlignment="1" applyProtection="1">
      <alignment horizontal="center" vertical="top" wrapText="1"/>
      <protection locked="0"/>
    </xf>
    <xf numFmtId="0" fontId="5" fillId="0" borderId="0" xfId="0" applyFont="1" applyFill="1" applyAlignment="1" applyProtection="1">
      <alignment horizontal="center" vertical="center" wrapText="1"/>
      <protection locked="0"/>
    </xf>
    <xf numFmtId="0" fontId="2" fillId="0" borderId="51" xfId="0" applyFont="1" applyFill="1" applyBorder="1" applyAlignment="1" applyProtection="1">
      <alignment horizontal="left" vertical="center" wrapText="1"/>
      <protection locked="0"/>
    </xf>
    <xf numFmtId="0" fontId="2" fillId="0" borderId="52" xfId="0" applyFont="1" applyFill="1" applyBorder="1" applyAlignment="1" applyProtection="1">
      <alignment horizontal="left" vertical="center" wrapText="1"/>
      <protection locked="0"/>
    </xf>
    <xf numFmtId="0" fontId="2" fillId="0" borderId="79" xfId="0" applyFont="1" applyFill="1" applyBorder="1" applyAlignment="1" applyProtection="1">
      <alignment horizontal="left" vertical="center" wrapText="1"/>
      <protection locked="0"/>
    </xf>
    <xf numFmtId="0" fontId="2" fillId="0" borderId="75" xfId="0" applyFont="1" applyFill="1" applyBorder="1" applyAlignment="1" applyProtection="1">
      <alignment horizontal="left" vertical="center" wrapText="1"/>
      <protection locked="0"/>
    </xf>
    <xf numFmtId="0" fontId="2" fillId="0" borderId="51" xfId="0" applyFont="1" applyFill="1" applyBorder="1" applyAlignment="1" applyProtection="1">
      <alignment horizontal="left" vertical="center"/>
      <protection locked="0"/>
    </xf>
    <xf numFmtId="0" fontId="2" fillId="0" borderId="52" xfId="0" applyFont="1" applyFill="1" applyBorder="1" applyAlignment="1" applyProtection="1">
      <alignment horizontal="left" vertical="center"/>
      <protection locked="0"/>
    </xf>
    <xf numFmtId="0" fontId="5" fillId="0" borderId="0" xfId="0" applyFont="1" applyFill="1" applyBorder="1" applyAlignment="1" applyProtection="1">
      <alignment horizontal="center" vertical="top"/>
      <protection locked="0"/>
    </xf>
    <xf numFmtId="0" fontId="5" fillId="0" borderId="53" xfId="0" applyFont="1" applyFill="1" applyBorder="1" applyAlignment="1" applyProtection="1">
      <alignment horizontal="center" vertical="top" wrapText="1"/>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wrapText="1"/>
      <protection locked="0"/>
    </xf>
    <xf numFmtId="0" fontId="2" fillId="0" borderId="19" xfId="0" applyFont="1" applyFill="1" applyBorder="1" applyAlignment="1" applyProtection="1">
      <alignment horizontal="center" vertical="center" wrapText="1"/>
      <protection locked="0"/>
    </xf>
    <xf numFmtId="0" fontId="5" fillId="0" borderId="50" xfId="0" applyFont="1" applyFill="1" applyBorder="1" applyAlignment="1" applyProtection="1">
      <alignment horizontal="left" vertical="center"/>
      <protection locked="0"/>
    </xf>
    <xf numFmtId="0" fontId="5" fillId="0" borderId="58" xfId="0" applyFont="1" applyFill="1" applyBorder="1" applyAlignment="1" applyProtection="1">
      <alignment horizontal="left" vertical="center"/>
      <protection locked="0"/>
    </xf>
    <xf numFmtId="0" fontId="2" fillId="0" borderId="3"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2" fillId="0" borderId="22" xfId="0" applyFont="1" applyFill="1" applyBorder="1" applyAlignment="1" applyProtection="1">
      <alignment horizontal="center" vertical="center"/>
      <protection locked="0"/>
    </xf>
    <xf numFmtId="3" fontId="5" fillId="0" borderId="56" xfId="0" applyNumberFormat="1" applyFont="1" applyFill="1" applyBorder="1" applyAlignment="1" applyProtection="1">
      <alignment horizontal="left" vertical="center"/>
      <protection locked="0"/>
    </xf>
    <xf numFmtId="3" fontId="5" fillId="0" borderId="59" xfId="0" applyNumberFormat="1" applyFont="1" applyFill="1" applyBorder="1" applyAlignment="1" applyProtection="1">
      <alignment horizontal="left" vertical="center"/>
      <protection locked="0"/>
    </xf>
    <xf numFmtId="3" fontId="5" fillId="0" borderId="57" xfId="0" applyNumberFormat="1" applyFont="1" applyFill="1" applyBorder="1" applyAlignment="1" applyProtection="1">
      <alignment horizontal="left" vertical="center"/>
      <protection locked="0"/>
    </xf>
    <xf numFmtId="0" fontId="5" fillId="0" borderId="0" xfId="0" applyFont="1" applyFill="1" applyAlignment="1" applyProtection="1">
      <alignment horizontal="left" vertical="center"/>
      <protection locked="0"/>
    </xf>
    <xf numFmtId="3" fontId="5" fillId="0" borderId="69" xfId="0" applyNumberFormat="1" applyFont="1" applyFill="1" applyBorder="1" applyAlignment="1" applyProtection="1">
      <alignment horizontal="left" vertical="center" wrapText="1"/>
      <protection locked="0"/>
    </xf>
    <xf numFmtId="3" fontId="5" fillId="0" borderId="70" xfId="0" applyNumberFormat="1" applyFont="1" applyFill="1" applyBorder="1" applyAlignment="1" applyProtection="1">
      <alignment horizontal="left" vertical="center" wrapText="1"/>
      <protection locked="0"/>
    </xf>
    <xf numFmtId="3" fontId="5" fillId="0" borderId="71" xfId="0" applyNumberFormat="1" applyFont="1" applyFill="1" applyBorder="1" applyAlignment="1" applyProtection="1">
      <alignment horizontal="left" vertical="center" wrapText="1"/>
      <protection locked="0"/>
    </xf>
    <xf numFmtId="42" fontId="5" fillId="0" borderId="74" xfId="3" applyFont="1" applyFill="1" applyBorder="1" applyAlignment="1" applyProtection="1">
      <alignment horizontal="center" vertical="center"/>
    </xf>
    <xf numFmtId="42" fontId="5" fillId="0" borderId="75" xfId="3"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4"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2" fillId="0" borderId="17" xfId="0" applyFont="1" applyFill="1" applyBorder="1" applyAlignment="1" applyProtection="1">
      <alignment horizontal="center" vertical="center" wrapText="1"/>
      <protection locked="0"/>
    </xf>
    <xf numFmtId="1" fontId="2" fillId="0" borderId="3" xfId="0" applyNumberFormat="1" applyFont="1" applyFill="1" applyBorder="1" applyAlignment="1" applyProtection="1">
      <alignment horizontal="center" vertical="center"/>
      <protection locked="0"/>
    </xf>
    <xf numFmtId="1" fontId="2" fillId="0" borderId="22" xfId="0" applyNumberFormat="1" applyFont="1" applyFill="1" applyBorder="1" applyAlignment="1" applyProtection="1">
      <alignment horizontal="center" vertical="center"/>
      <protection locked="0"/>
    </xf>
    <xf numFmtId="1" fontId="2" fillId="0" borderId="3" xfId="0" applyNumberFormat="1" applyFont="1" applyFill="1" applyBorder="1" applyAlignment="1" applyProtection="1">
      <alignment horizontal="center" vertical="center" wrapText="1"/>
      <protection locked="0"/>
    </xf>
    <xf numFmtId="1" fontId="2" fillId="0" borderId="22" xfId="0" applyNumberFormat="1" applyFont="1" applyFill="1" applyBorder="1" applyAlignment="1" applyProtection="1">
      <alignment horizontal="center" vertical="center" wrapText="1"/>
      <protection locked="0"/>
    </xf>
    <xf numFmtId="0" fontId="5" fillId="0" borderId="19" xfId="0" applyFont="1" applyFill="1" applyBorder="1" applyProtection="1">
      <protection locked="0"/>
    </xf>
    <xf numFmtId="3" fontId="5" fillId="0" borderId="51" xfId="0" applyNumberFormat="1" applyFont="1" applyFill="1" applyBorder="1" applyAlignment="1" applyProtection="1">
      <alignment horizontal="left" vertical="center"/>
      <protection locked="0"/>
    </xf>
    <xf numFmtId="3" fontId="5" fillId="0" borderId="54" xfId="0" applyNumberFormat="1" applyFont="1" applyFill="1" applyBorder="1" applyAlignment="1" applyProtection="1">
      <alignment horizontal="left" vertical="center"/>
      <protection locked="0"/>
    </xf>
    <xf numFmtId="3" fontId="5" fillId="0" borderId="52" xfId="0" applyNumberFormat="1" applyFont="1" applyFill="1" applyBorder="1" applyAlignment="1" applyProtection="1">
      <alignment horizontal="left" vertical="center"/>
      <protection locked="0"/>
    </xf>
    <xf numFmtId="0" fontId="2" fillId="0" borderId="1" xfId="0" applyFont="1" applyFill="1" applyBorder="1" applyAlignment="1" applyProtection="1">
      <alignment horizontal="center" vertical="center"/>
      <protection locked="0"/>
    </xf>
    <xf numFmtId="0" fontId="2" fillId="0" borderId="23"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protection locked="0"/>
    </xf>
    <xf numFmtId="0" fontId="5" fillId="0" borderId="18" xfId="0" applyFont="1" applyFill="1" applyBorder="1" applyAlignment="1" applyProtection="1">
      <alignment horizontal="center" vertical="center"/>
      <protection locked="0"/>
    </xf>
    <xf numFmtId="0" fontId="5" fillId="0" borderId="19" xfId="0" applyFont="1" applyFill="1" applyBorder="1" applyAlignment="1" applyProtection="1">
      <alignment horizontal="center" vertical="center"/>
      <protection locked="0"/>
    </xf>
    <xf numFmtId="49" fontId="2" fillId="0" borderId="15" xfId="0" applyNumberFormat="1" applyFont="1" applyFill="1" applyBorder="1" applyAlignment="1" applyProtection="1">
      <alignment horizontal="center" vertical="center"/>
      <protection locked="0"/>
    </xf>
    <xf numFmtId="49" fontId="2" fillId="0" borderId="17" xfId="0" applyNumberFormat="1" applyFont="1" applyFill="1" applyBorder="1" applyAlignment="1" applyProtection="1">
      <alignment horizontal="center" vertical="center"/>
      <protection locked="0"/>
    </xf>
    <xf numFmtId="1" fontId="2" fillId="0" borderId="15" xfId="0" applyNumberFormat="1" applyFont="1" applyFill="1" applyBorder="1" applyAlignment="1" applyProtection="1">
      <alignment horizontal="center" vertical="center"/>
      <protection locked="0"/>
    </xf>
    <xf numFmtId="1" fontId="2" fillId="0" borderId="17" xfId="0" applyNumberFormat="1" applyFont="1" applyFill="1" applyBorder="1" applyAlignment="1" applyProtection="1">
      <alignment horizontal="center" vertical="center"/>
      <protection locked="0"/>
    </xf>
    <xf numFmtId="3" fontId="5" fillId="0" borderId="0" xfId="0" applyNumberFormat="1" applyFont="1" applyFill="1" applyBorder="1" applyAlignment="1" applyProtection="1">
      <alignment horizontal="left" vertical="center"/>
      <protection locked="0"/>
    </xf>
    <xf numFmtId="42" fontId="5" fillId="0" borderId="0" xfId="3" applyFont="1" applyFill="1" applyBorder="1" applyAlignment="1" applyProtection="1">
      <alignment horizontal="right" vertical="center"/>
      <protection locked="0"/>
    </xf>
    <xf numFmtId="49" fontId="2" fillId="0" borderId="3" xfId="0" applyNumberFormat="1" applyFont="1" applyFill="1" applyBorder="1" applyAlignment="1" applyProtection="1">
      <alignment horizontal="center" vertical="center"/>
      <protection locked="0"/>
    </xf>
    <xf numFmtId="49" fontId="2" fillId="0" borderId="22" xfId="0" applyNumberFormat="1"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5" fillId="3" borderId="69" xfId="0" applyFont="1" applyFill="1" applyBorder="1" applyAlignment="1" applyProtection="1">
      <alignment horizontal="center" vertical="center" wrapText="1"/>
    </xf>
    <xf numFmtId="0" fontId="5" fillId="3" borderId="71" xfId="0" applyFont="1" applyFill="1" applyBorder="1" applyAlignment="1" applyProtection="1">
      <alignment horizontal="center" vertical="center" wrapText="1"/>
    </xf>
    <xf numFmtId="0" fontId="5" fillId="3" borderId="0" xfId="0" applyFont="1" applyFill="1" applyAlignment="1" applyProtection="1">
      <alignment horizontal="center" vertical="center" wrapText="1"/>
    </xf>
    <xf numFmtId="0" fontId="5" fillId="3" borderId="0" xfId="0" applyFont="1" applyFill="1" applyAlignment="1" applyProtection="1">
      <alignment horizontal="center" vertical="top" wrapText="1"/>
    </xf>
    <xf numFmtId="3" fontId="5" fillId="3" borderId="51" xfId="0" applyNumberFormat="1" applyFont="1" applyFill="1" applyBorder="1" applyAlignment="1" applyProtection="1">
      <alignment horizontal="left" vertical="center"/>
    </xf>
    <xf numFmtId="3" fontId="5" fillId="3" borderId="54" xfId="0" applyNumberFormat="1" applyFont="1" applyFill="1" applyBorder="1" applyAlignment="1" applyProtection="1">
      <alignment horizontal="left" vertical="center"/>
    </xf>
    <xf numFmtId="3" fontId="5" fillId="3" borderId="52" xfId="0" applyNumberFormat="1" applyFont="1" applyFill="1" applyBorder="1" applyAlignment="1" applyProtection="1">
      <alignment horizontal="left" vertical="center"/>
    </xf>
    <xf numFmtId="42" fontId="5" fillId="3" borderId="51" xfId="3" applyFont="1" applyFill="1" applyBorder="1" applyAlignment="1" applyProtection="1">
      <alignment horizontal="right" vertical="center"/>
    </xf>
    <xf numFmtId="42" fontId="5" fillId="3" borderId="52" xfId="3" applyFont="1" applyFill="1" applyBorder="1" applyAlignment="1" applyProtection="1">
      <alignment horizontal="right" vertical="center"/>
    </xf>
    <xf numFmtId="3" fontId="5" fillId="3" borderId="56" xfId="0" applyNumberFormat="1" applyFont="1" applyFill="1" applyBorder="1" applyAlignment="1" applyProtection="1">
      <alignment horizontal="left" vertical="center"/>
    </xf>
    <xf numFmtId="3" fontId="5" fillId="3" borderId="59" xfId="0" applyNumberFormat="1" applyFont="1" applyFill="1" applyBorder="1" applyAlignment="1" applyProtection="1">
      <alignment horizontal="left" vertical="center"/>
    </xf>
    <xf numFmtId="3" fontId="5" fillId="3" borderId="57" xfId="0" applyNumberFormat="1" applyFont="1" applyFill="1" applyBorder="1" applyAlignment="1" applyProtection="1">
      <alignment horizontal="left" vertical="center"/>
    </xf>
    <xf numFmtId="3" fontId="5" fillId="0" borderId="69" xfId="0" applyNumberFormat="1" applyFont="1" applyFill="1" applyBorder="1" applyAlignment="1" applyProtection="1">
      <alignment horizontal="left" vertical="center" wrapText="1"/>
    </xf>
    <xf numFmtId="3" fontId="5" fillId="0" borderId="70" xfId="0" applyNumberFormat="1" applyFont="1" applyFill="1" applyBorder="1" applyAlignment="1" applyProtection="1">
      <alignment horizontal="left" vertical="center" wrapText="1"/>
    </xf>
    <xf numFmtId="3" fontId="5" fillId="0" borderId="71" xfId="0" applyNumberFormat="1" applyFont="1" applyFill="1" applyBorder="1" applyAlignment="1" applyProtection="1">
      <alignment horizontal="left" vertical="center" wrapText="1"/>
    </xf>
    <xf numFmtId="0" fontId="2" fillId="3" borderId="51" xfId="0" applyFont="1" applyFill="1" applyBorder="1" applyAlignment="1" applyProtection="1">
      <alignment horizontal="left" vertical="center" wrapText="1"/>
    </xf>
    <xf numFmtId="0" fontId="2" fillId="3" borderId="52" xfId="0" applyFont="1" applyFill="1" applyBorder="1" applyAlignment="1" applyProtection="1">
      <alignment horizontal="left" vertical="center" wrapText="1"/>
    </xf>
    <xf numFmtId="0" fontId="2" fillId="3" borderId="51" xfId="0" applyFont="1" applyFill="1" applyBorder="1" applyAlignment="1" applyProtection="1">
      <alignment horizontal="left" vertical="center"/>
    </xf>
    <xf numFmtId="0" fontId="2" fillId="3" borderId="52" xfId="0" applyFont="1" applyFill="1" applyBorder="1" applyAlignment="1" applyProtection="1">
      <alignment horizontal="left" vertical="center"/>
    </xf>
    <xf numFmtId="0" fontId="5" fillId="3" borderId="50" xfId="0" applyFont="1" applyFill="1" applyBorder="1" applyAlignment="1" applyProtection="1">
      <alignment horizontal="left" vertical="center"/>
    </xf>
    <xf numFmtId="0" fontId="5" fillId="3" borderId="58" xfId="0" applyFont="1" applyFill="1" applyBorder="1" applyAlignment="1" applyProtection="1">
      <alignment horizontal="left" vertical="center"/>
    </xf>
    <xf numFmtId="10" fontId="2" fillId="3" borderId="3" xfId="2" applyNumberFormat="1" applyFont="1" applyFill="1" applyBorder="1" applyAlignment="1" applyProtection="1">
      <alignment horizontal="center" vertical="center"/>
    </xf>
    <xf numFmtId="10" fontId="2" fillId="3" borderId="22" xfId="2" applyNumberFormat="1" applyFont="1" applyFill="1" applyBorder="1" applyAlignment="1" applyProtection="1">
      <alignment horizontal="center" vertical="center"/>
    </xf>
    <xf numFmtId="10" fontId="5" fillId="3" borderId="3" xfId="2" applyNumberFormat="1" applyFont="1" applyFill="1" applyBorder="1" applyAlignment="1" applyProtection="1">
      <alignment horizontal="center" vertical="center"/>
    </xf>
    <xf numFmtId="10" fontId="5" fillId="3" borderId="22" xfId="2" applyNumberFormat="1"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49" fontId="2" fillId="3" borderId="3" xfId="0" applyNumberFormat="1" applyFont="1" applyFill="1" applyBorder="1" applyAlignment="1" applyProtection="1">
      <alignment horizontal="center" vertical="center"/>
    </xf>
    <xf numFmtId="49" fontId="2" fillId="3" borderId="22"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wrapText="1"/>
    </xf>
    <xf numFmtId="0" fontId="5" fillId="0" borderId="19" xfId="0" applyFont="1" applyBorder="1" applyProtection="1"/>
    <xf numFmtId="0" fontId="2" fillId="3" borderId="19" xfId="0" applyFont="1" applyFill="1" applyBorder="1" applyAlignment="1" applyProtection="1">
      <alignment horizontal="center" vertical="center" wrapText="1"/>
    </xf>
    <xf numFmtId="0" fontId="2" fillId="3" borderId="24" xfId="0" applyFont="1" applyFill="1" applyBorder="1" applyAlignment="1" applyProtection="1">
      <alignment horizontal="center" vertical="center" wrapText="1"/>
    </xf>
    <xf numFmtId="0" fontId="2" fillId="3" borderId="44"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17" xfId="0" applyFont="1" applyFill="1" applyBorder="1" applyAlignment="1" applyProtection="1">
      <alignment horizontal="center" vertical="center" wrapText="1"/>
    </xf>
    <xf numFmtId="0" fontId="2" fillId="3" borderId="18" xfId="0" applyFont="1" applyFill="1" applyBorder="1" applyAlignment="1" applyProtection="1">
      <alignment horizontal="center" vertical="center"/>
    </xf>
    <xf numFmtId="0" fontId="2" fillId="3" borderId="19" xfId="0" applyFont="1" applyFill="1" applyBorder="1" applyAlignment="1" applyProtection="1">
      <alignment horizontal="center" vertical="center"/>
    </xf>
    <xf numFmtId="1" fontId="2" fillId="3" borderId="3" xfId="0" applyNumberFormat="1" applyFont="1" applyFill="1" applyBorder="1" applyAlignment="1" applyProtection="1">
      <alignment horizontal="center" vertical="center"/>
    </xf>
    <xf numFmtId="1" fontId="2" fillId="3" borderId="22" xfId="0" applyNumberFormat="1" applyFont="1" applyFill="1" applyBorder="1" applyAlignment="1" applyProtection="1">
      <alignment horizontal="center" vertical="center"/>
    </xf>
    <xf numFmtId="1" fontId="2" fillId="3" borderId="3" xfId="0" applyNumberFormat="1" applyFont="1" applyFill="1" applyBorder="1" applyAlignment="1" applyProtection="1">
      <alignment horizontal="center" vertical="center" wrapText="1"/>
    </xf>
    <xf numFmtId="1" fontId="2" fillId="3" borderId="22" xfId="0" applyNumberFormat="1"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0" fontId="2" fillId="3" borderId="23" xfId="0" applyFont="1" applyFill="1" applyBorder="1" applyAlignment="1" applyProtection="1">
      <alignment horizontal="center" vertical="center" wrapText="1"/>
    </xf>
    <xf numFmtId="0" fontId="2" fillId="3" borderId="15"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protection locked="0"/>
    </xf>
    <xf numFmtId="164" fontId="5" fillId="3" borderId="3" xfId="1" applyFont="1" applyFill="1" applyBorder="1" applyAlignment="1" applyProtection="1">
      <alignment horizontal="right" vertical="center"/>
      <protection locked="0"/>
    </xf>
    <xf numFmtId="164" fontId="5" fillId="3" borderId="22" xfId="1" applyFont="1" applyFill="1" applyBorder="1" applyAlignment="1" applyProtection="1">
      <alignment horizontal="right" vertical="center"/>
      <protection locked="0"/>
    </xf>
    <xf numFmtId="0" fontId="5" fillId="3" borderId="3" xfId="0" applyFont="1" applyFill="1" applyBorder="1" applyAlignment="1" applyProtection="1">
      <alignment horizontal="center" vertical="center" wrapText="1"/>
      <protection locked="0"/>
    </xf>
    <xf numFmtId="0" fontId="5" fillId="3" borderId="22"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protection locked="0"/>
    </xf>
    <xf numFmtId="0" fontId="5" fillId="3" borderId="22" xfId="0" applyFont="1" applyFill="1" applyBorder="1" applyAlignment="1" applyProtection="1">
      <alignment horizontal="center" vertical="center"/>
      <protection locked="0"/>
    </xf>
    <xf numFmtId="3" fontId="6" fillId="0" borderId="3" xfId="0" applyNumberFormat="1" applyFont="1" applyBorder="1" applyAlignment="1" applyProtection="1">
      <alignment horizontal="left" vertical="center" wrapText="1" readingOrder="1"/>
      <protection locked="0"/>
    </xf>
    <xf numFmtId="3" fontId="6" fillId="0" borderId="22" xfId="0" applyNumberFormat="1" applyFont="1" applyBorder="1" applyAlignment="1" applyProtection="1">
      <alignment horizontal="left" vertical="center" wrapText="1" readingOrder="1"/>
      <protection locked="0"/>
    </xf>
    <xf numFmtId="3" fontId="5" fillId="3" borderId="3"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0" fontId="5" fillId="3" borderId="18" xfId="0" applyFont="1" applyFill="1" applyBorder="1" applyAlignment="1" applyProtection="1">
      <alignment horizontal="center" vertical="center"/>
      <protection locked="0"/>
    </xf>
    <xf numFmtId="0" fontId="5" fillId="3" borderId="21" xfId="0"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6" fillId="0" borderId="3" xfId="0" applyFont="1" applyBorder="1" applyAlignment="1" applyProtection="1">
      <alignment horizontal="center" vertical="center" wrapText="1" readingOrder="1"/>
      <protection locked="0"/>
    </xf>
    <xf numFmtId="0" fontId="6" fillId="0" borderId="22" xfId="0" applyFont="1" applyBorder="1" applyAlignment="1" applyProtection="1">
      <alignment horizontal="center" vertical="center" wrapText="1" readingOrder="1"/>
      <protection locked="0"/>
    </xf>
    <xf numFmtId="0" fontId="5" fillId="3" borderId="0" xfId="0" applyFont="1" applyFill="1" applyBorder="1" applyAlignment="1" applyProtection="1">
      <alignment horizontal="center" vertical="top"/>
    </xf>
    <xf numFmtId="0" fontId="5" fillId="4" borderId="3" xfId="0" applyFont="1" applyFill="1" applyBorder="1" applyAlignment="1" applyProtection="1">
      <alignment horizontal="center" vertical="center"/>
      <protection locked="0"/>
    </xf>
    <xf numFmtId="0" fontId="5" fillId="4" borderId="22" xfId="0" applyFont="1" applyFill="1" applyBorder="1" applyAlignment="1" applyProtection="1">
      <alignment horizontal="center" vertical="center"/>
      <protection locked="0"/>
    </xf>
    <xf numFmtId="0" fontId="5" fillId="4" borderId="1" xfId="0" applyFont="1" applyFill="1" applyBorder="1" applyAlignment="1" applyProtection="1">
      <alignment horizontal="center" vertical="center"/>
      <protection locked="0"/>
    </xf>
    <xf numFmtId="0" fontId="2" fillId="3" borderId="4" xfId="0" applyFont="1" applyFill="1" applyBorder="1" applyAlignment="1" applyProtection="1">
      <alignment horizontal="center" vertical="center"/>
    </xf>
    <xf numFmtId="0" fontId="5" fillId="3" borderId="69" xfId="0" applyFont="1" applyFill="1" applyBorder="1" applyAlignment="1" applyProtection="1">
      <alignment horizontal="center" vertical="center" wrapText="1"/>
      <protection locked="0"/>
    </xf>
    <xf numFmtId="0" fontId="5" fillId="3" borderId="71" xfId="0" applyFont="1" applyFill="1" applyBorder="1" applyAlignment="1" applyProtection="1">
      <alignment horizontal="center" vertical="center" wrapText="1"/>
      <protection locked="0"/>
    </xf>
    <xf numFmtId="0" fontId="5" fillId="3" borderId="0" xfId="0" applyFont="1" applyFill="1" applyAlignment="1" applyProtection="1">
      <alignment horizontal="center" vertical="center" wrapText="1"/>
      <protection locked="0"/>
    </xf>
    <xf numFmtId="3" fontId="5" fillId="3" borderId="51" xfId="0" applyNumberFormat="1" applyFont="1" applyFill="1" applyBorder="1" applyAlignment="1" applyProtection="1">
      <alignment horizontal="left" vertical="center"/>
      <protection locked="0"/>
    </xf>
    <xf numFmtId="3" fontId="5" fillId="3" borderId="54" xfId="0" applyNumberFormat="1" applyFont="1" applyFill="1" applyBorder="1" applyAlignment="1" applyProtection="1">
      <alignment horizontal="left" vertical="center"/>
      <protection locked="0"/>
    </xf>
    <xf numFmtId="3" fontId="5" fillId="3" borderId="52" xfId="0" applyNumberFormat="1" applyFont="1" applyFill="1" applyBorder="1" applyAlignment="1" applyProtection="1">
      <alignment horizontal="left" vertical="center"/>
      <protection locked="0"/>
    </xf>
    <xf numFmtId="3" fontId="5" fillId="3" borderId="56" xfId="0" applyNumberFormat="1" applyFont="1" applyFill="1" applyBorder="1" applyAlignment="1" applyProtection="1">
      <alignment horizontal="left" vertical="center"/>
      <protection locked="0"/>
    </xf>
    <xf numFmtId="3" fontId="5" fillId="3" borderId="59" xfId="0" applyNumberFormat="1" applyFont="1" applyFill="1" applyBorder="1" applyAlignment="1" applyProtection="1">
      <alignment horizontal="left" vertical="center"/>
      <protection locked="0"/>
    </xf>
    <xf numFmtId="3" fontId="5" fillId="3" borderId="57" xfId="0" applyNumberFormat="1" applyFont="1" applyFill="1" applyBorder="1" applyAlignment="1" applyProtection="1">
      <alignment horizontal="left" vertical="center"/>
      <protection locked="0"/>
    </xf>
    <xf numFmtId="0" fontId="5" fillId="3" borderId="58" xfId="0" applyFont="1" applyFill="1" applyBorder="1" applyAlignment="1" applyProtection="1">
      <alignment horizontal="left" vertical="center"/>
      <protection locked="0"/>
    </xf>
    <xf numFmtId="0" fontId="2" fillId="3" borderId="51" xfId="0" applyFont="1" applyFill="1" applyBorder="1" applyAlignment="1" applyProtection="1">
      <alignment horizontal="left" vertical="center"/>
      <protection locked="0"/>
    </xf>
    <xf numFmtId="0" fontId="2" fillId="3" borderId="52" xfId="0" applyFont="1" applyFill="1" applyBorder="1" applyAlignment="1" applyProtection="1">
      <alignment horizontal="left" vertical="center"/>
      <protection locked="0"/>
    </xf>
    <xf numFmtId="0" fontId="2" fillId="3" borderId="51" xfId="0" applyFont="1" applyFill="1" applyBorder="1" applyAlignment="1" applyProtection="1">
      <alignment horizontal="left" vertical="center" wrapText="1"/>
      <protection locked="0"/>
    </xf>
    <xf numFmtId="0" fontId="2" fillId="3" borderId="52" xfId="0" applyFont="1" applyFill="1" applyBorder="1" applyAlignment="1" applyProtection="1">
      <alignment horizontal="left" vertical="center" wrapText="1"/>
      <protection locked="0"/>
    </xf>
    <xf numFmtId="0" fontId="5" fillId="3" borderId="0" xfId="0" applyFont="1" applyFill="1" applyBorder="1" applyAlignment="1" applyProtection="1">
      <alignment horizontal="center" vertical="top"/>
      <protection locked="0"/>
    </xf>
    <xf numFmtId="0" fontId="5" fillId="3" borderId="0" xfId="0" applyFont="1" applyFill="1" applyAlignment="1" applyProtection="1">
      <alignment horizontal="center" vertical="top" wrapText="1"/>
      <protection locked="0"/>
    </xf>
    <xf numFmtId="0" fontId="2" fillId="3" borderId="18" xfId="0" applyFont="1" applyFill="1" applyBorder="1" applyAlignment="1" applyProtection="1">
      <alignment horizontal="center" vertical="center"/>
      <protection locked="0"/>
    </xf>
    <xf numFmtId="0" fontId="2" fillId="3" borderId="19"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4" xfId="0" applyFont="1" applyFill="1" applyBorder="1" applyAlignment="1" applyProtection="1">
      <alignment horizontal="center" vertical="center"/>
      <protection locked="0"/>
    </xf>
    <xf numFmtId="0" fontId="2" fillId="3" borderId="22" xfId="0" applyFont="1" applyFill="1" applyBorder="1" applyAlignment="1" applyProtection="1">
      <alignment horizontal="center" vertical="center"/>
      <protection locked="0"/>
    </xf>
    <xf numFmtId="0" fontId="2" fillId="3" borderId="18" xfId="0" applyFont="1" applyFill="1" applyBorder="1" applyAlignment="1" applyProtection="1">
      <alignment horizontal="center" vertical="center" wrapText="1"/>
      <protection locked="0"/>
    </xf>
    <xf numFmtId="0" fontId="2" fillId="3" borderId="19" xfId="0" applyFont="1" applyFill="1" applyBorder="1" applyAlignment="1" applyProtection="1">
      <alignment horizontal="center" vertical="center" wrapText="1"/>
      <protection locked="0"/>
    </xf>
    <xf numFmtId="0" fontId="5" fillId="3" borderId="50" xfId="0" applyFont="1" applyFill="1" applyBorder="1" applyAlignment="1" applyProtection="1">
      <alignment horizontal="left" vertical="center"/>
      <protection locked="0"/>
    </xf>
    <xf numFmtId="1" fontId="2" fillId="3" borderId="3" xfId="0" applyNumberFormat="1" applyFont="1" applyFill="1" applyBorder="1" applyAlignment="1" applyProtection="1">
      <alignment horizontal="center" vertical="center" wrapText="1"/>
      <protection locked="0"/>
    </xf>
    <xf numFmtId="1" fontId="2" fillId="3" borderId="22" xfId="0" applyNumberFormat="1" applyFont="1" applyFill="1" applyBorder="1" applyAlignment="1" applyProtection="1">
      <alignment horizontal="center" vertical="center" wrapText="1"/>
      <protection locked="0"/>
    </xf>
    <xf numFmtId="49" fontId="2" fillId="3" borderId="3" xfId="0" applyNumberFormat="1" applyFont="1" applyFill="1" applyBorder="1" applyAlignment="1" applyProtection="1">
      <alignment horizontal="center" vertical="center"/>
      <protection locked="0"/>
    </xf>
    <xf numFmtId="49" fontId="2" fillId="3" borderId="22" xfId="0" applyNumberFormat="1" applyFont="1" applyFill="1" applyBorder="1" applyAlignment="1" applyProtection="1">
      <alignment horizontal="center" vertical="center"/>
      <protection locked="0"/>
    </xf>
    <xf numFmtId="0" fontId="5" fillId="0" borderId="19" xfId="0" applyFont="1" applyBorder="1" applyProtection="1">
      <protection locked="0"/>
    </xf>
    <xf numFmtId="0" fontId="2" fillId="3" borderId="23" xfId="0"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protection locked="0"/>
    </xf>
    <xf numFmtId="0" fontId="2" fillId="3" borderId="15" xfId="0" applyFont="1" applyFill="1" applyBorder="1" applyAlignment="1" applyProtection="1">
      <alignment horizontal="center" vertical="center" wrapText="1"/>
      <protection locked="0"/>
    </xf>
    <xf numFmtId="0" fontId="2" fillId="3" borderId="17" xfId="0" applyFont="1" applyFill="1" applyBorder="1" applyAlignment="1" applyProtection="1">
      <alignment horizontal="center" vertical="center" wrapText="1"/>
      <protection locked="0"/>
    </xf>
    <xf numFmtId="1" fontId="2" fillId="3" borderId="3" xfId="0" applyNumberFormat="1" applyFont="1" applyFill="1" applyBorder="1" applyAlignment="1" applyProtection="1">
      <alignment horizontal="center" vertical="center"/>
      <protection locked="0"/>
    </xf>
    <xf numFmtId="1" fontId="2" fillId="3" borderId="22" xfId="0" applyNumberFormat="1" applyFont="1" applyFill="1" applyBorder="1" applyAlignment="1" applyProtection="1">
      <alignment horizontal="center" vertical="center"/>
      <protection locked="0"/>
    </xf>
    <xf numFmtId="0" fontId="5" fillId="3" borderId="21"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5" fillId="3" borderId="22" xfId="0" applyFont="1" applyFill="1" applyBorder="1" applyAlignment="1" applyProtection="1">
      <alignment horizontal="center" vertical="center"/>
    </xf>
    <xf numFmtId="0" fontId="6" fillId="0" borderId="3" xfId="0" applyFont="1" applyFill="1" applyBorder="1" applyAlignment="1" applyProtection="1">
      <alignment horizontal="center" vertical="center" wrapText="1" readingOrder="1"/>
    </xf>
    <xf numFmtId="0" fontId="5" fillId="3" borderId="3"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3" fontId="6" fillId="0" borderId="3" xfId="0" applyNumberFormat="1" applyFont="1" applyBorder="1" applyAlignment="1" applyProtection="1">
      <alignment horizontal="left" vertical="center" wrapText="1" readingOrder="1"/>
    </xf>
    <xf numFmtId="3" fontId="6" fillId="0" borderId="22" xfId="0" applyNumberFormat="1" applyFont="1" applyBorder="1" applyAlignment="1" applyProtection="1">
      <alignment horizontal="left" vertical="center" wrapText="1" readingOrder="1"/>
    </xf>
    <xf numFmtId="3" fontId="5" fillId="3" borderId="3" xfId="0" applyNumberFormat="1" applyFont="1" applyFill="1" applyBorder="1" applyAlignment="1" applyProtection="1">
      <alignment horizontal="center" vertical="center"/>
    </xf>
    <xf numFmtId="3" fontId="5" fillId="3" borderId="22" xfId="0" applyNumberFormat="1" applyFont="1" applyFill="1" applyBorder="1" applyAlignment="1" applyProtection="1">
      <alignment horizontal="center" vertical="center"/>
    </xf>
    <xf numFmtId="0" fontId="6" fillId="0" borderId="3" xfId="0" applyFont="1" applyBorder="1" applyAlignment="1" applyProtection="1">
      <alignment horizontal="center" vertical="center" wrapText="1" readingOrder="1"/>
    </xf>
    <xf numFmtId="0" fontId="6" fillId="0" borderId="22" xfId="0" applyFont="1" applyBorder="1" applyAlignment="1" applyProtection="1">
      <alignment horizontal="center" vertical="center" wrapText="1" readingOrder="1"/>
    </xf>
    <xf numFmtId="3" fontId="6" fillId="0" borderId="3" xfId="0" applyNumberFormat="1" applyFont="1" applyFill="1" applyBorder="1" applyAlignment="1" applyProtection="1">
      <alignment horizontal="left" vertical="center" wrapText="1" readingOrder="1"/>
    </xf>
    <xf numFmtId="0" fontId="5" fillId="0" borderId="3"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22" xfId="0" applyFont="1" applyFill="1" applyBorder="1" applyAlignment="1" applyProtection="1">
      <alignment horizontal="center" vertical="center"/>
    </xf>
    <xf numFmtId="164" fontId="5" fillId="3" borderId="3" xfId="1" applyFont="1" applyFill="1" applyBorder="1" applyAlignment="1" applyProtection="1">
      <alignment horizontal="right" vertical="center"/>
    </xf>
    <xf numFmtId="164" fontId="5" fillId="3" borderId="22" xfId="1" applyFont="1" applyFill="1" applyBorder="1" applyAlignment="1" applyProtection="1">
      <alignment horizontal="right" vertical="center"/>
    </xf>
    <xf numFmtId="164" fontId="5" fillId="0" borderId="3" xfId="1" applyFont="1" applyFill="1" applyBorder="1" applyAlignment="1" applyProtection="1">
      <alignment horizontal="right" vertical="center"/>
    </xf>
    <xf numFmtId="164" fontId="5" fillId="0" borderId="22" xfId="1" applyFont="1" applyFill="1" applyBorder="1" applyAlignment="1" applyProtection="1">
      <alignment horizontal="right" vertical="center"/>
    </xf>
    <xf numFmtId="0" fontId="5" fillId="0" borderId="19" xfId="0" applyFont="1" applyBorder="1" applyAlignment="1" applyProtection="1">
      <alignment vertical="center"/>
    </xf>
    <xf numFmtId="9" fontId="2" fillId="3" borderId="3" xfId="2" applyFont="1" applyFill="1" applyBorder="1" applyAlignment="1" applyProtection="1">
      <alignment horizontal="center" vertical="center"/>
    </xf>
    <xf numFmtId="9" fontId="2" fillId="3" borderId="22" xfId="2" applyFont="1" applyFill="1" applyBorder="1" applyAlignment="1" applyProtection="1">
      <alignment horizontal="center" vertical="center"/>
    </xf>
    <xf numFmtId="10" fontId="2" fillId="3" borderId="4" xfId="0" applyNumberFormat="1" applyFont="1" applyFill="1" applyBorder="1" applyAlignment="1" applyProtection="1">
      <alignment horizontal="center" vertical="center"/>
    </xf>
    <xf numFmtId="10" fontId="2" fillId="3" borderId="1" xfId="0" applyNumberFormat="1" applyFont="1" applyFill="1" applyBorder="1" applyAlignment="1" applyProtection="1">
      <alignment horizontal="center" vertical="center"/>
    </xf>
    <xf numFmtId="0" fontId="5" fillId="3" borderId="3" xfId="0" applyFont="1" applyFill="1" applyBorder="1" applyAlignment="1" applyProtection="1">
      <alignment horizontal="left" vertical="center" wrapText="1"/>
    </xf>
    <xf numFmtId="0" fontId="5" fillId="3" borderId="22" xfId="0" applyFont="1" applyFill="1" applyBorder="1" applyAlignment="1" applyProtection="1">
      <alignment horizontal="left" vertical="center" wrapText="1"/>
    </xf>
    <xf numFmtId="0" fontId="5" fillId="3" borderId="3" xfId="0" applyFont="1" applyFill="1" applyBorder="1" applyAlignment="1" applyProtection="1">
      <alignment vertical="center" wrapText="1"/>
    </xf>
    <xf numFmtId="0" fontId="5" fillId="3" borderId="22" xfId="0" applyFont="1" applyFill="1" applyBorder="1" applyAlignment="1" applyProtection="1">
      <alignment vertical="center" wrapText="1"/>
    </xf>
    <xf numFmtId="0" fontId="2" fillId="3" borderId="3" xfId="0" applyFont="1" applyFill="1" applyBorder="1" applyAlignment="1" applyProtection="1">
      <alignment horizontal="center" vertical="center" wrapText="1"/>
    </xf>
    <xf numFmtId="0" fontId="2" fillId="3" borderId="22" xfId="0" applyFont="1" applyFill="1" applyBorder="1" applyAlignment="1" applyProtection="1">
      <alignment horizontal="center" vertical="center" wrapText="1"/>
    </xf>
    <xf numFmtId="37" fontId="5" fillId="3" borderId="1" xfId="1" applyNumberFormat="1" applyFont="1" applyFill="1" applyBorder="1" applyAlignment="1" applyProtection="1">
      <alignment horizontal="right" vertical="center"/>
    </xf>
    <xf numFmtId="37" fontId="5" fillId="3" borderId="3" xfId="1" applyNumberFormat="1" applyFont="1" applyFill="1" applyBorder="1" applyAlignment="1" applyProtection="1">
      <alignment horizontal="right" vertical="center"/>
    </xf>
    <xf numFmtId="37" fontId="5" fillId="3" borderId="22" xfId="1" applyNumberFormat="1" applyFont="1" applyFill="1" applyBorder="1" applyAlignment="1" applyProtection="1">
      <alignment horizontal="right" vertical="center"/>
    </xf>
    <xf numFmtId="37" fontId="2" fillId="3" borderId="1" xfId="1" applyNumberFormat="1" applyFont="1" applyFill="1" applyBorder="1" applyAlignment="1" applyProtection="1">
      <alignment horizontal="right" vertical="center"/>
    </xf>
    <xf numFmtId="0" fontId="5" fillId="3" borderId="4"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37" fontId="2" fillId="3" borderId="3" xfId="1" applyNumberFormat="1" applyFont="1" applyFill="1" applyBorder="1" applyAlignment="1" applyProtection="1">
      <alignment horizontal="right" vertical="center"/>
    </xf>
    <xf numFmtId="37" fontId="2" fillId="3" borderId="22" xfId="1" applyNumberFormat="1" applyFont="1" applyFill="1" applyBorder="1" applyAlignment="1" applyProtection="1">
      <alignment horizontal="right" vertical="center"/>
    </xf>
    <xf numFmtId="10" fontId="2" fillId="3" borderId="23" xfId="2" applyNumberFormat="1" applyFont="1" applyFill="1" applyBorder="1" applyAlignment="1" applyProtection="1">
      <alignment horizontal="center" vertical="center"/>
    </xf>
    <xf numFmtId="10" fontId="2" fillId="3" borderId="44" xfId="2" applyNumberFormat="1" applyFont="1" applyFill="1" applyBorder="1" applyAlignment="1" applyProtection="1">
      <alignment horizontal="center" vertical="center"/>
    </xf>
    <xf numFmtId="3" fontId="5" fillId="3" borderId="1" xfId="0" applyNumberFormat="1" applyFont="1" applyFill="1" applyBorder="1" applyAlignment="1" applyProtection="1">
      <alignment horizontal="right" vertical="center"/>
    </xf>
    <xf numFmtId="10" fontId="5" fillId="3" borderId="1" xfId="2" applyNumberFormat="1" applyFont="1" applyFill="1" applyBorder="1" applyAlignment="1" applyProtection="1">
      <alignment horizontal="center" vertical="center"/>
    </xf>
    <xf numFmtId="10" fontId="2" fillId="3" borderId="1" xfId="2" applyNumberFormat="1" applyFont="1" applyFill="1" applyBorder="1" applyAlignment="1" applyProtection="1">
      <alignment horizontal="center" vertical="center"/>
    </xf>
    <xf numFmtId="3" fontId="2" fillId="3" borderId="1" xfId="0" applyNumberFormat="1" applyFont="1" applyFill="1" applyBorder="1" applyAlignment="1" applyProtection="1">
      <alignment horizontal="right" vertical="center"/>
    </xf>
    <xf numFmtId="164" fontId="5" fillId="3" borderId="3" xfId="1" applyFont="1" applyFill="1" applyBorder="1" applyAlignment="1" applyProtection="1">
      <alignment horizontal="center" vertical="center"/>
    </xf>
    <xf numFmtId="164" fontId="5" fillId="3" borderId="22" xfId="1" applyFont="1" applyFill="1" applyBorder="1" applyAlignment="1" applyProtection="1">
      <alignment horizontal="center" vertical="center"/>
    </xf>
    <xf numFmtId="0" fontId="2" fillId="3" borderId="1" xfId="0" applyFont="1" applyFill="1" applyBorder="1" applyAlignment="1" applyProtection="1">
      <alignment horizontal="center" vertical="center" wrapText="1"/>
    </xf>
    <xf numFmtId="0" fontId="5" fillId="0" borderId="1" xfId="0" applyFont="1" applyBorder="1" applyProtection="1"/>
    <xf numFmtId="3" fontId="5" fillId="3" borderId="1" xfId="1" applyNumberFormat="1" applyFont="1" applyFill="1" applyBorder="1" applyAlignment="1" applyProtection="1">
      <alignment horizontal="right" vertical="center" indent="1"/>
    </xf>
    <xf numFmtId="3" fontId="2" fillId="3" borderId="1" xfId="1" applyNumberFormat="1" applyFont="1" applyFill="1" applyBorder="1" applyAlignment="1" applyProtection="1">
      <alignment horizontal="right" vertical="center" indent="1"/>
    </xf>
    <xf numFmtId="10" fontId="5" fillId="3" borderId="23" xfId="2" applyNumberFormat="1" applyFont="1" applyFill="1" applyBorder="1" applyAlignment="1" applyProtection="1">
      <alignment horizontal="center" vertical="center"/>
    </xf>
    <xf numFmtId="10" fontId="5" fillId="3" borderId="44" xfId="2"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right" vertical="center"/>
    </xf>
    <xf numFmtId="3" fontId="2" fillId="3" borderId="22" xfId="0" applyNumberFormat="1" applyFont="1" applyFill="1" applyBorder="1" applyAlignment="1" applyProtection="1">
      <alignment horizontal="right" vertical="center"/>
    </xf>
    <xf numFmtId="0" fontId="5" fillId="3" borderId="23" xfId="0" applyFont="1" applyFill="1" applyBorder="1" applyAlignment="1" applyProtection="1">
      <alignment horizontal="center" vertical="center"/>
      <protection locked="0"/>
    </xf>
    <xf numFmtId="0" fontId="5" fillId="3" borderId="44" xfId="0" applyFont="1" applyFill="1" applyBorder="1" applyAlignment="1" applyProtection="1">
      <alignment horizontal="center" vertical="center"/>
      <protection locked="0"/>
    </xf>
    <xf numFmtId="0" fontId="5" fillId="3" borderId="15" xfId="0" applyFont="1" applyFill="1" applyBorder="1" applyAlignment="1" applyProtection="1">
      <alignment horizontal="center" vertical="center"/>
      <protection locked="0"/>
    </xf>
    <xf numFmtId="0" fontId="5" fillId="3" borderId="17" xfId="0" applyFont="1" applyFill="1" applyBorder="1" applyAlignment="1" applyProtection="1">
      <alignment horizontal="center" vertical="center"/>
      <protection locked="0"/>
    </xf>
    <xf numFmtId="167" fontId="5" fillId="3" borderId="51" xfId="1" applyNumberFormat="1" applyFont="1" applyFill="1" applyBorder="1" applyAlignment="1" applyProtection="1">
      <alignment horizontal="left" vertical="center"/>
    </xf>
    <xf numFmtId="167" fontId="5" fillId="3" borderId="54" xfId="1" applyNumberFormat="1" applyFont="1" applyFill="1" applyBorder="1" applyAlignment="1" applyProtection="1">
      <alignment horizontal="left" vertical="center"/>
    </xf>
    <xf numFmtId="167" fontId="5" fillId="3" borderId="52" xfId="1" applyNumberFormat="1" applyFont="1" applyFill="1" applyBorder="1" applyAlignment="1" applyProtection="1">
      <alignment horizontal="left" vertical="center"/>
    </xf>
    <xf numFmtId="0" fontId="5" fillId="3" borderId="24" xfId="0" applyFont="1" applyFill="1" applyBorder="1" applyAlignment="1" applyProtection="1">
      <alignment horizontal="center" vertical="center"/>
      <protection locked="0"/>
    </xf>
    <xf numFmtId="0" fontId="5" fillId="3" borderId="16" xfId="0" applyFont="1" applyFill="1" applyBorder="1" applyAlignment="1" applyProtection="1">
      <alignment horizontal="center" vertical="center"/>
      <protection locked="0"/>
    </xf>
    <xf numFmtId="3" fontId="5" fillId="3" borderId="3" xfId="1" applyNumberFormat="1" applyFont="1" applyFill="1" applyBorder="1" applyAlignment="1" applyProtection="1">
      <alignment horizontal="right" vertical="center" indent="1"/>
    </xf>
    <xf numFmtId="3" fontId="5" fillId="3" borderId="22" xfId="1" applyNumberFormat="1" applyFont="1" applyFill="1" applyBorder="1" applyAlignment="1" applyProtection="1">
      <alignment horizontal="right" vertical="center" indent="1"/>
    </xf>
    <xf numFmtId="0" fontId="5" fillId="3" borderId="51" xfId="0" applyFont="1" applyFill="1" applyBorder="1" applyAlignment="1" applyProtection="1">
      <alignment horizontal="left" vertical="center"/>
    </xf>
    <xf numFmtId="0" fontId="5" fillId="3" borderId="54" xfId="0" applyFont="1" applyFill="1" applyBorder="1" applyAlignment="1" applyProtection="1">
      <alignment horizontal="left" vertical="center"/>
    </xf>
    <xf numFmtId="0" fontId="5" fillId="3" borderId="52" xfId="0" applyFont="1" applyFill="1" applyBorder="1" applyAlignment="1" applyProtection="1">
      <alignment horizontal="left" vertical="center"/>
    </xf>
    <xf numFmtId="3" fontId="1" fillId="0" borderId="1" xfId="0" applyNumberFormat="1" applyFont="1" applyFill="1" applyBorder="1" applyAlignment="1">
      <alignment horizontal="center" vertical="center" readingOrder="1"/>
    </xf>
    <xf numFmtId="14" fontId="1" fillId="0" borderId="17" xfId="0" applyNumberFormat="1" applyFont="1" applyFill="1" applyBorder="1" applyAlignment="1">
      <alignment horizontal="center" vertical="center" readingOrder="1"/>
    </xf>
  </cellXfs>
  <cellStyles count="4">
    <cellStyle name="Moneda" xfId="1" builtinId="4"/>
    <cellStyle name="Moneda [0]" xfId="3" builtinId="7"/>
    <cellStyle name="Normal" xfId="0" builtinId="0"/>
    <cellStyle name="Porcentaje"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412750</xdr:colOff>
      <xdr:row>1</xdr:row>
      <xdr:rowOff>0</xdr:rowOff>
    </xdr:from>
    <xdr:to>
      <xdr:col>0</xdr:col>
      <xdr:colOff>894292</xdr:colOff>
      <xdr:row>2</xdr:row>
      <xdr:rowOff>354542</xdr:rowOff>
    </xdr:to>
    <xdr:pic>
      <xdr:nvPicPr>
        <xdr:cNvPr id="2" name="Imagen 1" descr="ICBFNEW">
          <a:extLst>
            <a:ext uri="{FF2B5EF4-FFF2-40B4-BE49-F238E27FC236}">
              <a16:creationId xmlns:a16="http://schemas.microsoft.com/office/drawing/2014/main" id="{ADF41A5B-39CB-4C33-9554-303D6D98BE1A}"/>
            </a:ext>
          </a:extLst>
        </xdr:cNvPr>
        <xdr:cNvPicPr/>
      </xdr:nvPicPr>
      <xdr:blipFill>
        <a:blip xmlns:r="http://schemas.openxmlformats.org/officeDocument/2006/relationships" r:embed="rId1"/>
        <a:srcRect/>
        <a:stretch>
          <a:fillRect/>
        </a:stretch>
      </xdr:blipFill>
      <xdr:spPr bwMode="auto">
        <a:xfrm>
          <a:off x="412750" y="174625"/>
          <a:ext cx="481542" cy="672042"/>
        </a:xfrm>
        <a:prstGeom prst="rect">
          <a:avLst/>
        </a:prstGeom>
        <a:noFill/>
        <a:ln w="9525">
          <a:noFill/>
          <a:miter lim="800000"/>
          <a:headEnd/>
          <a:tailEnd/>
        </a:ln>
      </xdr:spPr>
    </xdr:pic>
    <xdr:clientData/>
  </xdr:twoCellAnchor>
  <xdr:twoCellAnchor editAs="oneCell">
    <xdr:from>
      <xdr:col>1</xdr:col>
      <xdr:colOff>730251</xdr:colOff>
      <xdr:row>238</xdr:row>
      <xdr:rowOff>79375</xdr:rowOff>
    </xdr:from>
    <xdr:to>
      <xdr:col>7</xdr:col>
      <xdr:colOff>182562</xdr:colOff>
      <xdr:row>282</xdr:row>
      <xdr:rowOff>63423</xdr:rowOff>
    </xdr:to>
    <xdr:pic>
      <xdr:nvPicPr>
        <xdr:cNvPr id="4" name="Imagen 3">
          <a:extLst>
            <a:ext uri="{FF2B5EF4-FFF2-40B4-BE49-F238E27FC236}">
              <a16:creationId xmlns:a16="http://schemas.microsoft.com/office/drawing/2014/main" id="{02BDE13D-0AB5-4F5C-8C05-AB295570B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8814" y="44775438"/>
          <a:ext cx="4071936" cy="642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257175</xdr:colOff>
      <xdr:row>1</xdr:row>
      <xdr:rowOff>66675</xdr:rowOff>
    </xdr:from>
    <xdr:to>
      <xdr:col>0</xdr:col>
      <xdr:colOff>1209675</xdr:colOff>
      <xdr:row>8</xdr:row>
      <xdr:rowOff>95250</xdr:rowOff>
    </xdr:to>
    <xdr:pic>
      <xdr:nvPicPr>
        <xdr:cNvPr id="17586" name="Picture 3" descr="LOGO ICBF">
          <a:extLst>
            <a:ext uri="{FF2B5EF4-FFF2-40B4-BE49-F238E27FC236}">
              <a16:creationId xmlns:a16="http://schemas.microsoft.com/office/drawing/2014/main" id="{00000000-0008-0000-0200-0000B2440000}"/>
            </a:ext>
          </a:extLst>
        </xdr:cNvPr>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257175" y="238125"/>
          <a:ext cx="952500" cy="1162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3476625</xdr:colOff>
      <xdr:row>1</xdr:row>
      <xdr:rowOff>0</xdr:rowOff>
    </xdr:from>
    <xdr:to>
      <xdr:col>1</xdr:col>
      <xdr:colOff>5781675</xdr:colOff>
      <xdr:row>8</xdr:row>
      <xdr:rowOff>152400</xdr:rowOff>
    </xdr:to>
    <xdr:grpSp>
      <xdr:nvGrpSpPr>
        <xdr:cNvPr id="22649" name="Group 6">
          <a:extLst>
            <a:ext uri="{FF2B5EF4-FFF2-40B4-BE49-F238E27FC236}">
              <a16:creationId xmlns:a16="http://schemas.microsoft.com/office/drawing/2014/main" id="{00000000-0008-0000-0300-000079580000}"/>
            </a:ext>
          </a:extLst>
        </xdr:cNvPr>
        <xdr:cNvGrpSpPr>
          <a:grpSpLocks/>
        </xdr:cNvGrpSpPr>
      </xdr:nvGrpSpPr>
      <xdr:grpSpPr bwMode="auto">
        <a:xfrm>
          <a:off x="4143375" y="161925"/>
          <a:ext cx="2305050" cy="1285875"/>
          <a:chOff x="472" y="0"/>
          <a:chExt cx="281" cy="120"/>
        </a:xfrm>
      </xdr:grpSpPr>
      <xdr:grpSp>
        <xdr:nvGrpSpPr>
          <xdr:cNvPr id="22650" name="Group 2">
            <a:extLst>
              <a:ext uri="{FF2B5EF4-FFF2-40B4-BE49-F238E27FC236}">
                <a16:creationId xmlns:a16="http://schemas.microsoft.com/office/drawing/2014/main" id="{00000000-0008-0000-0300-00007A580000}"/>
              </a:ext>
            </a:extLst>
          </xdr:cNvPr>
          <xdr:cNvGrpSpPr>
            <a:grpSpLocks/>
          </xdr:cNvGrpSpPr>
        </xdr:nvGrpSpPr>
        <xdr:grpSpPr bwMode="auto">
          <a:xfrm>
            <a:off x="478" y="0"/>
            <a:ext cx="275" cy="119"/>
            <a:chOff x="385" y="12"/>
            <a:chExt cx="275" cy="119"/>
          </a:xfrm>
        </xdr:grpSpPr>
        <xdr:sp macro="" textlink="">
          <xdr:nvSpPr>
            <xdr:cNvPr id="22652" name="Freeform 3">
              <a:extLst>
                <a:ext uri="{FF2B5EF4-FFF2-40B4-BE49-F238E27FC236}">
                  <a16:creationId xmlns:a16="http://schemas.microsoft.com/office/drawing/2014/main" id="{00000000-0008-0000-0300-00007C580000}"/>
                </a:ext>
              </a:extLst>
            </xdr:cNvPr>
            <xdr:cNvSpPr>
              <a:spLocks/>
            </xdr:cNvSpPr>
          </xdr:nvSpPr>
          <xdr:spPr bwMode="auto">
            <a:xfrm rot="92823">
              <a:off x="413" y="65"/>
              <a:ext cx="247" cy="66"/>
            </a:xfrm>
            <a:custGeom>
              <a:avLst/>
              <a:gdLst>
                <a:gd name="T0" fmla="*/ 0 w 219"/>
                <a:gd name="T1" fmla="*/ 36 h 73"/>
                <a:gd name="T2" fmla="*/ 112 w 219"/>
                <a:gd name="T3" fmla="*/ 15 h 73"/>
                <a:gd name="T4" fmla="*/ 325 w 219"/>
                <a:gd name="T5" fmla="*/ 22 h 73"/>
                <a:gd name="T6" fmla="*/ 460 w 219"/>
                <a:gd name="T7" fmla="*/ 5 h 73"/>
                <a:gd name="T8" fmla="*/ 509 w 219"/>
                <a:gd name="T9" fmla="*/ 0 h 73"/>
                <a:gd name="T10" fmla="*/ 0 60000 65536"/>
                <a:gd name="T11" fmla="*/ 0 60000 65536"/>
                <a:gd name="T12" fmla="*/ 0 60000 65536"/>
                <a:gd name="T13" fmla="*/ 0 60000 65536"/>
                <a:gd name="T14" fmla="*/ 0 60000 65536"/>
                <a:gd name="T15" fmla="*/ 0 w 219"/>
                <a:gd name="T16" fmla="*/ 0 h 73"/>
                <a:gd name="T17" fmla="*/ 219 w 219"/>
                <a:gd name="T18" fmla="*/ 73 h 73"/>
              </a:gdLst>
              <a:ahLst/>
              <a:cxnLst>
                <a:cxn ang="T10">
                  <a:pos x="T0" y="T1"/>
                </a:cxn>
                <a:cxn ang="T11">
                  <a:pos x="T2" y="T3"/>
                </a:cxn>
                <a:cxn ang="T12">
                  <a:pos x="T4" y="T5"/>
                </a:cxn>
                <a:cxn ang="T13">
                  <a:pos x="T6" y="T7"/>
                </a:cxn>
                <a:cxn ang="T14">
                  <a:pos x="T8" y="T9"/>
                </a:cxn>
              </a:cxnLst>
              <a:rect l="T15" t="T16" r="T17" b="T18"/>
              <a:pathLst>
                <a:path w="219" h="73">
                  <a:moveTo>
                    <a:pt x="0" y="73"/>
                  </a:moveTo>
                  <a:cubicBezTo>
                    <a:pt x="12" y="54"/>
                    <a:pt x="25" y="36"/>
                    <a:pt x="48" y="31"/>
                  </a:cubicBezTo>
                  <a:cubicBezTo>
                    <a:pt x="71" y="26"/>
                    <a:pt x="114" y="48"/>
                    <a:pt x="139" y="44"/>
                  </a:cubicBezTo>
                  <a:cubicBezTo>
                    <a:pt x="164" y="40"/>
                    <a:pt x="186" y="16"/>
                    <a:pt x="199" y="9"/>
                  </a:cubicBezTo>
                  <a:cubicBezTo>
                    <a:pt x="212" y="2"/>
                    <a:pt x="215" y="1"/>
                    <a:pt x="219" y="0"/>
                  </a:cubicBezTo>
                </a:path>
              </a:pathLst>
            </a:custGeom>
            <a:noFill/>
            <a:ln w="254000" cap="flat" cmpd="sng">
              <a:solidFill>
                <a:srgbClr val="00FFFF"/>
              </a:solidFill>
              <a:prstDash val="solid"/>
              <a:round/>
              <a:headEnd type="none" w="med" len="med"/>
              <a:tailEnd type="none" w="med" len="med"/>
            </a:ln>
          </xdr:spPr>
        </xdr:sp>
        <xdr:sp macro="" textlink="">
          <xdr:nvSpPr>
            <xdr:cNvPr id="22653" name="Freeform 4">
              <a:extLst>
                <a:ext uri="{FF2B5EF4-FFF2-40B4-BE49-F238E27FC236}">
                  <a16:creationId xmlns:a16="http://schemas.microsoft.com/office/drawing/2014/main" id="{00000000-0008-0000-0300-00007D580000}"/>
                </a:ext>
              </a:extLst>
            </xdr:cNvPr>
            <xdr:cNvSpPr>
              <a:spLocks/>
            </xdr:cNvSpPr>
          </xdr:nvSpPr>
          <xdr:spPr bwMode="auto">
            <a:xfrm rot="92823">
              <a:off x="385" y="12"/>
              <a:ext cx="247" cy="66"/>
            </a:xfrm>
            <a:custGeom>
              <a:avLst/>
              <a:gdLst>
                <a:gd name="T0" fmla="*/ 0 w 219"/>
                <a:gd name="T1" fmla="*/ 36 h 73"/>
                <a:gd name="T2" fmla="*/ 112 w 219"/>
                <a:gd name="T3" fmla="*/ 15 h 73"/>
                <a:gd name="T4" fmla="*/ 325 w 219"/>
                <a:gd name="T5" fmla="*/ 22 h 73"/>
                <a:gd name="T6" fmla="*/ 460 w 219"/>
                <a:gd name="T7" fmla="*/ 5 h 73"/>
                <a:gd name="T8" fmla="*/ 509 w 219"/>
                <a:gd name="T9" fmla="*/ 0 h 73"/>
                <a:gd name="T10" fmla="*/ 0 60000 65536"/>
                <a:gd name="T11" fmla="*/ 0 60000 65536"/>
                <a:gd name="T12" fmla="*/ 0 60000 65536"/>
                <a:gd name="T13" fmla="*/ 0 60000 65536"/>
                <a:gd name="T14" fmla="*/ 0 60000 65536"/>
                <a:gd name="T15" fmla="*/ 0 w 219"/>
                <a:gd name="T16" fmla="*/ 0 h 73"/>
                <a:gd name="T17" fmla="*/ 219 w 219"/>
                <a:gd name="T18" fmla="*/ 73 h 73"/>
              </a:gdLst>
              <a:ahLst/>
              <a:cxnLst>
                <a:cxn ang="T10">
                  <a:pos x="T0" y="T1"/>
                </a:cxn>
                <a:cxn ang="T11">
                  <a:pos x="T2" y="T3"/>
                </a:cxn>
                <a:cxn ang="T12">
                  <a:pos x="T4" y="T5"/>
                </a:cxn>
                <a:cxn ang="T13">
                  <a:pos x="T6" y="T7"/>
                </a:cxn>
                <a:cxn ang="T14">
                  <a:pos x="T8" y="T9"/>
                </a:cxn>
              </a:cxnLst>
              <a:rect l="T15" t="T16" r="T17" b="T18"/>
              <a:pathLst>
                <a:path w="219" h="73">
                  <a:moveTo>
                    <a:pt x="0" y="73"/>
                  </a:moveTo>
                  <a:cubicBezTo>
                    <a:pt x="12" y="54"/>
                    <a:pt x="25" y="36"/>
                    <a:pt x="48" y="31"/>
                  </a:cubicBezTo>
                  <a:cubicBezTo>
                    <a:pt x="71" y="26"/>
                    <a:pt x="114" y="48"/>
                    <a:pt x="139" y="44"/>
                  </a:cubicBezTo>
                  <a:cubicBezTo>
                    <a:pt x="164" y="40"/>
                    <a:pt x="186" y="16"/>
                    <a:pt x="199" y="9"/>
                  </a:cubicBezTo>
                  <a:cubicBezTo>
                    <a:pt x="212" y="2"/>
                    <a:pt x="215" y="1"/>
                    <a:pt x="219" y="0"/>
                  </a:cubicBezTo>
                </a:path>
              </a:pathLst>
            </a:custGeom>
            <a:noFill/>
            <a:ln w="254000" cap="flat" cmpd="sng">
              <a:solidFill>
                <a:srgbClr val="00FFFF"/>
              </a:solidFill>
              <a:prstDash val="solid"/>
              <a:round/>
              <a:headEnd type="none" w="med" len="med"/>
              <a:tailEnd type="none" w="med" len="med"/>
            </a:ln>
          </xdr:spPr>
        </xdr:sp>
      </xdr:grpSp>
      <xdr:sp macro="" textlink="">
        <xdr:nvSpPr>
          <xdr:cNvPr id="4" name="Texto 4">
            <a:extLst>
              <a:ext uri="{FF2B5EF4-FFF2-40B4-BE49-F238E27FC236}">
                <a16:creationId xmlns:a16="http://schemas.microsoft.com/office/drawing/2014/main" id="{00000000-0008-0000-0300-000004000000}"/>
              </a:ext>
            </a:extLst>
          </xdr:cNvPr>
          <xdr:cNvSpPr txBox="1">
            <a:spLocks noChangeArrowheads="1"/>
          </xdr:cNvSpPr>
        </xdr:nvSpPr>
        <xdr:spPr bwMode="auto">
          <a:xfrm>
            <a:off x="472" y="11"/>
            <a:ext cx="276" cy="109"/>
          </a:xfrm>
          <a:prstGeom prst="rect">
            <a:avLst/>
          </a:prstGeom>
          <a:noFill/>
          <a:ln>
            <a:noFill/>
          </a:ln>
        </xdr:spPr>
        <xdr:txBody>
          <a:bodyPr vertOverflow="clip" wrap="square" lIns="27432" tIns="22860" rIns="27432" bIns="0" anchor="t" upright="1"/>
          <a:lstStyle/>
          <a:p>
            <a:pPr algn="ctr" rtl="0">
              <a:defRPr sz="1000"/>
            </a:pPr>
            <a:r>
              <a:rPr lang="es-CO" sz="1000" b="1" i="0" u="none" strike="noStrike" baseline="0">
                <a:solidFill>
                  <a:srgbClr val="000000"/>
                </a:solidFill>
                <a:latin typeface="Arial"/>
                <a:cs typeface="Arial"/>
              </a:rPr>
              <a:t>ENLETRAS 3.2</a:t>
            </a:r>
          </a:p>
          <a:p>
            <a:pPr algn="ctr" rtl="0">
              <a:defRPr sz="1000"/>
            </a:pPr>
            <a:r>
              <a:rPr lang="es-CO" sz="1000" b="1" i="0" u="none" strike="noStrike" baseline="0">
                <a:solidFill>
                  <a:srgbClr val="000000"/>
                </a:solidFill>
                <a:latin typeface="Arial"/>
                <a:cs typeface="Arial"/>
              </a:rPr>
              <a:t>Devuelve la expresión en letras de un número entero de hasta nueve cifras</a:t>
            </a:r>
          </a:p>
          <a:p>
            <a:pPr algn="ctr" rtl="0">
              <a:defRPr sz="1000"/>
            </a:pPr>
            <a:r>
              <a:rPr lang="es-CO" sz="1000" b="1" i="0" u="none" strike="noStrike" baseline="0">
                <a:solidFill>
                  <a:srgbClr val="000000"/>
                </a:solidFill>
                <a:latin typeface="Arial"/>
                <a:cs typeface="Arial"/>
              </a:rPr>
              <a:t>Creado por Claudio Sánchez</a:t>
            </a:r>
          </a:p>
          <a:p>
            <a:pPr algn="ctr" rtl="0">
              <a:defRPr sz="1000"/>
            </a:pPr>
            <a:r>
              <a:rPr lang="es-CO" sz="1000" b="1" i="0" u="none" strike="noStrike" baseline="0">
                <a:solidFill>
                  <a:srgbClr val="000000"/>
                </a:solidFill>
                <a:latin typeface="Arial"/>
                <a:cs typeface="Arial"/>
              </a:rPr>
              <a:t>clauh@bigfoot.com</a:t>
            </a:r>
          </a:p>
          <a:p>
            <a:pPr algn="ctr" rtl="0">
              <a:defRPr sz="1000"/>
            </a:pPr>
            <a:r>
              <a:rPr lang="es-CO" sz="1000" b="1" i="0" u="none" strike="noStrike" baseline="0">
                <a:solidFill>
                  <a:srgbClr val="000000"/>
                </a:solidFill>
                <a:latin typeface="Arial"/>
                <a:cs typeface="Arial"/>
              </a:rPr>
              <a:t>http://fisicamente.freeservers.com</a:t>
            </a:r>
          </a:p>
        </xdr:txBody>
      </xdr:sp>
    </xdr:grpSp>
    <xdr:clientData/>
  </xdr:twoCellAnchor>
</xdr:wsDr>
</file>

<file path=xl/persons/person.xml><?xml version="1.0" encoding="utf-8"?>
<personList xmlns="http://schemas.microsoft.com/office/spreadsheetml/2018/threadedcomments" xmlns:x="http://schemas.openxmlformats.org/spreadsheetml/2006/main">
  <person displayName="Carlos Alberto Pedreros Gamez" id="{F4EBCF78-FEEF-4C9D-A1C5-1A7269DA0A07}" userId="Carlos Alberto Pedreros Gamez"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5" dT="2022-02-20T03:45:55.07" personId="{F4EBCF78-FEEF-4C9D-A1C5-1A7269DA0A07}" id="{8FB94BD3-0D93-42F3-98C8-3E534628432D}">
    <text>Valores que se registran manualmente, una vez revisada la atención y liquidada la planilla.</text>
  </threadedComment>
  <threadedComment ref="F95" dT="2022-02-20T02:26:40.19" personId="{F4EBCF78-FEEF-4C9D-A1C5-1A7269DA0A07}" id="{7F231DE9-B869-40F6-A2FE-2AE2D7C52BF9}">
    <text>Registrar valores manualmente</text>
  </threadedComment>
</ThreadedComments>
</file>

<file path=xl/threadedComments/threadedComment2.xml><?xml version="1.0" encoding="utf-8"?>
<ThreadedComments xmlns="http://schemas.microsoft.com/office/spreadsheetml/2018/threadedcomments" xmlns:x="http://schemas.openxmlformats.org/spreadsheetml/2006/main">
  <threadedComment ref="F95" dT="2022-02-20T01:45:07.81" personId="{F4EBCF78-FEEF-4C9D-A1C5-1A7269DA0A07}" id="{44262231-9121-4FE8-9F12-F94654FF1FB4}">
    <text>Este valor negativo es posible siempre y cuando no se haya ejecutado mas del 100% en los diferentes clasificadores; puede ocurrir esta acción por la proyección del presupuesto en algunos rubros. ejemplo: En los meses que hay inicio de año lectivo el rubro de educación es probable que el porcentaje de educación supere hasta un 50%; otro caso es el rubro de recreación en los meses que hay salidas; esto para las modalidades que les aplica. De igual forma hay más de un rubro que su comportamiento de ejecución no es lineal, depende del proceso de atención o necesidad.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59999389629810485"/>
  </sheetPr>
  <dimension ref="A1:J279"/>
  <sheetViews>
    <sheetView tabSelected="1" view="pageBreakPreview" zoomScale="120" zoomScaleNormal="90" zoomScaleSheetLayoutView="120" workbookViewId="0">
      <selection activeCell="I2" sqref="I2"/>
    </sheetView>
  </sheetViews>
  <sheetFormatPr baseColWidth="10" defaultColWidth="11.5703125" defaultRowHeight="14.25"/>
  <cols>
    <col min="1" max="1" width="18" style="73" customWidth="1"/>
    <col min="2" max="9" width="11.5703125" style="73"/>
    <col min="10" max="10" width="17.28515625" style="73" customWidth="1"/>
    <col min="11" max="16384" width="11.5703125" style="73"/>
  </cols>
  <sheetData>
    <row r="1" spans="1:10" ht="27.75" customHeight="1">
      <c r="A1" s="368"/>
      <c r="B1" s="371" t="s">
        <v>230</v>
      </c>
      <c r="C1" s="372"/>
      <c r="D1" s="372"/>
      <c r="E1" s="372"/>
      <c r="F1" s="372"/>
      <c r="G1" s="372"/>
      <c r="H1" s="373"/>
      <c r="I1" s="791" t="s">
        <v>286</v>
      </c>
      <c r="J1" s="792">
        <v>44651</v>
      </c>
    </row>
    <row r="2" spans="1:10">
      <c r="A2" s="369"/>
      <c r="B2" s="374"/>
      <c r="C2" s="375"/>
      <c r="D2" s="375"/>
      <c r="E2" s="375"/>
      <c r="F2" s="375"/>
      <c r="G2" s="375"/>
      <c r="H2" s="376"/>
      <c r="I2" s="77" t="s">
        <v>285</v>
      </c>
      <c r="J2" s="77" t="s">
        <v>228</v>
      </c>
    </row>
    <row r="3" spans="1:10" ht="45.75" customHeight="1" thickBot="1">
      <c r="A3" s="370"/>
      <c r="B3" s="377"/>
      <c r="C3" s="378"/>
      <c r="D3" s="378"/>
      <c r="E3" s="378"/>
      <c r="F3" s="378"/>
      <c r="G3" s="378"/>
      <c r="H3" s="379"/>
      <c r="I3" s="380" t="s">
        <v>229</v>
      </c>
      <c r="J3" s="381"/>
    </row>
    <row r="4" spans="1:10" s="76" customFormat="1" ht="15" customHeight="1">
      <c r="A4" s="382" t="s">
        <v>236</v>
      </c>
      <c r="B4" s="382"/>
      <c r="C4" s="382"/>
      <c r="D4" s="382"/>
      <c r="E4" s="382"/>
      <c r="F4" s="382"/>
      <c r="G4" s="382"/>
      <c r="H4" s="382"/>
      <c r="I4" s="382"/>
      <c r="J4" s="382"/>
    </row>
    <row r="5" spans="1:10" ht="15" customHeight="1">
      <c r="A5" s="383"/>
      <c r="B5" s="383"/>
      <c r="C5" s="383"/>
      <c r="D5" s="383"/>
      <c r="E5" s="383"/>
      <c r="F5" s="383"/>
      <c r="G5" s="383"/>
      <c r="H5" s="383"/>
      <c r="I5" s="383"/>
      <c r="J5" s="383"/>
    </row>
    <row r="6" spans="1:10" ht="14.25" customHeight="1">
      <c r="A6" s="383"/>
      <c r="B6" s="383"/>
      <c r="C6" s="383"/>
      <c r="D6" s="383"/>
      <c r="E6" s="383"/>
      <c r="F6" s="383"/>
      <c r="G6" s="383"/>
      <c r="H6" s="383"/>
      <c r="I6" s="383"/>
      <c r="J6" s="383"/>
    </row>
    <row r="7" spans="1:10" ht="15" customHeight="1">
      <c r="A7" s="383"/>
      <c r="B7" s="383"/>
      <c r="C7" s="383"/>
      <c r="D7" s="383"/>
      <c r="E7" s="383"/>
      <c r="F7" s="383"/>
      <c r="G7" s="383"/>
      <c r="H7" s="383"/>
      <c r="I7" s="383"/>
      <c r="J7" s="383"/>
    </row>
    <row r="8" spans="1:10" ht="15" customHeight="1">
      <c r="A8" s="383"/>
      <c r="B8" s="383"/>
      <c r="C8" s="383"/>
      <c r="D8" s="383"/>
      <c r="E8" s="383"/>
      <c r="F8" s="383"/>
      <c r="G8" s="383"/>
      <c r="H8" s="383"/>
      <c r="I8" s="383"/>
      <c r="J8" s="383"/>
    </row>
    <row r="9" spans="1:10" ht="15" customHeight="1">
      <c r="A9" s="383"/>
      <c r="B9" s="383"/>
      <c r="C9" s="383"/>
      <c r="D9" s="383"/>
      <c r="E9" s="383"/>
      <c r="F9" s="383"/>
      <c r="G9" s="383"/>
      <c r="H9" s="383"/>
      <c r="I9" s="383"/>
      <c r="J9" s="383"/>
    </row>
    <row r="10" spans="1:10" ht="14.25" customHeight="1">
      <c r="A10" s="383"/>
      <c r="B10" s="383"/>
      <c r="C10" s="383"/>
      <c r="D10" s="383"/>
      <c r="E10" s="383"/>
      <c r="F10" s="383"/>
      <c r="G10" s="383"/>
      <c r="H10" s="383"/>
      <c r="I10" s="383"/>
      <c r="J10" s="383"/>
    </row>
    <row r="11" spans="1:10" ht="14.25" customHeight="1">
      <c r="A11" s="383"/>
      <c r="B11" s="383"/>
      <c r="C11" s="383"/>
      <c r="D11" s="383"/>
      <c r="E11" s="383"/>
      <c r="F11" s="383"/>
      <c r="G11" s="383"/>
      <c r="H11" s="383"/>
      <c r="I11" s="383"/>
      <c r="J11" s="383"/>
    </row>
    <row r="12" spans="1:10" ht="14.25" customHeight="1">
      <c r="A12" s="383"/>
      <c r="B12" s="383"/>
      <c r="C12" s="383"/>
      <c r="D12" s="383"/>
      <c r="E12" s="383"/>
      <c r="F12" s="383"/>
      <c r="G12" s="383"/>
      <c r="H12" s="383"/>
      <c r="I12" s="383"/>
      <c r="J12" s="383"/>
    </row>
    <row r="13" spans="1:10" ht="15" customHeight="1">
      <c r="A13" s="383"/>
      <c r="B13" s="383"/>
      <c r="C13" s="383"/>
      <c r="D13" s="383"/>
      <c r="E13" s="383"/>
      <c r="F13" s="383"/>
      <c r="G13" s="383"/>
      <c r="H13" s="383"/>
      <c r="I13" s="383"/>
      <c r="J13" s="383"/>
    </row>
    <row r="14" spans="1:10" ht="15" customHeight="1">
      <c r="A14" s="383"/>
      <c r="B14" s="383"/>
      <c r="C14" s="383"/>
      <c r="D14" s="383"/>
      <c r="E14" s="383"/>
      <c r="F14" s="383"/>
      <c r="G14" s="383"/>
      <c r="H14" s="383"/>
      <c r="I14" s="383"/>
      <c r="J14" s="383"/>
    </row>
    <row r="15" spans="1:10" ht="15" customHeight="1">
      <c r="A15" s="383"/>
      <c r="B15" s="383"/>
      <c r="C15" s="383"/>
      <c r="D15" s="383"/>
      <c r="E15" s="383"/>
      <c r="F15" s="383"/>
      <c r="G15" s="383"/>
      <c r="H15" s="383"/>
      <c r="I15" s="383"/>
      <c r="J15" s="383"/>
    </row>
    <row r="16" spans="1:10" ht="14.25" customHeight="1">
      <c r="A16" s="383"/>
      <c r="B16" s="383"/>
      <c r="C16" s="383"/>
      <c r="D16" s="383"/>
      <c r="E16" s="383"/>
      <c r="F16" s="383"/>
      <c r="G16" s="383"/>
      <c r="H16" s="383"/>
      <c r="I16" s="383"/>
      <c r="J16" s="383"/>
    </row>
    <row r="17" spans="1:10" ht="15" customHeight="1">
      <c r="A17" s="383"/>
      <c r="B17" s="383"/>
      <c r="C17" s="383"/>
      <c r="D17" s="383"/>
      <c r="E17" s="383"/>
      <c r="F17" s="383"/>
      <c r="G17" s="383"/>
      <c r="H17" s="383"/>
      <c r="I17" s="383"/>
      <c r="J17" s="383"/>
    </row>
    <row r="18" spans="1:10" ht="15" customHeight="1">
      <c r="A18" s="383"/>
      <c r="B18" s="383"/>
      <c r="C18" s="383"/>
      <c r="D18" s="383"/>
      <c r="E18" s="383"/>
      <c r="F18" s="383"/>
      <c r="G18" s="383"/>
      <c r="H18" s="383"/>
      <c r="I18" s="383"/>
      <c r="J18" s="383"/>
    </row>
    <row r="19" spans="1:10" ht="14.25" customHeight="1">
      <c r="A19" s="383"/>
      <c r="B19" s="383"/>
      <c r="C19" s="383"/>
      <c r="D19" s="383"/>
      <c r="E19" s="383"/>
      <c r="F19" s="383"/>
      <c r="G19" s="383"/>
      <c r="H19" s="383"/>
      <c r="I19" s="383"/>
      <c r="J19" s="383"/>
    </row>
    <row r="20" spans="1:10" ht="14.25" customHeight="1">
      <c r="A20" s="383"/>
      <c r="B20" s="383"/>
      <c r="C20" s="383"/>
      <c r="D20" s="383"/>
      <c r="E20" s="383"/>
      <c r="F20" s="383"/>
      <c r="G20" s="383"/>
      <c r="H20" s="383"/>
      <c r="I20" s="383"/>
      <c r="J20" s="383"/>
    </row>
    <row r="21" spans="1:10" ht="14.25" customHeight="1">
      <c r="A21" s="383"/>
      <c r="B21" s="383"/>
      <c r="C21" s="383"/>
      <c r="D21" s="383"/>
      <c r="E21" s="383"/>
      <c r="F21" s="383"/>
      <c r="G21" s="383"/>
      <c r="H21" s="383"/>
      <c r="I21" s="383"/>
      <c r="J21" s="383"/>
    </row>
    <row r="22" spans="1:10" ht="14.25" customHeight="1">
      <c r="A22" s="383"/>
      <c r="B22" s="383"/>
      <c r="C22" s="383"/>
      <c r="D22" s="383"/>
      <c r="E22" s="383"/>
      <c r="F22" s="383"/>
      <c r="G22" s="383"/>
      <c r="H22" s="383"/>
      <c r="I22" s="383"/>
      <c r="J22" s="383"/>
    </row>
    <row r="23" spans="1:10" ht="14.25" customHeight="1">
      <c r="A23" s="383"/>
      <c r="B23" s="383"/>
      <c r="C23" s="383"/>
      <c r="D23" s="383"/>
      <c r="E23" s="383"/>
      <c r="F23" s="383"/>
      <c r="G23" s="383"/>
      <c r="H23" s="383"/>
      <c r="I23" s="383"/>
      <c r="J23" s="383"/>
    </row>
    <row r="24" spans="1:10" ht="14.25" customHeight="1">
      <c r="A24" s="383"/>
      <c r="B24" s="383"/>
      <c r="C24" s="383"/>
      <c r="D24" s="383"/>
      <c r="E24" s="383"/>
      <c r="F24" s="383"/>
      <c r="G24" s="383"/>
      <c r="H24" s="383"/>
      <c r="I24" s="383"/>
      <c r="J24" s="383"/>
    </row>
    <row r="25" spans="1:10" ht="14.25" customHeight="1">
      <c r="A25" s="383"/>
      <c r="B25" s="383"/>
      <c r="C25" s="383"/>
      <c r="D25" s="383"/>
      <c r="E25" s="383"/>
      <c r="F25" s="383"/>
      <c r="G25" s="383"/>
      <c r="H25" s="383"/>
      <c r="I25" s="383"/>
      <c r="J25" s="383"/>
    </row>
    <row r="26" spans="1:10" ht="14.25" customHeight="1">
      <c r="A26" s="383"/>
      <c r="B26" s="383"/>
      <c r="C26" s="383"/>
      <c r="D26" s="383"/>
      <c r="E26" s="383"/>
      <c r="F26" s="383"/>
      <c r="G26" s="383"/>
      <c r="H26" s="383"/>
      <c r="I26" s="383"/>
      <c r="J26" s="383"/>
    </row>
    <row r="27" spans="1:10" ht="14.25" customHeight="1">
      <c r="A27" s="383"/>
      <c r="B27" s="383"/>
      <c r="C27" s="383"/>
      <c r="D27" s="383"/>
      <c r="E27" s="383"/>
      <c r="F27" s="383"/>
      <c r="G27" s="383"/>
      <c r="H27" s="383"/>
      <c r="I27" s="383"/>
      <c r="J27" s="383"/>
    </row>
    <row r="28" spans="1:10" ht="14.25" customHeight="1">
      <c r="A28" s="383"/>
      <c r="B28" s="383"/>
      <c r="C28" s="383"/>
      <c r="D28" s="383"/>
      <c r="E28" s="383"/>
      <c r="F28" s="383"/>
      <c r="G28" s="383"/>
      <c r="H28" s="383"/>
      <c r="I28" s="383"/>
      <c r="J28" s="383"/>
    </row>
    <row r="29" spans="1:10" ht="14.25" customHeight="1">
      <c r="A29" s="383"/>
      <c r="B29" s="383"/>
      <c r="C29" s="383"/>
      <c r="D29" s="383"/>
      <c r="E29" s="383"/>
      <c r="F29" s="383"/>
      <c r="G29" s="383"/>
      <c r="H29" s="383"/>
      <c r="I29" s="383"/>
      <c r="J29" s="383"/>
    </row>
    <row r="30" spans="1:10" ht="14.25" customHeight="1">
      <c r="A30" s="383"/>
      <c r="B30" s="383"/>
      <c r="C30" s="383"/>
      <c r="D30" s="383"/>
      <c r="E30" s="383"/>
      <c r="F30" s="383"/>
      <c r="G30" s="383"/>
      <c r="H30" s="383"/>
      <c r="I30" s="383"/>
      <c r="J30" s="383"/>
    </row>
    <row r="31" spans="1:10" ht="15" customHeight="1">
      <c r="A31" s="383"/>
      <c r="B31" s="383"/>
      <c r="C31" s="383"/>
      <c r="D31" s="383"/>
      <c r="E31" s="383"/>
      <c r="F31" s="383"/>
      <c r="G31" s="383"/>
      <c r="H31" s="383"/>
      <c r="I31" s="383"/>
      <c r="J31" s="383"/>
    </row>
    <row r="32" spans="1:10" ht="14.25" customHeight="1">
      <c r="A32" s="383"/>
      <c r="B32" s="383"/>
      <c r="C32" s="383"/>
      <c r="D32" s="383"/>
      <c r="E32" s="383"/>
      <c r="F32" s="383"/>
      <c r="G32" s="383"/>
      <c r="H32" s="383"/>
      <c r="I32" s="383"/>
      <c r="J32" s="383"/>
    </row>
    <row r="33" spans="1:10" ht="15" customHeight="1">
      <c r="A33" s="383"/>
      <c r="B33" s="383"/>
      <c r="C33" s="383"/>
      <c r="D33" s="383"/>
      <c r="E33" s="383"/>
      <c r="F33" s="383"/>
      <c r="G33" s="383"/>
      <c r="H33" s="383"/>
      <c r="I33" s="383"/>
      <c r="J33" s="383"/>
    </row>
    <row r="34" spans="1:10" ht="15" customHeight="1">
      <c r="A34" s="383"/>
      <c r="B34" s="383"/>
      <c r="C34" s="383"/>
      <c r="D34" s="383"/>
      <c r="E34" s="383"/>
      <c r="F34" s="383"/>
      <c r="G34" s="383"/>
      <c r="H34" s="383"/>
      <c r="I34" s="383"/>
      <c r="J34" s="383"/>
    </row>
    <row r="35" spans="1:10" ht="14.25" customHeight="1">
      <c r="A35" s="383"/>
      <c r="B35" s="383"/>
      <c r="C35" s="383"/>
      <c r="D35" s="383"/>
      <c r="E35" s="383"/>
      <c r="F35" s="383"/>
      <c r="G35" s="383"/>
      <c r="H35" s="383"/>
      <c r="I35" s="383"/>
      <c r="J35" s="383"/>
    </row>
    <row r="36" spans="1:10" ht="14.25" customHeight="1">
      <c r="A36" s="383"/>
      <c r="B36" s="383"/>
      <c r="C36" s="383"/>
      <c r="D36" s="383"/>
      <c r="E36" s="383"/>
      <c r="F36" s="383"/>
      <c r="G36" s="383"/>
      <c r="H36" s="383"/>
      <c r="I36" s="383"/>
      <c r="J36" s="383"/>
    </row>
    <row r="37" spans="1:10" ht="15" customHeight="1">
      <c r="A37" s="383"/>
      <c r="B37" s="383"/>
      <c r="C37" s="383"/>
      <c r="D37" s="383"/>
      <c r="E37" s="383"/>
      <c r="F37" s="383"/>
      <c r="G37" s="383"/>
      <c r="H37" s="383"/>
      <c r="I37" s="383"/>
      <c r="J37" s="383"/>
    </row>
    <row r="38" spans="1:10" ht="15" customHeight="1">
      <c r="A38" s="383"/>
      <c r="B38" s="383"/>
      <c r="C38" s="383"/>
      <c r="D38" s="383"/>
      <c r="E38" s="383"/>
      <c r="F38" s="383"/>
      <c r="G38" s="383"/>
      <c r="H38" s="383"/>
      <c r="I38" s="383"/>
      <c r="J38" s="383"/>
    </row>
    <row r="39" spans="1:10" ht="15" customHeight="1">
      <c r="A39" s="383"/>
      <c r="B39" s="383"/>
      <c r="C39" s="383"/>
      <c r="D39" s="383"/>
      <c r="E39" s="383"/>
      <c r="F39" s="383"/>
      <c r="G39" s="383"/>
      <c r="H39" s="383"/>
      <c r="I39" s="383"/>
      <c r="J39" s="383"/>
    </row>
    <row r="40" spans="1:10" ht="15" customHeight="1">
      <c r="A40" s="383"/>
      <c r="B40" s="383"/>
      <c r="C40" s="383"/>
      <c r="D40" s="383"/>
      <c r="E40" s="383"/>
      <c r="F40" s="383"/>
      <c r="G40" s="383"/>
      <c r="H40" s="383"/>
      <c r="I40" s="383"/>
      <c r="J40" s="383"/>
    </row>
    <row r="41" spans="1:10" ht="15" customHeight="1">
      <c r="A41" s="383"/>
      <c r="B41" s="383"/>
      <c r="C41" s="383"/>
      <c r="D41" s="383"/>
      <c r="E41" s="383"/>
      <c r="F41" s="383"/>
      <c r="G41" s="383"/>
      <c r="H41" s="383"/>
      <c r="I41" s="383"/>
      <c r="J41" s="383"/>
    </row>
    <row r="42" spans="1:10" ht="14.25" customHeight="1">
      <c r="A42" s="383"/>
      <c r="B42" s="383"/>
      <c r="C42" s="383"/>
      <c r="D42" s="383"/>
      <c r="E42" s="383"/>
      <c r="F42" s="383"/>
      <c r="G42" s="383"/>
      <c r="H42" s="383"/>
      <c r="I42" s="383"/>
      <c r="J42" s="383"/>
    </row>
    <row r="43" spans="1:10" ht="15" customHeight="1">
      <c r="A43" s="383"/>
      <c r="B43" s="383"/>
      <c r="C43" s="383"/>
      <c r="D43" s="383"/>
      <c r="E43" s="383"/>
      <c r="F43" s="383"/>
      <c r="G43" s="383"/>
      <c r="H43" s="383"/>
      <c r="I43" s="383"/>
      <c r="J43" s="383"/>
    </row>
    <row r="44" spans="1:10" ht="15" customHeight="1">
      <c r="A44" s="383"/>
      <c r="B44" s="383"/>
      <c r="C44" s="383"/>
      <c r="D44" s="383"/>
      <c r="E44" s="383"/>
      <c r="F44" s="383"/>
      <c r="G44" s="383"/>
      <c r="H44" s="383"/>
      <c r="I44" s="383"/>
      <c r="J44" s="383"/>
    </row>
    <row r="45" spans="1:10" ht="15" customHeight="1">
      <c r="A45" s="383"/>
      <c r="B45" s="383"/>
      <c r="C45" s="383"/>
      <c r="D45" s="383"/>
      <c r="E45" s="383"/>
      <c r="F45" s="383"/>
      <c r="G45" s="383"/>
      <c r="H45" s="383"/>
      <c r="I45" s="383"/>
      <c r="J45" s="383"/>
    </row>
    <row r="46" spans="1:10" ht="14.25" customHeight="1">
      <c r="A46" s="383"/>
      <c r="B46" s="383"/>
      <c r="C46" s="383"/>
      <c r="D46" s="383"/>
      <c r="E46" s="383"/>
      <c r="F46" s="383"/>
      <c r="G46" s="383"/>
      <c r="H46" s="383"/>
      <c r="I46" s="383"/>
      <c r="J46" s="383"/>
    </row>
    <row r="47" spans="1:10" ht="14.25" customHeight="1">
      <c r="A47" s="383"/>
      <c r="B47" s="383"/>
      <c r="C47" s="383"/>
      <c r="D47" s="383"/>
      <c r="E47" s="383"/>
      <c r="F47" s="383"/>
      <c r="G47" s="383"/>
      <c r="H47" s="383"/>
      <c r="I47" s="383"/>
      <c r="J47" s="383"/>
    </row>
    <row r="48" spans="1:10" ht="14.25" customHeight="1">
      <c r="A48" s="383"/>
      <c r="B48" s="383"/>
      <c r="C48" s="383"/>
      <c r="D48" s="383"/>
      <c r="E48" s="383"/>
      <c r="F48" s="383"/>
      <c r="G48" s="383"/>
      <c r="H48" s="383"/>
      <c r="I48" s="383"/>
      <c r="J48" s="383"/>
    </row>
    <row r="49" spans="1:10" ht="14.25" customHeight="1">
      <c r="A49" s="383"/>
      <c r="B49" s="383"/>
      <c r="C49" s="383"/>
      <c r="D49" s="383"/>
      <c r="E49" s="383"/>
      <c r="F49" s="383"/>
      <c r="G49" s="383"/>
      <c r="H49" s="383"/>
      <c r="I49" s="383"/>
      <c r="J49" s="383"/>
    </row>
    <row r="50" spans="1:10" ht="15" customHeight="1">
      <c r="A50" s="383"/>
      <c r="B50" s="383"/>
      <c r="C50" s="383"/>
      <c r="D50" s="383"/>
      <c r="E50" s="383"/>
      <c r="F50" s="383"/>
      <c r="G50" s="383"/>
      <c r="H50" s="383"/>
      <c r="I50" s="383"/>
      <c r="J50" s="383"/>
    </row>
    <row r="51" spans="1:10" ht="15" customHeight="1">
      <c r="A51" s="383"/>
      <c r="B51" s="383"/>
      <c r="C51" s="383"/>
      <c r="D51" s="383"/>
      <c r="E51" s="383"/>
      <c r="F51" s="383"/>
      <c r="G51" s="383"/>
      <c r="H51" s="383"/>
      <c r="I51" s="383"/>
      <c r="J51" s="383"/>
    </row>
    <row r="52" spans="1:10" ht="14.25" customHeight="1">
      <c r="A52" s="383"/>
      <c r="B52" s="383"/>
      <c r="C52" s="383"/>
      <c r="D52" s="383"/>
      <c r="E52" s="383"/>
      <c r="F52" s="383"/>
      <c r="G52" s="383"/>
      <c r="H52" s="383"/>
      <c r="I52" s="383"/>
      <c r="J52" s="383"/>
    </row>
    <row r="53" spans="1:10" ht="14.25" customHeight="1">
      <c r="A53" s="383"/>
      <c r="B53" s="383"/>
      <c r="C53" s="383"/>
      <c r="D53" s="383"/>
      <c r="E53" s="383"/>
      <c r="F53" s="383"/>
      <c r="G53" s="383"/>
      <c r="H53" s="383"/>
      <c r="I53" s="383"/>
      <c r="J53" s="383"/>
    </row>
    <row r="54" spans="1:10" ht="14.25" customHeight="1">
      <c r="A54" s="383"/>
      <c r="B54" s="383"/>
      <c r="C54" s="383"/>
      <c r="D54" s="383"/>
      <c r="E54" s="383"/>
      <c r="F54" s="383"/>
      <c r="G54" s="383"/>
      <c r="H54" s="383"/>
      <c r="I54" s="383"/>
      <c r="J54" s="383"/>
    </row>
    <row r="55" spans="1:10" ht="14.25" customHeight="1">
      <c r="A55" s="383"/>
      <c r="B55" s="383"/>
      <c r="C55" s="383"/>
      <c r="D55" s="383"/>
      <c r="E55" s="383"/>
      <c r="F55" s="383"/>
      <c r="G55" s="383"/>
      <c r="H55" s="383"/>
      <c r="I55" s="383"/>
      <c r="J55" s="383"/>
    </row>
    <row r="56" spans="1:10" ht="15" customHeight="1">
      <c r="A56" s="383"/>
      <c r="B56" s="383"/>
      <c r="C56" s="383"/>
      <c r="D56" s="383"/>
      <c r="E56" s="383"/>
      <c r="F56" s="383"/>
      <c r="G56" s="383"/>
      <c r="H56" s="383"/>
      <c r="I56" s="383"/>
      <c r="J56" s="383"/>
    </row>
    <row r="57" spans="1:10" ht="15" customHeight="1">
      <c r="A57" s="383"/>
      <c r="B57" s="383"/>
      <c r="C57" s="383"/>
      <c r="D57" s="383"/>
      <c r="E57" s="383"/>
      <c r="F57" s="383"/>
      <c r="G57" s="383"/>
      <c r="H57" s="383"/>
      <c r="I57" s="383"/>
      <c r="J57" s="383"/>
    </row>
    <row r="58" spans="1:10" ht="15" customHeight="1">
      <c r="A58" s="383"/>
      <c r="B58" s="383"/>
      <c r="C58" s="383"/>
      <c r="D58" s="383"/>
      <c r="E58" s="383"/>
      <c r="F58" s="383"/>
      <c r="G58" s="383"/>
      <c r="H58" s="383"/>
      <c r="I58" s="383"/>
      <c r="J58" s="383"/>
    </row>
    <row r="59" spans="1:10" ht="15" customHeight="1">
      <c r="A59" s="383"/>
      <c r="B59" s="383"/>
      <c r="C59" s="383"/>
      <c r="D59" s="383"/>
      <c r="E59" s="383"/>
      <c r="F59" s="383"/>
      <c r="G59" s="383"/>
      <c r="H59" s="383"/>
      <c r="I59" s="383"/>
      <c r="J59" s="383"/>
    </row>
    <row r="60" spans="1:10" ht="15" customHeight="1">
      <c r="A60" s="383"/>
      <c r="B60" s="383"/>
      <c r="C60" s="383"/>
      <c r="D60" s="383"/>
      <c r="E60" s="383"/>
      <c r="F60" s="383"/>
      <c r="G60" s="383"/>
      <c r="H60" s="383"/>
      <c r="I60" s="383"/>
      <c r="J60" s="383"/>
    </row>
    <row r="61" spans="1:10" ht="15" customHeight="1">
      <c r="A61" s="383"/>
      <c r="B61" s="383"/>
      <c r="C61" s="383"/>
      <c r="D61" s="383"/>
      <c r="E61" s="383"/>
      <c r="F61" s="383"/>
      <c r="G61" s="383"/>
      <c r="H61" s="383"/>
      <c r="I61" s="383"/>
      <c r="J61" s="383"/>
    </row>
    <row r="62" spans="1:10" ht="15" customHeight="1">
      <c r="A62" s="383"/>
      <c r="B62" s="383"/>
      <c r="C62" s="383"/>
      <c r="D62" s="383"/>
      <c r="E62" s="383"/>
      <c r="F62" s="383"/>
      <c r="G62" s="383"/>
      <c r="H62" s="383"/>
      <c r="I62" s="383"/>
      <c r="J62" s="383"/>
    </row>
    <row r="63" spans="1:10" ht="14.25" customHeight="1">
      <c r="A63" s="383"/>
      <c r="B63" s="383"/>
      <c r="C63" s="383"/>
      <c r="D63" s="383"/>
      <c r="E63" s="383"/>
      <c r="F63" s="383"/>
      <c r="G63" s="383"/>
      <c r="H63" s="383"/>
      <c r="I63" s="383"/>
      <c r="J63" s="383"/>
    </row>
    <row r="64" spans="1:10" ht="15" customHeight="1">
      <c r="A64" s="383"/>
      <c r="B64" s="383"/>
      <c r="C64" s="383"/>
      <c r="D64" s="383"/>
      <c r="E64" s="383"/>
      <c r="F64" s="383"/>
      <c r="G64" s="383"/>
      <c r="H64" s="383"/>
      <c r="I64" s="383"/>
      <c r="J64" s="383"/>
    </row>
    <row r="65" spans="1:10" ht="15" customHeight="1">
      <c r="A65" s="383"/>
      <c r="B65" s="383"/>
      <c r="C65" s="383"/>
      <c r="D65" s="383"/>
      <c r="E65" s="383"/>
      <c r="F65" s="383"/>
      <c r="G65" s="383"/>
      <c r="H65" s="383"/>
      <c r="I65" s="383"/>
      <c r="J65" s="383"/>
    </row>
    <row r="66" spans="1:10" ht="14.25" customHeight="1">
      <c r="A66" s="383"/>
      <c r="B66" s="383"/>
      <c r="C66" s="383"/>
      <c r="D66" s="383"/>
      <c r="E66" s="383"/>
      <c r="F66" s="383"/>
      <c r="G66" s="383"/>
      <c r="H66" s="383"/>
      <c r="I66" s="383"/>
      <c r="J66" s="383"/>
    </row>
    <row r="67" spans="1:10" ht="14.25" customHeight="1">
      <c r="A67" s="383"/>
      <c r="B67" s="383"/>
      <c r="C67" s="383"/>
      <c r="D67" s="383"/>
      <c r="E67" s="383"/>
      <c r="F67" s="383"/>
      <c r="G67" s="383"/>
      <c r="H67" s="383"/>
      <c r="I67" s="383"/>
      <c r="J67" s="383"/>
    </row>
    <row r="68" spans="1:10" ht="14.25" customHeight="1">
      <c r="A68" s="383"/>
      <c r="B68" s="383"/>
      <c r="C68" s="383"/>
      <c r="D68" s="383"/>
      <c r="E68" s="383"/>
      <c r="F68" s="383"/>
      <c r="G68" s="383"/>
      <c r="H68" s="383"/>
      <c r="I68" s="383"/>
      <c r="J68" s="383"/>
    </row>
    <row r="69" spans="1:10" ht="14.25" customHeight="1">
      <c r="A69" s="383"/>
      <c r="B69" s="383"/>
      <c r="C69" s="383"/>
      <c r="D69" s="383"/>
      <c r="E69" s="383"/>
      <c r="F69" s="383"/>
      <c r="G69" s="383"/>
      <c r="H69" s="383"/>
      <c r="I69" s="383"/>
      <c r="J69" s="383"/>
    </row>
    <row r="70" spans="1:10" ht="14.25" customHeight="1">
      <c r="A70" s="383"/>
      <c r="B70" s="383"/>
      <c r="C70" s="383"/>
      <c r="D70" s="383"/>
      <c r="E70" s="383"/>
      <c r="F70" s="383"/>
      <c r="G70" s="383"/>
      <c r="H70" s="383"/>
      <c r="I70" s="383"/>
      <c r="J70" s="383"/>
    </row>
    <row r="71" spans="1:10" ht="14.25" customHeight="1">
      <c r="A71" s="383"/>
      <c r="B71" s="383"/>
      <c r="C71" s="383"/>
      <c r="D71" s="383"/>
      <c r="E71" s="383"/>
      <c r="F71" s="383"/>
      <c r="G71" s="383"/>
      <c r="H71" s="383"/>
      <c r="I71" s="383"/>
      <c r="J71" s="383"/>
    </row>
    <row r="72" spans="1:10" ht="14.25" customHeight="1">
      <c r="A72" s="383"/>
      <c r="B72" s="383"/>
      <c r="C72" s="383"/>
      <c r="D72" s="383"/>
      <c r="E72" s="383"/>
      <c r="F72" s="383"/>
      <c r="G72" s="383"/>
      <c r="H72" s="383"/>
      <c r="I72" s="383"/>
      <c r="J72" s="383"/>
    </row>
    <row r="73" spans="1:10" ht="14.25" customHeight="1">
      <c r="A73" s="383"/>
      <c r="B73" s="383"/>
      <c r="C73" s="383"/>
      <c r="D73" s="383"/>
      <c r="E73" s="383"/>
      <c r="F73" s="383"/>
      <c r="G73" s="383"/>
      <c r="H73" s="383"/>
      <c r="I73" s="383"/>
      <c r="J73" s="383"/>
    </row>
    <row r="74" spans="1:10" ht="15" customHeight="1">
      <c r="A74" s="383"/>
      <c r="B74" s="383"/>
      <c r="C74" s="383"/>
      <c r="D74" s="383"/>
      <c r="E74" s="383"/>
      <c r="F74" s="383"/>
      <c r="G74" s="383"/>
      <c r="H74" s="383"/>
      <c r="I74" s="383"/>
      <c r="J74" s="383"/>
    </row>
    <row r="75" spans="1:10" ht="14.25" customHeight="1">
      <c r="A75" s="383"/>
      <c r="B75" s="383"/>
      <c r="C75" s="383"/>
      <c r="D75" s="383"/>
      <c r="E75" s="383"/>
      <c r="F75" s="383"/>
      <c r="G75" s="383"/>
      <c r="H75" s="383"/>
      <c r="I75" s="383"/>
      <c r="J75" s="383"/>
    </row>
    <row r="76" spans="1:10" ht="15" customHeight="1">
      <c r="A76" s="383"/>
      <c r="B76" s="383"/>
      <c r="C76" s="383"/>
      <c r="D76" s="383"/>
      <c r="E76" s="383"/>
      <c r="F76" s="383"/>
      <c r="G76" s="383"/>
      <c r="H76" s="383"/>
      <c r="I76" s="383"/>
      <c r="J76" s="383"/>
    </row>
    <row r="77" spans="1:10" ht="15" customHeight="1">
      <c r="A77" s="383"/>
      <c r="B77" s="383"/>
      <c r="C77" s="383"/>
      <c r="D77" s="383"/>
      <c r="E77" s="383"/>
      <c r="F77" s="383"/>
      <c r="G77" s="383"/>
      <c r="H77" s="383"/>
      <c r="I77" s="383"/>
      <c r="J77" s="383"/>
    </row>
    <row r="78" spans="1:10" ht="14.25" customHeight="1">
      <c r="A78" s="383"/>
      <c r="B78" s="383"/>
      <c r="C78" s="383"/>
      <c r="D78" s="383"/>
      <c r="E78" s="383"/>
      <c r="F78" s="383"/>
      <c r="G78" s="383"/>
      <c r="H78" s="383"/>
      <c r="I78" s="383"/>
      <c r="J78" s="383"/>
    </row>
    <row r="79" spans="1:10" ht="14.25" customHeight="1">
      <c r="A79" s="383"/>
      <c r="B79" s="383"/>
      <c r="C79" s="383"/>
      <c r="D79" s="383"/>
      <c r="E79" s="383"/>
      <c r="F79" s="383"/>
      <c r="G79" s="383"/>
      <c r="H79" s="383"/>
      <c r="I79" s="383"/>
      <c r="J79" s="383"/>
    </row>
    <row r="80" spans="1:10" ht="33" customHeight="1">
      <c r="A80" s="383"/>
      <c r="B80" s="383"/>
      <c r="C80" s="383"/>
      <c r="D80" s="383"/>
      <c r="E80" s="383"/>
      <c r="F80" s="383"/>
      <c r="G80" s="383"/>
      <c r="H80" s="383"/>
      <c r="I80" s="383"/>
      <c r="J80" s="383"/>
    </row>
    <row r="81" spans="1:10" ht="15" customHeight="1">
      <c r="A81" s="383"/>
      <c r="B81" s="383"/>
      <c r="C81" s="383"/>
      <c r="D81" s="383"/>
      <c r="E81" s="383"/>
      <c r="F81" s="383"/>
      <c r="G81" s="383"/>
      <c r="H81" s="383"/>
      <c r="I81" s="383"/>
      <c r="J81" s="383"/>
    </row>
    <row r="82" spans="1:10" ht="15" customHeight="1">
      <c r="A82" s="383"/>
      <c r="B82" s="383"/>
      <c r="C82" s="383"/>
      <c r="D82" s="383"/>
      <c r="E82" s="383"/>
      <c r="F82" s="383"/>
      <c r="G82" s="383"/>
      <c r="H82" s="383"/>
      <c r="I82" s="383"/>
      <c r="J82" s="383"/>
    </row>
    <row r="83" spans="1:10" ht="15" customHeight="1">
      <c r="A83" s="383"/>
      <c r="B83" s="383"/>
      <c r="C83" s="383"/>
      <c r="D83" s="383"/>
      <c r="E83" s="383"/>
      <c r="F83" s="383"/>
      <c r="G83" s="383"/>
      <c r="H83" s="383"/>
      <c r="I83" s="383"/>
      <c r="J83" s="383"/>
    </row>
    <row r="84" spans="1:10" ht="15" customHeight="1">
      <c r="A84" s="383"/>
      <c r="B84" s="383"/>
      <c r="C84" s="383"/>
      <c r="D84" s="383"/>
      <c r="E84" s="383"/>
      <c r="F84" s="383"/>
      <c r="G84" s="383"/>
      <c r="H84" s="383"/>
      <c r="I84" s="383"/>
      <c r="J84" s="383"/>
    </row>
    <row r="85" spans="1:10" ht="15" customHeight="1">
      <c r="A85" s="383"/>
      <c r="B85" s="383"/>
      <c r="C85" s="383"/>
      <c r="D85" s="383"/>
      <c r="E85" s="383"/>
      <c r="F85" s="383"/>
      <c r="G85" s="383"/>
      <c r="H85" s="383"/>
      <c r="I85" s="383"/>
      <c r="J85" s="383"/>
    </row>
    <row r="86" spans="1:10" ht="15" customHeight="1">
      <c r="A86" s="383"/>
      <c r="B86" s="383"/>
      <c r="C86" s="383"/>
      <c r="D86" s="383"/>
      <c r="E86" s="383"/>
      <c r="F86" s="383"/>
      <c r="G86" s="383"/>
      <c r="H86" s="383"/>
      <c r="I86" s="383"/>
      <c r="J86" s="383"/>
    </row>
    <row r="87" spans="1:10" ht="15" customHeight="1">
      <c r="A87" s="383"/>
      <c r="B87" s="383"/>
      <c r="C87" s="383"/>
      <c r="D87" s="383"/>
      <c r="E87" s="383"/>
      <c r="F87" s="383"/>
      <c r="G87" s="383"/>
      <c r="H87" s="383"/>
      <c r="I87" s="383"/>
      <c r="J87" s="383"/>
    </row>
    <row r="88" spans="1:10" ht="15" customHeight="1">
      <c r="A88" s="383"/>
      <c r="B88" s="383"/>
      <c r="C88" s="383"/>
      <c r="D88" s="383"/>
      <c r="E88" s="383"/>
      <c r="F88" s="383"/>
      <c r="G88" s="383"/>
      <c r="H88" s="383"/>
      <c r="I88" s="383"/>
      <c r="J88" s="383"/>
    </row>
    <row r="89" spans="1:10" ht="15" customHeight="1">
      <c r="A89" s="383"/>
      <c r="B89" s="383"/>
      <c r="C89" s="383"/>
      <c r="D89" s="383"/>
      <c r="E89" s="383"/>
      <c r="F89" s="383"/>
      <c r="G89" s="383"/>
      <c r="H89" s="383"/>
      <c r="I89" s="383"/>
      <c r="J89" s="383"/>
    </row>
    <row r="90" spans="1:10" ht="15" customHeight="1">
      <c r="A90" s="383"/>
      <c r="B90" s="383"/>
      <c r="C90" s="383"/>
      <c r="D90" s="383"/>
      <c r="E90" s="383"/>
      <c r="F90" s="383"/>
      <c r="G90" s="383"/>
      <c r="H90" s="383"/>
      <c r="I90" s="383"/>
      <c r="J90" s="383"/>
    </row>
    <row r="91" spans="1:10" ht="15" customHeight="1">
      <c r="A91" s="383"/>
      <c r="B91" s="383"/>
      <c r="C91" s="383"/>
      <c r="D91" s="383"/>
      <c r="E91" s="383"/>
      <c r="F91" s="383"/>
      <c r="G91" s="383"/>
      <c r="H91" s="383"/>
      <c r="I91" s="383"/>
      <c r="J91" s="383"/>
    </row>
    <row r="92" spans="1:10" ht="15" customHeight="1">
      <c r="A92" s="383"/>
      <c r="B92" s="383"/>
      <c r="C92" s="383"/>
      <c r="D92" s="383"/>
      <c r="E92" s="383"/>
      <c r="F92" s="383"/>
      <c r="G92" s="383"/>
      <c r="H92" s="383"/>
      <c r="I92" s="383"/>
      <c r="J92" s="383"/>
    </row>
    <row r="93" spans="1:10" ht="15" customHeight="1">
      <c r="A93" s="383"/>
      <c r="B93" s="383"/>
      <c r="C93" s="383"/>
      <c r="D93" s="383"/>
      <c r="E93" s="383"/>
      <c r="F93" s="383"/>
      <c r="G93" s="383"/>
      <c r="H93" s="383"/>
      <c r="I93" s="383"/>
      <c r="J93" s="383"/>
    </row>
    <row r="94" spans="1:10" ht="15" customHeight="1">
      <c r="A94" s="383"/>
      <c r="B94" s="383"/>
      <c r="C94" s="383"/>
      <c r="D94" s="383"/>
      <c r="E94" s="383"/>
      <c r="F94" s="383"/>
      <c r="G94" s="383"/>
      <c r="H94" s="383"/>
      <c r="I94" s="383"/>
      <c r="J94" s="383"/>
    </row>
    <row r="95" spans="1:10" ht="15" customHeight="1">
      <c r="A95" s="383"/>
      <c r="B95" s="383"/>
      <c r="C95" s="383"/>
      <c r="D95" s="383"/>
      <c r="E95" s="383"/>
      <c r="F95" s="383"/>
      <c r="G95" s="383"/>
      <c r="H95" s="383"/>
      <c r="I95" s="383"/>
      <c r="J95" s="383"/>
    </row>
    <row r="96" spans="1:10" ht="15" customHeight="1">
      <c r="A96" s="383"/>
      <c r="B96" s="383"/>
      <c r="C96" s="383"/>
      <c r="D96" s="383"/>
      <c r="E96" s="383"/>
      <c r="F96" s="383"/>
      <c r="G96" s="383"/>
      <c r="H96" s="383"/>
      <c r="I96" s="383"/>
      <c r="J96" s="383"/>
    </row>
    <row r="97" spans="1:10" ht="15" customHeight="1">
      <c r="A97" s="383"/>
      <c r="B97" s="383"/>
      <c r="C97" s="383"/>
      <c r="D97" s="383"/>
      <c r="E97" s="383"/>
      <c r="F97" s="383"/>
      <c r="G97" s="383"/>
      <c r="H97" s="383"/>
      <c r="I97" s="383"/>
      <c r="J97" s="383"/>
    </row>
    <row r="98" spans="1:10" ht="14.25" customHeight="1">
      <c r="A98" s="383"/>
      <c r="B98" s="383"/>
      <c r="C98" s="383"/>
      <c r="D98" s="383"/>
      <c r="E98" s="383"/>
      <c r="F98" s="383"/>
      <c r="G98" s="383"/>
      <c r="H98" s="383"/>
      <c r="I98" s="383"/>
      <c r="J98" s="383"/>
    </row>
    <row r="99" spans="1:10" ht="14.25" customHeight="1">
      <c r="A99" s="383"/>
      <c r="B99" s="383"/>
      <c r="C99" s="383"/>
      <c r="D99" s="383"/>
      <c r="E99" s="383"/>
      <c r="F99" s="383"/>
      <c r="G99" s="383"/>
      <c r="H99" s="383"/>
      <c r="I99" s="383"/>
      <c r="J99" s="383"/>
    </row>
    <row r="100" spans="1:10" ht="14.25" customHeight="1">
      <c r="A100" s="383"/>
      <c r="B100" s="383"/>
      <c r="C100" s="383"/>
      <c r="D100" s="383"/>
      <c r="E100" s="383"/>
      <c r="F100" s="383"/>
      <c r="G100" s="383"/>
      <c r="H100" s="383"/>
      <c r="I100" s="383"/>
      <c r="J100" s="383"/>
    </row>
    <row r="101" spans="1:10" ht="14.25" customHeight="1">
      <c r="A101" s="383"/>
      <c r="B101" s="383"/>
      <c r="C101" s="383"/>
      <c r="D101" s="383"/>
      <c r="E101" s="383"/>
      <c r="F101" s="383"/>
      <c r="G101" s="383"/>
      <c r="H101" s="383"/>
      <c r="I101" s="383"/>
      <c r="J101" s="383"/>
    </row>
    <row r="102" spans="1:10" ht="14.25" customHeight="1">
      <c r="A102" s="383"/>
      <c r="B102" s="383"/>
      <c r="C102" s="383"/>
      <c r="D102" s="383"/>
      <c r="E102" s="383"/>
      <c r="F102" s="383"/>
      <c r="G102" s="383"/>
      <c r="H102" s="383"/>
      <c r="I102" s="383"/>
      <c r="J102" s="383"/>
    </row>
    <row r="103" spans="1:10" ht="15" customHeight="1">
      <c r="A103" s="383"/>
      <c r="B103" s="383"/>
      <c r="C103" s="383"/>
      <c r="D103" s="383"/>
      <c r="E103" s="383"/>
      <c r="F103" s="383"/>
      <c r="G103" s="383"/>
      <c r="H103" s="383"/>
      <c r="I103" s="383"/>
      <c r="J103" s="383"/>
    </row>
    <row r="104" spans="1:10" ht="14.25" customHeight="1">
      <c r="A104" s="383"/>
      <c r="B104" s="383"/>
      <c r="C104" s="383"/>
      <c r="D104" s="383"/>
      <c r="E104" s="383"/>
      <c r="F104" s="383"/>
      <c r="G104" s="383"/>
      <c r="H104" s="383"/>
      <c r="I104" s="383"/>
      <c r="J104" s="383"/>
    </row>
    <row r="105" spans="1:10" ht="14.25" customHeight="1">
      <c r="A105" s="383"/>
      <c r="B105" s="383"/>
      <c r="C105" s="383"/>
      <c r="D105" s="383"/>
      <c r="E105" s="383"/>
      <c r="F105" s="383"/>
      <c r="G105" s="383"/>
      <c r="H105" s="383"/>
      <c r="I105" s="383"/>
      <c r="J105" s="383"/>
    </row>
    <row r="106" spans="1:10" ht="15" customHeight="1">
      <c r="A106" s="383"/>
      <c r="B106" s="383"/>
      <c r="C106" s="383"/>
      <c r="D106" s="383"/>
      <c r="E106" s="383"/>
      <c r="F106" s="383"/>
      <c r="G106" s="383"/>
      <c r="H106" s="383"/>
      <c r="I106" s="383"/>
      <c r="J106" s="383"/>
    </row>
    <row r="107" spans="1:10" ht="15" customHeight="1">
      <c r="A107" s="383"/>
      <c r="B107" s="383"/>
      <c r="C107" s="383"/>
      <c r="D107" s="383"/>
      <c r="E107" s="383"/>
      <c r="F107" s="383"/>
      <c r="G107" s="383"/>
      <c r="H107" s="383"/>
      <c r="I107" s="383"/>
      <c r="J107" s="383"/>
    </row>
    <row r="108" spans="1:10" ht="15" customHeight="1">
      <c r="A108" s="383"/>
      <c r="B108" s="383"/>
      <c r="C108" s="383"/>
      <c r="D108" s="383"/>
      <c r="E108" s="383"/>
      <c r="F108" s="383"/>
      <c r="G108" s="383"/>
      <c r="H108" s="383"/>
      <c r="I108" s="383"/>
      <c r="J108" s="383"/>
    </row>
    <row r="109" spans="1:10" ht="14.25" customHeight="1">
      <c r="A109" s="383"/>
      <c r="B109" s="383"/>
      <c r="C109" s="383"/>
      <c r="D109" s="383"/>
      <c r="E109" s="383"/>
      <c r="F109" s="383"/>
      <c r="G109" s="383"/>
      <c r="H109" s="383"/>
      <c r="I109" s="383"/>
      <c r="J109" s="383"/>
    </row>
    <row r="110" spans="1:10" ht="14.25" customHeight="1">
      <c r="A110" s="383"/>
      <c r="B110" s="383"/>
      <c r="C110" s="383"/>
      <c r="D110" s="383"/>
      <c r="E110" s="383"/>
      <c r="F110" s="383"/>
      <c r="G110" s="383"/>
      <c r="H110" s="383"/>
      <c r="I110" s="383"/>
      <c r="J110" s="383"/>
    </row>
    <row r="111" spans="1:10" ht="14.25" customHeight="1">
      <c r="A111" s="383"/>
      <c r="B111" s="383"/>
      <c r="C111" s="383"/>
      <c r="D111" s="383"/>
      <c r="E111" s="383"/>
      <c r="F111" s="383"/>
      <c r="G111" s="383"/>
      <c r="H111" s="383"/>
      <c r="I111" s="383"/>
      <c r="J111" s="383"/>
    </row>
    <row r="112" spans="1:10" ht="14.25" customHeight="1">
      <c r="A112" s="383"/>
      <c r="B112" s="383"/>
      <c r="C112" s="383"/>
      <c r="D112" s="383"/>
      <c r="E112" s="383"/>
      <c r="F112" s="383"/>
      <c r="G112" s="383"/>
      <c r="H112" s="383"/>
      <c r="I112" s="383"/>
      <c r="J112" s="383"/>
    </row>
    <row r="113" spans="1:10" ht="14.25" customHeight="1">
      <c r="A113" s="383"/>
      <c r="B113" s="383"/>
      <c r="C113" s="383"/>
      <c r="D113" s="383"/>
      <c r="E113" s="383"/>
      <c r="F113" s="383"/>
      <c r="G113" s="383"/>
      <c r="H113" s="383"/>
      <c r="I113" s="383"/>
      <c r="J113" s="383"/>
    </row>
    <row r="114" spans="1:10" ht="14.25" customHeight="1">
      <c r="A114" s="383"/>
      <c r="B114" s="383"/>
      <c r="C114" s="383"/>
      <c r="D114" s="383"/>
      <c r="E114" s="383"/>
      <c r="F114" s="383"/>
      <c r="G114" s="383"/>
      <c r="H114" s="383"/>
      <c r="I114" s="383"/>
      <c r="J114" s="383"/>
    </row>
    <row r="115" spans="1:10" ht="14.25" customHeight="1">
      <c r="A115" s="383"/>
      <c r="B115" s="383"/>
      <c r="C115" s="383"/>
      <c r="D115" s="383"/>
      <c r="E115" s="383"/>
      <c r="F115" s="383"/>
      <c r="G115" s="383"/>
      <c r="H115" s="383"/>
      <c r="I115" s="383"/>
      <c r="J115" s="383"/>
    </row>
    <row r="116" spans="1:10" ht="14.25" customHeight="1">
      <c r="A116" s="383"/>
      <c r="B116" s="383"/>
      <c r="C116" s="383"/>
      <c r="D116" s="383"/>
      <c r="E116" s="383"/>
      <c r="F116" s="383"/>
      <c r="G116" s="383"/>
      <c r="H116" s="383"/>
      <c r="I116" s="383"/>
      <c r="J116" s="383"/>
    </row>
    <row r="117" spans="1:10" ht="14.25" customHeight="1">
      <c r="A117" s="383"/>
      <c r="B117" s="383"/>
      <c r="C117" s="383"/>
      <c r="D117" s="383"/>
      <c r="E117" s="383"/>
      <c r="F117" s="383"/>
      <c r="G117" s="383"/>
      <c r="H117" s="383"/>
      <c r="I117" s="383"/>
      <c r="J117" s="383"/>
    </row>
    <row r="118" spans="1:10" ht="14.25" customHeight="1">
      <c r="A118" s="383"/>
      <c r="B118" s="383"/>
      <c r="C118" s="383"/>
      <c r="D118" s="383"/>
      <c r="E118" s="383"/>
      <c r="F118" s="383"/>
      <c r="G118" s="383"/>
      <c r="H118" s="383"/>
      <c r="I118" s="383"/>
      <c r="J118" s="383"/>
    </row>
    <row r="119" spans="1:10" ht="14.25" customHeight="1">
      <c r="A119" s="383"/>
      <c r="B119" s="383"/>
      <c r="C119" s="383"/>
      <c r="D119" s="383"/>
      <c r="E119" s="383"/>
      <c r="F119" s="383"/>
      <c r="G119" s="383"/>
      <c r="H119" s="383"/>
      <c r="I119" s="383"/>
      <c r="J119" s="383"/>
    </row>
    <row r="120" spans="1:10" ht="14.25" customHeight="1">
      <c r="A120" s="383"/>
      <c r="B120" s="383"/>
      <c r="C120" s="383"/>
      <c r="D120" s="383"/>
      <c r="E120" s="383"/>
      <c r="F120" s="383"/>
      <c r="G120" s="383"/>
      <c r="H120" s="383"/>
      <c r="I120" s="383"/>
      <c r="J120" s="383"/>
    </row>
    <row r="121" spans="1:10" ht="14.25" customHeight="1">
      <c r="A121" s="383"/>
      <c r="B121" s="383"/>
      <c r="C121" s="383"/>
      <c r="D121" s="383"/>
      <c r="E121" s="383"/>
      <c r="F121" s="383"/>
      <c r="G121" s="383"/>
      <c r="H121" s="383"/>
      <c r="I121" s="383"/>
      <c r="J121" s="383"/>
    </row>
    <row r="122" spans="1:10" ht="14.25" customHeight="1">
      <c r="A122" s="383"/>
      <c r="B122" s="383"/>
      <c r="C122" s="383"/>
      <c r="D122" s="383"/>
      <c r="E122" s="383"/>
      <c r="F122" s="383"/>
      <c r="G122" s="383"/>
      <c r="H122" s="383"/>
      <c r="I122" s="383"/>
      <c r="J122" s="383"/>
    </row>
    <row r="123" spans="1:10" ht="14.25" customHeight="1">
      <c r="A123" s="383"/>
      <c r="B123" s="383"/>
      <c r="C123" s="383"/>
      <c r="D123" s="383"/>
      <c r="E123" s="383"/>
      <c r="F123" s="383"/>
      <c r="G123" s="383"/>
      <c r="H123" s="383"/>
      <c r="I123" s="383"/>
      <c r="J123" s="383"/>
    </row>
    <row r="124" spans="1:10" ht="14.25" customHeight="1">
      <c r="A124" s="383"/>
      <c r="B124" s="383"/>
      <c r="C124" s="383"/>
      <c r="D124" s="383"/>
      <c r="E124" s="383"/>
      <c r="F124" s="383"/>
      <c r="G124" s="383"/>
      <c r="H124" s="383"/>
      <c r="I124" s="383"/>
      <c r="J124" s="383"/>
    </row>
    <row r="125" spans="1:10" ht="14.25" customHeight="1">
      <c r="A125" s="383"/>
      <c r="B125" s="383"/>
      <c r="C125" s="383"/>
      <c r="D125" s="383"/>
      <c r="E125" s="383"/>
      <c r="F125" s="383"/>
      <c r="G125" s="383"/>
      <c r="H125" s="383"/>
      <c r="I125" s="383"/>
      <c r="J125" s="383"/>
    </row>
    <row r="126" spans="1:10" ht="14.25" customHeight="1">
      <c r="A126" s="383"/>
      <c r="B126" s="383"/>
      <c r="C126" s="383"/>
      <c r="D126" s="383"/>
      <c r="E126" s="383"/>
      <c r="F126" s="383"/>
      <c r="G126" s="383"/>
      <c r="H126" s="383"/>
      <c r="I126" s="383"/>
      <c r="J126" s="383"/>
    </row>
    <row r="127" spans="1:10" ht="14.25" customHeight="1">
      <c r="A127" s="383"/>
      <c r="B127" s="383"/>
      <c r="C127" s="383"/>
      <c r="D127" s="383"/>
      <c r="E127" s="383"/>
      <c r="F127" s="383"/>
      <c r="G127" s="383"/>
      <c r="H127" s="383"/>
      <c r="I127" s="383"/>
      <c r="J127" s="383"/>
    </row>
    <row r="128" spans="1:10" ht="14.25" customHeight="1">
      <c r="A128" s="383"/>
      <c r="B128" s="383"/>
      <c r="C128" s="383"/>
      <c r="D128" s="383"/>
      <c r="E128" s="383"/>
      <c r="F128" s="383"/>
      <c r="G128" s="383"/>
      <c r="H128" s="383"/>
      <c r="I128" s="383"/>
      <c r="J128" s="383"/>
    </row>
    <row r="129" spans="1:10" ht="14.25" customHeight="1">
      <c r="A129" s="383"/>
      <c r="B129" s="383"/>
      <c r="C129" s="383"/>
      <c r="D129" s="383"/>
      <c r="E129" s="383"/>
      <c r="F129" s="383"/>
      <c r="G129" s="383"/>
      <c r="H129" s="383"/>
      <c r="I129" s="383"/>
      <c r="J129" s="383"/>
    </row>
    <row r="130" spans="1:10" ht="14.25" customHeight="1">
      <c r="A130" s="383"/>
      <c r="B130" s="383"/>
      <c r="C130" s="383"/>
      <c r="D130" s="383"/>
      <c r="E130" s="383"/>
      <c r="F130" s="383"/>
      <c r="G130" s="383"/>
      <c r="H130" s="383"/>
      <c r="I130" s="383"/>
      <c r="J130" s="383"/>
    </row>
    <row r="131" spans="1:10" ht="14.25" customHeight="1">
      <c r="A131" s="383"/>
      <c r="B131" s="383"/>
      <c r="C131" s="383"/>
      <c r="D131" s="383"/>
      <c r="E131" s="383"/>
      <c r="F131" s="383"/>
      <c r="G131" s="383"/>
      <c r="H131" s="383"/>
      <c r="I131" s="383"/>
      <c r="J131" s="383"/>
    </row>
    <row r="132" spans="1:10" ht="14.25" customHeight="1">
      <c r="A132" s="383"/>
      <c r="B132" s="383"/>
      <c r="C132" s="383"/>
      <c r="D132" s="383"/>
      <c r="E132" s="383"/>
      <c r="F132" s="383"/>
      <c r="G132" s="383"/>
      <c r="H132" s="383"/>
      <c r="I132" s="383"/>
      <c r="J132" s="383"/>
    </row>
    <row r="133" spans="1:10" ht="14.25" customHeight="1">
      <c r="A133" s="383"/>
      <c r="B133" s="383"/>
      <c r="C133" s="383"/>
      <c r="D133" s="383"/>
      <c r="E133" s="383"/>
      <c r="F133" s="383"/>
      <c r="G133" s="383"/>
      <c r="H133" s="383"/>
      <c r="I133" s="383"/>
      <c r="J133" s="383"/>
    </row>
    <row r="134" spans="1:10" ht="14.25" customHeight="1">
      <c r="A134" s="383"/>
      <c r="B134" s="383"/>
      <c r="C134" s="383"/>
      <c r="D134" s="383"/>
      <c r="E134" s="383"/>
      <c r="F134" s="383"/>
      <c r="G134" s="383"/>
      <c r="H134" s="383"/>
      <c r="I134" s="383"/>
      <c r="J134" s="383"/>
    </row>
    <row r="135" spans="1:10" ht="14.25" customHeight="1">
      <c r="A135" s="383"/>
      <c r="B135" s="383"/>
      <c r="C135" s="383"/>
      <c r="D135" s="383"/>
      <c r="E135" s="383"/>
      <c r="F135" s="383"/>
      <c r="G135" s="383"/>
      <c r="H135" s="383"/>
      <c r="I135" s="383"/>
      <c r="J135" s="383"/>
    </row>
    <row r="136" spans="1:10" ht="14.25" customHeight="1">
      <c r="A136" s="383"/>
      <c r="B136" s="383"/>
      <c r="C136" s="383"/>
      <c r="D136" s="383"/>
      <c r="E136" s="383"/>
      <c r="F136" s="383"/>
      <c r="G136" s="383"/>
      <c r="H136" s="383"/>
      <c r="I136" s="383"/>
      <c r="J136" s="383"/>
    </row>
    <row r="137" spans="1:10" ht="14.25" customHeight="1">
      <c r="A137" s="383"/>
      <c r="B137" s="383"/>
      <c r="C137" s="383"/>
      <c r="D137" s="383"/>
      <c r="E137" s="383"/>
      <c r="F137" s="383"/>
      <c r="G137" s="383"/>
      <c r="H137" s="383"/>
      <c r="I137" s="383"/>
      <c r="J137" s="383"/>
    </row>
    <row r="138" spans="1:10" ht="14.25" customHeight="1">
      <c r="A138" s="383"/>
      <c r="B138" s="383"/>
      <c r="C138" s="383"/>
      <c r="D138" s="383"/>
      <c r="E138" s="383"/>
      <c r="F138" s="383"/>
      <c r="G138" s="383"/>
      <c r="H138" s="383"/>
      <c r="I138" s="383"/>
      <c r="J138" s="383"/>
    </row>
    <row r="139" spans="1:10" ht="14.25" customHeight="1">
      <c r="A139" s="383"/>
      <c r="B139" s="383"/>
      <c r="C139" s="383"/>
      <c r="D139" s="383"/>
      <c r="E139" s="383"/>
      <c r="F139" s="383"/>
      <c r="G139" s="383"/>
      <c r="H139" s="383"/>
      <c r="I139" s="383"/>
      <c r="J139" s="383"/>
    </row>
    <row r="140" spans="1:10" ht="14.25" customHeight="1">
      <c r="A140" s="383"/>
      <c r="B140" s="383"/>
      <c r="C140" s="383"/>
      <c r="D140" s="383"/>
      <c r="E140" s="383"/>
      <c r="F140" s="383"/>
      <c r="G140" s="383"/>
      <c r="H140" s="383"/>
      <c r="I140" s="383"/>
      <c r="J140" s="383"/>
    </row>
    <row r="141" spans="1:10" ht="14.25" customHeight="1">
      <c r="A141" s="383"/>
      <c r="B141" s="383"/>
      <c r="C141" s="383"/>
      <c r="D141" s="383"/>
      <c r="E141" s="383"/>
      <c r="F141" s="383"/>
      <c r="G141" s="383"/>
      <c r="H141" s="383"/>
      <c r="I141" s="383"/>
      <c r="J141" s="383"/>
    </row>
    <row r="142" spans="1:10" ht="14.25" customHeight="1">
      <c r="A142" s="383"/>
      <c r="B142" s="383"/>
      <c r="C142" s="383"/>
      <c r="D142" s="383"/>
      <c r="E142" s="383"/>
      <c r="F142" s="383"/>
      <c r="G142" s="383"/>
      <c r="H142" s="383"/>
      <c r="I142" s="383"/>
      <c r="J142" s="383"/>
    </row>
    <row r="143" spans="1:10" ht="14.25" customHeight="1">
      <c r="A143" s="383"/>
      <c r="B143" s="383"/>
      <c r="C143" s="383"/>
      <c r="D143" s="383"/>
      <c r="E143" s="383"/>
      <c r="F143" s="383"/>
      <c r="G143" s="383"/>
      <c r="H143" s="383"/>
      <c r="I143" s="383"/>
      <c r="J143" s="383"/>
    </row>
    <row r="144" spans="1:10" ht="14.25" customHeight="1">
      <c r="A144" s="383"/>
      <c r="B144" s="383"/>
      <c r="C144" s="383"/>
      <c r="D144" s="383"/>
      <c r="E144" s="383"/>
      <c r="F144" s="383"/>
      <c r="G144" s="383"/>
      <c r="H144" s="383"/>
      <c r="I144" s="383"/>
      <c r="J144" s="383"/>
    </row>
    <row r="145" spans="1:10" ht="14.25" customHeight="1">
      <c r="A145" s="383"/>
      <c r="B145" s="383"/>
      <c r="C145" s="383"/>
      <c r="D145" s="383"/>
      <c r="E145" s="383"/>
      <c r="F145" s="383"/>
      <c r="G145" s="383"/>
      <c r="H145" s="383"/>
      <c r="I145" s="383"/>
      <c r="J145" s="383"/>
    </row>
    <row r="146" spans="1:10" ht="14.25" customHeight="1">
      <c r="A146" s="383"/>
      <c r="B146" s="383"/>
      <c r="C146" s="383"/>
      <c r="D146" s="383"/>
      <c r="E146" s="383"/>
      <c r="F146" s="383"/>
      <c r="G146" s="383"/>
      <c r="H146" s="383"/>
      <c r="I146" s="383"/>
      <c r="J146" s="383"/>
    </row>
    <row r="147" spans="1:10" ht="14.25" customHeight="1">
      <c r="A147" s="383"/>
      <c r="B147" s="383"/>
      <c r="C147" s="383"/>
      <c r="D147" s="383"/>
      <c r="E147" s="383"/>
      <c r="F147" s="383"/>
      <c r="G147" s="383"/>
      <c r="H147" s="383"/>
      <c r="I147" s="383"/>
      <c r="J147" s="383"/>
    </row>
    <row r="148" spans="1:10" ht="14.25" customHeight="1">
      <c r="A148" s="383"/>
      <c r="B148" s="383"/>
      <c r="C148" s="383"/>
      <c r="D148" s="383"/>
      <c r="E148" s="383"/>
      <c r="F148" s="383"/>
      <c r="G148" s="383"/>
      <c r="H148" s="383"/>
      <c r="I148" s="383"/>
      <c r="J148" s="383"/>
    </row>
    <row r="149" spans="1:10" ht="14.25" customHeight="1">
      <c r="A149" s="383"/>
      <c r="B149" s="383"/>
      <c r="C149" s="383"/>
      <c r="D149" s="383"/>
      <c r="E149" s="383"/>
      <c r="F149" s="383"/>
      <c r="G149" s="383"/>
      <c r="H149" s="383"/>
      <c r="I149" s="383"/>
      <c r="J149" s="383"/>
    </row>
    <row r="150" spans="1:10" ht="14.25" customHeight="1">
      <c r="A150" s="383"/>
      <c r="B150" s="383"/>
      <c r="C150" s="383"/>
      <c r="D150" s="383"/>
      <c r="E150" s="383"/>
      <c r="F150" s="383"/>
      <c r="G150" s="383"/>
      <c r="H150" s="383"/>
      <c r="I150" s="383"/>
      <c r="J150" s="383"/>
    </row>
    <row r="151" spans="1:10" ht="14.25" customHeight="1">
      <c r="A151" s="383"/>
      <c r="B151" s="383"/>
      <c r="C151" s="383"/>
      <c r="D151" s="383"/>
      <c r="E151" s="383"/>
      <c r="F151" s="383"/>
      <c r="G151" s="383"/>
      <c r="H151" s="383"/>
      <c r="I151" s="383"/>
      <c r="J151" s="383"/>
    </row>
    <row r="152" spans="1:10" ht="14.25" customHeight="1">
      <c r="A152" s="383"/>
      <c r="B152" s="383"/>
      <c r="C152" s="383"/>
      <c r="D152" s="383"/>
      <c r="E152" s="383"/>
      <c r="F152" s="383"/>
      <c r="G152" s="383"/>
      <c r="H152" s="383"/>
      <c r="I152" s="383"/>
      <c r="J152" s="383"/>
    </row>
    <row r="153" spans="1:10" ht="14.25" customHeight="1">
      <c r="A153" s="383"/>
      <c r="B153" s="383"/>
      <c r="C153" s="383"/>
      <c r="D153" s="383"/>
      <c r="E153" s="383"/>
      <c r="F153" s="383"/>
      <c r="G153" s="383"/>
      <c r="H153" s="383"/>
      <c r="I153" s="383"/>
      <c r="J153" s="383"/>
    </row>
    <row r="154" spans="1:10" ht="14.25" customHeight="1">
      <c r="A154" s="383"/>
      <c r="B154" s="383"/>
      <c r="C154" s="383"/>
      <c r="D154" s="383"/>
      <c r="E154" s="383"/>
      <c r="F154" s="383"/>
      <c r="G154" s="383"/>
      <c r="H154" s="383"/>
      <c r="I154" s="383"/>
      <c r="J154" s="383"/>
    </row>
    <row r="155" spans="1:10" ht="14.25" customHeight="1">
      <c r="A155" s="383"/>
      <c r="B155" s="383"/>
      <c r="C155" s="383"/>
      <c r="D155" s="383"/>
      <c r="E155" s="383"/>
      <c r="F155" s="383"/>
      <c r="G155" s="383"/>
      <c r="H155" s="383"/>
      <c r="I155" s="383"/>
      <c r="J155" s="383"/>
    </row>
    <row r="156" spans="1:10" ht="14.25" customHeight="1">
      <c r="A156" s="383"/>
      <c r="B156" s="383"/>
      <c r="C156" s="383"/>
      <c r="D156" s="383"/>
      <c r="E156" s="383"/>
      <c r="F156" s="383"/>
      <c r="G156" s="383"/>
      <c r="H156" s="383"/>
      <c r="I156" s="383"/>
      <c r="J156" s="383"/>
    </row>
    <row r="157" spans="1:10" ht="14.25" customHeight="1">
      <c r="A157" s="383"/>
      <c r="B157" s="383"/>
      <c r="C157" s="383"/>
      <c r="D157" s="383"/>
      <c r="E157" s="383"/>
      <c r="F157" s="383"/>
      <c r="G157" s="383"/>
      <c r="H157" s="383"/>
      <c r="I157" s="383"/>
      <c r="J157" s="383"/>
    </row>
    <row r="158" spans="1:10" ht="14.25" customHeight="1">
      <c r="A158" s="383"/>
      <c r="B158" s="383"/>
      <c r="C158" s="383"/>
      <c r="D158" s="383"/>
      <c r="E158" s="383"/>
      <c r="F158" s="383"/>
      <c r="G158" s="383"/>
      <c r="H158" s="383"/>
      <c r="I158" s="383"/>
      <c r="J158" s="383"/>
    </row>
    <row r="159" spans="1:10" ht="14.25" customHeight="1">
      <c r="A159" s="383"/>
      <c r="B159" s="383"/>
      <c r="C159" s="383"/>
      <c r="D159" s="383"/>
      <c r="E159" s="383"/>
      <c r="F159" s="383"/>
      <c r="G159" s="383"/>
      <c r="H159" s="383"/>
      <c r="I159" s="383"/>
      <c r="J159" s="383"/>
    </row>
    <row r="160" spans="1:10" ht="14.25" customHeight="1">
      <c r="A160" s="383"/>
      <c r="B160" s="383"/>
      <c r="C160" s="383"/>
      <c r="D160" s="383"/>
      <c r="E160" s="383"/>
      <c r="F160" s="383"/>
      <c r="G160" s="383"/>
      <c r="H160" s="383"/>
      <c r="I160" s="383"/>
      <c r="J160" s="383"/>
    </row>
    <row r="161" spans="1:10" ht="14.25" customHeight="1">
      <c r="A161" s="383"/>
      <c r="B161" s="383"/>
      <c r="C161" s="383"/>
      <c r="D161" s="383"/>
      <c r="E161" s="383"/>
      <c r="F161" s="383"/>
      <c r="G161" s="383"/>
      <c r="H161" s="383"/>
      <c r="I161" s="383"/>
      <c r="J161" s="383"/>
    </row>
    <row r="162" spans="1:10" ht="14.25" customHeight="1">
      <c r="A162" s="383"/>
      <c r="B162" s="383"/>
      <c r="C162" s="383"/>
      <c r="D162" s="383"/>
      <c r="E162" s="383"/>
      <c r="F162" s="383"/>
      <c r="G162" s="383"/>
      <c r="H162" s="383"/>
      <c r="I162" s="383"/>
      <c r="J162" s="383"/>
    </row>
    <row r="163" spans="1:10" ht="14.25" customHeight="1">
      <c r="A163" s="383"/>
      <c r="B163" s="383"/>
      <c r="C163" s="383"/>
      <c r="D163" s="383"/>
      <c r="E163" s="383"/>
      <c r="F163" s="383"/>
      <c r="G163" s="383"/>
      <c r="H163" s="383"/>
      <c r="I163" s="383"/>
      <c r="J163" s="383"/>
    </row>
    <row r="164" spans="1:10" ht="14.25" customHeight="1">
      <c r="A164" s="383"/>
      <c r="B164" s="383"/>
      <c r="C164" s="383"/>
      <c r="D164" s="383"/>
      <c r="E164" s="383"/>
      <c r="F164" s="383"/>
      <c r="G164" s="383"/>
      <c r="H164" s="383"/>
      <c r="I164" s="383"/>
      <c r="J164" s="383"/>
    </row>
    <row r="165" spans="1:10" ht="14.25" customHeight="1">
      <c r="A165" s="383"/>
      <c r="B165" s="383"/>
      <c r="C165" s="383"/>
      <c r="D165" s="383"/>
      <c r="E165" s="383"/>
      <c r="F165" s="383"/>
      <c r="G165" s="383"/>
      <c r="H165" s="383"/>
      <c r="I165" s="383"/>
      <c r="J165" s="383"/>
    </row>
    <row r="166" spans="1:10" ht="14.25" customHeight="1">
      <c r="A166" s="383"/>
      <c r="B166" s="383"/>
      <c r="C166" s="383"/>
      <c r="D166" s="383"/>
      <c r="E166" s="383"/>
      <c r="F166" s="383"/>
      <c r="G166" s="383"/>
      <c r="H166" s="383"/>
      <c r="I166" s="383"/>
      <c r="J166" s="383"/>
    </row>
    <row r="167" spans="1:10" ht="14.25" customHeight="1">
      <c r="A167" s="383"/>
      <c r="B167" s="383"/>
      <c r="C167" s="383"/>
      <c r="D167" s="383"/>
      <c r="E167" s="383"/>
      <c r="F167" s="383"/>
      <c r="G167" s="383"/>
      <c r="H167" s="383"/>
      <c r="I167" s="383"/>
      <c r="J167" s="383"/>
    </row>
    <row r="168" spans="1:10" ht="14.25" customHeight="1">
      <c r="A168" s="383"/>
      <c r="B168" s="383"/>
      <c r="C168" s="383"/>
      <c r="D168" s="383"/>
      <c r="E168" s="383"/>
      <c r="F168" s="383"/>
      <c r="G168" s="383"/>
      <c r="H168" s="383"/>
      <c r="I168" s="383"/>
      <c r="J168" s="383"/>
    </row>
    <row r="169" spans="1:10" ht="14.25" customHeight="1">
      <c r="A169" s="383"/>
      <c r="B169" s="383"/>
      <c r="C169" s="383"/>
      <c r="D169" s="383"/>
      <c r="E169" s="383"/>
      <c r="F169" s="383"/>
      <c r="G169" s="383"/>
      <c r="H169" s="383"/>
      <c r="I169" s="383"/>
      <c r="J169" s="383"/>
    </row>
    <row r="170" spans="1:10" ht="14.25" customHeight="1">
      <c r="A170" s="383"/>
      <c r="B170" s="383"/>
      <c r="C170" s="383"/>
      <c r="D170" s="383"/>
      <c r="E170" s="383"/>
      <c r="F170" s="383"/>
      <c r="G170" s="383"/>
      <c r="H170" s="383"/>
      <c r="I170" s="383"/>
      <c r="J170" s="383"/>
    </row>
    <row r="171" spans="1:10" ht="14.25" customHeight="1">
      <c r="A171" s="383"/>
      <c r="B171" s="383"/>
      <c r="C171" s="383"/>
      <c r="D171" s="383"/>
      <c r="E171" s="383"/>
      <c r="F171" s="383"/>
      <c r="G171" s="383"/>
      <c r="H171" s="383"/>
      <c r="I171" s="383"/>
      <c r="J171" s="383"/>
    </row>
    <row r="172" spans="1:10" ht="14.25" customHeight="1">
      <c r="A172" s="383"/>
      <c r="B172" s="383"/>
      <c r="C172" s="383"/>
      <c r="D172" s="383"/>
      <c r="E172" s="383"/>
      <c r="F172" s="383"/>
      <c r="G172" s="383"/>
      <c r="H172" s="383"/>
      <c r="I172" s="383"/>
      <c r="J172" s="383"/>
    </row>
    <row r="173" spans="1:10" ht="14.25" customHeight="1">
      <c r="A173" s="383"/>
      <c r="B173" s="383"/>
      <c r="C173" s="383"/>
      <c r="D173" s="383"/>
      <c r="E173" s="383"/>
      <c r="F173" s="383"/>
      <c r="G173" s="383"/>
      <c r="H173" s="383"/>
      <c r="I173" s="383"/>
      <c r="J173" s="383"/>
    </row>
    <row r="174" spans="1:10" ht="14.25" customHeight="1">
      <c r="A174" s="383"/>
      <c r="B174" s="383"/>
      <c r="C174" s="383"/>
      <c r="D174" s="383"/>
      <c r="E174" s="383"/>
      <c r="F174" s="383"/>
      <c r="G174" s="383"/>
      <c r="H174" s="383"/>
      <c r="I174" s="383"/>
      <c r="J174" s="383"/>
    </row>
    <row r="175" spans="1:10" ht="14.25" customHeight="1">
      <c r="A175" s="383"/>
      <c r="B175" s="383"/>
      <c r="C175" s="383"/>
      <c r="D175" s="383"/>
      <c r="E175" s="383"/>
      <c r="F175" s="383"/>
      <c r="G175" s="383"/>
      <c r="H175" s="383"/>
      <c r="I175" s="383"/>
      <c r="J175" s="383"/>
    </row>
    <row r="176" spans="1:10" ht="14.25" customHeight="1">
      <c r="A176" s="383"/>
      <c r="B176" s="383"/>
      <c r="C176" s="383"/>
      <c r="D176" s="383"/>
      <c r="E176" s="383"/>
      <c r="F176" s="383"/>
      <c r="G176" s="383"/>
      <c r="H176" s="383"/>
      <c r="I176" s="383"/>
      <c r="J176" s="383"/>
    </row>
    <row r="177" spans="1:10" ht="14.25" customHeight="1">
      <c r="A177" s="383"/>
      <c r="B177" s="383"/>
      <c r="C177" s="383"/>
      <c r="D177" s="383"/>
      <c r="E177" s="383"/>
      <c r="F177" s="383"/>
      <c r="G177" s="383"/>
      <c r="H177" s="383"/>
      <c r="I177" s="383"/>
      <c r="J177" s="383"/>
    </row>
    <row r="178" spans="1:10" ht="14.25" customHeight="1">
      <c r="A178" s="383"/>
      <c r="B178" s="383"/>
      <c r="C178" s="383"/>
      <c r="D178" s="383"/>
      <c r="E178" s="383"/>
      <c r="F178" s="383"/>
      <c r="G178" s="383"/>
      <c r="H178" s="383"/>
      <c r="I178" s="383"/>
      <c r="J178" s="383"/>
    </row>
    <row r="179" spans="1:10" ht="14.25" customHeight="1">
      <c r="A179" s="383"/>
      <c r="B179" s="383"/>
      <c r="C179" s="383"/>
      <c r="D179" s="383"/>
      <c r="E179" s="383"/>
      <c r="F179" s="383"/>
      <c r="G179" s="383"/>
      <c r="H179" s="383"/>
      <c r="I179" s="383"/>
      <c r="J179" s="383"/>
    </row>
    <row r="180" spans="1:10" ht="14.25" customHeight="1">
      <c r="A180" s="383"/>
      <c r="B180" s="383"/>
      <c r="C180" s="383"/>
      <c r="D180" s="383"/>
      <c r="E180" s="383"/>
      <c r="F180" s="383"/>
      <c r="G180" s="383"/>
      <c r="H180" s="383"/>
      <c r="I180" s="383"/>
      <c r="J180" s="383"/>
    </row>
    <row r="181" spans="1:10" ht="14.25" customHeight="1">
      <c r="A181" s="383"/>
      <c r="B181" s="383"/>
      <c r="C181" s="383"/>
      <c r="D181" s="383"/>
      <c r="E181" s="383"/>
      <c r="F181" s="383"/>
      <c r="G181" s="383"/>
      <c r="H181" s="383"/>
      <c r="I181" s="383"/>
      <c r="J181" s="383"/>
    </row>
    <row r="182" spans="1:10" ht="14.25" customHeight="1">
      <c r="A182" s="383"/>
      <c r="B182" s="383"/>
      <c r="C182" s="383"/>
      <c r="D182" s="383"/>
      <c r="E182" s="383"/>
      <c r="F182" s="383"/>
      <c r="G182" s="383"/>
      <c r="H182" s="383"/>
      <c r="I182" s="383"/>
      <c r="J182" s="383"/>
    </row>
    <row r="183" spans="1:10" ht="14.25" customHeight="1">
      <c r="A183" s="383"/>
      <c r="B183" s="383"/>
      <c r="C183" s="383"/>
      <c r="D183" s="383"/>
      <c r="E183" s="383"/>
      <c r="F183" s="383"/>
      <c r="G183" s="383"/>
      <c r="H183" s="383"/>
      <c r="I183" s="383"/>
      <c r="J183" s="383"/>
    </row>
    <row r="184" spans="1:10" ht="14.25" customHeight="1">
      <c r="A184" s="383"/>
      <c r="B184" s="383"/>
      <c r="C184" s="383"/>
      <c r="D184" s="383"/>
      <c r="E184" s="383"/>
      <c r="F184" s="383"/>
      <c r="G184" s="383"/>
      <c r="H184" s="383"/>
      <c r="I184" s="383"/>
      <c r="J184" s="383"/>
    </row>
    <row r="185" spans="1:10" ht="14.25" customHeight="1">
      <c r="A185" s="383"/>
      <c r="B185" s="383"/>
      <c r="C185" s="383"/>
      <c r="D185" s="383"/>
      <c r="E185" s="383"/>
      <c r="F185" s="383"/>
      <c r="G185" s="383"/>
      <c r="H185" s="383"/>
      <c r="I185" s="383"/>
      <c r="J185" s="383"/>
    </row>
    <row r="186" spans="1:10" ht="14.25" customHeight="1">
      <c r="A186" s="383"/>
      <c r="B186" s="383"/>
      <c r="C186" s="383"/>
      <c r="D186" s="383"/>
      <c r="E186" s="383"/>
      <c r="F186" s="383"/>
      <c r="G186" s="383"/>
      <c r="H186" s="383"/>
      <c r="I186" s="383"/>
      <c r="J186" s="383"/>
    </row>
    <row r="187" spans="1:10" ht="14.25" customHeight="1">
      <c r="A187" s="383"/>
      <c r="B187" s="383"/>
      <c r="C187" s="383"/>
      <c r="D187" s="383"/>
      <c r="E187" s="383"/>
      <c r="F187" s="383"/>
      <c r="G187" s="383"/>
      <c r="H187" s="383"/>
      <c r="I187" s="383"/>
      <c r="J187" s="383"/>
    </row>
    <row r="188" spans="1:10" ht="14.25" customHeight="1">
      <c r="A188" s="383"/>
      <c r="B188" s="383"/>
      <c r="C188" s="383"/>
      <c r="D188" s="383"/>
      <c r="E188" s="383"/>
      <c r="F188" s="383"/>
      <c r="G188" s="383"/>
      <c r="H188" s="383"/>
      <c r="I188" s="383"/>
      <c r="J188" s="383"/>
    </row>
    <row r="189" spans="1:10" ht="14.25" customHeight="1">
      <c r="A189" s="383"/>
      <c r="B189" s="383"/>
      <c r="C189" s="383"/>
      <c r="D189" s="383"/>
      <c r="E189" s="383"/>
      <c r="F189" s="383"/>
      <c r="G189" s="383"/>
      <c r="H189" s="383"/>
      <c r="I189" s="383"/>
      <c r="J189" s="383"/>
    </row>
    <row r="190" spans="1:10" ht="14.25" customHeight="1">
      <c r="A190" s="383"/>
      <c r="B190" s="383"/>
      <c r="C190" s="383"/>
      <c r="D190" s="383"/>
      <c r="E190" s="383"/>
      <c r="F190" s="383"/>
      <c r="G190" s="383"/>
      <c r="H190" s="383"/>
      <c r="I190" s="383"/>
      <c r="J190" s="383"/>
    </row>
    <row r="191" spans="1:10" ht="14.25" customHeight="1">
      <c r="A191" s="383"/>
      <c r="B191" s="383"/>
      <c r="C191" s="383"/>
      <c r="D191" s="383"/>
      <c r="E191" s="383"/>
      <c r="F191" s="383"/>
      <c r="G191" s="383"/>
      <c r="H191" s="383"/>
      <c r="I191" s="383"/>
      <c r="J191" s="383"/>
    </row>
    <row r="192" spans="1:10" ht="14.25" customHeight="1">
      <c r="A192" s="383"/>
      <c r="B192" s="383"/>
      <c r="C192" s="383"/>
      <c r="D192" s="383"/>
      <c r="E192" s="383"/>
      <c r="F192" s="383"/>
      <c r="G192" s="383"/>
      <c r="H192" s="383"/>
      <c r="I192" s="383"/>
      <c r="J192" s="383"/>
    </row>
    <row r="193" spans="1:10" ht="14.25" customHeight="1">
      <c r="A193" s="383"/>
      <c r="B193" s="383"/>
      <c r="C193" s="383"/>
      <c r="D193" s="383"/>
      <c r="E193" s="383"/>
      <c r="F193" s="383"/>
      <c r="G193" s="383"/>
      <c r="H193" s="383"/>
      <c r="I193" s="383"/>
      <c r="J193" s="383"/>
    </row>
    <row r="194" spans="1:10" ht="14.25" customHeight="1">
      <c r="A194" s="383"/>
      <c r="B194" s="383"/>
      <c r="C194" s="383"/>
      <c r="D194" s="383"/>
      <c r="E194" s="383"/>
      <c r="F194" s="383"/>
      <c r="G194" s="383"/>
      <c r="H194" s="383"/>
      <c r="I194" s="383"/>
      <c r="J194" s="383"/>
    </row>
    <row r="195" spans="1:10" ht="14.25" customHeight="1">
      <c r="A195" s="383"/>
      <c r="B195" s="383"/>
      <c r="C195" s="383"/>
      <c r="D195" s="383"/>
      <c r="E195" s="383"/>
      <c r="F195" s="383"/>
      <c r="G195" s="383"/>
      <c r="H195" s="383"/>
      <c r="I195" s="383"/>
      <c r="J195" s="383"/>
    </row>
    <row r="196" spans="1:10" ht="14.25" customHeight="1">
      <c r="A196" s="383"/>
      <c r="B196" s="383"/>
      <c r="C196" s="383"/>
      <c r="D196" s="383"/>
      <c r="E196" s="383"/>
      <c r="F196" s="383"/>
      <c r="G196" s="383"/>
      <c r="H196" s="383"/>
      <c r="I196" s="383"/>
      <c r="J196" s="383"/>
    </row>
    <row r="197" spans="1:10" ht="14.25" customHeight="1">
      <c r="A197" s="383"/>
      <c r="B197" s="383"/>
      <c r="C197" s="383"/>
      <c r="D197" s="383"/>
      <c r="E197" s="383"/>
      <c r="F197" s="383"/>
      <c r="G197" s="383"/>
      <c r="H197" s="383"/>
      <c r="I197" s="383"/>
      <c r="J197" s="383"/>
    </row>
    <row r="198" spans="1:10" ht="14.25" customHeight="1">
      <c r="A198" s="383"/>
      <c r="B198" s="383"/>
      <c r="C198" s="383"/>
      <c r="D198" s="383"/>
      <c r="E198" s="383"/>
      <c r="F198" s="383"/>
      <c r="G198" s="383"/>
      <c r="H198" s="383"/>
      <c r="I198" s="383"/>
      <c r="J198" s="383"/>
    </row>
    <row r="199" spans="1:10" ht="14.25" customHeight="1">
      <c r="A199" s="383"/>
      <c r="B199" s="383"/>
      <c r="C199" s="383"/>
      <c r="D199" s="383"/>
      <c r="E199" s="383"/>
      <c r="F199" s="383"/>
      <c r="G199" s="383"/>
      <c r="H199" s="383"/>
      <c r="I199" s="383"/>
      <c r="J199" s="383"/>
    </row>
    <row r="200" spans="1:10" ht="14.25" customHeight="1">
      <c r="A200" s="383"/>
      <c r="B200" s="383"/>
      <c r="C200" s="383"/>
      <c r="D200" s="383"/>
      <c r="E200" s="383"/>
      <c r="F200" s="383"/>
      <c r="G200" s="383"/>
      <c r="H200" s="383"/>
      <c r="I200" s="383"/>
      <c r="J200" s="383"/>
    </row>
    <row r="201" spans="1:10" ht="14.25" customHeight="1">
      <c r="A201" s="383"/>
      <c r="B201" s="383"/>
      <c r="C201" s="383"/>
      <c r="D201" s="383"/>
      <c r="E201" s="383"/>
      <c r="F201" s="383"/>
      <c r="G201" s="383"/>
      <c r="H201" s="383"/>
      <c r="I201" s="383"/>
      <c r="J201" s="383"/>
    </row>
    <row r="202" spans="1:10" ht="14.25" customHeight="1">
      <c r="A202" s="383"/>
      <c r="B202" s="383"/>
      <c r="C202" s="383"/>
      <c r="D202" s="383"/>
      <c r="E202" s="383"/>
      <c r="F202" s="383"/>
      <c r="G202" s="383"/>
      <c r="H202" s="383"/>
      <c r="I202" s="383"/>
      <c r="J202" s="383"/>
    </row>
    <row r="203" spans="1:10" ht="14.25" customHeight="1">
      <c r="A203" s="383"/>
      <c r="B203" s="383"/>
      <c r="C203" s="383"/>
      <c r="D203" s="383"/>
      <c r="E203" s="383"/>
      <c r="F203" s="383"/>
      <c r="G203" s="383"/>
      <c r="H203" s="383"/>
      <c r="I203" s="383"/>
      <c r="J203" s="383"/>
    </row>
    <row r="204" spans="1:10" ht="14.25" customHeight="1">
      <c r="A204" s="383"/>
      <c r="B204" s="383"/>
      <c r="C204" s="383"/>
      <c r="D204" s="383"/>
      <c r="E204" s="383"/>
      <c r="F204" s="383"/>
      <c r="G204" s="383"/>
      <c r="H204" s="383"/>
      <c r="I204" s="383"/>
      <c r="J204" s="383"/>
    </row>
    <row r="205" spans="1:10" ht="14.25" customHeight="1">
      <c r="A205" s="383"/>
      <c r="B205" s="383"/>
      <c r="C205" s="383"/>
      <c r="D205" s="383"/>
      <c r="E205" s="383"/>
      <c r="F205" s="383"/>
      <c r="G205" s="383"/>
      <c r="H205" s="383"/>
      <c r="I205" s="383"/>
      <c r="J205" s="383"/>
    </row>
    <row r="206" spans="1:10" ht="14.25" customHeight="1">
      <c r="A206" s="383"/>
      <c r="B206" s="383"/>
      <c r="C206" s="383"/>
      <c r="D206" s="383"/>
      <c r="E206" s="383"/>
      <c r="F206" s="383"/>
      <c r="G206" s="383"/>
      <c r="H206" s="383"/>
      <c r="I206" s="383"/>
      <c r="J206" s="383"/>
    </row>
    <row r="207" spans="1:10" ht="14.25" customHeight="1">
      <c r="A207" s="383"/>
      <c r="B207" s="383"/>
      <c r="C207" s="383"/>
      <c r="D207" s="383"/>
      <c r="E207" s="383"/>
      <c r="F207" s="383"/>
      <c r="G207" s="383"/>
      <c r="H207" s="383"/>
      <c r="I207" s="383"/>
      <c r="J207" s="383"/>
    </row>
    <row r="208" spans="1:10" ht="14.25" customHeight="1">
      <c r="A208" s="383"/>
      <c r="B208" s="383"/>
      <c r="C208" s="383"/>
      <c r="D208" s="383"/>
      <c r="E208" s="383"/>
      <c r="F208" s="383"/>
      <c r="G208" s="383"/>
      <c r="H208" s="383"/>
      <c r="I208" s="383"/>
      <c r="J208" s="383"/>
    </row>
    <row r="209" spans="1:10" ht="14.25" customHeight="1">
      <c r="A209" s="383"/>
      <c r="B209" s="383"/>
      <c r="C209" s="383"/>
      <c r="D209" s="383"/>
      <c r="E209" s="383"/>
      <c r="F209" s="383"/>
      <c r="G209" s="383"/>
      <c r="H209" s="383"/>
      <c r="I209" s="383"/>
      <c r="J209" s="383"/>
    </row>
    <row r="210" spans="1:10" ht="14.25" customHeight="1">
      <c r="A210" s="383"/>
      <c r="B210" s="383"/>
      <c r="C210" s="383"/>
      <c r="D210" s="383"/>
      <c r="E210" s="383"/>
      <c r="F210" s="383"/>
      <c r="G210" s="383"/>
      <c r="H210" s="383"/>
      <c r="I210" s="383"/>
      <c r="J210" s="383"/>
    </row>
    <row r="211" spans="1:10" ht="14.25" customHeight="1">
      <c r="A211" s="383"/>
      <c r="B211" s="383"/>
      <c r="C211" s="383"/>
      <c r="D211" s="383"/>
      <c r="E211" s="383"/>
      <c r="F211" s="383"/>
      <c r="G211" s="383"/>
      <c r="H211" s="383"/>
      <c r="I211" s="383"/>
      <c r="J211" s="383"/>
    </row>
    <row r="212" spans="1:10" ht="14.25" customHeight="1">
      <c r="A212" s="383"/>
      <c r="B212" s="383"/>
      <c r="C212" s="383"/>
      <c r="D212" s="383"/>
      <c r="E212" s="383"/>
      <c r="F212" s="383"/>
      <c r="G212" s="383"/>
      <c r="H212" s="383"/>
      <c r="I212" s="383"/>
      <c r="J212" s="383"/>
    </row>
    <row r="213" spans="1:10" ht="14.25" customHeight="1">
      <c r="A213" s="383"/>
      <c r="B213" s="383"/>
      <c r="C213" s="383"/>
      <c r="D213" s="383"/>
      <c r="E213" s="383"/>
      <c r="F213" s="383"/>
      <c r="G213" s="383"/>
      <c r="H213" s="383"/>
      <c r="I213" s="383"/>
      <c r="J213" s="383"/>
    </row>
    <row r="214" spans="1:10" ht="14.25" customHeight="1">
      <c r="A214" s="383"/>
      <c r="B214" s="383"/>
      <c r="C214" s="383"/>
      <c r="D214" s="383"/>
      <c r="E214" s="383"/>
      <c r="F214" s="383"/>
      <c r="G214" s="383"/>
      <c r="H214" s="383"/>
      <c r="I214" s="383"/>
      <c r="J214" s="383"/>
    </row>
    <row r="215" spans="1:10" ht="14.25" customHeight="1">
      <c r="A215" s="383"/>
      <c r="B215" s="383"/>
      <c r="C215" s="383"/>
      <c r="D215" s="383"/>
      <c r="E215" s="383"/>
      <c r="F215" s="383"/>
      <c r="G215" s="383"/>
      <c r="H215" s="383"/>
      <c r="I215" s="383"/>
      <c r="J215" s="383"/>
    </row>
    <row r="216" spans="1:10" ht="14.25" customHeight="1">
      <c r="A216" s="383"/>
      <c r="B216" s="383"/>
      <c r="C216" s="383"/>
      <c r="D216" s="383"/>
      <c r="E216" s="383"/>
      <c r="F216" s="383"/>
      <c r="G216" s="383"/>
      <c r="H216" s="383"/>
      <c r="I216" s="383"/>
      <c r="J216" s="383"/>
    </row>
    <row r="217" spans="1:10" ht="14.25" customHeight="1">
      <c r="A217" s="383"/>
      <c r="B217" s="383"/>
      <c r="C217" s="383"/>
      <c r="D217" s="383"/>
      <c r="E217" s="383"/>
      <c r="F217" s="383"/>
      <c r="G217" s="383"/>
      <c r="H217" s="383"/>
      <c r="I217" s="383"/>
      <c r="J217" s="383"/>
    </row>
    <row r="218" spans="1:10" ht="14.25" customHeight="1">
      <c r="A218" s="383"/>
      <c r="B218" s="383"/>
      <c r="C218" s="383"/>
      <c r="D218" s="383"/>
      <c r="E218" s="383"/>
      <c r="F218" s="383"/>
      <c r="G218" s="383"/>
      <c r="H218" s="383"/>
      <c r="I218" s="383"/>
      <c r="J218" s="383"/>
    </row>
    <row r="219" spans="1:10" ht="14.25" customHeight="1">
      <c r="A219" s="383"/>
      <c r="B219" s="383"/>
      <c r="C219" s="383"/>
      <c r="D219" s="383"/>
      <c r="E219" s="383"/>
      <c r="F219" s="383"/>
      <c r="G219" s="383"/>
      <c r="H219" s="383"/>
      <c r="I219" s="383"/>
      <c r="J219" s="383"/>
    </row>
    <row r="220" spans="1:10" ht="14.25" customHeight="1">
      <c r="A220" s="383"/>
      <c r="B220" s="383"/>
      <c r="C220" s="383"/>
      <c r="D220" s="383"/>
      <c r="E220" s="383"/>
      <c r="F220" s="383"/>
      <c r="G220" s="383"/>
      <c r="H220" s="383"/>
      <c r="I220" s="383"/>
      <c r="J220" s="383"/>
    </row>
    <row r="221" spans="1:10" ht="14.25" customHeight="1">
      <c r="A221" s="383"/>
      <c r="B221" s="383"/>
      <c r="C221" s="383"/>
      <c r="D221" s="383"/>
      <c r="E221" s="383"/>
      <c r="F221" s="383"/>
      <c r="G221" s="383"/>
      <c r="H221" s="383"/>
      <c r="I221" s="383"/>
      <c r="J221" s="383"/>
    </row>
    <row r="222" spans="1:10" ht="14.25" customHeight="1">
      <c r="A222" s="383"/>
      <c r="B222" s="383"/>
      <c r="C222" s="383"/>
      <c r="D222" s="383"/>
      <c r="E222" s="383"/>
      <c r="F222" s="383"/>
      <c r="G222" s="383"/>
      <c r="H222" s="383"/>
      <c r="I222" s="383"/>
      <c r="J222" s="383"/>
    </row>
    <row r="223" spans="1:10" ht="14.25" customHeight="1">
      <c r="A223" s="383"/>
      <c r="B223" s="383"/>
      <c r="C223" s="383"/>
      <c r="D223" s="383"/>
      <c r="E223" s="383"/>
      <c r="F223" s="383"/>
      <c r="G223" s="383"/>
      <c r="H223" s="383"/>
      <c r="I223" s="383"/>
      <c r="J223" s="383"/>
    </row>
    <row r="224" spans="1:10" ht="14.25" customHeight="1">
      <c r="A224" s="383"/>
      <c r="B224" s="383"/>
      <c r="C224" s="383"/>
      <c r="D224" s="383"/>
      <c r="E224" s="383"/>
      <c r="F224" s="383"/>
      <c r="G224" s="383"/>
      <c r="H224" s="383"/>
      <c r="I224" s="383"/>
      <c r="J224" s="383"/>
    </row>
    <row r="225" spans="1:10" ht="14.25" customHeight="1">
      <c r="A225" s="383"/>
      <c r="B225" s="383"/>
      <c r="C225" s="383"/>
      <c r="D225" s="383"/>
      <c r="E225" s="383"/>
      <c r="F225" s="383"/>
      <c r="G225" s="383"/>
      <c r="H225" s="383"/>
      <c r="I225" s="383"/>
      <c r="J225" s="383"/>
    </row>
    <row r="226" spans="1:10" ht="14.25" customHeight="1">
      <c r="A226" s="383"/>
      <c r="B226" s="383"/>
      <c r="C226" s="383"/>
      <c r="D226" s="383"/>
      <c r="E226" s="383"/>
      <c r="F226" s="383"/>
      <c r="G226" s="383"/>
      <c r="H226" s="383"/>
      <c r="I226" s="383"/>
      <c r="J226" s="383"/>
    </row>
    <row r="227" spans="1:10" ht="14.25" customHeight="1">
      <c r="A227" s="383"/>
      <c r="B227" s="383"/>
      <c r="C227" s="383"/>
      <c r="D227" s="383"/>
      <c r="E227" s="383"/>
      <c r="F227" s="383"/>
      <c r="G227" s="383"/>
      <c r="H227" s="383"/>
      <c r="I227" s="383"/>
      <c r="J227" s="383"/>
    </row>
    <row r="228" spans="1:10" ht="14.25" customHeight="1">
      <c r="A228" s="383"/>
      <c r="B228" s="383"/>
      <c r="C228" s="383"/>
      <c r="D228" s="383"/>
      <c r="E228" s="383"/>
      <c r="F228" s="383"/>
      <c r="G228" s="383"/>
      <c r="H228" s="383"/>
      <c r="I228" s="383"/>
      <c r="J228" s="383"/>
    </row>
    <row r="229" spans="1:10" ht="14.25" customHeight="1">
      <c r="A229" s="383"/>
      <c r="B229" s="383"/>
      <c r="C229" s="383"/>
      <c r="D229" s="383"/>
      <c r="E229" s="383"/>
      <c r="F229" s="383"/>
      <c r="G229" s="383"/>
      <c r="H229" s="383"/>
      <c r="I229" s="383"/>
      <c r="J229" s="383"/>
    </row>
    <row r="230" spans="1:10" ht="14.25" customHeight="1">
      <c r="A230" s="383"/>
      <c r="B230" s="383"/>
      <c r="C230" s="383"/>
      <c r="D230" s="383"/>
      <c r="E230" s="383"/>
      <c r="F230" s="383"/>
      <c r="G230" s="383"/>
      <c r="H230" s="383"/>
      <c r="I230" s="383"/>
      <c r="J230" s="383"/>
    </row>
    <row r="231" spans="1:10" ht="14.25" customHeight="1">
      <c r="A231" s="383"/>
      <c r="B231" s="383"/>
      <c r="C231" s="383"/>
      <c r="D231" s="383"/>
      <c r="E231" s="383"/>
      <c r="F231" s="383"/>
      <c r="G231" s="383"/>
      <c r="H231" s="383"/>
      <c r="I231" s="383"/>
      <c r="J231" s="383"/>
    </row>
    <row r="232" spans="1:10" ht="14.25" customHeight="1">
      <c r="A232" s="383"/>
      <c r="B232" s="383"/>
      <c r="C232" s="383"/>
      <c r="D232" s="383"/>
      <c r="E232" s="383"/>
      <c r="F232" s="383"/>
      <c r="G232" s="383"/>
      <c r="H232" s="383"/>
      <c r="I232" s="383"/>
      <c r="J232" s="383"/>
    </row>
    <row r="233" spans="1:10" ht="14.25" customHeight="1">
      <c r="A233" s="383"/>
      <c r="B233" s="383"/>
      <c r="C233" s="383"/>
      <c r="D233" s="383"/>
      <c r="E233" s="383"/>
      <c r="F233" s="383"/>
      <c r="G233" s="383"/>
      <c r="H233" s="383"/>
      <c r="I233" s="383"/>
      <c r="J233" s="383"/>
    </row>
    <row r="234" spans="1:10" ht="14.25" customHeight="1">
      <c r="A234" s="383"/>
      <c r="B234" s="383"/>
      <c r="C234" s="383"/>
      <c r="D234" s="383"/>
      <c r="E234" s="383"/>
      <c r="F234" s="383"/>
      <c r="G234" s="383"/>
      <c r="H234" s="383"/>
      <c r="I234" s="383"/>
      <c r="J234" s="383"/>
    </row>
    <row r="235" spans="1:10" ht="14.25" customHeight="1">
      <c r="A235" s="383"/>
      <c r="B235" s="383"/>
      <c r="C235" s="383"/>
      <c r="D235" s="383"/>
      <c r="E235" s="383"/>
      <c r="F235" s="383"/>
      <c r="G235" s="383"/>
      <c r="H235" s="383"/>
      <c r="I235" s="383"/>
      <c r="J235" s="383"/>
    </row>
    <row r="236" spans="1:10" ht="14.25" customHeight="1">
      <c r="A236" s="383"/>
      <c r="B236" s="383"/>
      <c r="C236" s="383"/>
      <c r="D236" s="383"/>
      <c r="E236" s="383"/>
      <c r="F236" s="383"/>
      <c r="G236" s="383"/>
      <c r="H236" s="383"/>
      <c r="I236" s="383"/>
      <c r="J236" s="383"/>
    </row>
    <row r="237" spans="1:10" ht="14.25" customHeight="1">
      <c r="A237" s="383"/>
      <c r="B237" s="383"/>
      <c r="C237" s="383"/>
      <c r="D237" s="383"/>
      <c r="E237" s="383"/>
      <c r="F237" s="383"/>
      <c r="G237" s="383"/>
      <c r="H237" s="383"/>
      <c r="I237" s="383"/>
      <c r="J237" s="383"/>
    </row>
    <row r="238" spans="1:10" ht="14.25" customHeight="1">
      <c r="A238" s="383"/>
      <c r="B238" s="383"/>
      <c r="C238" s="383"/>
      <c r="D238" s="383"/>
      <c r="E238" s="383"/>
      <c r="F238" s="383"/>
      <c r="G238" s="383"/>
      <c r="H238" s="383"/>
      <c r="I238" s="383"/>
      <c r="J238" s="383"/>
    </row>
    <row r="239" spans="1:10" ht="9" customHeight="1">
      <c r="A239" s="383"/>
      <c r="B239" s="383"/>
      <c r="C239" s="383"/>
      <c r="D239" s="383"/>
      <c r="E239" s="383"/>
      <c r="F239" s="383"/>
      <c r="G239" s="383"/>
      <c r="H239" s="383"/>
      <c r="I239" s="383"/>
      <c r="J239" s="383"/>
    </row>
    <row r="240" spans="1:10" ht="12" hidden="1" customHeight="1">
      <c r="A240" s="383"/>
      <c r="B240" s="383"/>
      <c r="C240" s="383"/>
      <c r="D240" s="383"/>
      <c r="E240" s="383"/>
      <c r="F240" s="383"/>
      <c r="G240" s="383"/>
      <c r="H240" s="383"/>
      <c r="I240" s="383"/>
      <c r="J240" s="383"/>
    </row>
    <row r="241" spans="1:10" ht="14.25" hidden="1" customHeight="1">
      <c r="A241" s="383"/>
      <c r="B241" s="383"/>
      <c r="C241" s="383"/>
      <c r="D241" s="383"/>
      <c r="E241" s="383"/>
      <c r="F241" s="383"/>
      <c r="G241" s="383"/>
      <c r="H241" s="383"/>
      <c r="I241" s="383"/>
      <c r="J241" s="383"/>
    </row>
    <row r="242" spans="1:10" ht="14.25" hidden="1" customHeight="1">
      <c r="A242" s="383"/>
      <c r="B242" s="383"/>
      <c r="C242" s="383"/>
      <c r="D242" s="383"/>
      <c r="E242" s="383"/>
      <c r="F242" s="383"/>
      <c r="G242" s="383"/>
      <c r="H242" s="383"/>
      <c r="I242" s="383"/>
      <c r="J242" s="383"/>
    </row>
    <row r="243" spans="1:10" ht="14.25" hidden="1" customHeight="1">
      <c r="A243" s="383"/>
      <c r="B243" s="383"/>
      <c r="C243" s="383"/>
      <c r="D243" s="383"/>
      <c r="E243" s="383"/>
      <c r="F243" s="383"/>
      <c r="G243" s="383"/>
      <c r="H243" s="383"/>
      <c r="I243" s="383"/>
      <c r="J243" s="383"/>
    </row>
    <row r="244" spans="1:10" ht="14.25" hidden="1" customHeight="1">
      <c r="A244" s="383"/>
      <c r="B244" s="383"/>
      <c r="C244" s="383"/>
      <c r="D244" s="383"/>
      <c r="E244" s="383"/>
      <c r="F244" s="383"/>
      <c r="G244" s="383"/>
      <c r="H244" s="383"/>
      <c r="I244" s="383"/>
      <c r="J244" s="383"/>
    </row>
    <row r="245" spans="1:10" ht="14.25" hidden="1" customHeight="1">
      <c r="A245" s="383"/>
      <c r="B245" s="383"/>
      <c r="C245" s="383"/>
      <c r="D245" s="383"/>
      <c r="E245" s="383"/>
      <c r="F245" s="383"/>
      <c r="G245" s="383"/>
      <c r="H245" s="383"/>
      <c r="I245" s="383"/>
      <c r="J245" s="383"/>
    </row>
    <row r="246" spans="1:10" ht="14.25" hidden="1" customHeight="1">
      <c r="A246" s="383"/>
      <c r="B246" s="383"/>
      <c r="C246" s="383"/>
      <c r="D246" s="383"/>
      <c r="E246" s="383"/>
      <c r="F246" s="383"/>
      <c r="G246" s="383"/>
      <c r="H246" s="383"/>
      <c r="I246" s="383"/>
      <c r="J246" s="383"/>
    </row>
    <row r="247" spans="1:10" ht="14.25" hidden="1" customHeight="1">
      <c r="A247" s="383"/>
      <c r="B247" s="383"/>
      <c r="C247" s="383"/>
      <c r="D247" s="383"/>
      <c r="E247" s="383"/>
      <c r="F247" s="383"/>
      <c r="G247" s="383"/>
      <c r="H247" s="383"/>
      <c r="I247" s="383"/>
      <c r="J247" s="383"/>
    </row>
    <row r="248" spans="1:10" ht="14.25" hidden="1" customHeight="1">
      <c r="A248" s="383"/>
      <c r="B248" s="383"/>
      <c r="C248" s="383"/>
      <c r="D248" s="383"/>
      <c r="E248" s="383"/>
      <c r="F248" s="383"/>
      <c r="G248" s="383"/>
      <c r="H248" s="383"/>
      <c r="I248" s="383"/>
      <c r="J248" s="383"/>
    </row>
    <row r="249" spans="1:10" ht="14.25" hidden="1" customHeight="1">
      <c r="A249" s="383"/>
      <c r="B249" s="383"/>
      <c r="C249" s="383"/>
      <c r="D249" s="383"/>
      <c r="E249" s="383"/>
      <c r="F249" s="383"/>
      <c r="G249" s="383"/>
      <c r="H249" s="383"/>
      <c r="I249" s="383"/>
      <c r="J249" s="383"/>
    </row>
    <row r="250" spans="1:10" ht="14.25" hidden="1" customHeight="1">
      <c r="A250" s="383"/>
      <c r="B250" s="383"/>
      <c r="C250" s="383"/>
      <c r="D250" s="383"/>
      <c r="E250" s="383"/>
      <c r="F250" s="383"/>
      <c r="G250" s="383"/>
      <c r="H250" s="383"/>
      <c r="I250" s="383"/>
      <c r="J250" s="383"/>
    </row>
    <row r="251" spans="1:10" ht="14.25" hidden="1" customHeight="1">
      <c r="A251" s="383"/>
      <c r="B251" s="383"/>
      <c r="C251" s="383"/>
      <c r="D251" s="383"/>
      <c r="E251" s="383"/>
      <c r="F251" s="383"/>
      <c r="G251" s="383"/>
      <c r="H251" s="383"/>
      <c r="I251" s="383"/>
      <c r="J251" s="383"/>
    </row>
    <row r="252" spans="1:10" ht="14.25" hidden="1" customHeight="1">
      <c r="A252" s="383"/>
      <c r="B252" s="383"/>
      <c r="C252" s="383"/>
      <c r="D252" s="383"/>
      <c r="E252" s="383"/>
      <c r="F252" s="383"/>
      <c r="G252" s="383"/>
      <c r="H252" s="383"/>
      <c r="I252" s="383"/>
      <c r="J252" s="383"/>
    </row>
    <row r="253" spans="1:10" ht="13.5" hidden="1" customHeight="1">
      <c r="A253" s="383"/>
      <c r="B253" s="383"/>
      <c r="C253" s="383"/>
      <c r="D253" s="383"/>
      <c r="E253" s="383"/>
      <c r="F253" s="383"/>
      <c r="G253" s="383"/>
      <c r="H253" s="383"/>
      <c r="I253" s="383"/>
      <c r="J253" s="383"/>
    </row>
    <row r="254" spans="1:10" ht="14.25" hidden="1" customHeight="1">
      <c r="A254" s="383"/>
      <c r="B254" s="383"/>
      <c r="C254" s="383"/>
      <c r="D254" s="383"/>
      <c r="E254" s="383"/>
      <c r="F254" s="383"/>
      <c r="G254" s="383"/>
      <c r="H254" s="383"/>
      <c r="I254" s="383"/>
      <c r="J254" s="383"/>
    </row>
    <row r="255" spans="1:10" ht="14.25" hidden="1" customHeight="1">
      <c r="A255" s="383"/>
      <c r="B255" s="383"/>
      <c r="C255" s="383"/>
      <c r="D255" s="383"/>
      <c r="E255" s="383"/>
      <c r="F255" s="383"/>
      <c r="G255" s="383"/>
      <c r="H255" s="383"/>
      <c r="I255" s="383"/>
      <c r="J255" s="383"/>
    </row>
    <row r="256" spans="1:10" ht="14.25" hidden="1" customHeight="1">
      <c r="A256" s="383"/>
      <c r="B256" s="383"/>
      <c r="C256" s="383"/>
      <c r="D256" s="383"/>
      <c r="E256" s="383"/>
      <c r="F256" s="383"/>
      <c r="G256" s="383"/>
      <c r="H256" s="383"/>
      <c r="I256" s="383"/>
      <c r="J256" s="383"/>
    </row>
    <row r="257" spans="1:10" ht="14.25" hidden="1" customHeight="1">
      <c r="A257" s="383"/>
      <c r="B257" s="383"/>
      <c r="C257" s="383"/>
      <c r="D257" s="383"/>
      <c r="E257" s="383"/>
      <c r="F257" s="383"/>
      <c r="G257" s="383"/>
      <c r="H257" s="383"/>
      <c r="I257" s="383"/>
      <c r="J257" s="383"/>
    </row>
    <row r="258" spans="1:10" ht="14.25" hidden="1" customHeight="1">
      <c r="A258" s="383"/>
      <c r="B258" s="383"/>
      <c r="C258" s="383"/>
      <c r="D258" s="383"/>
      <c r="E258" s="383"/>
      <c r="F258" s="383"/>
      <c r="G258" s="383"/>
      <c r="H258" s="383"/>
      <c r="I258" s="383"/>
      <c r="J258" s="383"/>
    </row>
    <row r="259" spans="1:10" ht="14.25" hidden="1" customHeight="1">
      <c r="A259" s="383"/>
      <c r="B259" s="383"/>
      <c r="C259" s="383"/>
      <c r="D259" s="383"/>
      <c r="E259" s="383"/>
      <c r="F259" s="383"/>
      <c r="G259" s="383"/>
      <c r="H259" s="383"/>
      <c r="I259" s="383"/>
      <c r="J259" s="383"/>
    </row>
    <row r="260" spans="1:10" ht="14.25" hidden="1" customHeight="1">
      <c r="A260" s="383"/>
      <c r="B260" s="383"/>
      <c r="C260" s="383"/>
      <c r="D260" s="383"/>
      <c r="E260" s="383"/>
      <c r="F260" s="383"/>
      <c r="G260" s="383"/>
      <c r="H260" s="383"/>
      <c r="I260" s="383"/>
      <c r="J260" s="383"/>
    </row>
    <row r="261" spans="1:10" ht="14.25" hidden="1" customHeight="1">
      <c r="A261" s="383"/>
      <c r="B261" s="383"/>
      <c r="C261" s="383"/>
      <c r="D261" s="383"/>
      <c r="E261" s="383"/>
      <c r="F261" s="383"/>
      <c r="G261" s="383"/>
      <c r="H261" s="383"/>
      <c r="I261" s="383"/>
      <c r="J261" s="383"/>
    </row>
    <row r="262" spans="1:10" ht="14.25" hidden="1" customHeight="1">
      <c r="A262" s="383"/>
      <c r="B262" s="383"/>
      <c r="C262" s="383"/>
      <c r="D262" s="383"/>
      <c r="E262" s="383"/>
      <c r="F262" s="383"/>
      <c r="G262" s="383"/>
      <c r="H262" s="383"/>
      <c r="I262" s="383"/>
      <c r="J262" s="383"/>
    </row>
    <row r="263" spans="1:10" ht="14.25" hidden="1" customHeight="1">
      <c r="A263" s="383"/>
      <c r="B263" s="383"/>
      <c r="C263" s="383"/>
      <c r="D263" s="383"/>
      <c r="E263" s="383"/>
      <c r="F263" s="383"/>
      <c r="G263" s="383"/>
      <c r="H263" s="383"/>
      <c r="I263" s="383"/>
      <c r="J263" s="383"/>
    </row>
    <row r="264" spans="1:10" ht="14.25" hidden="1" customHeight="1">
      <c r="A264" s="383"/>
      <c r="B264" s="383"/>
      <c r="C264" s="383"/>
      <c r="D264" s="383"/>
      <c r="E264" s="383"/>
      <c r="F264" s="383"/>
      <c r="G264" s="383"/>
      <c r="H264" s="383"/>
      <c r="I264" s="383"/>
      <c r="J264" s="383"/>
    </row>
    <row r="265" spans="1:10" ht="14.25" hidden="1" customHeight="1">
      <c r="A265" s="383"/>
      <c r="B265" s="383"/>
      <c r="C265" s="383"/>
      <c r="D265" s="383"/>
      <c r="E265" s="383"/>
      <c r="F265" s="383"/>
      <c r="G265" s="383"/>
      <c r="H265" s="383"/>
      <c r="I265" s="383"/>
      <c r="J265" s="383"/>
    </row>
    <row r="266" spans="1:10" ht="14.25" hidden="1" customHeight="1">
      <c r="A266" s="383"/>
      <c r="B266" s="383"/>
      <c r="C266" s="383"/>
      <c r="D266" s="383"/>
      <c r="E266" s="383"/>
      <c r="F266" s="383"/>
      <c r="G266" s="383"/>
      <c r="H266" s="383"/>
      <c r="I266" s="383"/>
      <c r="J266" s="383"/>
    </row>
    <row r="267" spans="1:10" ht="14.25" hidden="1" customHeight="1">
      <c r="A267" s="383"/>
      <c r="B267" s="383"/>
      <c r="C267" s="383"/>
      <c r="D267" s="383"/>
      <c r="E267" s="383"/>
      <c r="F267" s="383"/>
      <c r="G267" s="383"/>
      <c r="H267" s="383"/>
      <c r="I267" s="383"/>
      <c r="J267" s="383"/>
    </row>
    <row r="268" spans="1:10" ht="14.25" hidden="1" customHeight="1">
      <c r="A268" s="383"/>
      <c r="B268" s="383"/>
      <c r="C268" s="383"/>
      <c r="D268" s="383"/>
      <c r="E268" s="383"/>
      <c r="F268" s="383"/>
      <c r="G268" s="383"/>
      <c r="H268" s="383"/>
      <c r="I268" s="383"/>
      <c r="J268" s="383"/>
    </row>
    <row r="269" spans="1:10" ht="14.25" hidden="1" customHeight="1">
      <c r="A269" s="383"/>
      <c r="B269" s="383"/>
      <c r="C269" s="383"/>
      <c r="D269" s="383"/>
      <c r="E269" s="383"/>
      <c r="F269" s="383"/>
      <c r="G269" s="383"/>
      <c r="H269" s="383"/>
      <c r="I269" s="383"/>
      <c r="J269" s="383"/>
    </row>
    <row r="270" spans="1:10" ht="14.25" hidden="1" customHeight="1">
      <c r="A270" s="383"/>
      <c r="B270" s="383"/>
      <c r="C270" s="383"/>
      <c r="D270" s="383"/>
      <c r="E270" s="383"/>
      <c r="F270" s="383"/>
      <c r="G270" s="383"/>
      <c r="H270" s="383"/>
      <c r="I270" s="383"/>
      <c r="J270" s="383"/>
    </row>
    <row r="271" spans="1:10" ht="14.25" hidden="1" customHeight="1">
      <c r="A271" s="383"/>
      <c r="B271" s="383"/>
      <c r="C271" s="383"/>
      <c r="D271" s="383"/>
      <c r="E271" s="383"/>
      <c r="F271" s="383"/>
      <c r="G271" s="383"/>
      <c r="H271" s="383"/>
      <c r="I271" s="383"/>
      <c r="J271" s="383"/>
    </row>
    <row r="272" spans="1:10" ht="14.25" hidden="1" customHeight="1">
      <c r="A272" s="383"/>
      <c r="B272" s="383"/>
      <c r="C272" s="383"/>
      <c r="D272" s="383"/>
      <c r="E272" s="383"/>
      <c r="F272" s="383"/>
      <c r="G272" s="383"/>
      <c r="H272" s="383"/>
      <c r="I272" s="383"/>
      <c r="J272" s="383"/>
    </row>
    <row r="273" spans="1:10" ht="14.25" hidden="1" customHeight="1">
      <c r="A273" s="383"/>
      <c r="B273" s="383"/>
      <c r="C273" s="383"/>
      <c r="D273" s="383"/>
      <c r="E273" s="383"/>
      <c r="F273" s="383"/>
      <c r="G273" s="383"/>
      <c r="H273" s="383"/>
      <c r="I273" s="383"/>
      <c r="J273" s="383"/>
    </row>
    <row r="274" spans="1:10" ht="14.25" hidden="1" customHeight="1">
      <c r="A274" s="383"/>
      <c r="B274" s="383"/>
      <c r="C274" s="383"/>
      <c r="D274" s="383"/>
      <c r="E274" s="383"/>
      <c r="F274" s="383"/>
      <c r="G274" s="383"/>
      <c r="H274" s="383"/>
      <c r="I274" s="383"/>
      <c r="J274" s="383"/>
    </row>
    <row r="275" spans="1:10" ht="14.25" hidden="1" customHeight="1">
      <c r="A275" s="383"/>
      <c r="B275" s="383"/>
      <c r="C275" s="383"/>
      <c r="D275" s="383"/>
      <c r="E275" s="383"/>
      <c r="F275" s="383"/>
      <c r="G275" s="383"/>
      <c r="H275" s="383"/>
      <c r="I275" s="383"/>
      <c r="J275" s="383"/>
    </row>
    <row r="276" spans="1:10" ht="14.25" hidden="1" customHeight="1">
      <c r="A276" s="383"/>
      <c r="B276" s="383"/>
      <c r="C276" s="383"/>
      <c r="D276" s="383"/>
      <c r="E276" s="383"/>
      <c r="F276" s="383"/>
      <c r="G276" s="383"/>
      <c r="H276" s="383"/>
      <c r="I276" s="383"/>
      <c r="J276" s="383"/>
    </row>
    <row r="277" spans="1:10" ht="14.25" hidden="1" customHeight="1">
      <c r="A277" s="383"/>
      <c r="B277" s="383"/>
      <c r="C277" s="383"/>
      <c r="D277" s="383"/>
      <c r="E277" s="383"/>
      <c r="F277" s="383"/>
      <c r="G277" s="383"/>
      <c r="H277" s="383"/>
      <c r="I277" s="383"/>
      <c r="J277" s="383"/>
    </row>
    <row r="278" spans="1:10" ht="14.25" hidden="1" customHeight="1">
      <c r="A278" s="383"/>
      <c r="B278" s="383"/>
      <c r="C278" s="383"/>
      <c r="D278" s="383"/>
      <c r="E278" s="383"/>
      <c r="F278" s="383"/>
      <c r="G278" s="383"/>
      <c r="H278" s="383"/>
      <c r="I278" s="383"/>
      <c r="J278" s="383"/>
    </row>
    <row r="279" spans="1:10" ht="14.25" hidden="1" customHeight="1">
      <c r="A279" s="383"/>
      <c r="B279" s="383"/>
      <c r="C279" s="383"/>
      <c r="D279" s="383"/>
      <c r="E279" s="383"/>
      <c r="F279" s="383"/>
      <c r="G279" s="383"/>
      <c r="H279" s="383"/>
      <c r="I279" s="383"/>
      <c r="J279" s="383"/>
    </row>
  </sheetData>
  <mergeCells count="4">
    <mergeCell ref="A1:A3"/>
    <mergeCell ref="B1:H3"/>
    <mergeCell ref="I3:J3"/>
    <mergeCell ref="A4:J279"/>
  </mergeCells>
  <pageMargins left="0.70866141732283472" right="0.70866141732283472" top="1.4960629921259843" bottom="0.74803149606299213" header="0.31496062992125984" footer="0.31496062992125984"/>
  <pageSetup paperSize="9" scale="64" orientation="portrait" r:id="rId1"/>
  <headerFooter>
    <oddFooter>&amp;L&amp;G</oddFooter>
  </headerFooter>
  <rowBreaks count="1" manualBreakCount="1">
    <brk id="221" max="9"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1"/>
  <dimension ref="A1:N102"/>
  <sheetViews>
    <sheetView topLeftCell="A88" zoomScale="90" zoomScaleNormal="90" workbookViewId="0">
      <selection activeCell="G68" sqref="G68:G69"/>
    </sheetView>
  </sheetViews>
  <sheetFormatPr baseColWidth="10" defaultColWidth="11.42578125" defaultRowHeight="18" customHeight="1"/>
  <cols>
    <col min="1" max="1" width="8.7109375" style="237" customWidth="1"/>
    <col min="2" max="2" width="43.28515625" style="237" customWidth="1"/>
    <col min="3" max="5" width="14.7109375" style="237" customWidth="1"/>
    <col min="6" max="6" width="16.7109375" style="237" customWidth="1"/>
    <col min="7" max="9" width="14.7109375" style="237" customWidth="1"/>
    <col min="10" max="10" width="6.5703125" style="237" customWidth="1"/>
    <col min="11" max="11" width="6" style="237" customWidth="1"/>
    <col min="12" max="12" width="8.28515625" style="238" customWidth="1"/>
    <col min="13" max="13" width="8.7109375" style="238" customWidth="1"/>
    <col min="14" max="14" width="14.7109375" style="237" customWidth="1"/>
    <col min="15" max="16384" width="11.42578125" style="237"/>
  </cols>
  <sheetData>
    <row r="1" spans="1:14" ht="28.15" customHeight="1"/>
    <row r="2" spans="1:14" ht="28.15" customHeight="1"/>
    <row r="3" spans="1:14" ht="28.15" customHeight="1"/>
    <row r="4" spans="1:14" ht="32.25" customHeight="1">
      <c r="A4" s="662"/>
      <c r="B4" s="239" t="s">
        <v>85</v>
      </c>
      <c r="C4" s="723">
        <f>PRESUPUESTO!$C$2</f>
        <v>0</v>
      </c>
      <c r="D4" s="724"/>
      <c r="E4" s="723" t="s">
        <v>213</v>
      </c>
      <c r="F4" s="724"/>
      <c r="G4" s="732" t="s">
        <v>223</v>
      </c>
      <c r="H4" s="733"/>
      <c r="I4" s="240" t="s">
        <v>217</v>
      </c>
      <c r="J4" s="725" t="s">
        <v>218</v>
      </c>
      <c r="K4" s="470"/>
      <c r="L4" s="130" t="s">
        <v>211</v>
      </c>
      <c r="M4" s="732" t="s">
        <v>212</v>
      </c>
      <c r="N4" s="733"/>
    </row>
    <row r="5" spans="1:14" ht="18" customHeight="1">
      <c r="A5" s="722"/>
      <c r="B5" s="239" t="s">
        <v>15</v>
      </c>
      <c r="C5" s="723">
        <f>PRESUPUESTO!$C$3</f>
        <v>0</v>
      </c>
      <c r="D5" s="724"/>
      <c r="E5" s="723"/>
      <c r="F5" s="724"/>
      <c r="G5" s="728" t="str">
        <f>PRESUPUESTO!$A$11</f>
        <v>(1) INTERNADO</v>
      </c>
      <c r="H5" s="729"/>
      <c r="I5" s="241">
        <f>PRESUPUESTO!$E$11</f>
        <v>0</v>
      </c>
      <c r="J5" s="723">
        <f>PRESUPUESTO!$F$11</f>
        <v>0</v>
      </c>
      <c r="K5" s="724"/>
      <c r="L5" s="242">
        <f>'MES 5'!L5</f>
        <v>0</v>
      </c>
      <c r="M5" s="738">
        <v>0</v>
      </c>
      <c r="N5" s="739"/>
    </row>
    <row r="6" spans="1:14" ht="18" customHeight="1">
      <c r="A6" s="722"/>
      <c r="B6" s="243" t="s">
        <v>42</v>
      </c>
      <c r="C6" s="723">
        <f>PRESUPUESTO!$C$4</f>
        <v>0</v>
      </c>
      <c r="D6" s="724"/>
      <c r="E6" s="723" t="s">
        <v>215</v>
      </c>
      <c r="F6" s="724"/>
      <c r="G6" s="728" t="str">
        <f>PRESUPUESTO!$A$12</f>
        <v>(2) EXTERNADO MEDIA JORNADA</v>
      </c>
      <c r="H6" s="729"/>
      <c r="I6" s="241">
        <f>PRESUPUESTO!$E$12</f>
        <v>0</v>
      </c>
      <c r="J6" s="723">
        <f>PRESUPUESTO!$F$12</f>
        <v>0</v>
      </c>
      <c r="K6" s="724"/>
      <c r="L6" s="242">
        <f>'MES 5'!L6</f>
        <v>0</v>
      </c>
      <c r="M6" s="738">
        <v>0</v>
      </c>
      <c r="N6" s="739"/>
    </row>
    <row r="7" spans="1:14" ht="18" customHeight="1">
      <c r="A7" s="722"/>
      <c r="B7" s="244" t="s">
        <v>1</v>
      </c>
      <c r="C7" s="726">
        <f>PRESUPUESTO!$G$2</f>
        <v>0</v>
      </c>
      <c r="D7" s="727"/>
      <c r="E7" s="726"/>
      <c r="F7" s="727"/>
      <c r="G7" s="728" t="str">
        <f>PRESUPUESTO!$A$13</f>
        <v>(3) INTERVENCION DE APOYO PSICOSOCIAL</v>
      </c>
      <c r="H7" s="729"/>
      <c r="I7" s="241">
        <f>PRESUPUESTO!$E$13</f>
        <v>0</v>
      </c>
      <c r="J7" s="723">
        <f>PRESUPUESTO!$F$13</f>
        <v>0</v>
      </c>
      <c r="K7" s="724"/>
      <c r="L7" s="242">
        <f>'MES 5'!L7</f>
        <v>0</v>
      </c>
      <c r="M7" s="738">
        <v>0</v>
      </c>
      <c r="N7" s="739"/>
    </row>
    <row r="8" spans="1:14" ht="18" customHeight="1">
      <c r="A8" s="722"/>
      <c r="B8" s="245" t="s">
        <v>41</v>
      </c>
      <c r="C8" s="726">
        <f>PRESUPUESTO!$G$3</f>
        <v>0</v>
      </c>
      <c r="D8" s="727"/>
      <c r="E8" s="723" t="s">
        <v>214</v>
      </c>
      <c r="F8" s="724"/>
      <c r="G8" s="728" t="str">
        <f>PRESUPUESTO!$A$14</f>
        <v>(4) APOYO PSICOLOGICO ESPECIALIZADO</v>
      </c>
      <c r="H8" s="729"/>
      <c r="I8" s="241">
        <f>PRESUPUESTO!$E$14</f>
        <v>0</v>
      </c>
      <c r="J8" s="723">
        <f>PRESUPUESTO!$F$14</f>
        <v>0</v>
      </c>
      <c r="K8" s="724"/>
      <c r="L8" s="242">
        <f>'MES 5'!L8</f>
        <v>0</v>
      </c>
      <c r="M8" s="738">
        <v>0</v>
      </c>
      <c r="N8" s="739"/>
    </row>
    <row r="9" spans="1:14" ht="18" customHeight="1">
      <c r="A9" s="722"/>
      <c r="B9" s="245" t="s">
        <v>3</v>
      </c>
      <c r="C9" s="726">
        <f>PRESUPUESTO!$G$4</f>
        <v>0</v>
      </c>
      <c r="D9" s="727"/>
      <c r="E9" s="723"/>
      <c r="F9" s="724"/>
      <c r="G9" s="728">
        <f>PRESUPUESTO!$A$15</f>
        <v>0</v>
      </c>
      <c r="H9" s="729"/>
      <c r="I9" s="242">
        <f>PRESUPUESTO!$E$15</f>
        <v>0</v>
      </c>
      <c r="J9" s="730">
        <f>PRESUPUESTO!$F$15</f>
        <v>0</v>
      </c>
      <c r="K9" s="731"/>
      <c r="L9" s="242">
        <f>'MES 5'!L9</f>
        <v>0</v>
      </c>
      <c r="M9" s="738"/>
      <c r="N9" s="739"/>
    </row>
    <row r="10" spans="1:14" s="163" customFormat="1" ht="18" customHeight="1">
      <c r="A10" s="663"/>
      <c r="B10" s="246" t="s">
        <v>232</v>
      </c>
      <c r="C10" s="247">
        <f>I96</f>
        <v>0</v>
      </c>
      <c r="D10" s="248"/>
      <c r="E10" s="449" t="s">
        <v>244</v>
      </c>
      <c r="F10" s="451"/>
      <c r="G10" s="734" t="s">
        <v>272</v>
      </c>
      <c r="H10" s="454"/>
      <c r="I10" s="156" t="s">
        <v>246</v>
      </c>
      <c r="J10" s="735" t="s">
        <v>273</v>
      </c>
      <c r="K10" s="736"/>
      <c r="L10" s="737"/>
      <c r="M10" s="740"/>
      <c r="N10" s="741"/>
    </row>
    <row r="11" spans="1:14" ht="18" customHeight="1">
      <c r="A11" s="249" t="s">
        <v>58</v>
      </c>
      <c r="B11" s="241" t="s">
        <v>4</v>
      </c>
      <c r="C11" s="250">
        <v>1</v>
      </c>
      <c r="D11" s="250">
        <v>2</v>
      </c>
      <c r="E11" s="250">
        <v>3</v>
      </c>
      <c r="F11" s="250" t="s">
        <v>5</v>
      </c>
      <c r="G11" s="250">
        <v>5</v>
      </c>
      <c r="H11" s="250">
        <v>-6</v>
      </c>
      <c r="I11" s="250" t="s">
        <v>6</v>
      </c>
      <c r="J11" s="647" t="s">
        <v>105</v>
      </c>
      <c r="K11" s="648"/>
      <c r="L11" s="658" t="s">
        <v>135</v>
      </c>
      <c r="M11" s="659"/>
      <c r="N11" s="251" t="s">
        <v>44</v>
      </c>
    </row>
    <row r="12" spans="1:14" s="252" customFormat="1" ht="27" customHeight="1">
      <c r="A12" s="662">
        <v>1000</v>
      </c>
      <c r="B12" s="656" t="s">
        <v>8</v>
      </c>
      <c r="C12" s="649" t="s">
        <v>108</v>
      </c>
      <c r="D12" s="656" t="s">
        <v>9</v>
      </c>
      <c r="E12" s="656" t="s">
        <v>10</v>
      </c>
      <c r="F12" s="649" t="s">
        <v>107</v>
      </c>
      <c r="G12" s="649" t="s">
        <v>154</v>
      </c>
      <c r="H12" s="649" t="s">
        <v>156</v>
      </c>
      <c r="I12" s="649" t="s">
        <v>109</v>
      </c>
      <c r="J12" s="664" t="s">
        <v>75</v>
      </c>
      <c r="K12" s="653"/>
      <c r="L12" s="660" t="s">
        <v>132</v>
      </c>
      <c r="M12" s="661"/>
      <c r="N12" s="649" t="s">
        <v>111</v>
      </c>
    </row>
    <row r="13" spans="1:14" s="252" customFormat="1" ht="27" customHeight="1">
      <c r="A13" s="663"/>
      <c r="B13" s="657"/>
      <c r="C13" s="651"/>
      <c r="D13" s="657"/>
      <c r="E13" s="657"/>
      <c r="F13" s="650"/>
      <c r="G13" s="651"/>
      <c r="H13" s="651"/>
      <c r="I13" s="651"/>
      <c r="J13" s="665"/>
      <c r="K13" s="655"/>
      <c r="L13" s="253" t="s">
        <v>136</v>
      </c>
      <c r="M13" s="253" t="s">
        <v>137</v>
      </c>
      <c r="N13" s="651"/>
    </row>
    <row r="14" spans="1:14" ht="18" customHeight="1">
      <c r="A14" s="241">
        <v>1100</v>
      </c>
      <c r="B14" s="239" t="s">
        <v>224</v>
      </c>
      <c r="C14" s="31">
        <f>'MES 5'!F14</f>
        <v>0</v>
      </c>
      <c r="D14" s="29"/>
      <c r="E14" s="29">
        <v>0</v>
      </c>
      <c r="F14" s="31">
        <f>C14+D14-E14</f>
        <v>0</v>
      </c>
      <c r="G14" s="31">
        <f>'MES 5'!I14</f>
        <v>0</v>
      </c>
      <c r="H14" s="29">
        <f>+M5+M6+M7+M8+M9+M10</f>
        <v>0</v>
      </c>
      <c r="I14" s="31">
        <f>G14+H14</f>
        <v>0</v>
      </c>
      <c r="J14" s="644" t="e">
        <f t="shared" ref="J14:J19" si="0">(I14/F14)</f>
        <v>#DIV/0!</v>
      </c>
      <c r="K14" s="645"/>
      <c r="L14" s="61">
        <v>0</v>
      </c>
      <c r="M14" s="61">
        <v>0</v>
      </c>
      <c r="N14" s="173">
        <f>F14-I14</f>
        <v>0</v>
      </c>
    </row>
    <row r="15" spans="1:14" ht="18" customHeight="1">
      <c r="A15" s="241">
        <v>1200</v>
      </c>
      <c r="B15" s="239" t="s">
        <v>220</v>
      </c>
      <c r="C15" s="31">
        <f>'MES 5'!F15</f>
        <v>0</v>
      </c>
      <c r="D15" s="29">
        <v>0</v>
      </c>
      <c r="E15" s="29">
        <v>0</v>
      </c>
      <c r="F15" s="31">
        <f>C15+D15-E15</f>
        <v>0</v>
      </c>
      <c r="G15" s="31">
        <f>'MES 5'!I15</f>
        <v>0</v>
      </c>
      <c r="H15" s="29">
        <v>0</v>
      </c>
      <c r="I15" s="31">
        <f>G15+H15</f>
        <v>0</v>
      </c>
      <c r="J15" s="644" t="e">
        <f t="shared" si="0"/>
        <v>#DIV/0!</v>
      </c>
      <c r="K15" s="645"/>
      <c r="L15" s="61">
        <v>0</v>
      </c>
      <c r="M15" s="61">
        <v>0</v>
      </c>
      <c r="N15" s="173">
        <f>F15-I15</f>
        <v>0</v>
      </c>
    </row>
    <row r="16" spans="1:14" ht="18" customHeight="1">
      <c r="A16" s="241">
        <v>1300</v>
      </c>
      <c r="B16" s="239" t="s">
        <v>182</v>
      </c>
      <c r="C16" s="31">
        <f>'MES 5'!F16</f>
        <v>0</v>
      </c>
      <c r="D16" s="29">
        <v>0</v>
      </c>
      <c r="E16" s="29">
        <v>0</v>
      </c>
      <c r="F16" s="31">
        <f>C16+D16-E16</f>
        <v>0</v>
      </c>
      <c r="G16" s="31">
        <f>'MES 5'!I16</f>
        <v>0</v>
      </c>
      <c r="H16" s="29">
        <v>0</v>
      </c>
      <c r="I16" s="31">
        <f>G16+H16</f>
        <v>0</v>
      </c>
      <c r="J16" s="644" t="e">
        <f t="shared" si="0"/>
        <v>#DIV/0!</v>
      </c>
      <c r="K16" s="645"/>
      <c r="L16" s="61">
        <v>0</v>
      </c>
      <c r="M16" s="61">
        <v>0</v>
      </c>
      <c r="N16" s="173">
        <f>F16-I16</f>
        <v>0</v>
      </c>
    </row>
    <row r="17" spans="1:14" ht="18" customHeight="1">
      <c r="A17" s="241">
        <v>1400</v>
      </c>
      <c r="B17" s="239" t="s">
        <v>225</v>
      </c>
      <c r="C17" s="31">
        <f>'MES 5'!F17</f>
        <v>0</v>
      </c>
      <c r="D17" s="29">
        <v>0</v>
      </c>
      <c r="E17" s="29">
        <v>0</v>
      </c>
      <c r="F17" s="31">
        <f>C17+D17-E17</f>
        <v>0</v>
      </c>
      <c r="G17" s="31">
        <f>'MES 5'!I17</f>
        <v>0</v>
      </c>
      <c r="H17" s="29">
        <v>0</v>
      </c>
      <c r="I17" s="31">
        <f>G17+H17</f>
        <v>0</v>
      </c>
      <c r="J17" s="644" t="e">
        <f t="shared" si="0"/>
        <v>#DIV/0!</v>
      </c>
      <c r="K17" s="645"/>
      <c r="L17" s="61">
        <v>0</v>
      </c>
      <c r="M17" s="61">
        <v>0</v>
      </c>
      <c r="N17" s="173">
        <f>F17-I17</f>
        <v>0</v>
      </c>
    </row>
    <row r="18" spans="1:14" ht="18" customHeight="1">
      <c r="A18" s="241">
        <v>1500</v>
      </c>
      <c r="B18" s="239" t="s">
        <v>226</v>
      </c>
      <c r="C18" s="31">
        <f>'MES 5'!F18</f>
        <v>0</v>
      </c>
      <c r="D18" s="29">
        <v>0</v>
      </c>
      <c r="E18" s="29">
        <v>0</v>
      </c>
      <c r="F18" s="31">
        <f>C18+D18-E18</f>
        <v>0</v>
      </c>
      <c r="G18" s="31">
        <f>'MES 5'!I18</f>
        <v>0</v>
      </c>
      <c r="H18" s="29">
        <v>0</v>
      </c>
      <c r="I18" s="31">
        <f>G18+H18</f>
        <v>0</v>
      </c>
      <c r="J18" s="644" t="e">
        <f t="shared" si="0"/>
        <v>#DIV/0!</v>
      </c>
      <c r="K18" s="645"/>
      <c r="L18" s="61">
        <v>0</v>
      </c>
      <c r="M18" s="61">
        <v>0</v>
      </c>
      <c r="N18" s="173">
        <f>F18-I18</f>
        <v>0</v>
      </c>
    </row>
    <row r="19" spans="1:14" s="254" customFormat="1" ht="18" customHeight="1">
      <c r="A19" s="619" t="s">
        <v>0</v>
      </c>
      <c r="B19" s="620"/>
      <c r="C19" s="172">
        <f>SUM(C14:C18)</f>
        <v>0</v>
      </c>
      <c r="D19" s="172">
        <f t="shared" ref="D19:I19" si="1">SUM(D14:D18)</f>
        <v>0</v>
      </c>
      <c r="E19" s="172">
        <f t="shared" si="1"/>
        <v>0</v>
      </c>
      <c r="F19" s="172">
        <f t="shared" si="1"/>
        <v>0</v>
      </c>
      <c r="G19" s="172">
        <f t="shared" si="1"/>
        <v>0</v>
      </c>
      <c r="H19" s="172">
        <f t="shared" si="1"/>
        <v>0</v>
      </c>
      <c r="I19" s="172">
        <f t="shared" si="1"/>
        <v>0</v>
      </c>
      <c r="J19" s="642" t="e">
        <f t="shared" si="0"/>
        <v>#DIV/0!</v>
      </c>
      <c r="K19" s="643"/>
      <c r="L19" s="174">
        <f>SUM(L14:L18)</f>
        <v>0</v>
      </c>
      <c r="M19" s="174">
        <f>SUM(M14:M18)</f>
        <v>0</v>
      </c>
      <c r="N19" s="174">
        <f>SUM(N14:N18)</f>
        <v>0</v>
      </c>
    </row>
    <row r="21" spans="1:14" s="78" customFormat="1" ht="18" customHeight="1">
      <c r="B21" s="666" t="s">
        <v>13</v>
      </c>
      <c r="C21" s="666"/>
      <c r="D21" s="666"/>
      <c r="E21" s="666" t="s">
        <v>45</v>
      </c>
      <c r="F21" s="666"/>
      <c r="G21" s="666"/>
      <c r="H21" s="666"/>
      <c r="I21" s="666" t="s">
        <v>46</v>
      </c>
      <c r="J21" s="666"/>
      <c r="K21" s="666"/>
      <c r="L21" s="666"/>
      <c r="M21" s="666"/>
      <c r="N21" s="666"/>
    </row>
    <row r="22" spans="1:14" s="78" customFormat="1" ht="18" customHeight="1">
      <c r="B22" s="666"/>
      <c r="C22" s="666"/>
      <c r="D22" s="666"/>
      <c r="E22" s="666"/>
      <c r="F22" s="666"/>
      <c r="G22" s="666"/>
      <c r="H22" s="666"/>
      <c r="I22" s="666"/>
      <c r="J22" s="666"/>
      <c r="K22" s="666"/>
      <c r="L22" s="666"/>
      <c r="M22" s="666"/>
      <c r="N22" s="666"/>
    </row>
    <row r="23" spans="1:14" s="78" customFormat="1" ht="40.5" customHeight="1">
      <c r="B23" s="666"/>
      <c r="C23" s="666"/>
      <c r="D23" s="666"/>
      <c r="E23" s="666"/>
      <c r="F23" s="666"/>
      <c r="G23" s="666"/>
      <c r="H23" s="666"/>
      <c r="I23" s="666"/>
      <c r="J23" s="666"/>
      <c r="K23" s="666"/>
      <c r="L23" s="666"/>
      <c r="M23" s="666"/>
      <c r="N23" s="666"/>
    </row>
    <row r="24" spans="1:14" s="78" customFormat="1" ht="11.25">
      <c r="B24" s="666" t="s">
        <v>14</v>
      </c>
      <c r="C24" s="666"/>
      <c r="D24" s="666"/>
      <c r="E24" s="666" t="s">
        <v>14</v>
      </c>
      <c r="F24" s="666"/>
      <c r="G24" s="666"/>
      <c r="H24" s="666"/>
      <c r="I24" s="666" t="s">
        <v>14</v>
      </c>
      <c r="J24" s="666"/>
      <c r="K24" s="666"/>
      <c r="L24" s="666"/>
      <c r="M24" s="666"/>
      <c r="N24" s="666"/>
    </row>
    <row r="25" spans="1:14" ht="10.9" customHeight="1"/>
    <row r="26" spans="1:14" ht="13.9" customHeight="1">
      <c r="B26" s="255" t="s">
        <v>233</v>
      </c>
    </row>
    <row r="27" spans="1:14" ht="11.25">
      <c r="B27" s="256"/>
    </row>
    <row r="28" spans="1:14" ht="11.25">
      <c r="B28" s="256"/>
    </row>
    <row r="29" spans="1:14" ht="11.25">
      <c r="B29" s="255"/>
    </row>
    <row r="30" spans="1:14" ht="18" customHeight="1">
      <c r="A30" s="249" t="s">
        <v>58</v>
      </c>
      <c r="B30" s="241" t="s">
        <v>4</v>
      </c>
      <c r="C30" s="250">
        <v>1</v>
      </c>
      <c r="D30" s="250">
        <v>2</v>
      </c>
      <c r="E30" s="250">
        <v>3</v>
      </c>
      <c r="F30" s="250" t="s">
        <v>5</v>
      </c>
      <c r="G30" s="250">
        <v>5</v>
      </c>
      <c r="H30" s="250">
        <v>-6</v>
      </c>
      <c r="I30" s="250" t="s">
        <v>6</v>
      </c>
      <c r="J30" s="647" t="s">
        <v>105</v>
      </c>
      <c r="K30" s="648"/>
      <c r="L30" s="658" t="s">
        <v>135</v>
      </c>
      <c r="M30" s="659"/>
      <c r="N30" s="251" t="s">
        <v>44</v>
      </c>
    </row>
    <row r="31" spans="1:14" s="254" customFormat="1" ht="27" customHeight="1">
      <c r="A31" s="656">
        <v>2000</v>
      </c>
      <c r="B31" s="656" t="s">
        <v>18</v>
      </c>
      <c r="C31" s="649" t="s">
        <v>108</v>
      </c>
      <c r="D31" s="656" t="s">
        <v>9</v>
      </c>
      <c r="E31" s="656" t="s">
        <v>10</v>
      </c>
      <c r="F31" s="649" t="s">
        <v>107</v>
      </c>
      <c r="G31" s="649" t="s">
        <v>155</v>
      </c>
      <c r="H31" s="649" t="s">
        <v>157</v>
      </c>
      <c r="I31" s="649" t="s">
        <v>110</v>
      </c>
      <c r="J31" s="652" t="s">
        <v>76</v>
      </c>
      <c r="K31" s="653"/>
      <c r="L31" s="660" t="s">
        <v>132</v>
      </c>
      <c r="M31" s="661"/>
      <c r="N31" s="649" t="s">
        <v>112</v>
      </c>
    </row>
    <row r="32" spans="1:14" s="254" customFormat="1" ht="27" customHeight="1">
      <c r="A32" s="657"/>
      <c r="B32" s="657"/>
      <c r="C32" s="651"/>
      <c r="D32" s="657"/>
      <c r="E32" s="657"/>
      <c r="F32" s="650"/>
      <c r="G32" s="650"/>
      <c r="H32" s="651"/>
      <c r="I32" s="651"/>
      <c r="J32" s="654"/>
      <c r="K32" s="655"/>
      <c r="L32" s="257" t="s">
        <v>133</v>
      </c>
      <c r="M32" s="257" t="s">
        <v>134</v>
      </c>
      <c r="N32" s="651"/>
    </row>
    <row r="33" spans="1:14" s="254" customFormat="1" ht="18" customHeight="1">
      <c r="A33" s="251">
        <v>2100</v>
      </c>
      <c r="B33" s="646" t="s">
        <v>187</v>
      </c>
      <c r="C33" s="646"/>
      <c r="D33" s="646"/>
      <c r="E33" s="646"/>
      <c r="F33" s="646"/>
      <c r="G33" s="646"/>
      <c r="H33" s="646"/>
      <c r="I33" s="646"/>
      <c r="J33" s="646"/>
      <c r="K33" s="646"/>
      <c r="L33" s="646"/>
      <c r="M33" s="646"/>
      <c r="N33" s="646"/>
    </row>
    <row r="34" spans="1:14" ht="18" customHeight="1">
      <c r="A34" s="241">
        <v>2101</v>
      </c>
      <c r="B34" s="239" t="s">
        <v>80</v>
      </c>
      <c r="C34" s="31">
        <f>'MES 5'!F34</f>
        <v>0</v>
      </c>
      <c r="D34" s="29">
        <v>0</v>
      </c>
      <c r="E34" s="29">
        <v>0</v>
      </c>
      <c r="F34" s="31">
        <f t="shared" ref="F34:F44" si="2">C34+D34-E34</f>
        <v>0</v>
      </c>
      <c r="G34" s="31">
        <f>'MES 5'!I34</f>
        <v>0</v>
      </c>
      <c r="H34" s="29">
        <v>0</v>
      </c>
      <c r="I34" s="31">
        <f>G34+H34</f>
        <v>0</v>
      </c>
      <c r="J34" s="644" t="e">
        <f>(I34/F34)</f>
        <v>#DIV/0!</v>
      </c>
      <c r="K34" s="645"/>
      <c r="L34" s="61">
        <v>0</v>
      </c>
      <c r="M34" s="61">
        <v>0</v>
      </c>
      <c r="N34" s="30">
        <f>(F34-I34)</f>
        <v>0</v>
      </c>
    </row>
    <row r="35" spans="1:14" ht="18" customHeight="1">
      <c r="A35" s="241">
        <v>2102</v>
      </c>
      <c r="B35" s="239" t="s">
        <v>20</v>
      </c>
      <c r="C35" s="31">
        <f>'MES 5'!F35</f>
        <v>0</v>
      </c>
      <c r="D35" s="29">
        <v>0</v>
      </c>
      <c r="E35" s="29">
        <v>0</v>
      </c>
      <c r="F35" s="31">
        <f t="shared" si="2"/>
        <v>0</v>
      </c>
      <c r="G35" s="31">
        <f>'MES 5'!I35</f>
        <v>0</v>
      </c>
      <c r="H35" s="29">
        <v>0</v>
      </c>
      <c r="I35" s="31">
        <f t="shared" ref="I35:I44" si="3">G35+H35</f>
        <v>0</v>
      </c>
      <c r="J35" s="644" t="e">
        <f t="shared" ref="J35:J44" si="4">(I35/F35)</f>
        <v>#DIV/0!</v>
      </c>
      <c r="K35" s="645"/>
      <c r="L35" s="61">
        <v>0</v>
      </c>
      <c r="M35" s="61">
        <v>0</v>
      </c>
      <c r="N35" s="30">
        <f t="shared" ref="N35:N44" si="5">(F35-I35)</f>
        <v>0</v>
      </c>
    </row>
    <row r="36" spans="1:14" ht="18" customHeight="1">
      <c r="A36" s="241">
        <v>2103</v>
      </c>
      <c r="B36" s="239" t="s">
        <v>21</v>
      </c>
      <c r="C36" s="31">
        <f>'MES 5'!F36</f>
        <v>0</v>
      </c>
      <c r="D36" s="29">
        <v>0</v>
      </c>
      <c r="E36" s="29">
        <v>0</v>
      </c>
      <c r="F36" s="31">
        <f t="shared" si="2"/>
        <v>0</v>
      </c>
      <c r="G36" s="31">
        <f>'MES 5'!I36</f>
        <v>0</v>
      </c>
      <c r="H36" s="29">
        <v>0</v>
      </c>
      <c r="I36" s="31">
        <f t="shared" si="3"/>
        <v>0</v>
      </c>
      <c r="J36" s="644" t="e">
        <f t="shared" si="4"/>
        <v>#DIV/0!</v>
      </c>
      <c r="K36" s="645"/>
      <c r="L36" s="61">
        <v>0</v>
      </c>
      <c r="M36" s="61">
        <v>0</v>
      </c>
      <c r="N36" s="30">
        <f t="shared" si="5"/>
        <v>0</v>
      </c>
    </row>
    <row r="37" spans="1:14" ht="18" customHeight="1">
      <c r="A37" s="241">
        <v>2104</v>
      </c>
      <c r="B37" s="239" t="s">
        <v>22</v>
      </c>
      <c r="C37" s="31">
        <f>'MES 5'!F37</f>
        <v>0</v>
      </c>
      <c r="D37" s="29">
        <v>0</v>
      </c>
      <c r="E37" s="29">
        <v>0</v>
      </c>
      <c r="F37" s="31">
        <f t="shared" si="2"/>
        <v>0</v>
      </c>
      <c r="G37" s="31">
        <f>'MES 5'!I37</f>
        <v>0</v>
      </c>
      <c r="H37" s="29">
        <v>0</v>
      </c>
      <c r="I37" s="31">
        <f t="shared" si="3"/>
        <v>0</v>
      </c>
      <c r="J37" s="644" t="e">
        <f t="shared" si="4"/>
        <v>#DIV/0!</v>
      </c>
      <c r="K37" s="645"/>
      <c r="L37" s="61">
        <v>0</v>
      </c>
      <c r="M37" s="61">
        <v>0</v>
      </c>
      <c r="N37" s="30">
        <f t="shared" si="5"/>
        <v>0</v>
      </c>
    </row>
    <row r="38" spans="1:14" ht="18" customHeight="1">
      <c r="A38" s="241">
        <v>2105</v>
      </c>
      <c r="B38" s="239" t="s">
        <v>23</v>
      </c>
      <c r="C38" s="31">
        <f>'MES 5'!F38</f>
        <v>0</v>
      </c>
      <c r="D38" s="29">
        <v>0</v>
      </c>
      <c r="E38" s="29">
        <v>0</v>
      </c>
      <c r="F38" s="31">
        <f t="shared" si="2"/>
        <v>0</v>
      </c>
      <c r="G38" s="31">
        <f>'MES 5'!I38</f>
        <v>0</v>
      </c>
      <c r="H38" s="29">
        <v>0</v>
      </c>
      <c r="I38" s="31">
        <f t="shared" si="3"/>
        <v>0</v>
      </c>
      <c r="J38" s="644" t="e">
        <f t="shared" si="4"/>
        <v>#DIV/0!</v>
      </c>
      <c r="K38" s="645"/>
      <c r="L38" s="61">
        <v>0</v>
      </c>
      <c r="M38" s="61">
        <v>0</v>
      </c>
      <c r="N38" s="30">
        <f t="shared" si="5"/>
        <v>0</v>
      </c>
    </row>
    <row r="39" spans="1:14" ht="18" customHeight="1">
      <c r="A39" s="241">
        <v>2106</v>
      </c>
      <c r="B39" s="239" t="s">
        <v>24</v>
      </c>
      <c r="C39" s="31">
        <f>'MES 5'!F39</f>
        <v>0</v>
      </c>
      <c r="D39" s="29">
        <v>0</v>
      </c>
      <c r="E39" s="29">
        <v>0</v>
      </c>
      <c r="F39" s="31">
        <f t="shared" si="2"/>
        <v>0</v>
      </c>
      <c r="G39" s="31">
        <f>'MES 5'!I39</f>
        <v>0</v>
      </c>
      <c r="H39" s="29">
        <v>0</v>
      </c>
      <c r="I39" s="31">
        <f t="shared" si="3"/>
        <v>0</v>
      </c>
      <c r="J39" s="644" t="e">
        <f t="shared" si="4"/>
        <v>#DIV/0!</v>
      </c>
      <c r="K39" s="645"/>
      <c r="L39" s="61">
        <v>0</v>
      </c>
      <c r="M39" s="61">
        <v>0</v>
      </c>
      <c r="N39" s="30">
        <f t="shared" si="5"/>
        <v>0</v>
      </c>
    </row>
    <row r="40" spans="1:14" ht="18" customHeight="1">
      <c r="A40" s="241">
        <v>2107</v>
      </c>
      <c r="B40" s="239" t="s">
        <v>25</v>
      </c>
      <c r="C40" s="31">
        <f>'MES 5'!F40</f>
        <v>0</v>
      </c>
      <c r="D40" s="29">
        <v>0</v>
      </c>
      <c r="E40" s="29">
        <v>0</v>
      </c>
      <c r="F40" s="31">
        <f t="shared" si="2"/>
        <v>0</v>
      </c>
      <c r="G40" s="31">
        <f>'MES 5'!I40</f>
        <v>0</v>
      </c>
      <c r="H40" s="29">
        <v>0</v>
      </c>
      <c r="I40" s="31">
        <f t="shared" si="3"/>
        <v>0</v>
      </c>
      <c r="J40" s="644" t="e">
        <f t="shared" si="4"/>
        <v>#DIV/0!</v>
      </c>
      <c r="K40" s="645"/>
      <c r="L40" s="61">
        <v>0</v>
      </c>
      <c r="M40" s="61">
        <v>0</v>
      </c>
      <c r="N40" s="30">
        <f t="shared" si="5"/>
        <v>0</v>
      </c>
    </row>
    <row r="41" spans="1:14" ht="18" customHeight="1">
      <c r="A41" s="241">
        <v>2108</v>
      </c>
      <c r="B41" s="258" t="s">
        <v>88</v>
      </c>
      <c r="C41" s="31">
        <f>'MES 5'!F41</f>
        <v>0</v>
      </c>
      <c r="D41" s="29">
        <v>0</v>
      </c>
      <c r="E41" s="29">
        <v>0</v>
      </c>
      <c r="F41" s="31">
        <f t="shared" si="2"/>
        <v>0</v>
      </c>
      <c r="G41" s="31">
        <f>'MES 5'!I41</f>
        <v>0</v>
      </c>
      <c r="H41" s="29">
        <v>0</v>
      </c>
      <c r="I41" s="31">
        <f t="shared" si="3"/>
        <v>0</v>
      </c>
      <c r="J41" s="644" t="e">
        <f t="shared" si="4"/>
        <v>#DIV/0!</v>
      </c>
      <c r="K41" s="645"/>
      <c r="L41" s="61">
        <v>0</v>
      </c>
      <c r="M41" s="61">
        <v>0</v>
      </c>
      <c r="N41" s="30">
        <f t="shared" si="5"/>
        <v>0</v>
      </c>
    </row>
    <row r="42" spans="1:14" ht="18" customHeight="1">
      <c r="A42" s="241">
        <v>2109</v>
      </c>
      <c r="B42" s="239" t="s">
        <v>131</v>
      </c>
      <c r="C42" s="31">
        <f>'MES 5'!F42</f>
        <v>0</v>
      </c>
      <c r="D42" s="29">
        <v>0</v>
      </c>
      <c r="E42" s="29">
        <v>0</v>
      </c>
      <c r="F42" s="31">
        <f t="shared" si="2"/>
        <v>0</v>
      </c>
      <c r="G42" s="31">
        <f>'MES 5'!I42</f>
        <v>0</v>
      </c>
      <c r="H42" s="29">
        <v>0</v>
      </c>
      <c r="I42" s="31">
        <f t="shared" si="3"/>
        <v>0</v>
      </c>
      <c r="J42" s="644" t="e">
        <f t="shared" si="4"/>
        <v>#DIV/0!</v>
      </c>
      <c r="K42" s="645"/>
      <c r="L42" s="61">
        <v>0</v>
      </c>
      <c r="M42" s="61">
        <v>0</v>
      </c>
      <c r="N42" s="30">
        <f t="shared" si="5"/>
        <v>0</v>
      </c>
    </row>
    <row r="43" spans="1:14" ht="18" customHeight="1">
      <c r="A43" s="241">
        <f>+A42+1</f>
        <v>2110</v>
      </c>
      <c r="B43" s="239" t="s">
        <v>27</v>
      </c>
      <c r="C43" s="31">
        <f>'MES 5'!F43</f>
        <v>0</v>
      </c>
      <c r="D43" s="29">
        <v>0</v>
      </c>
      <c r="E43" s="29">
        <v>0</v>
      </c>
      <c r="F43" s="31">
        <f t="shared" si="2"/>
        <v>0</v>
      </c>
      <c r="G43" s="31">
        <f>'MES 5'!I43</f>
        <v>0</v>
      </c>
      <c r="H43" s="29">
        <v>0</v>
      </c>
      <c r="I43" s="31">
        <f t="shared" si="3"/>
        <v>0</v>
      </c>
      <c r="J43" s="644" t="e">
        <f t="shared" si="4"/>
        <v>#DIV/0!</v>
      </c>
      <c r="K43" s="645"/>
      <c r="L43" s="61">
        <v>0</v>
      </c>
      <c r="M43" s="61">
        <v>0</v>
      </c>
      <c r="N43" s="30">
        <f t="shared" si="5"/>
        <v>0</v>
      </c>
    </row>
    <row r="44" spans="1:14" ht="18" customHeight="1">
      <c r="A44" s="241">
        <f>+A43+1</f>
        <v>2111</v>
      </c>
      <c r="B44" s="239" t="s">
        <v>28</v>
      </c>
      <c r="C44" s="31">
        <f>'MES 5'!F44</f>
        <v>0</v>
      </c>
      <c r="D44" s="29">
        <v>0</v>
      </c>
      <c r="E44" s="29">
        <v>0</v>
      </c>
      <c r="F44" s="31">
        <f t="shared" si="2"/>
        <v>0</v>
      </c>
      <c r="G44" s="31">
        <f>'MES 5'!I44</f>
        <v>0</v>
      </c>
      <c r="H44" s="29">
        <v>0</v>
      </c>
      <c r="I44" s="31">
        <f t="shared" si="3"/>
        <v>0</v>
      </c>
      <c r="J44" s="644" t="e">
        <f t="shared" si="4"/>
        <v>#DIV/0!</v>
      </c>
      <c r="K44" s="645"/>
      <c r="L44" s="61">
        <v>0</v>
      </c>
      <c r="M44" s="61">
        <v>0</v>
      </c>
      <c r="N44" s="30">
        <f t="shared" si="5"/>
        <v>0</v>
      </c>
    </row>
    <row r="45" spans="1:14" ht="18" customHeight="1">
      <c r="A45" s="241">
        <f>+A44+1</f>
        <v>2112</v>
      </c>
      <c r="B45" s="239" t="s">
        <v>205</v>
      </c>
      <c r="C45" s="31">
        <f>'MES 5'!F45</f>
        <v>0</v>
      </c>
      <c r="D45" s="29">
        <v>0</v>
      </c>
      <c r="E45" s="29">
        <v>0</v>
      </c>
      <c r="F45" s="31">
        <f>C45+D45-E45</f>
        <v>0</v>
      </c>
      <c r="G45" s="31">
        <f>'MES 5'!I45</f>
        <v>0</v>
      </c>
      <c r="H45" s="29">
        <v>0</v>
      </c>
      <c r="I45" s="31">
        <f>G45+H45</f>
        <v>0</v>
      </c>
      <c r="J45" s="644" t="e">
        <f>(I45/F45)</f>
        <v>#DIV/0!</v>
      </c>
      <c r="K45" s="645"/>
      <c r="L45" s="61">
        <v>0</v>
      </c>
      <c r="M45" s="61">
        <v>0</v>
      </c>
      <c r="N45" s="30">
        <f>(F45-I45)</f>
        <v>0</v>
      </c>
    </row>
    <row r="46" spans="1:14" ht="18" customHeight="1">
      <c r="A46" s="241">
        <f>+A45+1</f>
        <v>2113</v>
      </c>
      <c r="B46" s="239" t="s">
        <v>124</v>
      </c>
      <c r="C46" s="31">
        <f>'MES 5'!F46</f>
        <v>0</v>
      </c>
      <c r="D46" s="29">
        <v>0</v>
      </c>
      <c r="E46" s="29">
        <v>0</v>
      </c>
      <c r="F46" s="31">
        <f>C46+D46-E46</f>
        <v>0</v>
      </c>
      <c r="G46" s="31">
        <f>'MES 5'!I46</f>
        <v>0</v>
      </c>
      <c r="H46" s="29">
        <v>0</v>
      </c>
      <c r="I46" s="31">
        <f>G46+H46</f>
        <v>0</v>
      </c>
      <c r="J46" s="644" t="e">
        <f>(I46/F46)</f>
        <v>#DIV/0!</v>
      </c>
      <c r="K46" s="645"/>
      <c r="L46" s="61">
        <v>0</v>
      </c>
      <c r="M46" s="61">
        <v>0</v>
      </c>
      <c r="N46" s="30">
        <f>(F46-I46)</f>
        <v>0</v>
      </c>
    </row>
    <row r="47" spans="1:14" s="254" customFormat="1" ht="18" customHeight="1">
      <c r="A47" s="619" t="s">
        <v>29</v>
      </c>
      <c r="B47" s="620"/>
      <c r="C47" s="175">
        <f t="shared" ref="C47:I47" si="6">SUM(C34:C46)</f>
        <v>0</v>
      </c>
      <c r="D47" s="175">
        <f t="shared" si="6"/>
        <v>0</v>
      </c>
      <c r="E47" s="175">
        <f t="shared" si="6"/>
        <v>0</v>
      </c>
      <c r="F47" s="175">
        <f t="shared" si="6"/>
        <v>0</v>
      </c>
      <c r="G47" s="175">
        <f t="shared" si="6"/>
        <v>0</v>
      </c>
      <c r="H47" s="175">
        <f t="shared" si="6"/>
        <v>0</v>
      </c>
      <c r="I47" s="175">
        <f t="shared" si="6"/>
        <v>0</v>
      </c>
      <c r="J47" s="642" t="e">
        <f>(I47/F47)</f>
        <v>#DIV/0!</v>
      </c>
      <c r="K47" s="643"/>
      <c r="L47" s="177">
        <f>SUM(L34:L46)</f>
        <v>0</v>
      </c>
      <c r="M47" s="177">
        <f>SUM(M34:M46)</f>
        <v>0</v>
      </c>
      <c r="N47" s="175">
        <f>SUM(N34:N46)</f>
        <v>0</v>
      </c>
    </row>
    <row r="48" spans="1:14" s="254" customFormat="1" ht="18" customHeight="1">
      <c r="A48" s="251">
        <v>2200</v>
      </c>
      <c r="B48" s="646" t="s">
        <v>188</v>
      </c>
      <c r="C48" s="646"/>
      <c r="D48" s="646"/>
      <c r="E48" s="646"/>
      <c r="F48" s="646"/>
      <c r="G48" s="646"/>
      <c r="H48" s="646"/>
      <c r="I48" s="646"/>
      <c r="J48" s="646"/>
      <c r="K48" s="646"/>
      <c r="L48" s="646"/>
      <c r="M48" s="646"/>
      <c r="N48" s="646"/>
    </row>
    <row r="49" spans="1:14" ht="18" customHeight="1">
      <c r="A49" s="241">
        <v>2201</v>
      </c>
      <c r="B49" s="239" t="s">
        <v>126</v>
      </c>
      <c r="C49" s="31">
        <f>'MES 5'!F49</f>
        <v>0</v>
      </c>
      <c r="D49" s="29">
        <v>0</v>
      </c>
      <c r="E49" s="29">
        <v>0</v>
      </c>
      <c r="F49" s="31">
        <f>C49+D49-E49</f>
        <v>0</v>
      </c>
      <c r="G49" s="31">
        <f>'MES 5'!I49</f>
        <v>0</v>
      </c>
      <c r="H49" s="29">
        <v>0</v>
      </c>
      <c r="I49" s="31">
        <f>G49+H49</f>
        <v>0</v>
      </c>
      <c r="J49" s="644" t="e">
        <f>(I49/F49)</f>
        <v>#DIV/0!</v>
      </c>
      <c r="K49" s="645"/>
      <c r="L49" s="61">
        <v>0</v>
      </c>
      <c r="M49" s="61">
        <v>0</v>
      </c>
      <c r="N49" s="30">
        <f>(F49-I49)</f>
        <v>0</v>
      </c>
    </row>
    <row r="50" spans="1:14" ht="18" customHeight="1">
      <c r="A50" s="241">
        <v>2202</v>
      </c>
      <c r="B50" s="258" t="s">
        <v>95</v>
      </c>
      <c r="C50" s="31">
        <f>'MES 5'!F50</f>
        <v>0</v>
      </c>
      <c r="D50" s="29">
        <v>0</v>
      </c>
      <c r="E50" s="29">
        <v>0</v>
      </c>
      <c r="F50" s="31">
        <f t="shared" ref="F50:F56" si="7">C50+D50-E50</f>
        <v>0</v>
      </c>
      <c r="G50" s="31">
        <f>'MES 5'!I50</f>
        <v>0</v>
      </c>
      <c r="H50" s="29">
        <v>0</v>
      </c>
      <c r="I50" s="31">
        <f t="shared" ref="I50:I56" si="8">G50+H50</f>
        <v>0</v>
      </c>
      <c r="J50" s="507" t="e">
        <f t="shared" ref="J50:J64" si="9">(I50/F50)</f>
        <v>#DIV/0!</v>
      </c>
      <c r="K50" s="508"/>
      <c r="L50" s="110">
        <v>0</v>
      </c>
      <c r="M50" s="110">
        <v>0</v>
      </c>
      <c r="N50" s="181">
        <f t="shared" ref="N50:N56" si="10">(F50-I50)</f>
        <v>0</v>
      </c>
    </row>
    <row r="51" spans="1:14" ht="22.5" customHeight="1">
      <c r="A51" s="241">
        <v>2203</v>
      </c>
      <c r="B51" s="259" t="s">
        <v>130</v>
      </c>
      <c r="C51" s="31">
        <f>'MES 5'!F51</f>
        <v>0</v>
      </c>
      <c r="D51" s="29">
        <v>0</v>
      </c>
      <c r="E51" s="29">
        <v>0</v>
      </c>
      <c r="F51" s="31">
        <f t="shared" si="7"/>
        <v>0</v>
      </c>
      <c r="G51" s="31">
        <f>'MES 5'!I51</f>
        <v>0</v>
      </c>
      <c r="H51" s="29">
        <v>0</v>
      </c>
      <c r="I51" s="31">
        <f t="shared" si="8"/>
        <v>0</v>
      </c>
      <c r="J51" s="644" t="e">
        <f t="shared" si="9"/>
        <v>#DIV/0!</v>
      </c>
      <c r="K51" s="645"/>
      <c r="L51" s="61">
        <v>0</v>
      </c>
      <c r="M51" s="61">
        <v>0</v>
      </c>
      <c r="N51" s="30">
        <f t="shared" si="10"/>
        <v>0</v>
      </c>
    </row>
    <row r="52" spans="1:14" ht="18" customHeight="1">
      <c r="A52" s="241">
        <v>2204</v>
      </c>
      <c r="B52" s="239" t="s">
        <v>129</v>
      </c>
      <c r="C52" s="31">
        <f>'MES 5'!F52</f>
        <v>0</v>
      </c>
      <c r="D52" s="29">
        <v>0</v>
      </c>
      <c r="E52" s="29">
        <v>0</v>
      </c>
      <c r="F52" s="31">
        <f t="shared" si="7"/>
        <v>0</v>
      </c>
      <c r="G52" s="31">
        <f>'MES 5'!I52</f>
        <v>0</v>
      </c>
      <c r="H52" s="29">
        <v>0</v>
      </c>
      <c r="I52" s="31">
        <f t="shared" si="8"/>
        <v>0</v>
      </c>
      <c r="J52" s="644" t="e">
        <f t="shared" si="9"/>
        <v>#DIV/0!</v>
      </c>
      <c r="K52" s="645"/>
      <c r="L52" s="61">
        <v>0</v>
      </c>
      <c r="M52" s="61">
        <v>0</v>
      </c>
      <c r="N52" s="30">
        <f t="shared" si="10"/>
        <v>0</v>
      </c>
    </row>
    <row r="53" spans="1:14" ht="18" customHeight="1">
      <c r="A53" s="241">
        <v>2205</v>
      </c>
      <c r="B53" s="239" t="s">
        <v>81</v>
      </c>
      <c r="C53" s="31">
        <f>'MES 5'!F53</f>
        <v>0</v>
      </c>
      <c r="D53" s="29">
        <v>0</v>
      </c>
      <c r="E53" s="29">
        <v>0</v>
      </c>
      <c r="F53" s="31">
        <f t="shared" si="7"/>
        <v>0</v>
      </c>
      <c r="G53" s="31">
        <f>'MES 5'!I53</f>
        <v>0</v>
      </c>
      <c r="H53" s="29">
        <v>0</v>
      </c>
      <c r="I53" s="31">
        <f t="shared" si="8"/>
        <v>0</v>
      </c>
      <c r="J53" s="644" t="e">
        <f t="shared" si="9"/>
        <v>#DIV/0!</v>
      </c>
      <c r="K53" s="645"/>
      <c r="L53" s="61">
        <v>0</v>
      </c>
      <c r="M53" s="61">
        <v>0</v>
      </c>
      <c r="N53" s="30">
        <f t="shared" si="10"/>
        <v>0</v>
      </c>
    </row>
    <row r="54" spans="1:14" ht="18" customHeight="1">
      <c r="A54" s="241">
        <v>2206</v>
      </c>
      <c r="B54" s="239" t="s">
        <v>128</v>
      </c>
      <c r="C54" s="31">
        <f>'MES 5'!F54</f>
        <v>0</v>
      </c>
      <c r="D54" s="29">
        <v>0</v>
      </c>
      <c r="E54" s="29">
        <v>0</v>
      </c>
      <c r="F54" s="31">
        <f t="shared" si="7"/>
        <v>0</v>
      </c>
      <c r="G54" s="31">
        <f>'MES 5'!I54</f>
        <v>0</v>
      </c>
      <c r="H54" s="29">
        <v>0</v>
      </c>
      <c r="I54" s="31">
        <f t="shared" si="8"/>
        <v>0</v>
      </c>
      <c r="J54" s="644" t="e">
        <f t="shared" si="9"/>
        <v>#DIV/0!</v>
      </c>
      <c r="K54" s="645"/>
      <c r="L54" s="61">
        <v>0</v>
      </c>
      <c r="M54" s="61">
        <v>0</v>
      </c>
      <c r="N54" s="30">
        <f t="shared" si="10"/>
        <v>0</v>
      </c>
    </row>
    <row r="55" spans="1:14" ht="18" customHeight="1">
      <c r="A55" s="241">
        <v>2207</v>
      </c>
      <c r="B55" s="239" t="s">
        <v>195</v>
      </c>
      <c r="C55" s="31">
        <f>'MES 5'!F55</f>
        <v>0</v>
      </c>
      <c r="D55" s="29">
        <v>0</v>
      </c>
      <c r="E55" s="29">
        <v>0</v>
      </c>
      <c r="F55" s="31">
        <f t="shared" si="7"/>
        <v>0</v>
      </c>
      <c r="G55" s="31">
        <f>'MES 5'!I55</f>
        <v>0</v>
      </c>
      <c r="H55" s="29">
        <v>0</v>
      </c>
      <c r="I55" s="31">
        <f t="shared" si="8"/>
        <v>0</v>
      </c>
      <c r="J55" s="644" t="e">
        <f t="shared" si="9"/>
        <v>#DIV/0!</v>
      </c>
      <c r="K55" s="645"/>
      <c r="L55" s="61">
        <v>0</v>
      </c>
      <c r="M55" s="61">
        <v>0</v>
      </c>
      <c r="N55" s="30">
        <f t="shared" si="10"/>
        <v>0</v>
      </c>
    </row>
    <row r="56" spans="1:14" ht="18" customHeight="1">
      <c r="A56" s="241">
        <v>2208</v>
      </c>
      <c r="B56" s="239" t="s">
        <v>100</v>
      </c>
      <c r="C56" s="31">
        <f>'MES 5'!F56</f>
        <v>0</v>
      </c>
      <c r="D56" s="29">
        <v>0</v>
      </c>
      <c r="E56" s="29">
        <v>0</v>
      </c>
      <c r="F56" s="31">
        <f t="shared" si="7"/>
        <v>0</v>
      </c>
      <c r="G56" s="31">
        <f>'MES 5'!I56</f>
        <v>0</v>
      </c>
      <c r="H56" s="29">
        <v>0</v>
      </c>
      <c r="I56" s="31">
        <f t="shared" si="8"/>
        <v>0</v>
      </c>
      <c r="J56" s="644" t="e">
        <f t="shared" si="9"/>
        <v>#DIV/0!</v>
      </c>
      <c r="K56" s="645"/>
      <c r="L56" s="61">
        <v>0</v>
      </c>
      <c r="M56" s="61">
        <v>0</v>
      </c>
      <c r="N56" s="30">
        <f t="shared" si="10"/>
        <v>0</v>
      </c>
    </row>
    <row r="57" spans="1:14" ht="18" customHeight="1">
      <c r="A57" s="241">
        <v>2209</v>
      </c>
      <c r="B57" s="239" t="s">
        <v>183</v>
      </c>
      <c r="C57" s="31">
        <f>'MES 5'!F57</f>
        <v>0</v>
      </c>
      <c r="D57" s="29">
        <v>0</v>
      </c>
      <c r="E57" s="29">
        <v>0</v>
      </c>
      <c r="F57" s="31">
        <f t="shared" ref="F57:F63" si="11">C57+D57-E57</f>
        <v>0</v>
      </c>
      <c r="G57" s="31">
        <f>'MES 5'!I57</f>
        <v>0</v>
      </c>
      <c r="H57" s="29">
        <v>0</v>
      </c>
      <c r="I57" s="31">
        <f t="shared" ref="I57:I63" si="12">G57+H57</f>
        <v>0</v>
      </c>
      <c r="J57" s="644" t="e">
        <f t="shared" ref="J57:J63" si="13">(I57/F57)</f>
        <v>#DIV/0!</v>
      </c>
      <c r="K57" s="645"/>
      <c r="L57" s="61">
        <v>0</v>
      </c>
      <c r="M57" s="61">
        <v>0</v>
      </c>
      <c r="N57" s="30">
        <f t="shared" ref="N57:N63" si="14">(F57-I57)</f>
        <v>0</v>
      </c>
    </row>
    <row r="58" spans="1:14" ht="21.6" customHeight="1">
      <c r="A58" s="241">
        <v>2210</v>
      </c>
      <c r="B58" s="258" t="s">
        <v>184</v>
      </c>
      <c r="C58" s="31">
        <f>'MES 5'!F58</f>
        <v>0</v>
      </c>
      <c r="D58" s="29">
        <v>0</v>
      </c>
      <c r="E58" s="29">
        <v>0</v>
      </c>
      <c r="F58" s="31">
        <f t="shared" si="11"/>
        <v>0</v>
      </c>
      <c r="G58" s="31">
        <f>'MES 5'!I58</f>
        <v>0</v>
      </c>
      <c r="H58" s="29">
        <v>0</v>
      </c>
      <c r="I58" s="31">
        <f t="shared" si="12"/>
        <v>0</v>
      </c>
      <c r="J58" s="644" t="e">
        <f t="shared" si="13"/>
        <v>#DIV/0!</v>
      </c>
      <c r="K58" s="645"/>
      <c r="L58" s="61">
        <v>0</v>
      </c>
      <c r="M58" s="61">
        <v>0</v>
      </c>
      <c r="N58" s="30">
        <f t="shared" si="14"/>
        <v>0</v>
      </c>
    </row>
    <row r="59" spans="1:14" ht="20.65" customHeight="1">
      <c r="A59" s="241">
        <v>2211</v>
      </c>
      <c r="B59" s="258" t="s">
        <v>227</v>
      </c>
      <c r="C59" s="31">
        <f>'MES 5'!F59</f>
        <v>0</v>
      </c>
      <c r="D59" s="29">
        <v>0</v>
      </c>
      <c r="E59" s="29">
        <v>0</v>
      </c>
      <c r="F59" s="31">
        <f t="shared" si="11"/>
        <v>0</v>
      </c>
      <c r="G59" s="31">
        <f>'MES 5'!I59</f>
        <v>0</v>
      </c>
      <c r="H59" s="29">
        <v>0</v>
      </c>
      <c r="I59" s="31">
        <f t="shared" si="12"/>
        <v>0</v>
      </c>
      <c r="J59" s="644" t="e">
        <f t="shared" si="13"/>
        <v>#DIV/0!</v>
      </c>
      <c r="K59" s="645"/>
      <c r="L59" s="61">
        <v>0</v>
      </c>
      <c r="M59" s="61">
        <v>0</v>
      </c>
      <c r="N59" s="30">
        <f t="shared" si="14"/>
        <v>0</v>
      </c>
    </row>
    <row r="60" spans="1:14" ht="18" customHeight="1">
      <c r="A60" s="241">
        <v>2212</v>
      </c>
      <c r="B60" s="258" t="s">
        <v>200</v>
      </c>
      <c r="C60" s="31">
        <f>'MES 5'!F60</f>
        <v>0</v>
      </c>
      <c r="D60" s="29">
        <v>0</v>
      </c>
      <c r="E60" s="29">
        <v>0</v>
      </c>
      <c r="F60" s="31">
        <f t="shared" si="11"/>
        <v>0</v>
      </c>
      <c r="G60" s="31">
        <f>'MES 5'!I60</f>
        <v>0</v>
      </c>
      <c r="H60" s="29">
        <v>0</v>
      </c>
      <c r="I60" s="31">
        <f t="shared" si="12"/>
        <v>0</v>
      </c>
      <c r="J60" s="644" t="e">
        <f t="shared" si="13"/>
        <v>#DIV/0!</v>
      </c>
      <c r="K60" s="645"/>
      <c r="L60" s="61">
        <v>0</v>
      </c>
      <c r="M60" s="61">
        <v>0</v>
      </c>
      <c r="N60" s="30">
        <f t="shared" si="14"/>
        <v>0</v>
      </c>
    </row>
    <row r="61" spans="1:14" ht="18" customHeight="1">
      <c r="A61" s="241">
        <v>2213</v>
      </c>
      <c r="B61" s="258" t="s">
        <v>194</v>
      </c>
      <c r="C61" s="31">
        <f>'MES 5'!F61</f>
        <v>0</v>
      </c>
      <c r="D61" s="29">
        <v>0</v>
      </c>
      <c r="E61" s="29">
        <v>0</v>
      </c>
      <c r="F61" s="31">
        <f>C61+D61-E61</f>
        <v>0</v>
      </c>
      <c r="G61" s="31">
        <f>'MES 5'!I61</f>
        <v>0</v>
      </c>
      <c r="H61" s="29">
        <v>0</v>
      </c>
      <c r="I61" s="31">
        <f>G61+H61</f>
        <v>0</v>
      </c>
      <c r="J61" s="644" t="e">
        <f>(I61/F61)</f>
        <v>#DIV/0!</v>
      </c>
      <c r="K61" s="645"/>
      <c r="L61" s="61">
        <v>0</v>
      </c>
      <c r="M61" s="61">
        <v>0</v>
      </c>
      <c r="N61" s="30">
        <f>(F61-I61)</f>
        <v>0</v>
      </c>
    </row>
    <row r="62" spans="1:14" ht="18" customHeight="1">
      <c r="A62" s="241">
        <v>2214</v>
      </c>
      <c r="B62" s="239" t="s">
        <v>186</v>
      </c>
      <c r="C62" s="31">
        <f>'MES 5'!F62</f>
        <v>0</v>
      </c>
      <c r="D62" s="29">
        <v>0</v>
      </c>
      <c r="E62" s="29">
        <v>0</v>
      </c>
      <c r="F62" s="31">
        <f t="shared" si="11"/>
        <v>0</v>
      </c>
      <c r="G62" s="31">
        <f>'MES 5'!I62</f>
        <v>0</v>
      </c>
      <c r="H62" s="29">
        <v>0</v>
      </c>
      <c r="I62" s="31">
        <f t="shared" si="12"/>
        <v>0</v>
      </c>
      <c r="J62" s="644" t="e">
        <f t="shared" si="13"/>
        <v>#DIV/0!</v>
      </c>
      <c r="K62" s="645"/>
      <c r="L62" s="61">
        <v>0</v>
      </c>
      <c r="M62" s="61">
        <v>0</v>
      </c>
      <c r="N62" s="30">
        <f t="shared" si="14"/>
        <v>0</v>
      </c>
    </row>
    <row r="63" spans="1:14" ht="18" customHeight="1">
      <c r="A63" s="241">
        <v>2215</v>
      </c>
      <c r="B63" s="239" t="s">
        <v>124</v>
      </c>
      <c r="C63" s="31">
        <f>'MES 5'!F63</f>
        <v>0</v>
      </c>
      <c r="D63" s="29">
        <v>0</v>
      </c>
      <c r="E63" s="29">
        <v>0</v>
      </c>
      <c r="F63" s="31">
        <f t="shared" si="11"/>
        <v>0</v>
      </c>
      <c r="G63" s="31">
        <f>'MES 5'!I63</f>
        <v>0</v>
      </c>
      <c r="H63" s="29">
        <v>0</v>
      </c>
      <c r="I63" s="31">
        <f t="shared" si="12"/>
        <v>0</v>
      </c>
      <c r="J63" s="644" t="e">
        <f t="shared" si="13"/>
        <v>#DIV/0!</v>
      </c>
      <c r="K63" s="645"/>
      <c r="L63" s="61">
        <v>0</v>
      </c>
      <c r="M63" s="61">
        <v>0</v>
      </c>
      <c r="N63" s="30">
        <f t="shared" si="14"/>
        <v>0</v>
      </c>
    </row>
    <row r="64" spans="1:14" s="254" customFormat="1" ht="18" customHeight="1">
      <c r="A64" s="619" t="s">
        <v>29</v>
      </c>
      <c r="B64" s="620"/>
      <c r="C64" s="174">
        <f t="shared" ref="C64:I64" si="15">SUM(C49:C63)</f>
        <v>0</v>
      </c>
      <c r="D64" s="174">
        <f t="shared" si="15"/>
        <v>0</v>
      </c>
      <c r="E64" s="174">
        <f t="shared" si="15"/>
        <v>0</v>
      </c>
      <c r="F64" s="174">
        <f t="shared" si="15"/>
        <v>0</v>
      </c>
      <c r="G64" s="174">
        <f t="shared" si="15"/>
        <v>0</v>
      </c>
      <c r="H64" s="174">
        <f t="shared" si="15"/>
        <v>0</v>
      </c>
      <c r="I64" s="174">
        <f t="shared" si="15"/>
        <v>0</v>
      </c>
      <c r="J64" s="642" t="e">
        <f t="shared" si="9"/>
        <v>#DIV/0!</v>
      </c>
      <c r="K64" s="643"/>
      <c r="L64" s="174">
        <f>SUM(L49:L63)</f>
        <v>0</v>
      </c>
      <c r="M64" s="174">
        <f>SUM(M49:M63)</f>
        <v>0</v>
      </c>
      <c r="N64" s="174">
        <f>SUM(N49:N63)</f>
        <v>0</v>
      </c>
    </row>
    <row r="65" spans="1:14" s="266" customFormat="1" ht="18" customHeight="1">
      <c r="A65" s="260"/>
      <c r="B65" s="261"/>
      <c r="C65" s="262"/>
      <c r="D65" s="262"/>
      <c r="E65" s="262"/>
      <c r="F65" s="262"/>
      <c r="G65" s="262"/>
      <c r="H65" s="262"/>
      <c r="I65" s="262"/>
      <c r="J65" s="263"/>
      <c r="K65" s="263"/>
      <c r="L65" s="264"/>
      <c r="M65" s="264"/>
      <c r="N65" s="265"/>
    </row>
    <row r="66" spans="1:14" s="266" customFormat="1" ht="18" customHeight="1">
      <c r="B66" s="267"/>
      <c r="C66" s="268"/>
      <c r="D66" s="268"/>
      <c r="E66" s="268"/>
      <c r="F66" s="268"/>
      <c r="G66" s="268"/>
      <c r="H66" s="268"/>
      <c r="I66" s="268"/>
      <c r="J66" s="269"/>
      <c r="K66" s="269"/>
      <c r="L66" s="270"/>
      <c r="M66" s="270"/>
      <c r="N66" s="271"/>
    </row>
    <row r="67" spans="1:14" s="254" customFormat="1" ht="18" customHeight="1">
      <c r="A67" s="249" t="s">
        <v>58</v>
      </c>
      <c r="B67" s="251" t="s">
        <v>16</v>
      </c>
      <c r="C67" s="251">
        <v>1</v>
      </c>
      <c r="D67" s="251">
        <v>2</v>
      </c>
      <c r="E67" s="251">
        <v>3</v>
      </c>
      <c r="F67" s="251" t="s">
        <v>5</v>
      </c>
      <c r="G67" s="251">
        <v>5</v>
      </c>
      <c r="H67" s="251">
        <v>6</v>
      </c>
      <c r="I67" s="251" t="s">
        <v>17</v>
      </c>
      <c r="J67" s="619" t="s">
        <v>105</v>
      </c>
      <c r="K67" s="620"/>
      <c r="L67" s="658">
        <v>9</v>
      </c>
      <c r="M67" s="659"/>
      <c r="N67" s="251" t="s">
        <v>44</v>
      </c>
    </row>
    <row r="68" spans="1:14" s="254" customFormat="1" ht="27" customHeight="1">
      <c r="A68" s="656">
        <v>2000</v>
      </c>
      <c r="B68" s="656" t="s">
        <v>18</v>
      </c>
      <c r="C68" s="649" t="str">
        <f>C31</f>
        <v>Presupuesto inicial del periodo a ejecutar</v>
      </c>
      <c r="D68" s="656" t="s">
        <v>9</v>
      </c>
      <c r="E68" s="656" t="s">
        <v>10</v>
      </c>
      <c r="F68" s="649" t="str">
        <f>F31</f>
        <v>Presupuesto al final del  periodo ejecutado</v>
      </c>
      <c r="G68" s="649" t="str">
        <f>G31</f>
        <v>Gastos acumulados al mes 5</v>
      </c>
      <c r="H68" s="649" t="str">
        <f>H31</f>
        <v>Gastos - mes 6</v>
      </c>
      <c r="I68" s="649" t="str">
        <f>I31</f>
        <v xml:space="preserve">Valor total ejecutado al final de periodo </v>
      </c>
      <c r="J68" s="652" t="s">
        <v>76</v>
      </c>
      <c r="K68" s="653"/>
      <c r="L68" s="660" t="s">
        <v>132</v>
      </c>
      <c r="M68" s="661"/>
      <c r="N68" s="649" t="str">
        <f>N31</f>
        <v>Total saldo por ejecutar</v>
      </c>
    </row>
    <row r="69" spans="1:14" s="254" customFormat="1" ht="27" customHeight="1">
      <c r="A69" s="657"/>
      <c r="B69" s="657"/>
      <c r="C69" s="651"/>
      <c r="D69" s="657"/>
      <c r="E69" s="657"/>
      <c r="F69" s="650"/>
      <c r="G69" s="650"/>
      <c r="H69" s="651"/>
      <c r="I69" s="651"/>
      <c r="J69" s="654"/>
      <c r="K69" s="655"/>
      <c r="L69" s="272" t="s">
        <v>133</v>
      </c>
      <c r="M69" s="272" t="s">
        <v>134</v>
      </c>
      <c r="N69" s="651"/>
    </row>
    <row r="70" spans="1:14" s="254" customFormat="1" ht="18" customHeight="1">
      <c r="A70" s="251">
        <v>2300</v>
      </c>
      <c r="B70" s="619" t="s">
        <v>189</v>
      </c>
      <c r="C70" s="686"/>
      <c r="D70" s="686"/>
      <c r="E70" s="686"/>
      <c r="F70" s="686"/>
      <c r="G70" s="686"/>
      <c r="H70" s="686"/>
      <c r="I70" s="686"/>
      <c r="J70" s="686"/>
      <c r="K70" s="686"/>
      <c r="L70" s="686"/>
      <c r="M70" s="686"/>
      <c r="N70" s="620"/>
    </row>
    <row r="71" spans="1:14" ht="18" customHeight="1">
      <c r="A71" s="241">
        <v>2301</v>
      </c>
      <c r="B71" s="243" t="s">
        <v>30</v>
      </c>
      <c r="C71" s="31">
        <f>'MES 5'!F71</f>
        <v>0</v>
      </c>
      <c r="D71" s="29">
        <v>0</v>
      </c>
      <c r="E71" s="29">
        <v>0</v>
      </c>
      <c r="F71" s="31">
        <f>C71+D71-E71</f>
        <v>0</v>
      </c>
      <c r="G71" s="31">
        <f>'MES 5'!I71</f>
        <v>0</v>
      </c>
      <c r="H71" s="55">
        <v>0</v>
      </c>
      <c r="I71" s="30">
        <f>(G71+H71)</f>
        <v>0</v>
      </c>
      <c r="J71" s="644" t="e">
        <f>(I71/F71)</f>
        <v>#DIV/0!</v>
      </c>
      <c r="K71" s="645"/>
      <c r="L71" s="61">
        <v>0</v>
      </c>
      <c r="M71" s="61">
        <v>0</v>
      </c>
      <c r="N71" s="30">
        <f>(F71-I71)</f>
        <v>0</v>
      </c>
    </row>
    <row r="72" spans="1:14" ht="18" customHeight="1">
      <c r="A72" s="241">
        <v>2302</v>
      </c>
      <c r="B72" s="243" t="s">
        <v>185</v>
      </c>
      <c r="C72" s="31">
        <f>'MES 5'!F72</f>
        <v>0</v>
      </c>
      <c r="D72" s="29">
        <v>0</v>
      </c>
      <c r="E72" s="29">
        <v>0</v>
      </c>
      <c r="F72" s="31">
        <f t="shared" ref="F72:F78" si="16">C72+D72-E72</f>
        <v>0</v>
      </c>
      <c r="G72" s="31">
        <f>'MES 5'!I72</f>
        <v>0</v>
      </c>
      <c r="H72" s="55">
        <v>0</v>
      </c>
      <c r="I72" s="30">
        <f t="shared" ref="I72:I78" si="17">(G72+H72)</f>
        <v>0</v>
      </c>
      <c r="J72" s="644" t="e">
        <f t="shared" ref="J72:J78" si="18">(I72/F72)</f>
        <v>#DIV/0!</v>
      </c>
      <c r="K72" s="645"/>
      <c r="L72" s="61">
        <v>0</v>
      </c>
      <c r="M72" s="61">
        <v>0</v>
      </c>
      <c r="N72" s="30">
        <f t="shared" ref="N72:N78" si="19">(F72-I72)</f>
        <v>0</v>
      </c>
    </row>
    <row r="73" spans="1:14" ht="18" customHeight="1">
      <c r="A73" s="241">
        <v>2303</v>
      </c>
      <c r="B73" s="243" t="s">
        <v>196</v>
      </c>
      <c r="C73" s="31">
        <f>'MES 5'!F73</f>
        <v>0</v>
      </c>
      <c r="D73" s="29">
        <v>0</v>
      </c>
      <c r="E73" s="29">
        <v>0</v>
      </c>
      <c r="F73" s="31">
        <f t="shared" si="16"/>
        <v>0</v>
      </c>
      <c r="G73" s="31">
        <f>'MES 5'!I73</f>
        <v>0</v>
      </c>
      <c r="H73" s="55">
        <v>0</v>
      </c>
      <c r="I73" s="30">
        <f t="shared" si="17"/>
        <v>0</v>
      </c>
      <c r="J73" s="644" t="e">
        <f t="shared" si="18"/>
        <v>#DIV/0!</v>
      </c>
      <c r="K73" s="645"/>
      <c r="L73" s="61">
        <v>0</v>
      </c>
      <c r="M73" s="61">
        <v>0</v>
      </c>
      <c r="N73" s="30">
        <f t="shared" si="19"/>
        <v>0</v>
      </c>
    </row>
    <row r="74" spans="1:14" ht="18" customHeight="1">
      <c r="A74" s="241">
        <v>2304</v>
      </c>
      <c r="B74" s="243" t="s">
        <v>197</v>
      </c>
      <c r="C74" s="31">
        <f>'MES 5'!F74</f>
        <v>0</v>
      </c>
      <c r="D74" s="29">
        <v>0</v>
      </c>
      <c r="E74" s="29">
        <v>0</v>
      </c>
      <c r="F74" s="31">
        <f>C74+D74-E74</f>
        <v>0</v>
      </c>
      <c r="G74" s="31">
        <f>'MES 5'!I74</f>
        <v>0</v>
      </c>
      <c r="H74" s="55">
        <v>0</v>
      </c>
      <c r="I74" s="30">
        <f>(G74+H74)</f>
        <v>0</v>
      </c>
      <c r="J74" s="644" t="e">
        <f>(I74/F74)</f>
        <v>#DIV/0!</v>
      </c>
      <c r="K74" s="645"/>
      <c r="L74" s="61">
        <v>0</v>
      </c>
      <c r="M74" s="61">
        <v>0</v>
      </c>
      <c r="N74" s="30">
        <f>(F74-I74)</f>
        <v>0</v>
      </c>
    </row>
    <row r="75" spans="1:14" ht="18" customHeight="1">
      <c r="A75" s="241">
        <v>2305</v>
      </c>
      <c r="B75" s="243" t="s">
        <v>93</v>
      </c>
      <c r="C75" s="31">
        <f>'MES 5'!F75</f>
        <v>0</v>
      </c>
      <c r="D75" s="29">
        <v>0</v>
      </c>
      <c r="E75" s="29">
        <v>0</v>
      </c>
      <c r="F75" s="31">
        <f t="shared" si="16"/>
        <v>0</v>
      </c>
      <c r="G75" s="31">
        <f>'MES 5'!I75</f>
        <v>0</v>
      </c>
      <c r="H75" s="55">
        <v>0</v>
      </c>
      <c r="I75" s="30">
        <f t="shared" si="17"/>
        <v>0</v>
      </c>
      <c r="J75" s="644" t="e">
        <f t="shared" si="18"/>
        <v>#DIV/0!</v>
      </c>
      <c r="K75" s="645"/>
      <c r="L75" s="61">
        <v>0</v>
      </c>
      <c r="M75" s="61">
        <v>0</v>
      </c>
      <c r="N75" s="30">
        <f t="shared" si="19"/>
        <v>0</v>
      </c>
    </row>
    <row r="76" spans="1:14" ht="18" customHeight="1">
      <c r="A76" s="241">
        <v>2306</v>
      </c>
      <c r="B76" s="243" t="s">
        <v>92</v>
      </c>
      <c r="C76" s="31">
        <f>'MES 5'!F76</f>
        <v>0</v>
      </c>
      <c r="D76" s="29">
        <v>0</v>
      </c>
      <c r="E76" s="29">
        <v>0</v>
      </c>
      <c r="F76" s="31">
        <f t="shared" si="16"/>
        <v>0</v>
      </c>
      <c r="G76" s="31">
        <f>'MES 5'!I76</f>
        <v>0</v>
      </c>
      <c r="H76" s="55">
        <v>0</v>
      </c>
      <c r="I76" s="30">
        <f t="shared" si="17"/>
        <v>0</v>
      </c>
      <c r="J76" s="644" t="e">
        <f t="shared" si="18"/>
        <v>#DIV/0!</v>
      </c>
      <c r="K76" s="645"/>
      <c r="L76" s="61">
        <v>0</v>
      </c>
      <c r="M76" s="61">
        <v>0</v>
      </c>
      <c r="N76" s="30">
        <f>(F76-I76)</f>
        <v>0</v>
      </c>
    </row>
    <row r="77" spans="1:14" ht="22.5" customHeight="1">
      <c r="A77" s="241">
        <v>2307</v>
      </c>
      <c r="B77" s="273" t="s">
        <v>82</v>
      </c>
      <c r="C77" s="31">
        <f>'MES 5'!F77</f>
        <v>0</v>
      </c>
      <c r="D77" s="29">
        <v>0</v>
      </c>
      <c r="E77" s="29">
        <v>0</v>
      </c>
      <c r="F77" s="31">
        <f t="shared" si="16"/>
        <v>0</v>
      </c>
      <c r="G77" s="31">
        <f>'MES 5'!I77</f>
        <v>0</v>
      </c>
      <c r="H77" s="55">
        <v>0</v>
      </c>
      <c r="I77" s="30">
        <f t="shared" si="17"/>
        <v>0</v>
      </c>
      <c r="J77" s="644" t="e">
        <f t="shared" si="18"/>
        <v>#DIV/0!</v>
      </c>
      <c r="K77" s="645"/>
      <c r="L77" s="61">
        <v>0</v>
      </c>
      <c r="M77" s="61">
        <v>0</v>
      </c>
      <c r="N77" s="30">
        <f t="shared" si="19"/>
        <v>0</v>
      </c>
    </row>
    <row r="78" spans="1:14" ht="18" customHeight="1">
      <c r="A78" s="241">
        <v>2308</v>
      </c>
      <c r="B78" s="274" t="s">
        <v>198</v>
      </c>
      <c r="C78" s="31">
        <f>'MES 5'!F78</f>
        <v>0</v>
      </c>
      <c r="D78" s="29">
        <v>0</v>
      </c>
      <c r="E78" s="29">
        <v>0</v>
      </c>
      <c r="F78" s="31">
        <f t="shared" si="16"/>
        <v>0</v>
      </c>
      <c r="G78" s="31">
        <f>'MES 5'!I78</f>
        <v>0</v>
      </c>
      <c r="H78" s="55">
        <v>0</v>
      </c>
      <c r="I78" s="30">
        <f t="shared" si="17"/>
        <v>0</v>
      </c>
      <c r="J78" s="644" t="e">
        <f t="shared" si="18"/>
        <v>#DIV/0!</v>
      </c>
      <c r="K78" s="645"/>
      <c r="L78" s="61">
        <v>0</v>
      </c>
      <c r="M78" s="61">
        <v>0</v>
      </c>
      <c r="N78" s="30">
        <f t="shared" si="19"/>
        <v>0</v>
      </c>
    </row>
    <row r="79" spans="1:14" ht="18" customHeight="1">
      <c r="A79" s="241">
        <v>2309</v>
      </c>
      <c r="B79" s="274" t="s">
        <v>216</v>
      </c>
      <c r="C79" s="31">
        <f>'MES 5'!F79</f>
        <v>0</v>
      </c>
      <c r="D79" s="29">
        <v>0</v>
      </c>
      <c r="E79" s="29">
        <v>0</v>
      </c>
      <c r="F79" s="31">
        <f>C79+D79-E79</f>
        <v>0</v>
      </c>
      <c r="G79" s="31">
        <f>'MES 5'!I79</f>
        <v>0</v>
      </c>
      <c r="H79" s="55">
        <v>0</v>
      </c>
      <c r="I79" s="30">
        <f>(G79+H79)</f>
        <v>0</v>
      </c>
      <c r="J79" s="644" t="e">
        <f t="shared" ref="J79:J84" si="20">(I79/F79)</f>
        <v>#DIV/0!</v>
      </c>
      <c r="K79" s="645"/>
      <c r="L79" s="61">
        <v>0</v>
      </c>
      <c r="M79" s="61">
        <v>0</v>
      </c>
      <c r="N79" s="30">
        <f>(F79-I79)</f>
        <v>0</v>
      </c>
    </row>
    <row r="80" spans="1:14" ht="18" customHeight="1">
      <c r="A80" s="241">
        <v>2310</v>
      </c>
      <c r="B80" s="243" t="s">
        <v>84</v>
      </c>
      <c r="C80" s="31">
        <f>'MES 5'!F80</f>
        <v>0</v>
      </c>
      <c r="D80" s="29">
        <v>0</v>
      </c>
      <c r="E80" s="29">
        <v>0</v>
      </c>
      <c r="F80" s="31">
        <f>C80+D80-E80</f>
        <v>0</v>
      </c>
      <c r="G80" s="31">
        <f>'MES 5'!I80</f>
        <v>0</v>
      </c>
      <c r="H80" s="55">
        <v>0</v>
      </c>
      <c r="I80" s="30">
        <f>(G80+H80)</f>
        <v>0</v>
      </c>
      <c r="J80" s="644" t="e">
        <f t="shared" si="20"/>
        <v>#DIV/0!</v>
      </c>
      <c r="K80" s="645"/>
      <c r="L80" s="61">
        <v>0</v>
      </c>
      <c r="M80" s="61">
        <v>0</v>
      </c>
      <c r="N80" s="30">
        <f>(F80-I80)</f>
        <v>0</v>
      </c>
    </row>
    <row r="81" spans="1:14" ht="20.65" customHeight="1">
      <c r="A81" s="241">
        <v>2311</v>
      </c>
      <c r="B81" s="243" t="s">
        <v>199</v>
      </c>
      <c r="C81" s="31">
        <f>'MES 5'!F81</f>
        <v>0</v>
      </c>
      <c r="D81" s="29">
        <v>0</v>
      </c>
      <c r="E81" s="29">
        <v>0</v>
      </c>
      <c r="F81" s="31">
        <f>C81+D81-E81</f>
        <v>0</v>
      </c>
      <c r="G81" s="31">
        <f>'MES 5'!I81</f>
        <v>0</v>
      </c>
      <c r="H81" s="55">
        <v>0</v>
      </c>
      <c r="I81" s="30">
        <f>(G81+H81)</f>
        <v>0</v>
      </c>
      <c r="J81" s="644" t="e">
        <f t="shared" si="20"/>
        <v>#DIV/0!</v>
      </c>
      <c r="K81" s="645"/>
      <c r="L81" s="61">
        <v>0</v>
      </c>
      <c r="M81" s="61">
        <v>0</v>
      </c>
      <c r="N81" s="30">
        <f>(F81-I81)</f>
        <v>0</v>
      </c>
    </row>
    <row r="82" spans="1:14" ht="18" customHeight="1">
      <c r="A82" s="241">
        <v>2312</v>
      </c>
      <c r="B82" s="239" t="s">
        <v>124</v>
      </c>
      <c r="C82" s="31">
        <f>'MES 5'!F82</f>
        <v>0</v>
      </c>
      <c r="D82" s="29">
        <v>0</v>
      </c>
      <c r="E82" s="29">
        <v>0</v>
      </c>
      <c r="F82" s="31">
        <f>C82+D82-E82</f>
        <v>0</v>
      </c>
      <c r="G82" s="31">
        <f>'MES 5'!I82</f>
        <v>0</v>
      </c>
      <c r="H82" s="55">
        <v>0</v>
      </c>
      <c r="I82" s="30">
        <f>(G82+H82)</f>
        <v>0</v>
      </c>
      <c r="J82" s="644" t="e">
        <f t="shared" si="20"/>
        <v>#DIV/0!</v>
      </c>
      <c r="K82" s="645"/>
      <c r="L82" s="61">
        <v>0</v>
      </c>
      <c r="M82" s="61">
        <v>0</v>
      </c>
      <c r="N82" s="30">
        <f>(F82-I82)</f>
        <v>0</v>
      </c>
    </row>
    <row r="83" spans="1:14" ht="18" customHeight="1">
      <c r="A83" s="619" t="s">
        <v>31</v>
      </c>
      <c r="B83" s="620"/>
      <c r="C83" s="176">
        <f t="shared" ref="C83:I83" si="21">SUM(C71:C82)</f>
        <v>0</v>
      </c>
      <c r="D83" s="176">
        <f t="shared" si="21"/>
        <v>0</v>
      </c>
      <c r="E83" s="176">
        <f t="shared" si="21"/>
        <v>0</v>
      </c>
      <c r="F83" s="176">
        <f t="shared" si="21"/>
        <v>0</v>
      </c>
      <c r="G83" s="176">
        <f t="shared" si="21"/>
        <v>0</v>
      </c>
      <c r="H83" s="176">
        <f t="shared" si="21"/>
        <v>0</v>
      </c>
      <c r="I83" s="176">
        <f t="shared" si="21"/>
        <v>0</v>
      </c>
      <c r="J83" s="642" t="e">
        <f t="shared" si="20"/>
        <v>#DIV/0!</v>
      </c>
      <c r="K83" s="643"/>
      <c r="L83" s="177">
        <f>SUM(L71:L82)</f>
        <v>0</v>
      </c>
      <c r="M83" s="177">
        <f>SUM(M71:M82)</f>
        <v>0</v>
      </c>
      <c r="N83" s="176">
        <f>SUM(N71:N82)</f>
        <v>0</v>
      </c>
    </row>
    <row r="84" spans="1:14" s="254" customFormat="1" ht="18" customHeight="1">
      <c r="A84" s="619" t="s">
        <v>72</v>
      </c>
      <c r="B84" s="620"/>
      <c r="C84" s="176">
        <f t="shared" ref="C84:I84" si="22">C83+C64+C47</f>
        <v>0</v>
      </c>
      <c r="D84" s="176">
        <f t="shared" si="22"/>
        <v>0</v>
      </c>
      <c r="E84" s="176">
        <f t="shared" si="22"/>
        <v>0</v>
      </c>
      <c r="F84" s="176">
        <f t="shared" si="22"/>
        <v>0</v>
      </c>
      <c r="G84" s="176">
        <f t="shared" si="22"/>
        <v>0</v>
      </c>
      <c r="H84" s="176">
        <f t="shared" si="22"/>
        <v>0</v>
      </c>
      <c r="I84" s="176">
        <f t="shared" si="22"/>
        <v>0</v>
      </c>
      <c r="J84" s="642" t="e">
        <f t="shared" si="20"/>
        <v>#DIV/0!</v>
      </c>
      <c r="K84" s="643"/>
      <c r="L84" s="176">
        <f>L83+L64+L47</f>
        <v>0</v>
      </c>
      <c r="M84" s="176">
        <f>M83+M64+M47</f>
        <v>0</v>
      </c>
      <c r="N84" s="176">
        <f>N83+N64+N47</f>
        <v>0</v>
      </c>
    </row>
    <row r="85" spans="1:14" s="78" customFormat="1" ht="18" customHeight="1">
      <c r="B85" s="671" t="s">
        <v>13</v>
      </c>
      <c r="C85" s="672"/>
      <c r="D85" s="666" t="s">
        <v>47</v>
      </c>
      <c r="E85" s="666"/>
      <c r="F85" s="666"/>
      <c r="G85" s="666"/>
      <c r="H85" s="666" t="s">
        <v>191</v>
      </c>
      <c r="I85" s="666"/>
      <c r="J85" s="666"/>
      <c r="K85" s="666"/>
      <c r="L85" s="666"/>
      <c r="M85" s="666"/>
      <c r="N85" s="666"/>
    </row>
    <row r="86" spans="1:14" s="78" customFormat="1" ht="18" customHeight="1">
      <c r="B86" s="666"/>
      <c r="C86" s="666"/>
      <c r="D86" s="666"/>
      <c r="E86" s="666"/>
      <c r="F86" s="666"/>
      <c r="G86" s="666"/>
      <c r="H86" s="666"/>
      <c r="I86" s="666"/>
      <c r="J86" s="666"/>
      <c r="K86" s="666"/>
      <c r="L86" s="666"/>
      <c r="M86" s="666"/>
      <c r="N86" s="666"/>
    </row>
    <row r="87" spans="1:14" s="78" customFormat="1" ht="40.5" customHeight="1">
      <c r="B87" s="683"/>
      <c r="C87" s="684"/>
      <c r="D87" s="685"/>
      <c r="E87" s="685"/>
      <c r="F87" s="685"/>
      <c r="G87" s="685"/>
      <c r="H87" s="666"/>
      <c r="I87" s="666"/>
      <c r="J87" s="666"/>
      <c r="K87" s="666"/>
      <c r="L87" s="666"/>
      <c r="M87" s="666"/>
      <c r="N87" s="666"/>
    </row>
    <row r="88" spans="1:14" s="78" customFormat="1" ht="11.25">
      <c r="B88" s="671" t="s">
        <v>14</v>
      </c>
      <c r="C88" s="672"/>
      <c r="D88" s="666" t="s">
        <v>14</v>
      </c>
      <c r="E88" s="666"/>
      <c r="F88" s="666"/>
      <c r="G88" s="666"/>
      <c r="H88" s="666" t="s">
        <v>14</v>
      </c>
      <c r="I88" s="666"/>
      <c r="J88" s="666"/>
      <c r="K88" s="666"/>
      <c r="L88" s="666"/>
      <c r="M88" s="666"/>
      <c r="N88" s="666"/>
    </row>
    <row r="89" spans="1:14" ht="11.25"/>
    <row r="90" spans="1:14" ht="11.25" customHeight="1">
      <c r="A90" s="503" t="s">
        <v>270</v>
      </c>
      <c r="B90" s="503"/>
      <c r="C90" s="504"/>
    </row>
    <row r="91" spans="1:14" ht="13.15" customHeight="1">
      <c r="A91" s="503"/>
      <c r="B91" s="503"/>
      <c r="C91" s="504"/>
      <c r="D91" s="640" t="s">
        <v>96</v>
      </c>
      <c r="E91" s="640"/>
      <c r="F91" s="178">
        <f>H19</f>
        <v>0</v>
      </c>
      <c r="G91" s="625" t="s">
        <v>97</v>
      </c>
      <c r="H91" s="626"/>
      <c r="I91" s="627"/>
      <c r="J91" s="628">
        <f>F91+'MES 5'!J90</f>
        <v>0</v>
      </c>
      <c r="K91" s="629"/>
      <c r="L91" s="266"/>
      <c r="M91" s="266"/>
      <c r="N91" s="266"/>
    </row>
    <row r="92" spans="1:14" ht="13.15" customHeight="1">
      <c r="A92" s="682" t="s">
        <v>267</v>
      </c>
      <c r="B92" s="682"/>
      <c r="C92" s="682"/>
      <c r="D92" s="641" t="s">
        <v>98</v>
      </c>
      <c r="E92" s="641"/>
      <c r="F92" s="179">
        <f>H84</f>
        <v>0</v>
      </c>
      <c r="G92" s="630" t="s">
        <v>104</v>
      </c>
      <c r="H92" s="631"/>
      <c r="I92" s="632"/>
      <c r="J92" s="628">
        <f>F92+'MES 5'!J91</f>
        <v>0</v>
      </c>
      <c r="K92" s="629"/>
      <c r="L92" s="266"/>
      <c r="M92" s="266"/>
      <c r="N92" s="266"/>
    </row>
    <row r="93" spans="1:14" ht="13.15" customHeight="1">
      <c r="A93" s="624" t="s">
        <v>268</v>
      </c>
      <c r="B93" s="624"/>
      <c r="C93" s="624"/>
      <c r="D93" s="275" t="s">
        <v>238</v>
      </c>
      <c r="E93" s="276"/>
      <c r="F93" s="180">
        <f>+F91-F92</f>
        <v>0</v>
      </c>
      <c r="G93" s="633" t="s">
        <v>237</v>
      </c>
      <c r="H93" s="634"/>
      <c r="I93" s="635"/>
      <c r="J93" s="592">
        <f>J91-J92</f>
        <v>0</v>
      </c>
      <c r="K93" s="593"/>
      <c r="L93" s="266"/>
      <c r="M93" s="266"/>
      <c r="N93" s="266"/>
    </row>
    <row r="94" spans="1:14" ht="11.25" customHeight="1">
      <c r="A94" s="624" t="s">
        <v>269</v>
      </c>
      <c r="B94" s="624"/>
      <c r="C94" s="624"/>
      <c r="D94" s="277"/>
      <c r="E94" s="277"/>
      <c r="F94" s="277"/>
      <c r="G94" s="563"/>
      <c r="H94" s="563"/>
      <c r="I94" s="563"/>
      <c r="J94" s="533"/>
      <c r="K94" s="533"/>
      <c r="L94" s="266"/>
      <c r="M94" s="266"/>
      <c r="N94" s="266"/>
    </row>
    <row r="95" spans="1:14" ht="11.25">
      <c r="A95" s="624"/>
      <c r="B95" s="624"/>
      <c r="C95" s="624"/>
      <c r="D95" s="638" t="s">
        <v>248</v>
      </c>
      <c r="E95" s="639"/>
      <c r="F95" s="79">
        <v>0</v>
      </c>
      <c r="H95" s="278" t="s">
        <v>249</v>
      </c>
      <c r="I95" s="279"/>
      <c r="L95" s="266"/>
      <c r="M95" s="266"/>
      <c r="N95" s="266"/>
    </row>
    <row r="96" spans="1:14" ht="22.5" customHeight="1">
      <c r="A96" s="624"/>
      <c r="B96" s="624"/>
      <c r="C96" s="624"/>
      <c r="D96" s="636" t="s">
        <v>257</v>
      </c>
      <c r="E96" s="637"/>
      <c r="F96" s="79">
        <f>H19</f>
        <v>0</v>
      </c>
      <c r="G96" s="280"/>
      <c r="H96" s="281" t="s">
        <v>250</v>
      </c>
      <c r="I96" s="89">
        <v>0</v>
      </c>
      <c r="K96" s="621"/>
      <c r="L96" s="622"/>
      <c r="M96" s="282" t="s">
        <v>281</v>
      </c>
      <c r="N96" s="283" t="s">
        <v>280</v>
      </c>
    </row>
    <row r="97" spans="1:14" ht="32.25" customHeight="1">
      <c r="A97" s="624"/>
      <c r="B97" s="624"/>
      <c r="C97" s="624"/>
      <c r="D97" s="497" t="s">
        <v>258</v>
      </c>
      <c r="E97" s="498"/>
      <c r="F97" s="92"/>
      <c r="G97" s="280"/>
      <c r="H97" s="281" t="s">
        <v>251</v>
      </c>
      <c r="I97" s="89">
        <v>0</v>
      </c>
      <c r="K97" s="621" t="s">
        <v>278</v>
      </c>
      <c r="L97" s="622"/>
      <c r="M97" s="94">
        <v>0</v>
      </c>
      <c r="N97" s="95">
        <v>0</v>
      </c>
    </row>
    <row r="98" spans="1:14" ht="37.5" customHeight="1">
      <c r="A98" s="624"/>
      <c r="B98" s="624"/>
      <c r="C98" s="624"/>
      <c r="K98" s="621" t="s">
        <v>278</v>
      </c>
      <c r="L98" s="622"/>
      <c r="M98" s="94">
        <v>0</v>
      </c>
      <c r="N98" s="95">
        <v>0</v>
      </c>
    </row>
    <row r="99" spans="1:14" ht="18" customHeight="1">
      <c r="A99" s="623" t="s">
        <v>282</v>
      </c>
      <c r="B99" s="623"/>
      <c r="C99" s="623"/>
      <c r="K99" s="621" t="s">
        <v>278</v>
      </c>
      <c r="L99" s="622"/>
      <c r="M99" s="94">
        <v>0</v>
      </c>
      <c r="N99" s="95">
        <v>0</v>
      </c>
    </row>
    <row r="100" spans="1:14" ht="18" customHeight="1">
      <c r="A100" s="623"/>
      <c r="B100" s="623"/>
      <c r="C100" s="623"/>
      <c r="K100" s="621" t="s">
        <v>279</v>
      </c>
      <c r="L100" s="622"/>
      <c r="M100" s="94">
        <v>0</v>
      </c>
      <c r="N100" s="95">
        <v>0</v>
      </c>
    </row>
    <row r="101" spans="1:14" ht="18" customHeight="1">
      <c r="A101" s="623"/>
      <c r="B101" s="623"/>
      <c r="C101" s="623"/>
      <c r="K101" s="621" t="s">
        <v>279</v>
      </c>
      <c r="L101" s="622"/>
      <c r="M101" s="94">
        <v>0</v>
      </c>
      <c r="N101" s="95">
        <v>0</v>
      </c>
    </row>
    <row r="102" spans="1:14" ht="18" customHeight="1">
      <c r="K102" s="621" t="s">
        <v>279</v>
      </c>
      <c r="L102" s="622"/>
      <c r="M102" s="94">
        <v>0</v>
      </c>
      <c r="N102" s="95">
        <v>0</v>
      </c>
    </row>
  </sheetData>
  <sheetProtection algorithmName="SHA-512" hashValue="D1qmIQ1R+FVTnUVX6CIc6KGMW/qB3FalEv/awYPOW4QHtvj2z1hMMUYXKv5JjCN966h7g1KUKImVKVLFkAY/Uw==" saltValue="hSRyBRuaCHRt0SgrpuWeTQ==" spinCount="100000" sheet="1" objects="1" scenarios="1"/>
  <mergeCells count="184">
    <mergeCell ref="J38:K38"/>
    <mergeCell ref="J39:K39"/>
    <mergeCell ref="J40:K40"/>
    <mergeCell ref="J47:K47"/>
    <mergeCell ref="B33:N33"/>
    <mergeCell ref="J34:K34"/>
    <mergeCell ref="J45:K45"/>
    <mergeCell ref="A47:B47"/>
    <mergeCell ref="J41:K41"/>
    <mergeCell ref="L30:M30"/>
    <mergeCell ref="L31:M31"/>
    <mergeCell ref="B24:D24"/>
    <mergeCell ref="I24:N24"/>
    <mergeCell ref="B21:D21"/>
    <mergeCell ref="I22:N22"/>
    <mergeCell ref="E24:H24"/>
    <mergeCell ref="I21:N21"/>
    <mergeCell ref="E21:H21"/>
    <mergeCell ref="B22:D22"/>
    <mergeCell ref="E22:H22"/>
    <mergeCell ref="B31:B32"/>
    <mergeCell ref="C31:C32"/>
    <mergeCell ref="H31:H32"/>
    <mergeCell ref="J30:K30"/>
    <mergeCell ref="E7:F7"/>
    <mergeCell ref="G7:H7"/>
    <mergeCell ref="J7:K7"/>
    <mergeCell ref="M7:N7"/>
    <mergeCell ref="C8:D8"/>
    <mergeCell ref="E8:F8"/>
    <mergeCell ref="G8:H8"/>
    <mergeCell ref="L11:M11"/>
    <mergeCell ref="L12:M12"/>
    <mergeCell ref="M8:N8"/>
    <mergeCell ref="M9:N9"/>
    <mergeCell ref="N12:N13"/>
    <mergeCell ref="M10:N10"/>
    <mergeCell ref="M4:N4"/>
    <mergeCell ref="C5:D5"/>
    <mergeCell ref="E5:F5"/>
    <mergeCell ref="G5:H5"/>
    <mergeCell ref="J5:K5"/>
    <mergeCell ref="M5:N5"/>
    <mergeCell ref="C6:D6"/>
    <mergeCell ref="E6:F6"/>
    <mergeCell ref="G6:H6"/>
    <mergeCell ref="J6:K6"/>
    <mergeCell ref="M6:N6"/>
    <mergeCell ref="A19:B19"/>
    <mergeCell ref="J19:K19"/>
    <mergeCell ref="B12:B13"/>
    <mergeCell ref="B23:D23"/>
    <mergeCell ref="E23:H23"/>
    <mergeCell ref="I23:N23"/>
    <mergeCell ref="J14:K14"/>
    <mergeCell ref="J17:K17"/>
    <mergeCell ref="J18:K18"/>
    <mergeCell ref="J15:K15"/>
    <mergeCell ref="J16:K16"/>
    <mergeCell ref="B85:C85"/>
    <mergeCell ref="B87:C87"/>
    <mergeCell ref="D87:G87"/>
    <mergeCell ref="H87:N87"/>
    <mergeCell ref="H88:N88"/>
    <mergeCell ref="D91:E91"/>
    <mergeCell ref="D92:E92"/>
    <mergeCell ref="D86:G86"/>
    <mergeCell ref="B88:C88"/>
    <mergeCell ref="D88:G88"/>
    <mergeCell ref="A90:C91"/>
    <mergeCell ref="A92:C92"/>
    <mergeCell ref="G91:I91"/>
    <mergeCell ref="J91:K91"/>
    <mergeCell ref="G92:I92"/>
    <mergeCell ref="J92:K92"/>
    <mergeCell ref="B86:C86"/>
    <mergeCell ref="J10:L10"/>
    <mergeCell ref="J61:K61"/>
    <mergeCell ref="H85:N85"/>
    <mergeCell ref="J80:K80"/>
    <mergeCell ref="A84:B84"/>
    <mergeCell ref="J84:K84"/>
    <mergeCell ref="A83:B83"/>
    <mergeCell ref="J83:K83"/>
    <mergeCell ref="I68:I69"/>
    <mergeCell ref="J68:K69"/>
    <mergeCell ref="J82:K82"/>
    <mergeCell ref="A68:A69"/>
    <mergeCell ref="B68:B69"/>
    <mergeCell ref="C68:C69"/>
    <mergeCell ref="L67:M67"/>
    <mergeCell ref="L68:M68"/>
    <mergeCell ref="B70:N70"/>
    <mergeCell ref="J71:K71"/>
    <mergeCell ref="J72:K72"/>
    <mergeCell ref="J73:K73"/>
    <mergeCell ref="J75:K75"/>
    <mergeCell ref="J76:K76"/>
    <mergeCell ref="J77:K77"/>
    <mergeCell ref="J78:K78"/>
    <mergeCell ref="B48:N48"/>
    <mergeCell ref="A4:A10"/>
    <mergeCell ref="C4:D4"/>
    <mergeCell ref="E4:F4"/>
    <mergeCell ref="J4:K4"/>
    <mergeCell ref="H12:H13"/>
    <mergeCell ref="I12:I13"/>
    <mergeCell ref="A12:A13"/>
    <mergeCell ref="C12:C13"/>
    <mergeCell ref="D12:D13"/>
    <mergeCell ref="E12:E13"/>
    <mergeCell ref="F12:F13"/>
    <mergeCell ref="G12:G13"/>
    <mergeCell ref="J11:K11"/>
    <mergeCell ref="J8:K8"/>
    <mergeCell ref="C9:D9"/>
    <mergeCell ref="E9:F9"/>
    <mergeCell ref="G9:H9"/>
    <mergeCell ref="J9:K9"/>
    <mergeCell ref="G4:H4"/>
    <mergeCell ref="J12:K13"/>
    <mergeCell ref="G10:H10"/>
    <mergeCell ref="C7:D7"/>
    <mergeCell ref="E10:F10"/>
    <mergeCell ref="A64:B64"/>
    <mergeCell ref="N68:N69"/>
    <mergeCell ref="D68:D69"/>
    <mergeCell ref="E68:E69"/>
    <mergeCell ref="F68:F69"/>
    <mergeCell ref="G68:G69"/>
    <mergeCell ref="J67:K67"/>
    <mergeCell ref="H68:H69"/>
    <mergeCell ref="A31:A32"/>
    <mergeCell ref="D31:D32"/>
    <mergeCell ref="E31:E32"/>
    <mergeCell ref="F31:F32"/>
    <mergeCell ref="I31:I32"/>
    <mergeCell ref="J31:K32"/>
    <mergeCell ref="G31:G32"/>
    <mergeCell ref="J44:K44"/>
    <mergeCell ref="N31:N32"/>
    <mergeCell ref="J46:K46"/>
    <mergeCell ref="J35:K35"/>
    <mergeCell ref="J36:K36"/>
    <mergeCell ref="J37:K37"/>
    <mergeCell ref="J42:K42"/>
    <mergeCell ref="J43:K43"/>
    <mergeCell ref="J64:K64"/>
    <mergeCell ref="D85:G85"/>
    <mergeCell ref="J49:K49"/>
    <mergeCell ref="J50:K50"/>
    <mergeCell ref="J51:K51"/>
    <mergeCell ref="J52:K52"/>
    <mergeCell ref="J53:K53"/>
    <mergeCell ref="K98:L98"/>
    <mergeCell ref="K99:L99"/>
    <mergeCell ref="K100:L100"/>
    <mergeCell ref="J74:K74"/>
    <mergeCell ref="J79:K79"/>
    <mergeCell ref="J81:K81"/>
    <mergeCell ref="H86:N86"/>
    <mergeCell ref="J60:K60"/>
    <mergeCell ref="J62:K62"/>
    <mergeCell ref="J57:K57"/>
    <mergeCell ref="J63:K63"/>
    <mergeCell ref="J58:K58"/>
    <mergeCell ref="J59:K59"/>
    <mergeCell ref="J54:K54"/>
    <mergeCell ref="J55:K55"/>
    <mergeCell ref="J56:K56"/>
    <mergeCell ref="K101:L101"/>
    <mergeCell ref="K102:L102"/>
    <mergeCell ref="A99:C101"/>
    <mergeCell ref="G93:I93"/>
    <mergeCell ref="J93:K93"/>
    <mergeCell ref="G94:I94"/>
    <mergeCell ref="J94:K94"/>
    <mergeCell ref="A93:C93"/>
    <mergeCell ref="A94:C98"/>
    <mergeCell ref="D96:E96"/>
    <mergeCell ref="D97:E97"/>
    <mergeCell ref="K96:L96"/>
    <mergeCell ref="K97:L97"/>
    <mergeCell ref="D95:E95"/>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0"/>
  <dimension ref="A1:N106"/>
  <sheetViews>
    <sheetView topLeftCell="A80" zoomScale="90" zoomScaleNormal="90" workbookViewId="0">
      <selection activeCell="G68" sqref="G68:G69"/>
    </sheetView>
  </sheetViews>
  <sheetFormatPr baseColWidth="10" defaultColWidth="11.42578125" defaultRowHeight="18" customHeight="1"/>
  <cols>
    <col min="1" max="1" width="8.7109375" style="237" customWidth="1"/>
    <col min="2" max="2" width="43.28515625" style="237" customWidth="1"/>
    <col min="3" max="5" width="14.7109375" style="237" customWidth="1"/>
    <col min="6" max="6" width="16.7109375" style="237" customWidth="1"/>
    <col min="7" max="9" width="14.7109375" style="237" customWidth="1"/>
    <col min="10" max="10" width="6" style="237" customWidth="1"/>
    <col min="11" max="11" width="7" style="237" customWidth="1"/>
    <col min="12" max="12" width="8.5703125" style="238" customWidth="1"/>
    <col min="13" max="13" width="8.7109375" style="238" customWidth="1"/>
    <col min="14" max="14" width="14.7109375" style="237" customWidth="1"/>
    <col min="15" max="16384" width="11.42578125" style="237"/>
  </cols>
  <sheetData>
    <row r="1" spans="1:14" ht="33.6" customHeight="1"/>
    <row r="2" spans="1:14" ht="33.6" customHeight="1"/>
    <row r="3" spans="1:14" ht="33.6" customHeight="1"/>
    <row r="4" spans="1:14" s="78" customFormat="1" ht="32.25" customHeight="1">
      <c r="A4" s="677"/>
      <c r="B4" s="32" t="s">
        <v>85</v>
      </c>
      <c r="C4" s="671">
        <f>PRESUPUESTO!$C$2</f>
        <v>0</v>
      </c>
      <c r="D4" s="672"/>
      <c r="E4" s="671" t="s">
        <v>213</v>
      </c>
      <c r="F4" s="672"/>
      <c r="G4" s="680" t="s">
        <v>223</v>
      </c>
      <c r="H4" s="681"/>
      <c r="I4" s="74" t="s">
        <v>217</v>
      </c>
      <c r="J4" s="545" t="s">
        <v>218</v>
      </c>
      <c r="K4" s="542"/>
      <c r="L4" s="114" t="s">
        <v>211</v>
      </c>
      <c r="M4" s="680" t="s">
        <v>212</v>
      </c>
      <c r="N4" s="681"/>
    </row>
    <row r="5" spans="1:14" s="78" customFormat="1" ht="18" customHeight="1">
      <c r="A5" s="678"/>
      <c r="B5" s="32" t="s">
        <v>15</v>
      </c>
      <c r="C5" s="671">
        <f>PRESUPUESTO!$C$3</f>
        <v>0</v>
      </c>
      <c r="D5" s="672"/>
      <c r="E5" s="671"/>
      <c r="F5" s="672"/>
      <c r="G5" s="673" t="str">
        <f>PRESUPUESTO!$A$11</f>
        <v>(1) INTERNADO</v>
      </c>
      <c r="H5" s="674"/>
      <c r="I5" s="115">
        <f>PRESUPUESTO!$E$11</f>
        <v>0</v>
      </c>
      <c r="J5" s="671">
        <f>PRESUPUESTO!$F$11</f>
        <v>0</v>
      </c>
      <c r="K5" s="672"/>
      <c r="L5" s="52">
        <f>'MES 6'!L5</f>
        <v>0</v>
      </c>
      <c r="M5" s="667">
        <v>0</v>
      </c>
      <c r="N5" s="668"/>
    </row>
    <row r="6" spans="1:14" s="78" customFormat="1" ht="18" customHeight="1">
      <c r="A6" s="678"/>
      <c r="B6" s="50" t="s">
        <v>42</v>
      </c>
      <c r="C6" s="671">
        <f>PRESUPUESTO!$C$4</f>
        <v>0</v>
      </c>
      <c r="D6" s="672"/>
      <c r="E6" s="671" t="s">
        <v>215</v>
      </c>
      <c r="F6" s="672"/>
      <c r="G6" s="673" t="str">
        <f>PRESUPUESTO!$A$12</f>
        <v>(2) EXTERNADO MEDIA JORNADA</v>
      </c>
      <c r="H6" s="674"/>
      <c r="I6" s="115">
        <f>PRESUPUESTO!$E$12</f>
        <v>0</v>
      </c>
      <c r="J6" s="671">
        <f>PRESUPUESTO!$F$12</f>
        <v>0</v>
      </c>
      <c r="K6" s="672"/>
      <c r="L6" s="52">
        <f>'MES 6'!L6</f>
        <v>0</v>
      </c>
      <c r="M6" s="667">
        <v>0</v>
      </c>
      <c r="N6" s="668"/>
    </row>
    <row r="7" spans="1:14" s="78" customFormat="1" ht="18" customHeight="1">
      <c r="A7" s="678"/>
      <c r="B7" s="116" t="s">
        <v>1</v>
      </c>
      <c r="C7" s="669">
        <f>PRESUPUESTO!$G$2</f>
        <v>0</v>
      </c>
      <c r="D7" s="670"/>
      <c r="E7" s="669"/>
      <c r="F7" s="670"/>
      <c r="G7" s="673" t="str">
        <f>PRESUPUESTO!$A$13</f>
        <v>(3) INTERVENCION DE APOYO PSICOSOCIAL</v>
      </c>
      <c r="H7" s="674"/>
      <c r="I7" s="115">
        <f>PRESUPUESTO!$E$13</f>
        <v>0</v>
      </c>
      <c r="J7" s="671">
        <f>PRESUPUESTO!$F$13</f>
        <v>0</v>
      </c>
      <c r="K7" s="672"/>
      <c r="L7" s="52">
        <f>'MES 6'!L7</f>
        <v>0</v>
      </c>
      <c r="M7" s="667">
        <v>0</v>
      </c>
      <c r="N7" s="668"/>
    </row>
    <row r="8" spans="1:14" s="78" customFormat="1" ht="18" customHeight="1">
      <c r="A8" s="678"/>
      <c r="B8" s="72" t="s">
        <v>41</v>
      </c>
      <c r="C8" s="669">
        <f>PRESUPUESTO!$G$3</f>
        <v>0</v>
      </c>
      <c r="D8" s="670"/>
      <c r="E8" s="671" t="s">
        <v>214</v>
      </c>
      <c r="F8" s="672"/>
      <c r="G8" s="673" t="str">
        <f>PRESUPUESTO!$A$14</f>
        <v>(4) APOYO PSICOLOGICO ESPECIALIZADO</v>
      </c>
      <c r="H8" s="674"/>
      <c r="I8" s="115">
        <f>PRESUPUESTO!$E$14</f>
        <v>0</v>
      </c>
      <c r="J8" s="671">
        <f>PRESUPUESTO!$F$14</f>
        <v>0</v>
      </c>
      <c r="K8" s="672"/>
      <c r="L8" s="52">
        <f>'MES 6'!L8</f>
        <v>0</v>
      </c>
      <c r="M8" s="667">
        <v>0</v>
      </c>
      <c r="N8" s="668"/>
    </row>
    <row r="9" spans="1:14" s="78" customFormat="1" ht="18" customHeight="1">
      <c r="A9" s="678"/>
      <c r="B9" s="72" t="s">
        <v>3</v>
      </c>
      <c r="C9" s="669">
        <f>PRESUPUESTO!$G$4</f>
        <v>0</v>
      </c>
      <c r="D9" s="670"/>
      <c r="E9" s="671"/>
      <c r="F9" s="672"/>
      <c r="G9" s="673">
        <f>PRESUPUESTO!$A$15</f>
        <v>0</v>
      </c>
      <c r="H9" s="674"/>
      <c r="I9" s="52">
        <f>PRESUPUESTO!$E$15</f>
        <v>0</v>
      </c>
      <c r="J9" s="675">
        <f>PRESUPUESTO!$F$15</f>
        <v>0</v>
      </c>
      <c r="K9" s="676"/>
      <c r="L9" s="52">
        <f>'MES 6'!L9</f>
        <v>0</v>
      </c>
      <c r="M9" s="667"/>
      <c r="N9" s="668"/>
    </row>
    <row r="10" spans="1:14" s="97" customFormat="1" ht="18" customHeight="1">
      <c r="A10" s="679"/>
      <c r="B10" s="108" t="s">
        <v>232</v>
      </c>
      <c r="C10" s="109">
        <v>0</v>
      </c>
      <c r="D10" s="82"/>
      <c r="E10" s="501" t="s">
        <v>244</v>
      </c>
      <c r="F10" s="502"/>
      <c r="G10" s="537" t="s">
        <v>276</v>
      </c>
      <c r="H10" s="538"/>
      <c r="I10" s="113" t="s">
        <v>246</v>
      </c>
      <c r="J10" s="489"/>
      <c r="K10" s="490"/>
      <c r="L10" s="491"/>
      <c r="M10" s="543"/>
      <c r="N10" s="544"/>
    </row>
    <row r="11" spans="1:14" ht="18" customHeight="1">
      <c r="A11" s="249" t="s">
        <v>58</v>
      </c>
      <c r="B11" s="241" t="s">
        <v>4</v>
      </c>
      <c r="C11" s="250">
        <v>1</v>
      </c>
      <c r="D11" s="250">
        <v>2</v>
      </c>
      <c r="E11" s="250">
        <v>3</v>
      </c>
      <c r="F11" s="250" t="s">
        <v>5</v>
      </c>
      <c r="G11" s="250">
        <v>5</v>
      </c>
      <c r="H11" s="250">
        <v>-6</v>
      </c>
      <c r="I11" s="250" t="s">
        <v>6</v>
      </c>
      <c r="J11" s="647" t="s">
        <v>105</v>
      </c>
      <c r="K11" s="648"/>
      <c r="L11" s="658" t="s">
        <v>135</v>
      </c>
      <c r="M11" s="659"/>
      <c r="N11" s="251" t="s">
        <v>44</v>
      </c>
    </row>
    <row r="12" spans="1:14" s="252" customFormat="1" ht="27" customHeight="1">
      <c r="A12" s="662">
        <v>1000</v>
      </c>
      <c r="B12" s="656" t="s">
        <v>8</v>
      </c>
      <c r="C12" s="649" t="s">
        <v>108</v>
      </c>
      <c r="D12" s="656" t="s">
        <v>9</v>
      </c>
      <c r="E12" s="656" t="s">
        <v>10</v>
      </c>
      <c r="F12" s="649" t="s">
        <v>107</v>
      </c>
      <c r="G12" s="649" t="s">
        <v>158</v>
      </c>
      <c r="H12" s="649" t="s">
        <v>160</v>
      </c>
      <c r="I12" s="649" t="s">
        <v>109</v>
      </c>
      <c r="J12" s="664" t="s">
        <v>75</v>
      </c>
      <c r="K12" s="653"/>
      <c r="L12" s="660" t="s">
        <v>132</v>
      </c>
      <c r="M12" s="661"/>
      <c r="N12" s="649" t="s">
        <v>111</v>
      </c>
    </row>
    <row r="13" spans="1:14" s="252" customFormat="1" ht="27" customHeight="1">
      <c r="A13" s="663"/>
      <c r="B13" s="657"/>
      <c r="C13" s="651"/>
      <c r="D13" s="657"/>
      <c r="E13" s="657"/>
      <c r="F13" s="650"/>
      <c r="G13" s="651"/>
      <c r="H13" s="651"/>
      <c r="I13" s="651"/>
      <c r="J13" s="665"/>
      <c r="K13" s="655"/>
      <c r="L13" s="253" t="s">
        <v>136</v>
      </c>
      <c r="M13" s="253" t="s">
        <v>137</v>
      </c>
      <c r="N13" s="651"/>
    </row>
    <row r="14" spans="1:14" ht="18" customHeight="1">
      <c r="A14" s="241">
        <v>1100</v>
      </c>
      <c r="B14" s="239" t="s">
        <v>224</v>
      </c>
      <c r="C14" s="31">
        <f>'MES 6'!F14</f>
        <v>0</v>
      </c>
      <c r="D14" s="29">
        <v>0</v>
      </c>
      <c r="E14" s="29">
        <v>0</v>
      </c>
      <c r="F14" s="31">
        <f>C14+D14-E14</f>
        <v>0</v>
      </c>
      <c r="G14" s="31">
        <f>'MES 6'!I14</f>
        <v>0</v>
      </c>
      <c r="H14" s="29">
        <f>+M5+M6+M7+M8+M9+M10</f>
        <v>0</v>
      </c>
      <c r="I14" s="31">
        <f>G14+H14</f>
        <v>0</v>
      </c>
      <c r="J14" s="644" t="e">
        <f t="shared" ref="J14:J19" si="0">(I14/F14)</f>
        <v>#DIV/0!</v>
      </c>
      <c r="K14" s="645"/>
      <c r="L14" s="61">
        <v>0</v>
      </c>
      <c r="M14" s="61">
        <v>0</v>
      </c>
      <c r="N14" s="173">
        <f>F14-I14</f>
        <v>0</v>
      </c>
    </row>
    <row r="15" spans="1:14" ht="18" customHeight="1">
      <c r="A15" s="241">
        <v>1200</v>
      </c>
      <c r="B15" s="239" t="s">
        <v>220</v>
      </c>
      <c r="C15" s="31">
        <f>'MES 6'!F15</f>
        <v>0</v>
      </c>
      <c r="D15" s="29">
        <v>0</v>
      </c>
      <c r="E15" s="29">
        <v>0</v>
      </c>
      <c r="F15" s="31">
        <f>C15+D15-E15</f>
        <v>0</v>
      </c>
      <c r="G15" s="31">
        <f>'MES 6'!I15</f>
        <v>0</v>
      </c>
      <c r="H15" s="29">
        <v>0</v>
      </c>
      <c r="I15" s="31">
        <f>G15+H15</f>
        <v>0</v>
      </c>
      <c r="J15" s="644" t="e">
        <f t="shared" si="0"/>
        <v>#DIV/0!</v>
      </c>
      <c r="K15" s="645"/>
      <c r="L15" s="61">
        <v>0</v>
      </c>
      <c r="M15" s="61">
        <v>0</v>
      </c>
      <c r="N15" s="173">
        <f>F15-I15</f>
        <v>0</v>
      </c>
    </row>
    <row r="16" spans="1:14" ht="18" customHeight="1">
      <c r="A16" s="241">
        <v>1300</v>
      </c>
      <c r="B16" s="239" t="s">
        <v>182</v>
      </c>
      <c r="C16" s="31">
        <f>'MES 6'!F16</f>
        <v>0</v>
      </c>
      <c r="D16" s="29">
        <v>0</v>
      </c>
      <c r="E16" s="29">
        <v>0</v>
      </c>
      <c r="F16" s="31">
        <f>C16+D16-E16</f>
        <v>0</v>
      </c>
      <c r="G16" s="31">
        <f>'MES 6'!I16</f>
        <v>0</v>
      </c>
      <c r="H16" s="29">
        <v>0</v>
      </c>
      <c r="I16" s="31">
        <f>G16+H16</f>
        <v>0</v>
      </c>
      <c r="J16" s="644" t="e">
        <f t="shared" si="0"/>
        <v>#DIV/0!</v>
      </c>
      <c r="K16" s="645"/>
      <c r="L16" s="61">
        <v>0</v>
      </c>
      <c r="M16" s="61">
        <v>0</v>
      </c>
      <c r="N16" s="173">
        <f>F16-I16</f>
        <v>0</v>
      </c>
    </row>
    <row r="17" spans="1:14" ht="18" customHeight="1">
      <c r="A17" s="241">
        <v>1400</v>
      </c>
      <c r="B17" s="239" t="s">
        <v>225</v>
      </c>
      <c r="C17" s="31">
        <f>'MES 6'!F17</f>
        <v>0</v>
      </c>
      <c r="D17" s="29">
        <v>0</v>
      </c>
      <c r="E17" s="29">
        <v>0</v>
      </c>
      <c r="F17" s="31">
        <f>C17+D17-E17</f>
        <v>0</v>
      </c>
      <c r="G17" s="31">
        <f>'MES 6'!I17</f>
        <v>0</v>
      </c>
      <c r="H17" s="29">
        <v>0</v>
      </c>
      <c r="I17" s="31">
        <f>G17+H17</f>
        <v>0</v>
      </c>
      <c r="J17" s="644" t="e">
        <f t="shared" si="0"/>
        <v>#DIV/0!</v>
      </c>
      <c r="K17" s="645"/>
      <c r="L17" s="61">
        <v>0</v>
      </c>
      <c r="M17" s="61">
        <v>0</v>
      </c>
      <c r="N17" s="173">
        <f>F17-I17</f>
        <v>0</v>
      </c>
    </row>
    <row r="18" spans="1:14" ht="18" customHeight="1">
      <c r="A18" s="241">
        <v>1500</v>
      </c>
      <c r="B18" s="239" t="s">
        <v>226</v>
      </c>
      <c r="C18" s="31">
        <f>'MES 6'!F18</f>
        <v>0</v>
      </c>
      <c r="D18" s="29">
        <v>0</v>
      </c>
      <c r="E18" s="29">
        <v>0</v>
      </c>
      <c r="F18" s="31">
        <f>C18+D18-E18</f>
        <v>0</v>
      </c>
      <c r="G18" s="31">
        <f>'MES 6'!I18</f>
        <v>0</v>
      </c>
      <c r="H18" s="29">
        <v>0</v>
      </c>
      <c r="I18" s="31">
        <f>G18+H18</f>
        <v>0</v>
      </c>
      <c r="J18" s="644" t="e">
        <f t="shared" si="0"/>
        <v>#DIV/0!</v>
      </c>
      <c r="K18" s="645"/>
      <c r="L18" s="61">
        <v>0</v>
      </c>
      <c r="M18" s="61">
        <v>0</v>
      </c>
      <c r="N18" s="173">
        <f>F18-I18</f>
        <v>0</v>
      </c>
    </row>
    <row r="19" spans="1:14" s="254" customFormat="1" ht="18" customHeight="1">
      <c r="A19" s="619" t="s">
        <v>0</v>
      </c>
      <c r="B19" s="620"/>
      <c r="C19" s="172">
        <f>SUM(C14:C18)</f>
        <v>0</v>
      </c>
      <c r="D19" s="172">
        <f t="shared" ref="D19:I19" si="1">SUM(D14:D18)</f>
        <v>0</v>
      </c>
      <c r="E19" s="172">
        <f t="shared" si="1"/>
        <v>0</v>
      </c>
      <c r="F19" s="172">
        <f t="shared" si="1"/>
        <v>0</v>
      </c>
      <c r="G19" s="172">
        <f t="shared" si="1"/>
        <v>0</v>
      </c>
      <c r="H19" s="172">
        <f t="shared" si="1"/>
        <v>0</v>
      </c>
      <c r="I19" s="172">
        <f t="shared" si="1"/>
        <v>0</v>
      </c>
      <c r="J19" s="642" t="e">
        <f t="shared" si="0"/>
        <v>#DIV/0!</v>
      </c>
      <c r="K19" s="643"/>
      <c r="L19" s="174">
        <f>SUM(L14:L18)</f>
        <v>0</v>
      </c>
      <c r="M19" s="174">
        <f>SUM(M14:M18)</f>
        <v>0</v>
      </c>
      <c r="N19" s="174">
        <f>SUM(N14:N18)</f>
        <v>0</v>
      </c>
    </row>
    <row r="21" spans="1:14" s="78" customFormat="1" ht="18" customHeight="1">
      <c r="B21" s="666" t="s">
        <v>13</v>
      </c>
      <c r="C21" s="666"/>
      <c r="D21" s="666"/>
      <c r="E21" s="666" t="s">
        <v>45</v>
      </c>
      <c r="F21" s="666"/>
      <c r="G21" s="666"/>
      <c r="H21" s="666"/>
      <c r="I21" s="666" t="s">
        <v>46</v>
      </c>
      <c r="J21" s="666"/>
      <c r="K21" s="666"/>
      <c r="L21" s="666"/>
      <c r="M21" s="666"/>
      <c r="N21" s="666"/>
    </row>
    <row r="22" spans="1:14" s="78" customFormat="1" ht="18" customHeight="1">
      <c r="B22" s="666"/>
      <c r="C22" s="666"/>
      <c r="D22" s="666"/>
      <c r="E22" s="666"/>
      <c r="F22" s="666"/>
      <c r="G22" s="666"/>
      <c r="H22" s="666"/>
      <c r="I22" s="666"/>
      <c r="J22" s="666"/>
      <c r="K22" s="666"/>
      <c r="L22" s="666"/>
      <c r="M22" s="666"/>
      <c r="N22" s="666"/>
    </row>
    <row r="23" spans="1:14" s="78" customFormat="1" ht="40.5" customHeight="1">
      <c r="B23" s="666"/>
      <c r="C23" s="666"/>
      <c r="D23" s="666"/>
      <c r="E23" s="666"/>
      <c r="F23" s="666"/>
      <c r="G23" s="666"/>
      <c r="H23" s="666"/>
      <c r="I23" s="666"/>
      <c r="J23" s="666"/>
      <c r="K23" s="666"/>
      <c r="L23" s="666"/>
      <c r="M23" s="666"/>
      <c r="N23" s="666"/>
    </row>
    <row r="24" spans="1:14" s="78" customFormat="1" ht="11.25">
      <c r="B24" s="666" t="s">
        <v>14</v>
      </c>
      <c r="C24" s="666"/>
      <c r="D24" s="666"/>
      <c r="E24" s="666" t="s">
        <v>14</v>
      </c>
      <c r="F24" s="666"/>
      <c r="G24" s="666"/>
      <c r="H24" s="666"/>
      <c r="I24" s="666" t="s">
        <v>14</v>
      </c>
      <c r="J24" s="666"/>
      <c r="K24" s="666"/>
      <c r="L24" s="666"/>
      <c r="M24" s="666"/>
      <c r="N24" s="666"/>
    </row>
    <row r="25" spans="1:14" ht="11.25"/>
    <row r="26" spans="1:14" ht="12" customHeight="1">
      <c r="B26" s="255" t="s">
        <v>233</v>
      </c>
    </row>
    <row r="27" spans="1:14" ht="11.25">
      <c r="B27" s="256"/>
    </row>
    <row r="28" spans="1:14" ht="11.25">
      <c r="B28" s="256"/>
    </row>
    <row r="29" spans="1:14" ht="11.25">
      <c r="B29" s="255"/>
    </row>
    <row r="30" spans="1:14" ht="18" customHeight="1">
      <c r="A30" s="249" t="s">
        <v>58</v>
      </c>
      <c r="B30" s="241" t="s">
        <v>4</v>
      </c>
      <c r="C30" s="250">
        <v>1</v>
      </c>
      <c r="D30" s="250">
        <v>2</v>
      </c>
      <c r="E30" s="250">
        <v>3</v>
      </c>
      <c r="F30" s="250" t="s">
        <v>5</v>
      </c>
      <c r="G30" s="250">
        <v>5</v>
      </c>
      <c r="H30" s="250">
        <v>-6</v>
      </c>
      <c r="I30" s="250" t="s">
        <v>6</v>
      </c>
      <c r="J30" s="647" t="s">
        <v>105</v>
      </c>
      <c r="K30" s="648"/>
      <c r="L30" s="658" t="s">
        <v>135</v>
      </c>
      <c r="M30" s="659"/>
      <c r="N30" s="251" t="s">
        <v>44</v>
      </c>
    </row>
    <row r="31" spans="1:14" s="254" customFormat="1" ht="27" customHeight="1">
      <c r="A31" s="656">
        <v>2000</v>
      </c>
      <c r="B31" s="656" t="s">
        <v>18</v>
      </c>
      <c r="C31" s="649" t="s">
        <v>108</v>
      </c>
      <c r="D31" s="656" t="s">
        <v>9</v>
      </c>
      <c r="E31" s="656" t="s">
        <v>10</v>
      </c>
      <c r="F31" s="649" t="s">
        <v>107</v>
      </c>
      <c r="G31" s="649" t="s">
        <v>159</v>
      </c>
      <c r="H31" s="649" t="s">
        <v>161</v>
      </c>
      <c r="I31" s="649" t="s">
        <v>110</v>
      </c>
      <c r="J31" s="652" t="s">
        <v>76</v>
      </c>
      <c r="K31" s="653"/>
      <c r="L31" s="660" t="s">
        <v>132</v>
      </c>
      <c r="M31" s="661"/>
      <c r="N31" s="649" t="s">
        <v>112</v>
      </c>
    </row>
    <row r="32" spans="1:14" s="254" customFormat="1" ht="21.75" customHeight="1">
      <c r="A32" s="657"/>
      <c r="B32" s="657"/>
      <c r="C32" s="651"/>
      <c r="D32" s="657"/>
      <c r="E32" s="657"/>
      <c r="F32" s="650"/>
      <c r="G32" s="650"/>
      <c r="H32" s="651"/>
      <c r="I32" s="651"/>
      <c r="J32" s="654"/>
      <c r="K32" s="655"/>
      <c r="L32" s="257" t="s">
        <v>133</v>
      </c>
      <c r="M32" s="257" t="s">
        <v>134</v>
      </c>
      <c r="N32" s="651"/>
    </row>
    <row r="33" spans="1:14" s="254" customFormat="1" ht="18" customHeight="1">
      <c r="A33" s="251">
        <v>2100</v>
      </c>
      <c r="B33" s="646" t="s">
        <v>187</v>
      </c>
      <c r="C33" s="646"/>
      <c r="D33" s="646"/>
      <c r="E33" s="646"/>
      <c r="F33" s="646"/>
      <c r="G33" s="646"/>
      <c r="H33" s="646"/>
      <c r="I33" s="646"/>
      <c r="J33" s="646"/>
      <c r="K33" s="646"/>
      <c r="L33" s="646"/>
      <c r="M33" s="646"/>
      <c r="N33" s="646"/>
    </row>
    <row r="34" spans="1:14" ht="18" customHeight="1">
      <c r="A34" s="241">
        <v>2101</v>
      </c>
      <c r="B34" s="239" t="s">
        <v>80</v>
      </c>
      <c r="C34" s="31">
        <f>'MES 6'!F34</f>
        <v>0</v>
      </c>
      <c r="D34" s="29">
        <v>0</v>
      </c>
      <c r="E34" s="29">
        <v>0</v>
      </c>
      <c r="F34" s="31">
        <f>C34+D34-E34</f>
        <v>0</v>
      </c>
      <c r="G34" s="31">
        <f>'MES 6'!I34</f>
        <v>0</v>
      </c>
      <c r="H34" s="29">
        <v>0</v>
      </c>
      <c r="I34" s="31">
        <f>G34+H34</f>
        <v>0</v>
      </c>
      <c r="J34" s="644" t="e">
        <f>(I34/F34)</f>
        <v>#DIV/0!</v>
      </c>
      <c r="K34" s="645"/>
      <c r="L34" s="61">
        <v>0</v>
      </c>
      <c r="M34" s="61">
        <v>0</v>
      </c>
      <c r="N34" s="30">
        <f>(F34-I34)</f>
        <v>0</v>
      </c>
    </row>
    <row r="35" spans="1:14" ht="18" customHeight="1">
      <c r="A35" s="241">
        <v>2102</v>
      </c>
      <c r="B35" s="239" t="s">
        <v>20</v>
      </c>
      <c r="C35" s="31">
        <f>'MES 6'!F35</f>
        <v>0</v>
      </c>
      <c r="D35" s="29">
        <v>0</v>
      </c>
      <c r="E35" s="29">
        <v>0</v>
      </c>
      <c r="F35" s="31">
        <f t="shared" ref="F35:F44" si="2">C35+D35-E35</f>
        <v>0</v>
      </c>
      <c r="G35" s="31">
        <f>'MES 6'!I35</f>
        <v>0</v>
      </c>
      <c r="H35" s="29">
        <v>0</v>
      </c>
      <c r="I35" s="31">
        <f t="shared" ref="I35:I44" si="3">G35+H35</f>
        <v>0</v>
      </c>
      <c r="J35" s="644" t="e">
        <f t="shared" ref="J35:J44" si="4">(I35/F35)</f>
        <v>#DIV/0!</v>
      </c>
      <c r="K35" s="645"/>
      <c r="L35" s="61">
        <v>0</v>
      </c>
      <c r="M35" s="61">
        <v>0</v>
      </c>
      <c r="N35" s="30">
        <f t="shared" ref="N35:N44" si="5">(F35-I35)</f>
        <v>0</v>
      </c>
    </row>
    <row r="36" spans="1:14" ht="18" customHeight="1">
      <c r="A36" s="241">
        <v>2103</v>
      </c>
      <c r="B36" s="239" t="s">
        <v>21</v>
      </c>
      <c r="C36" s="31">
        <f>'MES 6'!F36</f>
        <v>0</v>
      </c>
      <c r="D36" s="29">
        <v>0</v>
      </c>
      <c r="E36" s="29">
        <v>0</v>
      </c>
      <c r="F36" s="31">
        <f t="shared" si="2"/>
        <v>0</v>
      </c>
      <c r="G36" s="31">
        <f>'MES 6'!I36</f>
        <v>0</v>
      </c>
      <c r="H36" s="29">
        <v>0</v>
      </c>
      <c r="I36" s="31">
        <f t="shared" si="3"/>
        <v>0</v>
      </c>
      <c r="J36" s="644" t="e">
        <f t="shared" si="4"/>
        <v>#DIV/0!</v>
      </c>
      <c r="K36" s="645"/>
      <c r="L36" s="61">
        <v>0</v>
      </c>
      <c r="M36" s="61">
        <v>0</v>
      </c>
      <c r="N36" s="30">
        <f t="shared" si="5"/>
        <v>0</v>
      </c>
    </row>
    <row r="37" spans="1:14" ht="18" customHeight="1">
      <c r="A37" s="241">
        <v>2104</v>
      </c>
      <c r="B37" s="239" t="s">
        <v>22</v>
      </c>
      <c r="C37" s="31">
        <f>'MES 6'!F37</f>
        <v>0</v>
      </c>
      <c r="D37" s="29">
        <v>0</v>
      </c>
      <c r="E37" s="29">
        <v>0</v>
      </c>
      <c r="F37" s="31">
        <f t="shared" si="2"/>
        <v>0</v>
      </c>
      <c r="G37" s="31">
        <f>'MES 6'!I37</f>
        <v>0</v>
      </c>
      <c r="H37" s="29">
        <v>0</v>
      </c>
      <c r="I37" s="31">
        <f t="shared" si="3"/>
        <v>0</v>
      </c>
      <c r="J37" s="644" t="e">
        <f t="shared" si="4"/>
        <v>#DIV/0!</v>
      </c>
      <c r="K37" s="645"/>
      <c r="L37" s="61">
        <v>0</v>
      </c>
      <c r="M37" s="61">
        <v>0</v>
      </c>
      <c r="N37" s="30">
        <f t="shared" si="5"/>
        <v>0</v>
      </c>
    </row>
    <row r="38" spans="1:14" ht="18" customHeight="1">
      <c r="A38" s="241">
        <v>2105</v>
      </c>
      <c r="B38" s="239" t="s">
        <v>23</v>
      </c>
      <c r="C38" s="31">
        <f>'MES 6'!F38</f>
        <v>0</v>
      </c>
      <c r="D38" s="29">
        <v>0</v>
      </c>
      <c r="E38" s="29">
        <v>0</v>
      </c>
      <c r="F38" s="31">
        <f t="shared" si="2"/>
        <v>0</v>
      </c>
      <c r="G38" s="31">
        <f>'MES 6'!I38</f>
        <v>0</v>
      </c>
      <c r="H38" s="29">
        <v>0</v>
      </c>
      <c r="I38" s="31">
        <f t="shared" si="3"/>
        <v>0</v>
      </c>
      <c r="J38" s="644" t="e">
        <f t="shared" si="4"/>
        <v>#DIV/0!</v>
      </c>
      <c r="K38" s="645"/>
      <c r="L38" s="61">
        <v>0</v>
      </c>
      <c r="M38" s="61">
        <v>0</v>
      </c>
      <c r="N38" s="30">
        <f t="shared" si="5"/>
        <v>0</v>
      </c>
    </row>
    <row r="39" spans="1:14" ht="18" customHeight="1">
      <c r="A39" s="241">
        <v>2106</v>
      </c>
      <c r="B39" s="239" t="s">
        <v>24</v>
      </c>
      <c r="C39" s="31">
        <f>'MES 6'!F39</f>
        <v>0</v>
      </c>
      <c r="D39" s="29">
        <v>0</v>
      </c>
      <c r="E39" s="29">
        <v>0</v>
      </c>
      <c r="F39" s="31">
        <f t="shared" si="2"/>
        <v>0</v>
      </c>
      <c r="G39" s="31">
        <f>'MES 6'!I39</f>
        <v>0</v>
      </c>
      <c r="H39" s="29">
        <v>0</v>
      </c>
      <c r="I39" s="31">
        <f t="shared" si="3"/>
        <v>0</v>
      </c>
      <c r="J39" s="644" t="e">
        <f t="shared" si="4"/>
        <v>#DIV/0!</v>
      </c>
      <c r="K39" s="645"/>
      <c r="L39" s="61">
        <v>0</v>
      </c>
      <c r="M39" s="61">
        <v>0</v>
      </c>
      <c r="N39" s="30">
        <f t="shared" si="5"/>
        <v>0</v>
      </c>
    </row>
    <row r="40" spans="1:14" ht="18" customHeight="1">
      <c r="A40" s="241">
        <v>2107</v>
      </c>
      <c r="B40" s="239" t="s">
        <v>25</v>
      </c>
      <c r="C40" s="31">
        <f>'MES 6'!F40</f>
        <v>0</v>
      </c>
      <c r="D40" s="29">
        <v>0</v>
      </c>
      <c r="E40" s="29">
        <v>0</v>
      </c>
      <c r="F40" s="31">
        <f t="shared" si="2"/>
        <v>0</v>
      </c>
      <c r="G40" s="31">
        <f>'MES 6'!I40</f>
        <v>0</v>
      </c>
      <c r="H40" s="29">
        <v>0</v>
      </c>
      <c r="I40" s="31">
        <f t="shared" si="3"/>
        <v>0</v>
      </c>
      <c r="J40" s="644" t="e">
        <f t="shared" si="4"/>
        <v>#DIV/0!</v>
      </c>
      <c r="K40" s="645"/>
      <c r="L40" s="61">
        <v>0</v>
      </c>
      <c r="M40" s="61">
        <v>0</v>
      </c>
      <c r="N40" s="30">
        <f t="shared" si="5"/>
        <v>0</v>
      </c>
    </row>
    <row r="41" spans="1:14" ht="16.5" customHeight="1">
      <c r="A41" s="241">
        <v>2108</v>
      </c>
      <c r="B41" s="258" t="s">
        <v>88</v>
      </c>
      <c r="C41" s="31">
        <f>'MES 6'!F41</f>
        <v>0</v>
      </c>
      <c r="D41" s="29">
        <v>0</v>
      </c>
      <c r="E41" s="29">
        <v>0</v>
      </c>
      <c r="F41" s="31">
        <f t="shared" si="2"/>
        <v>0</v>
      </c>
      <c r="G41" s="31">
        <f>'MES 6'!I41</f>
        <v>0</v>
      </c>
      <c r="H41" s="29">
        <v>0</v>
      </c>
      <c r="I41" s="31">
        <f t="shared" si="3"/>
        <v>0</v>
      </c>
      <c r="J41" s="644" t="e">
        <f t="shared" si="4"/>
        <v>#DIV/0!</v>
      </c>
      <c r="K41" s="645"/>
      <c r="L41" s="61">
        <v>0</v>
      </c>
      <c r="M41" s="61">
        <v>0</v>
      </c>
      <c r="N41" s="30">
        <f t="shared" si="5"/>
        <v>0</v>
      </c>
    </row>
    <row r="42" spans="1:14" ht="18" customHeight="1">
      <c r="A42" s="241">
        <v>2109</v>
      </c>
      <c r="B42" s="239" t="s">
        <v>131</v>
      </c>
      <c r="C42" s="31">
        <f>'MES 6'!F42</f>
        <v>0</v>
      </c>
      <c r="D42" s="29">
        <v>0</v>
      </c>
      <c r="E42" s="29">
        <v>0</v>
      </c>
      <c r="F42" s="31">
        <f t="shared" si="2"/>
        <v>0</v>
      </c>
      <c r="G42" s="31">
        <f>'MES 6'!I42</f>
        <v>0</v>
      </c>
      <c r="H42" s="29">
        <v>0</v>
      </c>
      <c r="I42" s="31">
        <f t="shared" si="3"/>
        <v>0</v>
      </c>
      <c r="J42" s="644" t="e">
        <f t="shared" si="4"/>
        <v>#DIV/0!</v>
      </c>
      <c r="K42" s="645"/>
      <c r="L42" s="61">
        <v>0</v>
      </c>
      <c r="M42" s="61">
        <v>0</v>
      </c>
      <c r="N42" s="30">
        <f t="shared" si="5"/>
        <v>0</v>
      </c>
    </row>
    <row r="43" spans="1:14" ht="18" customHeight="1">
      <c r="A43" s="241">
        <f>+A42+1</f>
        <v>2110</v>
      </c>
      <c r="B43" s="239" t="s">
        <v>27</v>
      </c>
      <c r="C43" s="31">
        <f>'MES 6'!F43</f>
        <v>0</v>
      </c>
      <c r="D43" s="29">
        <v>0</v>
      </c>
      <c r="E43" s="29">
        <v>0</v>
      </c>
      <c r="F43" s="31">
        <f t="shared" si="2"/>
        <v>0</v>
      </c>
      <c r="G43" s="31">
        <f>'MES 6'!I43</f>
        <v>0</v>
      </c>
      <c r="H43" s="29">
        <v>0</v>
      </c>
      <c r="I43" s="31">
        <f t="shared" si="3"/>
        <v>0</v>
      </c>
      <c r="J43" s="644" t="e">
        <f t="shared" si="4"/>
        <v>#DIV/0!</v>
      </c>
      <c r="K43" s="645"/>
      <c r="L43" s="61">
        <v>0</v>
      </c>
      <c r="M43" s="61">
        <v>0</v>
      </c>
      <c r="N43" s="30">
        <f t="shared" si="5"/>
        <v>0</v>
      </c>
    </row>
    <row r="44" spans="1:14" ht="18" customHeight="1">
      <c r="A44" s="241">
        <f>+A43+1</f>
        <v>2111</v>
      </c>
      <c r="B44" s="239" t="s">
        <v>28</v>
      </c>
      <c r="C44" s="31">
        <f>'MES 6'!F44</f>
        <v>0</v>
      </c>
      <c r="D44" s="29">
        <v>0</v>
      </c>
      <c r="E44" s="29">
        <v>0</v>
      </c>
      <c r="F44" s="31">
        <f t="shared" si="2"/>
        <v>0</v>
      </c>
      <c r="G44" s="31">
        <f>'MES 6'!I44</f>
        <v>0</v>
      </c>
      <c r="H44" s="29">
        <v>0</v>
      </c>
      <c r="I44" s="31">
        <f t="shared" si="3"/>
        <v>0</v>
      </c>
      <c r="J44" s="644" t="e">
        <f t="shared" si="4"/>
        <v>#DIV/0!</v>
      </c>
      <c r="K44" s="645"/>
      <c r="L44" s="61">
        <v>0</v>
      </c>
      <c r="M44" s="61">
        <v>0</v>
      </c>
      <c r="N44" s="30">
        <f t="shared" si="5"/>
        <v>0</v>
      </c>
    </row>
    <row r="45" spans="1:14" ht="18" customHeight="1">
      <c r="A45" s="241">
        <f>+A44+1</f>
        <v>2112</v>
      </c>
      <c r="B45" s="239" t="s">
        <v>205</v>
      </c>
      <c r="C45" s="31">
        <f>'MES 6'!F45</f>
        <v>0</v>
      </c>
      <c r="D45" s="29">
        <v>0</v>
      </c>
      <c r="E45" s="29">
        <v>0</v>
      </c>
      <c r="F45" s="31">
        <f>C45+D45-E45</f>
        <v>0</v>
      </c>
      <c r="G45" s="31">
        <f>'MES 6'!I45</f>
        <v>0</v>
      </c>
      <c r="H45" s="29">
        <v>0</v>
      </c>
      <c r="I45" s="31">
        <f>G45+H45</f>
        <v>0</v>
      </c>
      <c r="J45" s="644" t="e">
        <f>(I45/F45)</f>
        <v>#DIV/0!</v>
      </c>
      <c r="K45" s="645"/>
      <c r="L45" s="61">
        <v>0</v>
      </c>
      <c r="M45" s="61">
        <v>0</v>
      </c>
      <c r="N45" s="30">
        <f>(F45-I45)</f>
        <v>0</v>
      </c>
    </row>
    <row r="46" spans="1:14" ht="18" customHeight="1">
      <c r="A46" s="241">
        <f>+A45+1</f>
        <v>2113</v>
      </c>
      <c r="B46" s="239" t="s">
        <v>124</v>
      </c>
      <c r="C46" s="31">
        <f>'MES 6'!F46</f>
        <v>0</v>
      </c>
      <c r="D46" s="29">
        <v>0</v>
      </c>
      <c r="E46" s="29">
        <v>0</v>
      </c>
      <c r="F46" s="31">
        <f>C46+D46-E46</f>
        <v>0</v>
      </c>
      <c r="G46" s="31">
        <f>'MES 6'!I46</f>
        <v>0</v>
      </c>
      <c r="H46" s="29">
        <v>0</v>
      </c>
      <c r="I46" s="31">
        <f>G46+H46</f>
        <v>0</v>
      </c>
      <c r="J46" s="644" t="e">
        <f>(I46/F46)</f>
        <v>#DIV/0!</v>
      </c>
      <c r="K46" s="645"/>
      <c r="L46" s="61">
        <v>0</v>
      </c>
      <c r="M46" s="61">
        <v>0</v>
      </c>
      <c r="N46" s="30">
        <f>(F46-I46)</f>
        <v>0</v>
      </c>
    </row>
    <row r="47" spans="1:14" s="254" customFormat="1" ht="18" customHeight="1">
      <c r="A47" s="619" t="s">
        <v>29</v>
      </c>
      <c r="B47" s="620"/>
      <c r="C47" s="175">
        <f t="shared" ref="C47:I47" si="6">SUM(C34:C46)</f>
        <v>0</v>
      </c>
      <c r="D47" s="175">
        <f t="shared" si="6"/>
        <v>0</v>
      </c>
      <c r="E47" s="175">
        <f t="shared" si="6"/>
        <v>0</v>
      </c>
      <c r="F47" s="175">
        <f t="shared" si="6"/>
        <v>0</v>
      </c>
      <c r="G47" s="175">
        <f t="shared" si="6"/>
        <v>0</v>
      </c>
      <c r="H47" s="175">
        <f t="shared" si="6"/>
        <v>0</v>
      </c>
      <c r="I47" s="175">
        <f t="shared" si="6"/>
        <v>0</v>
      </c>
      <c r="J47" s="642" t="e">
        <f>(I47/F47)</f>
        <v>#DIV/0!</v>
      </c>
      <c r="K47" s="643"/>
      <c r="L47" s="177">
        <f>SUM(L34:L46)</f>
        <v>0</v>
      </c>
      <c r="M47" s="177">
        <f>SUM(M34:M46)</f>
        <v>0</v>
      </c>
      <c r="N47" s="175">
        <f>SUM(N34:N46)</f>
        <v>0</v>
      </c>
    </row>
    <row r="48" spans="1:14" s="254" customFormat="1" ht="18" customHeight="1">
      <c r="A48" s="251">
        <v>2200</v>
      </c>
      <c r="B48" s="646" t="s">
        <v>188</v>
      </c>
      <c r="C48" s="646"/>
      <c r="D48" s="646"/>
      <c r="E48" s="646"/>
      <c r="F48" s="646"/>
      <c r="G48" s="646"/>
      <c r="H48" s="646"/>
      <c r="I48" s="646"/>
      <c r="J48" s="646"/>
      <c r="K48" s="646"/>
      <c r="L48" s="646"/>
      <c r="M48" s="646"/>
      <c r="N48" s="646"/>
    </row>
    <row r="49" spans="1:14" ht="18" customHeight="1">
      <c r="A49" s="241">
        <v>2201</v>
      </c>
      <c r="B49" s="239" t="s">
        <v>126</v>
      </c>
      <c r="C49" s="31">
        <f>'MES 6'!F49</f>
        <v>0</v>
      </c>
      <c r="D49" s="29">
        <v>0</v>
      </c>
      <c r="E49" s="29">
        <v>0</v>
      </c>
      <c r="F49" s="31">
        <f t="shared" ref="F49:F56" si="7">C49+D49-E49</f>
        <v>0</v>
      </c>
      <c r="G49" s="31">
        <f>'MES 6'!I49</f>
        <v>0</v>
      </c>
      <c r="H49" s="38">
        <v>0</v>
      </c>
      <c r="I49" s="51">
        <f>(G49+H49)</f>
        <v>0</v>
      </c>
      <c r="J49" s="644" t="e">
        <f>(I49/F49)</f>
        <v>#DIV/0!</v>
      </c>
      <c r="K49" s="645"/>
      <c r="L49" s="61">
        <v>0</v>
      </c>
      <c r="M49" s="61">
        <v>0</v>
      </c>
      <c r="N49" s="30">
        <f>(F49-I49)</f>
        <v>0</v>
      </c>
    </row>
    <row r="50" spans="1:14" ht="24.75" customHeight="1">
      <c r="A50" s="241">
        <v>2202</v>
      </c>
      <c r="B50" s="258" t="s">
        <v>95</v>
      </c>
      <c r="C50" s="31">
        <f>'MES 6'!F50</f>
        <v>0</v>
      </c>
      <c r="D50" s="29">
        <v>0</v>
      </c>
      <c r="E50" s="29">
        <v>0</v>
      </c>
      <c r="F50" s="31">
        <f t="shared" si="7"/>
        <v>0</v>
      </c>
      <c r="G50" s="31">
        <f>'MES 6'!I50</f>
        <v>0</v>
      </c>
      <c r="H50" s="38">
        <v>0</v>
      </c>
      <c r="I50" s="51">
        <f t="shared" ref="I50:I56" si="8">(G50+H50)</f>
        <v>0</v>
      </c>
      <c r="J50" s="507" t="e">
        <f t="shared" ref="J50:J64" si="9">(I50/F50)</f>
        <v>#DIV/0!</v>
      </c>
      <c r="K50" s="508"/>
      <c r="L50" s="110">
        <v>0</v>
      </c>
      <c r="M50" s="110">
        <v>0</v>
      </c>
      <c r="N50" s="181">
        <f t="shared" ref="N50:N56" si="10">(F50-I50)</f>
        <v>0</v>
      </c>
    </row>
    <row r="51" spans="1:14" ht="24.75" customHeight="1">
      <c r="A51" s="241">
        <v>2203</v>
      </c>
      <c r="B51" s="259" t="s">
        <v>130</v>
      </c>
      <c r="C51" s="31">
        <f>'MES 6'!F51</f>
        <v>0</v>
      </c>
      <c r="D51" s="29">
        <v>0</v>
      </c>
      <c r="E51" s="29">
        <v>0</v>
      </c>
      <c r="F51" s="31">
        <f t="shared" si="7"/>
        <v>0</v>
      </c>
      <c r="G51" s="31">
        <f>'MES 6'!I51</f>
        <v>0</v>
      </c>
      <c r="H51" s="38">
        <v>0</v>
      </c>
      <c r="I51" s="51">
        <f t="shared" si="8"/>
        <v>0</v>
      </c>
      <c r="J51" s="644" t="e">
        <f t="shared" si="9"/>
        <v>#DIV/0!</v>
      </c>
      <c r="K51" s="645"/>
      <c r="L51" s="61">
        <v>0</v>
      </c>
      <c r="M51" s="61">
        <v>0</v>
      </c>
      <c r="N51" s="30">
        <f t="shared" si="10"/>
        <v>0</v>
      </c>
    </row>
    <row r="52" spans="1:14" ht="18" customHeight="1">
      <c r="A52" s="241">
        <v>2204</v>
      </c>
      <c r="B52" s="239" t="s">
        <v>129</v>
      </c>
      <c r="C52" s="31">
        <f>'MES 6'!F52</f>
        <v>0</v>
      </c>
      <c r="D52" s="29">
        <v>0</v>
      </c>
      <c r="E52" s="29">
        <v>0</v>
      </c>
      <c r="F52" s="31">
        <f t="shared" si="7"/>
        <v>0</v>
      </c>
      <c r="G52" s="31">
        <f>'MES 6'!I52</f>
        <v>0</v>
      </c>
      <c r="H52" s="38">
        <v>0</v>
      </c>
      <c r="I52" s="51">
        <f t="shared" si="8"/>
        <v>0</v>
      </c>
      <c r="J52" s="644" t="e">
        <f t="shared" si="9"/>
        <v>#DIV/0!</v>
      </c>
      <c r="K52" s="645"/>
      <c r="L52" s="61">
        <v>0</v>
      </c>
      <c r="M52" s="61">
        <v>0</v>
      </c>
      <c r="N52" s="30">
        <f t="shared" si="10"/>
        <v>0</v>
      </c>
    </row>
    <row r="53" spans="1:14" ht="18" customHeight="1">
      <c r="A53" s="241">
        <v>2205</v>
      </c>
      <c r="B53" s="239" t="s">
        <v>81</v>
      </c>
      <c r="C53" s="31">
        <f>'MES 6'!F53</f>
        <v>0</v>
      </c>
      <c r="D53" s="29">
        <v>0</v>
      </c>
      <c r="E53" s="29">
        <v>0</v>
      </c>
      <c r="F53" s="31">
        <f t="shared" si="7"/>
        <v>0</v>
      </c>
      <c r="G53" s="31">
        <f>'MES 6'!I53</f>
        <v>0</v>
      </c>
      <c r="H53" s="38">
        <v>0</v>
      </c>
      <c r="I53" s="51">
        <f t="shared" si="8"/>
        <v>0</v>
      </c>
      <c r="J53" s="644" t="e">
        <f t="shared" si="9"/>
        <v>#DIV/0!</v>
      </c>
      <c r="K53" s="645"/>
      <c r="L53" s="61">
        <v>0</v>
      </c>
      <c r="M53" s="61">
        <v>0</v>
      </c>
      <c r="N53" s="30">
        <f t="shared" si="10"/>
        <v>0</v>
      </c>
    </row>
    <row r="54" spans="1:14" ht="18" customHeight="1">
      <c r="A54" s="241">
        <v>2206</v>
      </c>
      <c r="B54" s="239" t="s">
        <v>128</v>
      </c>
      <c r="C54" s="31">
        <f>'MES 6'!F54</f>
        <v>0</v>
      </c>
      <c r="D54" s="29">
        <v>0</v>
      </c>
      <c r="E54" s="29">
        <v>0</v>
      </c>
      <c r="F54" s="31">
        <f t="shared" si="7"/>
        <v>0</v>
      </c>
      <c r="G54" s="31">
        <f>'MES 6'!I54</f>
        <v>0</v>
      </c>
      <c r="H54" s="38">
        <v>0</v>
      </c>
      <c r="I54" s="51">
        <f t="shared" si="8"/>
        <v>0</v>
      </c>
      <c r="J54" s="644" t="e">
        <f t="shared" si="9"/>
        <v>#DIV/0!</v>
      </c>
      <c r="K54" s="645"/>
      <c r="L54" s="61">
        <v>0</v>
      </c>
      <c r="M54" s="61">
        <v>0</v>
      </c>
      <c r="N54" s="30">
        <f t="shared" si="10"/>
        <v>0</v>
      </c>
    </row>
    <row r="55" spans="1:14" ht="18" customHeight="1">
      <c r="A55" s="241">
        <v>2207</v>
      </c>
      <c r="B55" s="239" t="s">
        <v>195</v>
      </c>
      <c r="C55" s="31">
        <f>'MES 6'!F55</f>
        <v>0</v>
      </c>
      <c r="D55" s="29">
        <v>0</v>
      </c>
      <c r="E55" s="29">
        <v>0</v>
      </c>
      <c r="F55" s="31">
        <f t="shared" si="7"/>
        <v>0</v>
      </c>
      <c r="G55" s="31">
        <f>'MES 6'!I55</f>
        <v>0</v>
      </c>
      <c r="H55" s="38">
        <v>0</v>
      </c>
      <c r="I55" s="51">
        <f t="shared" si="8"/>
        <v>0</v>
      </c>
      <c r="J55" s="644" t="e">
        <f t="shared" si="9"/>
        <v>#DIV/0!</v>
      </c>
      <c r="K55" s="645"/>
      <c r="L55" s="61">
        <v>0</v>
      </c>
      <c r="M55" s="61">
        <v>0</v>
      </c>
      <c r="N55" s="30">
        <f t="shared" si="10"/>
        <v>0</v>
      </c>
    </row>
    <row r="56" spans="1:14" ht="18" customHeight="1">
      <c r="A56" s="241">
        <v>2208</v>
      </c>
      <c r="B56" s="239" t="s">
        <v>100</v>
      </c>
      <c r="C56" s="31">
        <f>'MES 6'!F56</f>
        <v>0</v>
      </c>
      <c r="D56" s="29">
        <v>0</v>
      </c>
      <c r="E56" s="29">
        <v>0</v>
      </c>
      <c r="F56" s="31">
        <f t="shared" si="7"/>
        <v>0</v>
      </c>
      <c r="G56" s="31">
        <f>'MES 6'!I56</f>
        <v>0</v>
      </c>
      <c r="H56" s="38">
        <v>0</v>
      </c>
      <c r="I56" s="51">
        <f t="shared" si="8"/>
        <v>0</v>
      </c>
      <c r="J56" s="644" t="e">
        <f t="shared" si="9"/>
        <v>#DIV/0!</v>
      </c>
      <c r="K56" s="645"/>
      <c r="L56" s="61">
        <v>0</v>
      </c>
      <c r="M56" s="61">
        <v>0</v>
      </c>
      <c r="N56" s="30">
        <f t="shared" si="10"/>
        <v>0</v>
      </c>
    </row>
    <row r="57" spans="1:14" ht="18" customHeight="1">
      <c r="A57" s="241">
        <v>2209</v>
      </c>
      <c r="B57" s="239" t="s">
        <v>183</v>
      </c>
      <c r="C57" s="31">
        <f>'MES 6'!F57</f>
        <v>0</v>
      </c>
      <c r="D57" s="29">
        <v>0</v>
      </c>
      <c r="E57" s="29">
        <v>0</v>
      </c>
      <c r="F57" s="31">
        <f t="shared" ref="F57:F63" si="11">C57+D57-E57</f>
        <v>0</v>
      </c>
      <c r="G57" s="31">
        <f>'MES 6'!I57</f>
        <v>0</v>
      </c>
      <c r="H57" s="38">
        <v>0</v>
      </c>
      <c r="I57" s="51">
        <f t="shared" ref="I57:I63" si="12">(G57+H57)</f>
        <v>0</v>
      </c>
      <c r="J57" s="644" t="e">
        <f t="shared" ref="J57:J63" si="13">(I57/F57)</f>
        <v>#DIV/0!</v>
      </c>
      <c r="K57" s="645"/>
      <c r="L57" s="61">
        <v>0</v>
      </c>
      <c r="M57" s="61">
        <v>0</v>
      </c>
      <c r="N57" s="30">
        <f t="shared" ref="N57:N63" si="14">(F57-I57)</f>
        <v>0</v>
      </c>
    </row>
    <row r="58" spans="1:14" ht="22.15" customHeight="1">
      <c r="A58" s="241">
        <v>2210</v>
      </c>
      <c r="B58" s="258" t="s">
        <v>184</v>
      </c>
      <c r="C58" s="31">
        <f>'MES 6'!F58</f>
        <v>0</v>
      </c>
      <c r="D58" s="29">
        <v>0</v>
      </c>
      <c r="E58" s="29">
        <v>0</v>
      </c>
      <c r="F58" s="31">
        <f t="shared" si="11"/>
        <v>0</v>
      </c>
      <c r="G58" s="31">
        <f>'MES 6'!I58</f>
        <v>0</v>
      </c>
      <c r="H58" s="38">
        <v>0</v>
      </c>
      <c r="I58" s="51">
        <f t="shared" si="12"/>
        <v>0</v>
      </c>
      <c r="J58" s="644" t="e">
        <f t="shared" si="13"/>
        <v>#DIV/0!</v>
      </c>
      <c r="K58" s="645"/>
      <c r="L58" s="61">
        <v>0</v>
      </c>
      <c r="M58" s="61">
        <v>0</v>
      </c>
      <c r="N58" s="30">
        <f t="shared" si="14"/>
        <v>0</v>
      </c>
    </row>
    <row r="59" spans="1:14" ht="21.6" customHeight="1">
      <c r="A59" s="241">
        <v>2211</v>
      </c>
      <c r="B59" s="258" t="s">
        <v>227</v>
      </c>
      <c r="C59" s="31">
        <f>'MES 6'!F59</f>
        <v>0</v>
      </c>
      <c r="D59" s="29">
        <v>0</v>
      </c>
      <c r="E59" s="29">
        <v>0</v>
      </c>
      <c r="F59" s="31">
        <f t="shared" si="11"/>
        <v>0</v>
      </c>
      <c r="G59" s="31">
        <f>'MES 6'!I59</f>
        <v>0</v>
      </c>
      <c r="H59" s="38">
        <v>0</v>
      </c>
      <c r="I59" s="51">
        <f t="shared" si="12"/>
        <v>0</v>
      </c>
      <c r="J59" s="644" t="e">
        <f t="shared" si="13"/>
        <v>#DIV/0!</v>
      </c>
      <c r="K59" s="645"/>
      <c r="L59" s="61">
        <v>0</v>
      </c>
      <c r="M59" s="61">
        <v>0</v>
      </c>
      <c r="N59" s="30">
        <f t="shared" si="14"/>
        <v>0</v>
      </c>
    </row>
    <row r="60" spans="1:14" ht="18" customHeight="1">
      <c r="A60" s="241">
        <v>2212</v>
      </c>
      <c r="B60" s="258" t="s">
        <v>200</v>
      </c>
      <c r="C60" s="31">
        <f>'MES 6'!F60</f>
        <v>0</v>
      </c>
      <c r="D60" s="29">
        <v>0</v>
      </c>
      <c r="E60" s="29">
        <v>0</v>
      </c>
      <c r="F60" s="31">
        <f t="shared" si="11"/>
        <v>0</v>
      </c>
      <c r="G60" s="31">
        <f>'MES 6'!I60</f>
        <v>0</v>
      </c>
      <c r="H60" s="38">
        <v>0</v>
      </c>
      <c r="I60" s="51">
        <f t="shared" si="12"/>
        <v>0</v>
      </c>
      <c r="J60" s="644" t="e">
        <f t="shared" si="13"/>
        <v>#DIV/0!</v>
      </c>
      <c r="K60" s="645"/>
      <c r="L60" s="61">
        <v>0</v>
      </c>
      <c r="M60" s="61">
        <v>0</v>
      </c>
      <c r="N60" s="30">
        <f t="shared" si="14"/>
        <v>0</v>
      </c>
    </row>
    <row r="61" spans="1:14" ht="18" customHeight="1">
      <c r="A61" s="241">
        <v>2213</v>
      </c>
      <c r="B61" s="258" t="s">
        <v>194</v>
      </c>
      <c r="C61" s="31">
        <f>'MES 6'!F61</f>
        <v>0</v>
      </c>
      <c r="D61" s="29">
        <v>0</v>
      </c>
      <c r="E61" s="29">
        <v>0</v>
      </c>
      <c r="F61" s="31">
        <f>C61+D61-E61</f>
        <v>0</v>
      </c>
      <c r="G61" s="31">
        <f>'MES 6'!I61</f>
        <v>0</v>
      </c>
      <c r="H61" s="38">
        <v>0</v>
      </c>
      <c r="I61" s="51">
        <f>(G61+H61)</f>
        <v>0</v>
      </c>
      <c r="J61" s="644" t="e">
        <f>(I61/F61)</f>
        <v>#DIV/0!</v>
      </c>
      <c r="K61" s="645"/>
      <c r="L61" s="61">
        <v>0</v>
      </c>
      <c r="M61" s="61">
        <v>0</v>
      </c>
      <c r="N61" s="30">
        <f>(F61-I61)</f>
        <v>0</v>
      </c>
    </row>
    <row r="62" spans="1:14" ht="18" customHeight="1">
      <c r="A62" s="241">
        <v>2214</v>
      </c>
      <c r="B62" s="239" t="s">
        <v>186</v>
      </c>
      <c r="C62" s="31">
        <f>'MES 6'!F62</f>
        <v>0</v>
      </c>
      <c r="D62" s="29">
        <v>0</v>
      </c>
      <c r="E62" s="29">
        <v>0</v>
      </c>
      <c r="F62" s="31">
        <f t="shared" si="11"/>
        <v>0</v>
      </c>
      <c r="G62" s="31">
        <f>'MES 6'!I62</f>
        <v>0</v>
      </c>
      <c r="H62" s="38">
        <v>0</v>
      </c>
      <c r="I62" s="51">
        <f t="shared" si="12"/>
        <v>0</v>
      </c>
      <c r="J62" s="644" t="e">
        <f t="shared" si="13"/>
        <v>#DIV/0!</v>
      </c>
      <c r="K62" s="645"/>
      <c r="L62" s="61">
        <v>0</v>
      </c>
      <c r="M62" s="61">
        <v>0</v>
      </c>
      <c r="N62" s="30">
        <f t="shared" si="14"/>
        <v>0</v>
      </c>
    </row>
    <row r="63" spans="1:14" ht="18" customHeight="1">
      <c r="A63" s="241">
        <v>2215</v>
      </c>
      <c r="B63" s="239" t="s">
        <v>124</v>
      </c>
      <c r="C63" s="31">
        <f>'MES 6'!F63</f>
        <v>0</v>
      </c>
      <c r="D63" s="29">
        <v>0</v>
      </c>
      <c r="E63" s="29">
        <v>0</v>
      </c>
      <c r="F63" s="31">
        <f t="shared" si="11"/>
        <v>0</v>
      </c>
      <c r="G63" s="31">
        <f>'MES 6'!I63</f>
        <v>0</v>
      </c>
      <c r="H63" s="38">
        <v>0</v>
      </c>
      <c r="I63" s="51">
        <f t="shared" si="12"/>
        <v>0</v>
      </c>
      <c r="J63" s="644" t="e">
        <f t="shared" si="13"/>
        <v>#DIV/0!</v>
      </c>
      <c r="K63" s="645"/>
      <c r="L63" s="61">
        <v>0</v>
      </c>
      <c r="M63" s="61">
        <v>0</v>
      </c>
      <c r="N63" s="30">
        <f t="shared" si="14"/>
        <v>0</v>
      </c>
    </row>
    <row r="64" spans="1:14" s="254" customFormat="1" ht="18" customHeight="1">
      <c r="A64" s="619" t="s">
        <v>29</v>
      </c>
      <c r="B64" s="620"/>
      <c r="C64" s="174">
        <f t="shared" ref="C64:I64" si="15">SUM(C49:C63)</f>
        <v>0</v>
      </c>
      <c r="D64" s="174">
        <f t="shared" si="15"/>
        <v>0</v>
      </c>
      <c r="E64" s="174">
        <f t="shared" si="15"/>
        <v>0</v>
      </c>
      <c r="F64" s="174">
        <f t="shared" si="15"/>
        <v>0</v>
      </c>
      <c r="G64" s="174">
        <f t="shared" si="15"/>
        <v>0</v>
      </c>
      <c r="H64" s="174">
        <f t="shared" si="15"/>
        <v>0</v>
      </c>
      <c r="I64" s="174">
        <f t="shared" si="15"/>
        <v>0</v>
      </c>
      <c r="J64" s="642" t="e">
        <f t="shared" si="9"/>
        <v>#DIV/0!</v>
      </c>
      <c r="K64" s="643"/>
      <c r="L64" s="174">
        <f>SUM(L49:L63)</f>
        <v>0</v>
      </c>
      <c r="M64" s="174">
        <f>SUM(M49:M63)</f>
        <v>0</v>
      </c>
      <c r="N64" s="174">
        <f>SUM(N49:N63)</f>
        <v>0</v>
      </c>
    </row>
    <row r="65" spans="1:14" s="266" customFormat="1" ht="18" customHeight="1">
      <c r="A65" s="260"/>
      <c r="B65" s="261"/>
      <c r="C65" s="262"/>
      <c r="D65" s="262"/>
      <c r="E65" s="262"/>
      <c r="F65" s="262"/>
      <c r="G65" s="262"/>
      <c r="H65" s="262"/>
      <c r="I65" s="262"/>
      <c r="J65" s="263"/>
      <c r="K65" s="263"/>
      <c r="L65" s="264"/>
      <c r="M65" s="264"/>
      <c r="N65" s="265"/>
    </row>
    <row r="66" spans="1:14" s="266" customFormat="1" ht="18" customHeight="1">
      <c r="B66" s="267"/>
      <c r="C66" s="268"/>
      <c r="D66" s="268"/>
      <c r="E66" s="268"/>
      <c r="F66" s="268"/>
      <c r="G66" s="268"/>
      <c r="H66" s="268"/>
      <c r="I66" s="268"/>
      <c r="J66" s="269"/>
      <c r="K66" s="269"/>
      <c r="L66" s="270"/>
      <c r="M66" s="270"/>
      <c r="N66" s="271"/>
    </row>
    <row r="67" spans="1:14" s="254" customFormat="1" ht="18" customHeight="1">
      <c r="A67" s="249" t="s">
        <v>58</v>
      </c>
      <c r="B67" s="251" t="s">
        <v>16</v>
      </c>
      <c r="C67" s="251">
        <v>1</v>
      </c>
      <c r="D67" s="251">
        <v>2</v>
      </c>
      <c r="E67" s="251">
        <v>3</v>
      </c>
      <c r="F67" s="251" t="s">
        <v>5</v>
      </c>
      <c r="G67" s="251">
        <v>5</v>
      </c>
      <c r="H67" s="251">
        <v>6</v>
      </c>
      <c r="I67" s="251" t="s">
        <v>17</v>
      </c>
      <c r="J67" s="619" t="s">
        <v>105</v>
      </c>
      <c r="K67" s="620"/>
      <c r="L67" s="658">
        <v>9</v>
      </c>
      <c r="M67" s="659"/>
      <c r="N67" s="251" t="s">
        <v>44</v>
      </c>
    </row>
    <row r="68" spans="1:14" s="254" customFormat="1" ht="27" customHeight="1">
      <c r="A68" s="656">
        <v>2000</v>
      </c>
      <c r="B68" s="656" t="s">
        <v>18</v>
      </c>
      <c r="C68" s="649" t="str">
        <f>C31</f>
        <v>Presupuesto inicial del periodo a ejecutar</v>
      </c>
      <c r="D68" s="656" t="s">
        <v>9</v>
      </c>
      <c r="E68" s="656" t="s">
        <v>10</v>
      </c>
      <c r="F68" s="649" t="str">
        <f>F31</f>
        <v>Presupuesto al final del  periodo ejecutado</v>
      </c>
      <c r="G68" s="649" t="str">
        <f>G31</f>
        <v>Gastos acumulados al mes 6</v>
      </c>
      <c r="H68" s="649" t="str">
        <f>H31</f>
        <v>Gastos - mes 7</v>
      </c>
      <c r="I68" s="649" t="str">
        <f>I31</f>
        <v xml:space="preserve">Valor total ejecutado al final de periodo </v>
      </c>
      <c r="J68" s="652" t="s">
        <v>76</v>
      </c>
      <c r="K68" s="653"/>
      <c r="L68" s="660" t="s">
        <v>132</v>
      </c>
      <c r="M68" s="661"/>
      <c r="N68" s="649" t="str">
        <f>N31</f>
        <v>Total saldo por ejecutar</v>
      </c>
    </row>
    <row r="69" spans="1:14" s="254" customFormat="1" ht="27" customHeight="1">
      <c r="A69" s="657"/>
      <c r="B69" s="657"/>
      <c r="C69" s="651"/>
      <c r="D69" s="657"/>
      <c r="E69" s="657"/>
      <c r="F69" s="650"/>
      <c r="G69" s="650"/>
      <c r="H69" s="651"/>
      <c r="I69" s="651"/>
      <c r="J69" s="654"/>
      <c r="K69" s="655"/>
      <c r="L69" s="272" t="s">
        <v>133</v>
      </c>
      <c r="M69" s="272" t="s">
        <v>134</v>
      </c>
      <c r="N69" s="651"/>
    </row>
    <row r="70" spans="1:14" s="254" customFormat="1" ht="18" customHeight="1">
      <c r="A70" s="251">
        <v>2300</v>
      </c>
      <c r="B70" s="619" t="s">
        <v>189</v>
      </c>
      <c r="C70" s="686"/>
      <c r="D70" s="686"/>
      <c r="E70" s="686"/>
      <c r="F70" s="686"/>
      <c r="G70" s="686"/>
      <c r="H70" s="686"/>
      <c r="I70" s="686"/>
      <c r="J70" s="686"/>
      <c r="K70" s="686"/>
      <c r="L70" s="686"/>
      <c r="M70" s="686"/>
      <c r="N70" s="620"/>
    </row>
    <row r="71" spans="1:14" ht="18" customHeight="1">
      <c r="A71" s="241">
        <v>2301</v>
      </c>
      <c r="B71" s="243" t="s">
        <v>30</v>
      </c>
      <c r="C71" s="31">
        <f>'MES 6'!F71</f>
        <v>0</v>
      </c>
      <c r="D71" s="29">
        <v>0</v>
      </c>
      <c r="E71" s="29">
        <v>0</v>
      </c>
      <c r="F71" s="31">
        <f>C71+D71-E71</f>
        <v>0</v>
      </c>
      <c r="G71" s="31">
        <f>'MES 6'!I71</f>
        <v>0</v>
      </c>
      <c r="H71" s="38">
        <v>0</v>
      </c>
      <c r="I71" s="51">
        <f>(G71+H71)</f>
        <v>0</v>
      </c>
      <c r="J71" s="644" t="e">
        <f>(I71/F71)</f>
        <v>#DIV/0!</v>
      </c>
      <c r="K71" s="645"/>
      <c r="L71" s="61">
        <v>0</v>
      </c>
      <c r="M71" s="61">
        <v>0</v>
      </c>
      <c r="N71" s="30">
        <f>(F71-I71)</f>
        <v>0</v>
      </c>
    </row>
    <row r="72" spans="1:14" ht="18" customHeight="1">
      <c r="A72" s="241">
        <v>2302</v>
      </c>
      <c r="B72" s="243" t="s">
        <v>185</v>
      </c>
      <c r="C72" s="31">
        <f>'MES 6'!F72</f>
        <v>0</v>
      </c>
      <c r="D72" s="29">
        <v>0</v>
      </c>
      <c r="E72" s="29">
        <v>0</v>
      </c>
      <c r="F72" s="31">
        <f t="shared" ref="F72:F78" si="16">C72+D72-E72</f>
        <v>0</v>
      </c>
      <c r="G72" s="31">
        <f>'MES 6'!I72</f>
        <v>0</v>
      </c>
      <c r="H72" s="38">
        <v>0</v>
      </c>
      <c r="I72" s="51">
        <f t="shared" ref="I72:I78" si="17">(G72+H72)</f>
        <v>0</v>
      </c>
      <c r="J72" s="644" t="e">
        <f t="shared" ref="J72:J78" si="18">(I72/F72)</f>
        <v>#DIV/0!</v>
      </c>
      <c r="K72" s="645"/>
      <c r="L72" s="61">
        <v>0</v>
      </c>
      <c r="M72" s="61">
        <v>0</v>
      </c>
      <c r="N72" s="30">
        <f t="shared" ref="N72:N78" si="19">(F72-I72)</f>
        <v>0</v>
      </c>
    </row>
    <row r="73" spans="1:14" ht="18" customHeight="1">
      <c r="A73" s="241">
        <v>2303</v>
      </c>
      <c r="B73" s="243" t="s">
        <v>196</v>
      </c>
      <c r="C73" s="31">
        <f>'MES 6'!F73</f>
        <v>0</v>
      </c>
      <c r="D73" s="29">
        <v>0</v>
      </c>
      <c r="E73" s="29">
        <v>0</v>
      </c>
      <c r="F73" s="31">
        <f t="shared" si="16"/>
        <v>0</v>
      </c>
      <c r="G73" s="31">
        <f>'MES 6'!I73</f>
        <v>0</v>
      </c>
      <c r="H73" s="38">
        <v>0</v>
      </c>
      <c r="I73" s="51">
        <f t="shared" si="17"/>
        <v>0</v>
      </c>
      <c r="J73" s="644" t="e">
        <f t="shared" si="18"/>
        <v>#DIV/0!</v>
      </c>
      <c r="K73" s="645"/>
      <c r="L73" s="61">
        <v>0</v>
      </c>
      <c r="M73" s="61">
        <v>0</v>
      </c>
      <c r="N73" s="30">
        <f t="shared" si="19"/>
        <v>0</v>
      </c>
    </row>
    <row r="74" spans="1:14" ht="18" customHeight="1">
      <c r="A74" s="241">
        <v>2304</v>
      </c>
      <c r="B74" s="243" t="s">
        <v>197</v>
      </c>
      <c r="C74" s="31">
        <f>'MES 6'!F74</f>
        <v>0</v>
      </c>
      <c r="D74" s="29">
        <v>0</v>
      </c>
      <c r="E74" s="29">
        <v>0</v>
      </c>
      <c r="F74" s="31">
        <f>C74+D74-E74</f>
        <v>0</v>
      </c>
      <c r="G74" s="31">
        <f>'MES 6'!I74</f>
        <v>0</v>
      </c>
      <c r="H74" s="38">
        <v>0</v>
      </c>
      <c r="I74" s="51">
        <f>(G74+H74)</f>
        <v>0</v>
      </c>
      <c r="J74" s="644" t="e">
        <f>(I74/F74)</f>
        <v>#DIV/0!</v>
      </c>
      <c r="K74" s="645"/>
      <c r="L74" s="61">
        <v>0</v>
      </c>
      <c r="M74" s="61">
        <v>0</v>
      </c>
      <c r="N74" s="30">
        <f>(F74-I74)</f>
        <v>0</v>
      </c>
    </row>
    <row r="75" spans="1:14" ht="18" customHeight="1">
      <c r="A75" s="241">
        <v>2305</v>
      </c>
      <c r="B75" s="243" t="s">
        <v>93</v>
      </c>
      <c r="C75" s="31">
        <f>'MES 6'!F75</f>
        <v>0</v>
      </c>
      <c r="D75" s="29">
        <v>0</v>
      </c>
      <c r="E75" s="29">
        <v>0</v>
      </c>
      <c r="F75" s="31">
        <f t="shared" si="16"/>
        <v>0</v>
      </c>
      <c r="G75" s="31">
        <f>'MES 6'!I75</f>
        <v>0</v>
      </c>
      <c r="H75" s="38">
        <v>0</v>
      </c>
      <c r="I75" s="51">
        <f t="shared" si="17"/>
        <v>0</v>
      </c>
      <c r="J75" s="644" t="e">
        <f t="shared" si="18"/>
        <v>#DIV/0!</v>
      </c>
      <c r="K75" s="645"/>
      <c r="L75" s="61">
        <v>0</v>
      </c>
      <c r="M75" s="61">
        <v>0</v>
      </c>
      <c r="N75" s="30">
        <f t="shared" si="19"/>
        <v>0</v>
      </c>
    </row>
    <row r="76" spans="1:14" ht="18" customHeight="1">
      <c r="A76" s="241">
        <v>2306</v>
      </c>
      <c r="B76" s="243" t="s">
        <v>92</v>
      </c>
      <c r="C76" s="31">
        <f>'MES 6'!F76</f>
        <v>0</v>
      </c>
      <c r="D76" s="29">
        <v>0</v>
      </c>
      <c r="E76" s="29">
        <v>0</v>
      </c>
      <c r="F76" s="31">
        <f t="shared" si="16"/>
        <v>0</v>
      </c>
      <c r="G76" s="31">
        <f>'MES 6'!I76</f>
        <v>0</v>
      </c>
      <c r="H76" s="38">
        <v>0</v>
      </c>
      <c r="I76" s="51">
        <f t="shared" si="17"/>
        <v>0</v>
      </c>
      <c r="J76" s="644" t="e">
        <f t="shared" si="18"/>
        <v>#DIV/0!</v>
      </c>
      <c r="K76" s="645"/>
      <c r="L76" s="61">
        <v>0</v>
      </c>
      <c r="M76" s="61">
        <v>0</v>
      </c>
      <c r="N76" s="30">
        <f t="shared" si="19"/>
        <v>0</v>
      </c>
    </row>
    <row r="77" spans="1:14" ht="24.75" customHeight="1">
      <c r="A77" s="241">
        <v>2307</v>
      </c>
      <c r="B77" s="273" t="s">
        <v>82</v>
      </c>
      <c r="C77" s="31">
        <f>'MES 6'!F77</f>
        <v>0</v>
      </c>
      <c r="D77" s="29">
        <v>0</v>
      </c>
      <c r="E77" s="29">
        <v>0</v>
      </c>
      <c r="F77" s="31">
        <f t="shared" si="16"/>
        <v>0</v>
      </c>
      <c r="G77" s="31">
        <f>'MES 6'!I77</f>
        <v>0</v>
      </c>
      <c r="H77" s="38">
        <v>0</v>
      </c>
      <c r="I77" s="51">
        <f t="shared" si="17"/>
        <v>0</v>
      </c>
      <c r="J77" s="644" t="e">
        <f t="shared" si="18"/>
        <v>#DIV/0!</v>
      </c>
      <c r="K77" s="645"/>
      <c r="L77" s="61">
        <v>0</v>
      </c>
      <c r="M77" s="61">
        <v>0</v>
      </c>
      <c r="N77" s="30">
        <f t="shared" si="19"/>
        <v>0</v>
      </c>
    </row>
    <row r="78" spans="1:14" ht="18" customHeight="1">
      <c r="A78" s="241">
        <v>2308</v>
      </c>
      <c r="B78" s="274" t="s">
        <v>198</v>
      </c>
      <c r="C78" s="31">
        <f>'MES 6'!F78</f>
        <v>0</v>
      </c>
      <c r="D78" s="29">
        <v>0</v>
      </c>
      <c r="E78" s="29">
        <v>0</v>
      </c>
      <c r="F78" s="31">
        <f t="shared" si="16"/>
        <v>0</v>
      </c>
      <c r="G78" s="31">
        <f>'MES 6'!I78</f>
        <v>0</v>
      </c>
      <c r="H78" s="38">
        <v>0</v>
      </c>
      <c r="I78" s="51">
        <f t="shared" si="17"/>
        <v>0</v>
      </c>
      <c r="J78" s="644" t="e">
        <f t="shared" si="18"/>
        <v>#DIV/0!</v>
      </c>
      <c r="K78" s="645"/>
      <c r="L78" s="61">
        <v>0</v>
      </c>
      <c r="M78" s="61">
        <v>0</v>
      </c>
      <c r="N78" s="30">
        <f t="shared" si="19"/>
        <v>0</v>
      </c>
    </row>
    <row r="79" spans="1:14" ht="18" customHeight="1">
      <c r="A79" s="241">
        <v>2309</v>
      </c>
      <c r="B79" s="274" t="s">
        <v>216</v>
      </c>
      <c r="C79" s="31">
        <f>'MES 6'!F79</f>
        <v>0</v>
      </c>
      <c r="D79" s="29">
        <v>0</v>
      </c>
      <c r="E79" s="29">
        <v>0</v>
      </c>
      <c r="F79" s="31">
        <f>C79+D79-E79</f>
        <v>0</v>
      </c>
      <c r="G79" s="31">
        <f>'MES 6'!I79</f>
        <v>0</v>
      </c>
      <c r="H79" s="38">
        <v>0</v>
      </c>
      <c r="I79" s="51">
        <f>(G79+H79)</f>
        <v>0</v>
      </c>
      <c r="J79" s="644" t="e">
        <f t="shared" ref="J79:J84" si="20">(I79/F79)</f>
        <v>#DIV/0!</v>
      </c>
      <c r="K79" s="645"/>
      <c r="L79" s="61">
        <v>0</v>
      </c>
      <c r="M79" s="61">
        <v>0</v>
      </c>
      <c r="N79" s="30">
        <f>(F79-I79)</f>
        <v>0</v>
      </c>
    </row>
    <row r="80" spans="1:14" ht="18" customHeight="1">
      <c r="A80" s="241">
        <v>2310</v>
      </c>
      <c r="B80" s="243" t="s">
        <v>84</v>
      </c>
      <c r="C80" s="31">
        <f>'MES 6'!F80</f>
        <v>0</v>
      </c>
      <c r="D80" s="29">
        <v>0</v>
      </c>
      <c r="E80" s="29">
        <v>0</v>
      </c>
      <c r="F80" s="31">
        <f>C80+D80-E80</f>
        <v>0</v>
      </c>
      <c r="G80" s="31">
        <f>'MES 6'!I80</f>
        <v>0</v>
      </c>
      <c r="H80" s="38">
        <v>0</v>
      </c>
      <c r="I80" s="51">
        <f>(G80+H80)</f>
        <v>0</v>
      </c>
      <c r="J80" s="644" t="e">
        <f t="shared" si="20"/>
        <v>#DIV/0!</v>
      </c>
      <c r="K80" s="645"/>
      <c r="L80" s="61">
        <v>0</v>
      </c>
      <c r="M80" s="61">
        <v>0</v>
      </c>
      <c r="N80" s="30">
        <f>(F80-I80)</f>
        <v>0</v>
      </c>
    </row>
    <row r="81" spans="1:14" ht="21" customHeight="1">
      <c r="A81" s="241">
        <v>2311</v>
      </c>
      <c r="B81" s="243" t="s">
        <v>199</v>
      </c>
      <c r="C81" s="31">
        <f>'MES 6'!F81</f>
        <v>0</v>
      </c>
      <c r="D81" s="29">
        <v>0</v>
      </c>
      <c r="E81" s="29">
        <v>0</v>
      </c>
      <c r="F81" s="31">
        <f>C81+D81-E81</f>
        <v>0</v>
      </c>
      <c r="G81" s="31">
        <f>'MES 6'!I81</f>
        <v>0</v>
      </c>
      <c r="H81" s="38">
        <v>0</v>
      </c>
      <c r="I81" s="51">
        <f>(G81+H81)</f>
        <v>0</v>
      </c>
      <c r="J81" s="644" t="e">
        <f t="shared" si="20"/>
        <v>#DIV/0!</v>
      </c>
      <c r="K81" s="645"/>
      <c r="L81" s="61">
        <v>0</v>
      </c>
      <c r="M81" s="61">
        <v>0</v>
      </c>
      <c r="N81" s="30">
        <f>(F81-I81)</f>
        <v>0</v>
      </c>
    </row>
    <row r="82" spans="1:14" ht="18" customHeight="1">
      <c r="A82" s="241">
        <v>2312</v>
      </c>
      <c r="B82" s="239" t="s">
        <v>124</v>
      </c>
      <c r="C82" s="31">
        <f>'MES 6'!F82</f>
        <v>0</v>
      </c>
      <c r="D82" s="29">
        <v>0</v>
      </c>
      <c r="E82" s="29">
        <v>0</v>
      </c>
      <c r="F82" s="31">
        <f>C82+D82-E82</f>
        <v>0</v>
      </c>
      <c r="G82" s="31">
        <f>'MES 6'!I82</f>
        <v>0</v>
      </c>
      <c r="H82" s="38">
        <v>0</v>
      </c>
      <c r="I82" s="51">
        <f>(G82+H82)</f>
        <v>0</v>
      </c>
      <c r="J82" s="644" t="e">
        <f t="shared" si="20"/>
        <v>#DIV/0!</v>
      </c>
      <c r="K82" s="645"/>
      <c r="L82" s="61">
        <v>0</v>
      </c>
      <c r="M82" s="61">
        <v>0</v>
      </c>
      <c r="N82" s="30">
        <f>(F82-I82)</f>
        <v>0</v>
      </c>
    </row>
    <row r="83" spans="1:14" ht="18" customHeight="1">
      <c r="A83" s="619" t="s">
        <v>31</v>
      </c>
      <c r="B83" s="620"/>
      <c r="C83" s="176">
        <f t="shared" ref="C83:I83" si="21">SUM(C71:C82)</f>
        <v>0</v>
      </c>
      <c r="D83" s="176">
        <f t="shared" si="21"/>
        <v>0</v>
      </c>
      <c r="E83" s="176">
        <f t="shared" si="21"/>
        <v>0</v>
      </c>
      <c r="F83" s="176">
        <f t="shared" si="21"/>
        <v>0</v>
      </c>
      <c r="G83" s="176">
        <f t="shared" si="21"/>
        <v>0</v>
      </c>
      <c r="H83" s="176">
        <f t="shared" si="21"/>
        <v>0</v>
      </c>
      <c r="I83" s="176">
        <f t="shared" si="21"/>
        <v>0</v>
      </c>
      <c r="J83" s="642" t="e">
        <f t="shared" si="20"/>
        <v>#DIV/0!</v>
      </c>
      <c r="K83" s="643"/>
      <c r="L83" s="177">
        <f>SUM(L71:L82)</f>
        <v>0</v>
      </c>
      <c r="M83" s="177">
        <f>SUM(M71:M82)</f>
        <v>0</v>
      </c>
      <c r="N83" s="176">
        <f>SUM(N71:N82)</f>
        <v>0</v>
      </c>
    </row>
    <row r="84" spans="1:14" s="254" customFormat="1" ht="18" customHeight="1">
      <c r="A84" s="619" t="s">
        <v>72</v>
      </c>
      <c r="B84" s="620"/>
      <c r="C84" s="176">
        <f t="shared" ref="C84:I84" si="22">C83+C64+C47</f>
        <v>0</v>
      </c>
      <c r="D84" s="176">
        <f t="shared" si="22"/>
        <v>0</v>
      </c>
      <c r="E84" s="176">
        <f t="shared" si="22"/>
        <v>0</v>
      </c>
      <c r="F84" s="176">
        <f t="shared" si="22"/>
        <v>0</v>
      </c>
      <c r="G84" s="176">
        <f t="shared" si="22"/>
        <v>0</v>
      </c>
      <c r="H84" s="176">
        <f t="shared" si="22"/>
        <v>0</v>
      </c>
      <c r="I84" s="176">
        <f t="shared" si="22"/>
        <v>0</v>
      </c>
      <c r="J84" s="642" t="e">
        <f t="shared" si="20"/>
        <v>#DIV/0!</v>
      </c>
      <c r="K84" s="643"/>
      <c r="L84" s="176">
        <f>L83+L64+L47</f>
        <v>0</v>
      </c>
      <c r="M84" s="176">
        <f>M83+M64+M47</f>
        <v>0</v>
      </c>
      <c r="N84" s="176">
        <f>N83+N64+N47</f>
        <v>0</v>
      </c>
    </row>
    <row r="85" spans="1:14" s="78" customFormat="1" ht="18" customHeight="1">
      <c r="B85" s="671" t="s">
        <v>13</v>
      </c>
      <c r="C85" s="672"/>
      <c r="D85" s="666" t="s">
        <v>47</v>
      </c>
      <c r="E85" s="666"/>
      <c r="F85" s="666"/>
      <c r="G85" s="666"/>
      <c r="H85" s="666" t="s">
        <v>191</v>
      </c>
      <c r="I85" s="666"/>
      <c r="J85" s="666"/>
      <c r="K85" s="666"/>
      <c r="L85" s="666"/>
      <c r="M85" s="666"/>
      <c r="N85" s="666"/>
    </row>
    <row r="86" spans="1:14" s="78" customFormat="1" ht="18" customHeight="1">
      <c r="B86" s="666"/>
      <c r="C86" s="666"/>
      <c r="D86" s="666"/>
      <c r="E86" s="666"/>
      <c r="F86" s="666"/>
      <c r="G86" s="666"/>
      <c r="H86" s="666"/>
      <c r="I86" s="666"/>
      <c r="J86" s="666"/>
      <c r="K86" s="666"/>
      <c r="L86" s="666"/>
      <c r="M86" s="666"/>
      <c r="N86" s="666"/>
    </row>
    <row r="87" spans="1:14" s="78" customFormat="1" ht="40.5" customHeight="1">
      <c r="B87" s="683"/>
      <c r="C87" s="684"/>
      <c r="D87" s="685"/>
      <c r="E87" s="685"/>
      <c r="F87" s="685"/>
      <c r="G87" s="685"/>
      <c r="H87" s="666"/>
      <c r="I87" s="666"/>
      <c r="J87" s="666"/>
      <c r="K87" s="666"/>
      <c r="L87" s="666"/>
      <c r="M87" s="666"/>
      <c r="N87" s="666"/>
    </row>
    <row r="88" spans="1:14" s="78" customFormat="1" ht="11.25">
      <c r="B88" s="671" t="s">
        <v>14</v>
      </c>
      <c r="C88" s="672"/>
      <c r="D88" s="666" t="s">
        <v>14</v>
      </c>
      <c r="E88" s="666"/>
      <c r="F88" s="666"/>
      <c r="G88" s="666"/>
      <c r="H88" s="666" t="s">
        <v>14</v>
      </c>
      <c r="I88" s="666"/>
      <c r="J88" s="666"/>
      <c r="K88" s="666"/>
      <c r="L88" s="666"/>
      <c r="M88" s="666"/>
      <c r="N88" s="666"/>
    </row>
    <row r="89" spans="1:14" ht="11.25"/>
    <row r="90" spans="1:14" ht="11.25" customHeight="1">
      <c r="A90" s="503" t="s">
        <v>270</v>
      </c>
      <c r="B90" s="503"/>
      <c r="C90" s="504"/>
      <c r="L90" s="237"/>
      <c r="M90" s="237"/>
    </row>
    <row r="91" spans="1:14" ht="13.15" customHeight="1">
      <c r="A91" s="503"/>
      <c r="B91" s="503"/>
      <c r="C91" s="504"/>
      <c r="D91" s="640" t="s">
        <v>96</v>
      </c>
      <c r="E91" s="640"/>
      <c r="F91" s="178">
        <f>H19</f>
        <v>0</v>
      </c>
      <c r="G91" s="625" t="s">
        <v>97</v>
      </c>
      <c r="H91" s="626"/>
      <c r="I91" s="627"/>
      <c r="J91" s="628">
        <f>+F91+'MES 6'!J91</f>
        <v>0</v>
      </c>
      <c r="K91" s="629"/>
      <c r="L91" s="237"/>
      <c r="M91" s="237"/>
    </row>
    <row r="92" spans="1:14" ht="13.15" customHeight="1">
      <c r="A92" s="682" t="s">
        <v>267</v>
      </c>
      <c r="B92" s="682"/>
      <c r="C92" s="682"/>
      <c r="D92" s="641" t="s">
        <v>98</v>
      </c>
      <c r="E92" s="641"/>
      <c r="F92" s="179">
        <f>H84</f>
        <v>0</v>
      </c>
      <c r="G92" s="630" t="s">
        <v>104</v>
      </c>
      <c r="H92" s="631"/>
      <c r="I92" s="632"/>
      <c r="J92" s="628">
        <f>+F92+'MES 6'!J92</f>
        <v>0</v>
      </c>
      <c r="K92" s="629"/>
      <c r="L92" s="237"/>
      <c r="M92" s="237"/>
    </row>
    <row r="93" spans="1:14" ht="21" customHeight="1">
      <c r="A93" s="624" t="s">
        <v>268</v>
      </c>
      <c r="B93" s="624"/>
      <c r="C93" s="624"/>
      <c r="D93" s="275" t="s">
        <v>238</v>
      </c>
      <c r="E93" s="276"/>
      <c r="F93" s="180">
        <f>+F91-F92</f>
        <v>0</v>
      </c>
      <c r="G93" s="633" t="s">
        <v>237</v>
      </c>
      <c r="H93" s="634"/>
      <c r="I93" s="635"/>
      <c r="J93" s="592">
        <f>J91-J92</f>
        <v>0</v>
      </c>
      <c r="K93" s="593"/>
      <c r="L93" s="237"/>
      <c r="M93" s="237"/>
    </row>
    <row r="94" spans="1:14" ht="11.25" customHeight="1">
      <c r="A94" s="624" t="s">
        <v>269</v>
      </c>
      <c r="B94" s="624"/>
      <c r="C94" s="624"/>
      <c r="D94" s="277"/>
      <c r="E94" s="277"/>
      <c r="F94" s="277"/>
      <c r="G94" s="563"/>
      <c r="H94" s="563"/>
      <c r="I94" s="563"/>
      <c r="J94" s="533"/>
      <c r="K94" s="533"/>
      <c r="L94" s="237"/>
      <c r="M94" s="237"/>
    </row>
    <row r="95" spans="1:14" ht="23.25" customHeight="1">
      <c r="A95" s="624"/>
      <c r="B95" s="624"/>
      <c r="C95" s="624"/>
      <c r="D95" s="638" t="s">
        <v>248</v>
      </c>
      <c r="E95" s="639"/>
      <c r="F95" s="79">
        <v>0</v>
      </c>
      <c r="H95" s="278" t="s">
        <v>249</v>
      </c>
      <c r="I95" s="279"/>
      <c r="L95" s="237"/>
      <c r="M95" s="237"/>
    </row>
    <row r="96" spans="1:14" ht="33" customHeight="1">
      <c r="A96" s="624"/>
      <c r="B96" s="624"/>
      <c r="C96" s="624"/>
      <c r="D96" s="636" t="s">
        <v>257</v>
      </c>
      <c r="E96" s="637"/>
      <c r="F96" s="79">
        <f>H19</f>
        <v>0</v>
      </c>
      <c r="G96" s="280"/>
      <c r="H96" s="281" t="s">
        <v>250</v>
      </c>
      <c r="I96" s="89">
        <v>0</v>
      </c>
      <c r="K96" s="621"/>
      <c r="L96" s="622"/>
      <c r="M96" s="282" t="s">
        <v>281</v>
      </c>
      <c r="N96" s="283" t="s">
        <v>280</v>
      </c>
    </row>
    <row r="97" spans="1:14" ht="35.25" customHeight="1">
      <c r="A97" s="624"/>
      <c r="B97" s="624"/>
      <c r="C97" s="624"/>
      <c r="D97" s="497" t="s">
        <v>258</v>
      </c>
      <c r="E97" s="498"/>
      <c r="F97" s="92"/>
      <c r="G97" s="280"/>
      <c r="H97" s="281" t="s">
        <v>251</v>
      </c>
      <c r="I97" s="89">
        <v>0</v>
      </c>
      <c r="K97" s="621" t="s">
        <v>278</v>
      </c>
      <c r="L97" s="622"/>
      <c r="M97" s="94">
        <v>0</v>
      </c>
      <c r="N97" s="96" t="s">
        <v>284</v>
      </c>
    </row>
    <row r="98" spans="1:14" ht="18" customHeight="1">
      <c r="A98" s="624"/>
      <c r="B98" s="624"/>
      <c r="C98" s="624"/>
      <c r="K98" s="621" t="s">
        <v>278</v>
      </c>
      <c r="L98" s="622"/>
      <c r="M98" s="94">
        <v>0</v>
      </c>
      <c r="N98" s="96"/>
    </row>
    <row r="99" spans="1:14" ht="18" customHeight="1">
      <c r="A99" s="623" t="s">
        <v>282</v>
      </c>
      <c r="B99" s="623"/>
      <c r="C99" s="623"/>
      <c r="K99" s="621" t="s">
        <v>278</v>
      </c>
      <c r="L99" s="622"/>
      <c r="M99" s="94">
        <v>0</v>
      </c>
      <c r="N99" s="96"/>
    </row>
    <row r="100" spans="1:14" ht="18" customHeight="1">
      <c r="A100" s="623"/>
      <c r="B100" s="623"/>
      <c r="C100" s="623"/>
      <c r="K100" s="621" t="s">
        <v>279</v>
      </c>
      <c r="L100" s="622"/>
      <c r="M100" s="94">
        <v>0</v>
      </c>
      <c r="N100" s="96"/>
    </row>
    <row r="101" spans="1:14" ht="18" customHeight="1">
      <c r="A101" s="623"/>
      <c r="B101" s="623"/>
      <c r="C101" s="623"/>
      <c r="K101" s="621" t="s">
        <v>279</v>
      </c>
      <c r="L101" s="622"/>
      <c r="M101" s="94">
        <v>0</v>
      </c>
      <c r="N101" s="96"/>
    </row>
    <row r="102" spans="1:14" ht="18" customHeight="1">
      <c r="K102" s="621" t="s">
        <v>279</v>
      </c>
      <c r="L102" s="622"/>
      <c r="M102" s="94">
        <v>0</v>
      </c>
      <c r="N102" s="96"/>
    </row>
    <row r="103" spans="1:14" ht="18" customHeight="1">
      <c r="L103" s="237"/>
      <c r="M103" s="237"/>
    </row>
    <row r="104" spans="1:14" ht="18" customHeight="1">
      <c r="L104" s="237"/>
      <c r="M104" s="237"/>
    </row>
    <row r="105" spans="1:14" ht="18" customHeight="1">
      <c r="L105" s="237"/>
      <c r="M105" s="237"/>
    </row>
    <row r="106" spans="1:14" ht="18" customHeight="1">
      <c r="L106" s="237"/>
      <c r="M106" s="237"/>
    </row>
  </sheetData>
  <sheetProtection algorithmName="SHA-512" hashValue="NpLZtUjOF6oyZlB5boo7iWrq+I2+7Cz2s7PVRHdW4fKlgML9WxvR0Pl9+NLyTaq+VnKBbhJoylROjgSvFR8FYg==" saltValue="I0xaBCt0Af4n4efcweIAdw==" spinCount="100000" sheet="1" objects="1" scenarios="1"/>
  <mergeCells count="184">
    <mergeCell ref="D95:E95"/>
    <mergeCell ref="M8:N8"/>
    <mergeCell ref="C9:D9"/>
    <mergeCell ref="E9:F9"/>
    <mergeCell ref="G9:H9"/>
    <mergeCell ref="J9:K9"/>
    <mergeCell ref="M9:N9"/>
    <mergeCell ref="G10:H10"/>
    <mergeCell ref="M10:N10"/>
    <mergeCell ref="B24:D24"/>
    <mergeCell ref="E24:H24"/>
    <mergeCell ref="I24:N24"/>
    <mergeCell ref="E12:E13"/>
    <mergeCell ref="F12:F13"/>
    <mergeCell ref="G12:G13"/>
    <mergeCell ref="J15:K15"/>
    <mergeCell ref="J53:K53"/>
    <mergeCell ref="J54:K54"/>
    <mergeCell ref="J55:K55"/>
    <mergeCell ref="L67:M67"/>
    <mergeCell ref="L68:M68"/>
    <mergeCell ref="E68:E69"/>
    <mergeCell ref="F68:F69"/>
    <mergeCell ref="G68:G69"/>
    <mergeCell ref="A4:A10"/>
    <mergeCell ref="C4:D4"/>
    <mergeCell ref="E4:F4"/>
    <mergeCell ref="J4:K4"/>
    <mergeCell ref="C7:D7"/>
    <mergeCell ref="E7:F7"/>
    <mergeCell ref="G7:H7"/>
    <mergeCell ref="J7:K7"/>
    <mergeCell ref="D92:E92"/>
    <mergeCell ref="J67:K67"/>
    <mergeCell ref="J68:K69"/>
    <mergeCell ref="J78:K78"/>
    <mergeCell ref="A83:B83"/>
    <mergeCell ref="J83:K83"/>
    <mergeCell ref="A84:B84"/>
    <mergeCell ref="J84:K84"/>
    <mergeCell ref="J80:K80"/>
    <mergeCell ref="J82:K82"/>
    <mergeCell ref="J77:K77"/>
    <mergeCell ref="D91:E91"/>
    <mergeCell ref="A68:A69"/>
    <mergeCell ref="B68:B69"/>
    <mergeCell ref="C68:C69"/>
    <mergeCell ref="D68:D69"/>
    <mergeCell ref="M4:N4"/>
    <mergeCell ref="C5:D5"/>
    <mergeCell ref="E5:F5"/>
    <mergeCell ref="G5:H5"/>
    <mergeCell ref="J5:K5"/>
    <mergeCell ref="M5:N5"/>
    <mergeCell ref="C6:D6"/>
    <mergeCell ref="E6:F6"/>
    <mergeCell ref="G6:H6"/>
    <mergeCell ref="J6:K6"/>
    <mergeCell ref="M6:N6"/>
    <mergeCell ref="G4:H4"/>
    <mergeCell ref="M7:N7"/>
    <mergeCell ref="C8:D8"/>
    <mergeCell ref="E8:F8"/>
    <mergeCell ref="G8:H8"/>
    <mergeCell ref="J8:K8"/>
    <mergeCell ref="B86:C86"/>
    <mergeCell ref="D86:G86"/>
    <mergeCell ref="B88:C88"/>
    <mergeCell ref="D88:G88"/>
    <mergeCell ref="H88:N88"/>
    <mergeCell ref="H86:N86"/>
    <mergeCell ref="B87:C87"/>
    <mergeCell ref="D87:G87"/>
    <mergeCell ref="H87:N87"/>
    <mergeCell ref="N68:N69"/>
    <mergeCell ref="B70:N70"/>
    <mergeCell ref="J71:K71"/>
    <mergeCell ref="J72:K72"/>
    <mergeCell ref="J73:K73"/>
    <mergeCell ref="J75:K75"/>
    <mergeCell ref="J76:K76"/>
    <mergeCell ref="B85:C85"/>
    <mergeCell ref="D85:G85"/>
    <mergeCell ref="H85:N85"/>
    <mergeCell ref="H68:H69"/>
    <mergeCell ref="I68:I69"/>
    <mergeCell ref="J74:K74"/>
    <mergeCell ref="J79:K79"/>
    <mergeCell ref="J81:K81"/>
    <mergeCell ref="A31:A32"/>
    <mergeCell ref="D31:D32"/>
    <mergeCell ref="E31:E32"/>
    <mergeCell ref="E21:H21"/>
    <mergeCell ref="J56:K56"/>
    <mergeCell ref="A64:B64"/>
    <mergeCell ref="J64:K64"/>
    <mergeCell ref="J62:K62"/>
    <mergeCell ref="J61:K61"/>
    <mergeCell ref="J60:K60"/>
    <mergeCell ref="J52:K52"/>
    <mergeCell ref="J19:K19"/>
    <mergeCell ref="B21:D21"/>
    <mergeCell ref="C31:C32"/>
    <mergeCell ref="J30:K30"/>
    <mergeCell ref="J31:K32"/>
    <mergeCell ref="F31:F32"/>
    <mergeCell ref="H31:H32"/>
    <mergeCell ref="I31:I32"/>
    <mergeCell ref="G31:G32"/>
    <mergeCell ref="B23:D23"/>
    <mergeCell ref="E23:H23"/>
    <mergeCell ref="I23:N23"/>
    <mergeCell ref="A12:A13"/>
    <mergeCell ref="C12:C13"/>
    <mergeCell ref="D12:D13"/>
    <mergeCell ref="B31:B32"/>
    <mergeCell ref="J58:K58"/>
    <mergeCell ref="J59:K59"/>
    <mergeCell ref="J57:K57"/>
    <mergeCell ref="J63:K63"/>
    <mergeCell ref="J41:K41"/>
    <mergeCell ref="J42:K42"/>
    <mergeCell ref="J43:K43"/>
    <mergeCell ref="J44:K44"/>
    <mergeCell ref="J47:K47"/>
    <mergeCell ref="J45:K45"/>
    <mergeCell ref="J51:K51"/>
    <mergeCell ref="J14:K14"/>
    <mergeCell ref="B48:N48"/>
    <mergeCell ref="J49:K49"/>
    <mergeCell ref="J50:K50"/>
    <mergeCell ref="J46:K46"/>
    <mergeCell ref="A47:B47"/>
    <mergeCell ref="J36:K36"/>
    <mergeCell ref="J37:K37"/>
    <mergeCell ref="I21:N21"/>
    <mergeCell ref="L11:M11"/>
    <mergeCell ref="L12:M12"/>
    <mergeCell ref="L30:M30"/>
    <mergeCell ref="L31:M31"/>
    <mergeCell ref="J38:K38"/>
    <mergeCell ref="J39:K39"/>
    <mergeCell ref="J40:K40"/>
    <mergeCell ref="I22:N22"/>
    <mergeCell ref="N31:N32"/>
    <mergeCell ref="J11:K11"/>
    <mergeCell ref="B33:N33"/>
    <mergeCell ref="J34:K34"/>
    <mergeCell ref="J35:K35"/>
    <mergeCell ref="I12:I13"/>
    <mergeCell ref="J12:K13"/>
    <mergeCell ref="B22:D22"/>
    <mergeCell ref="E22:H22"/>
    <mergeCell ref="H12:H13"/>
    <mergeCell ref="B12:B13"/>
    <mergeCell ref="N12:N13"/>
    <mergeCell ref="J16:K16"/>
    <mergeCell ref="J17:K17"/>
    <mergeCell ref="J18:K18"/>
    <mergeCell ref="A19:B19"/>
    <mergeCell ref="K102:L102"/>
    <mergeCell ref="A99:C101"/>
    <mergeCell ref="A90:C91"/>
    <mergeCell ref="A92:C92"/>
    <mergeCell ref="A93:C93"/>
    <mergeCell ref="A94:C98"/>
    <mergeCell ref="E10:F10"/>
    <mergeCell ref="J10:L10"/>
    <mergeCell ref="G91:I91"/>
    <mergeCell ref="J91:K91"/>
    <mergeCell ref="G92:I92"/>
    <mergeCell ref="J92:K92"/>
    <mergeCell ref="G93:I93"/>
    <mergeCell ref="J93:K93"/>
    <mergeCell ref="G94:I94"/>
    <mergeCell ref="J94:K94"/>
    <mergeCell ref="D96:E96"/>
    <mergeCell ref="D97:E97"/>
    <mergeCell ref="K96:L96"/>
    <mergeCell ref="K97:L97"/>
    <mergeCell ref="K98:L98"/>
    <mergeCell ref="K99:L99"/>
    <mergeCell ref="K100:L100"/>
    <mergeCell ref="K101:L101"/>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9"/>
  <dimension ref="A1:N103"/>
  <sheetViews>
    <sheetView topLeftCell="A82" zoomScaleNormal="100" workbookViewId="0">
      <selection activeCell="G68" sqref="G68:G69"/>
    </sheetView>
  </sheetViews>
  <sheetFormatPr baseColWidth="10" defaultColWidth="11.42578125" defaultRowHeight="18" customHeight="1"/>
  <cols>
    <col min="1" max="1" width="8.7109375" style="237" customWidth="1"/>
    <col min="2" max="2" width="43.28515625" style="237" customWidth="1"/>
    <col min="3" max="5" width="14.7109375" style="237" customWidth="1"/>
    <col min="6" max="6" width="16.7109375" style="237" customWidth="1"/>
    <col min="7" max="9" width="14.7109375" style="237" customWidth="1"/>
    <col min="10" max="10" width="7.42578125" style="237" customWidth="1"/>
    <col min="11" max="11" width="6.42578125" style="237" customWidth="1"/>
    <col min="12" max="12" width="10" style="238" customWidth="1"/>
    <col min="13" max="13" width="8.7109375" style="238" customWidth="1"/>
    <col min="14" max="14" width="14.7109375" style="237" customWidth="1"/>
    <col min="15" max="16384" width="11.42578125" style="237"/>
  </cols>
  <sheetData>
    <row r="1" spans="1:14" ht="31.9" customHeight="1"/>
    <row r="2" spans="1:14" ht="31.9" customHeight="1"/>
    <row r="3" spans="1:14" ht="31.9" customHeight="1"/>
    <row r="4" spans="1:14" s="78" customFormat="1" ht="32.25" customHeight="1">
      <c r="A4" s="677"/>
      <c r="B4" s="32" t="s">
        <v>85</v>
      </c>
      <c r="C4" s="671">
        <f>PRESUPUESTO!$C$2</f>
        <v>0</v>
      </c>
      <c r="D4" s="672"/>
      <c r="E4" s="671" t="s">
        <v>213</v>
      </c>
      <c r="F4" s="672"/>
      <c r="G4" s="680" t="s">
        <v>223</v>
      </c>
      <c r="H4" s="681"/>
      <c r="I4" s="74" t="s">
        <v>217</v>
      </c>
      <c r="J4" s="545" t="s">
        <v>218</v>
      </c>
      <c r="K4" s="542"/>
      <c r="L4" s="114" t="s">
        <v>211</v>
      </c>
      <c r="M4" s="680" t="s">
        <v>212</v>
      </c>
      <c r="N4" s="681"/>
    </row>
    <row r="5" spans="1:14" s="78" customFormat="1" ht="18" customHeight="1">
      <c r="A5" s="678"/>
      <c r="B5" s="32" t="s">
        <v>15</v>
      </c>
      <c r="C5" s="671">
        <f>PRESUPUESTO!$C$3</f>
        <v>0</v>
      </c>
      <c r="D5" s="672"/>
      <c r="E5" s="671"/>
      <c r="F5" s="672"/>
      <c r="G5" s="673" t="str">
        <f>PRESUPUESTO!$A$11</f>
        <v>(1) INTERNADO</v>
      </c>
      <c r="H5" s="674"/>
      <c r="I5" s="115">
        <f>PRESUPUESTO!$E$11</f>
        <v>0</v>
      </c>
      <c r="J5" s="671">
        <f>PRESUPUESTO!$F$11</f>
        <v>0</v>
      </c>
      <c r="K5" s="672"/>
      <c r="L5" s="52">
        <f>'MES 7'!L5</f>
        <v>0</v>
      </c>
      <c r="M5" s="667">
        <v>0</v>
      </c>
      <c r="N5" s="668"/>
    </row>
    <row r="6" spans="1:14" s="78" customFormat="1" ht="18" customHeight="1">
      <c r="A6" s="678"/>
      <c r="B6" s="50" t="s">
        <v>42</v>
      </c>
      <c r="C6" s="671">
        <f>PRESUPUESTO!$C$4</f>
        <v>0</v>
      </c>
      <c r="D6" s="672"/>
      <c r="E6" s="671" t="s">
        <v>215</v>
      </c>
      <c r="F6" s="672"/>
      <c r="G6" s="673" t="str">
        <f>PRESUPUESTO!$A$12</f>
        <v>(2) EXTERNADO MEDIA JORNADA</v>
      </c>
      <c r="H6" s="674"/>
      <c r="I6" s="115">
        <f>PRESUPUESTO!$E$12</f>
        <v>0</v>
      </c>
      <c r="J6" s="671">
        <f>PRESUPUESTO!$F$12</f>
        <v>0</v>
      </c>
      <c r="K6" s="672"/>
      <c r="L6" s="52">
        <f>'MES 7'!L6</f>
        <v>0</v>
      </c>
      <c r="M6" s="667">
        <v>0</v>
      </c>
      <c r="N6" s="668"/>
    </row>
    <row r="7" spans="1:14" s="78" customFormat="1" ht="18" customHeight="1">
      <c r="A7" s="678"/>
      <c r="B7" s="116" t="s">
        <v>1</v>
      </c>
      <c r="C7" s="669">
        <f>PRESUPUESTO!$G$2</f>
        <v>0</v>
      </c>
      <c r="D7" s="670"/>
      <c r="E7" s="669"/>
      <c r="F7" s="670"/>
      <c r="G7" s="673" t="str">
        <f>PRESUPUESTO!$A$13</f>
        <v>(3) INTERVENCION DE APOYO PSICOSOCIAL</v>
      </c>
      <c r="H7" s="674"/>
      <c r="I7" s="115">
        <f>PRESUPUESTO!$E$13</f>
        <v>0</v>
      </c>
      <c r="J7" s="671">
        <f>PRESUPUESTO!$F$13</f>
        <v>0</v>
      </c>
      <c r="K7" s="672"/>
      <c r="L7" s="52">
        <f>'MES 7'!L7</f>
        <v>0</v>
      </c>
      <c r="M7" s="667">
        <v>0</v>
      </c>
      <c r="N7" s="668"/>
    </row>
    <row r="8" spans="1:14" s="78" customFormat="1" ht="18" customHeight="1">
      <c r="A8" s="678"/>
      <c r="B8" s="72" t="s">
        <v>41</v>
      </c>
      <c r="C8" s="669">
        <f>PRESUPUESTO!$G$3</f>
        <v>0</v>
      </c>
      <c r="D8" s="670"/>
      <c r="E8" s="671" t="s">
        <v>214</v>
      </c>
      <c r="F8" s="672"/>
      <c r="G8" s="673" t="str">
        <f>PRESUPUESTO!$A$14</f>
        <v>(4) APOYO PSICOLOGICO ESPECIALIZADO</v>
      </c>
      <c r="H8" s="674"/>
      <c r="I8" s="115">
        <f>PRESUPUESTO!$E$14</f>
        <v>0</v>
      </c>
      <c r="J8" s="671">
        <f>PRESUPUESTO!$F$14</f>
        <v>0</v>
      </c>
      <c r="K8" s="672"/>
      <c r="L8" s="52">
        <f>'MES 7'!L8</f>
        <v>0</v>
      </c>
      <c r="M8" s="667">
        <v>0</v>
      </c>
      <c r="N8" s="668"/>
    </row>
    <row r="9" spans="1:14" s="78" customFormat="1" ht="18" customHeight="1">
      <c r="A9" s="678"/>
      <c r="B9" s="72" t="s">
        <v>3</v>
      </c>
      <c r="C9" s="669">
        <f>PRESUPUESTO!$G$4</f>
        <v>0</v>
      </c>
      <c r="D9" s="670"/>
      <c r="E9" s="671"/>
      <c r="F9" s="672"/>
      <c r="G9" s="673">
        <f>PRESUPUESTO!$A$15</f>
        <v>0</v>
      </c>
      <c r="H9" s="674"/>
      <c r="I9" s="52">
        <f>PRESUPUESTO!$E$15</f>
        <v>0</v>
      </c>
      <c r="J9" s="675">
        <f>PRESUPUESTO!$F$15</f>
        <v>0</v>
      </c>
      <c r="K9" s="676"/>
      <c r="L9" s="52">
        <f>'MES 7'!L9</f>
        <v>0</v>
      </c>
      <c r="M9" s="667">
        <v>0</v>
      </c>
      <c r="N9" s="668"/>
    </row>
    <row r="10" spans="1:14" s="97" customFormat="1" ht="18" customHeight="1">
      <c r="A10" s="679"/>
      <c r="B10" s="80" t="s">
        <v>232</v>
      </c>
      <c r="C10" s="81">
        <f>PRESUPUESTO!C9</f>
        <v>0</v>
      </c>
      <c r="D10" s="82"/>
      <c r="E10" s="501" t="s">
        <v>244</v>
      </c>
      <c r="F10" s="502"/>
      <c r="G10" s="537"/>
      <c r="H10" s="538"/>
      <c r="I10" s="113" t="s">
        <v>246</v>
      </c>
      <c r="J10" s="489" t="s">
        <v>247</v>
      </c>
      <c r="K10" s="490"/>
      <c r="L10" s="491"/>
      <c r="M10" s="543"/>
      <c r="N10" s="544"/>
    </row>
    <row r="11" spans="1:14" ht="18" customHeight="1">
      <c r="A11" s="249" t="s">
        <v>58</v>
      </c>
      <c r="B11" s="241" t="s">
        <v>4</v>
      </c>
      <c r="C11" s="250">
        <v>1</v>
      </c>
      <c r="D11" s="250">
        <v>2</v>
      </c>
      <c r="E11" s="250">
        <v>3</v>
      </c>
      <c r="F11" s="250" t="s">
        <v>5</v>
      </c>
      <c r="G11" s="250">
        <v>5</v>
      </c>
      <c r="H11" s="250">
        <v>-6</v>
      </c>
      <c r="I11" s="250" t="s">
        <v>6</v>
      </c>
      <c r="J11" s="647" t="s">
        <v>105</v>
      </c>
      <c r="K11" s="648"/>
      <c r="L11" s="658" t="s">
        <v>135</v>
      </c>
      <c r="M11" s="659"/>
      <c r="N11" s="251" t="s">
        <v>44</v>
      </c>
    </row>
    <row r="12" spans="1:14" s="252" customFormat="1" ht="27" customHeight="1">
      <c r="A12" s="662">
        <v>1000</v>
      </c>
      <c r="B12" s="656" t="s">
        <v>8</v>
      </c>
      <c r="C12" s="649" t="s">
        <v>108</v>
      </c>
      <c r="D12" s="656" t="s">
        <v>9</v>
      </c>
      <c r="E12" s="656" t="s">
        <v>10</v>
      </c>
      <c r="F12" s="649" t="s">
        <v>107</v>
      </c>
      <c r="G12" s="649" t="s">
        <v>162</v>
      </c>
      <c r="H12" s="649" t="s">
        <v>164</v>
      </c>
      <c r="I12" s="649" t="s">
        <v>109</v>
      </c>
      <c r="J12" s="664" t="s">
        <v>75</v>
      </c>
      <c r="K12" s="653"/>
      <c r="L12" s="660" t="s">
        <v>132</v>
      </c>
      <c r="M12" s="661"/>
      <c r="N12" s="649" t="s">
        <v>111</v>
      </c>
    </row>
    <row r="13" spans="1:14" s="252" customFormat="1" ht="27" customHeight="1">
      <c r="A13" s="663"/>
      <c r="B13" s="657"/>
      <c r="C13" s="651"/>
      <c r="D13" s="657"/>
      <c r="E13" s="657"/>
      <c r="F13" s="650"/>
      <c r="G13" s="651"/>
      <c r="H13" s="651"/>
      <c r="I13" s="651"/>
      <c r="J13" s="665"/>
      <c r="K13" s="655"/>
      <c r="L13" s="253" t="s">
        <v>136</v>
      </c>
      <c r="M13" s="253" t="s">
        <v>137</v>
      </c>
      <c r="N13" s="651"/>
    </row>
    <row r="14" spans="1:14" ht="18" customHeight="1">
      <c r="A14" s="241">
        <v>1100</v>
      </c>
      <c r="B14" s="239" t="s">
        <v>224</v>
      </c>
      <c r="C14" s="31">
        <f>'MES 7'!F14</f>
        <v>0</v>
      </c>
      <c r="D14" s="29">
        <v>0</v>
      </c>
      <c r="E14" s="29">
        <v>0</v>
      </c>
      <c r="F14" s="31">
        <f>C14+D14-E14</f>
        <v>0</v>
      </c>
      <c r="G14" s="31">
        <f>'MES 7'!I14</f>
        <v>0</v>
      </c>
      <c r="H14" s="29">
        <f>+M5+M6+M7+M8+M9+M10</f>
        <v>0</v>
      </c>
      <c r="I14" s="31">
        <f>G14+H14</f>
        <v>0</v>
      </c>
      <c r="J14" s="644" t="e">
        <f t="shared" ref="J14:J19" si="0">(I14/F14)</f>
        <v>#DIV/0!</v>
      </c>
      <c r="K14" s="645"/>
      <c r="L14" s="61">
        <v>0</v>
      </c>
      <c r="M14" s="61">
        <v>0</v>
      </c>
      <c r="N14" s="173">
        <f>F14-I14</f>
        <v>0</v>
      </c>
    </row>
    <row r="15" spans="1:14" ht="18" customHeight="1">
      <c r="A15" s="241">
        <v>1200</v>
      </c>
      <c r="B15" s="239" t="s">
        <v>220</v>
      </c>
      <c r="C15" s="31">
        <f>'MES 7'!F15</f>
        <v>0</v>
      </c>
      <c r="D15" s="29">
        <v>0</v>
      </c>
      <c r="E15" s="29">
        <v>0</v>
      </c>
      <c r="F15" s="31">
        <f>C15+D15-E15</f>
        <v>0</v>
      </c>
      <c r="G15" s="31">
        <f>'MES 7'!I15</f>
        <v>0</v>
      </c>
      <c r="H15" s="29">
        <v>0</v>
      </c>
      <c r="I15" s="31">
        <f>G15+H15</f>
        <v>0</v>
      </c>
      <c r="J15" s="644" t="e">
        <f t="shared" si="0"/>
        <v>#DIV/0!</v>
      </c>
      <c r="K15" s="645"/>
      <c r="L15" s="61">
        <v>0</v>
      </c>
      <c r="M15" s="61">
        <v>0</v>
      </c>
      <c r="N15" s="173">
        <f>F15-I15</f>
        <v>0</v>
      </c>
    </row>
    <row r="16" spans="1:14" ht="18" customHeight="1">
      <c r="A16" s="241">
        <v>1300</v>
      </c>
      <c r="B16" s="239" t="s">
        <v>182</v>
      </c>
      <c r="C16" s="31">
        <f>'MES 7'!F16</f>
        <v>0</v>
      </c>
      <c r="D16" s="29">
        <v>0</v>
      </c>
      <c r="E16" s="29">
        <v>0</v>
      </c>
      <c r="F16" s="31">
        <f>C16+D16-E16</f>
        <v>0</v>
      </c>
      <c r="G16" s="31">
        <f>'MES 7'!I16</f>
        <v>0</v>
      </c>
      <c r="H16" s="29">
        <v>0</v>
      </c>
      <c r="I16" s="31">
        <f>G16+H16</f>
        <v>0</v>
      </c>
      <c r="J16" s="644" t="e">
        <f t="shared" si="0"/>
        <v>#DIV/0!</v>
      </c>
      <c r="K16" s="645"/>
      <c r="L16" s="61">
        <v>0</v>
      </c>
      <c r="M16" s="61">
        <v>0</v>
      </c>
      <c r="N16" s="173">
        <f>F16-I16</f>
        <v>0</v>
      </c>
    </row>
    <row r="17" spans="1:14" ht="18" customHeight="1">
      <c r="A17" s="241">
        <v>1400</v>
      </c>
      <c r="B17" s="239" t="s">
        <v>225</v>
      </c>
      <c r="C17" s="31">
        <f>'MES 7'!F17</f>
        <v>0</v>
      </c>
      <c r="D17" s="29">
        <v>0</v>
      </c>
      <c r="E17" s="29">
        <v>0</v>
      </c>
      <c r="F17" s="31">
        <f>C17+D17-E17</f>
        <v>0</v>
      </c>
      <c r="G17" s="31">
        <f>'MES 7'!I17</f>
        <v>0</v>
      </c>
      <c r="H17" s="29">
        <v>0</v>
      </c>
      <c r="I17" s="31">
        <f>G17+H17</f>
        <v>0</v>
      </c>
      <c r="J17" s="644" t="e">
        <f t="shared" si="0"/>
        <v>#DIV/0!</v>
      </c>
      <c r="K17" s="645"/>
      <c r="L17" s="61">
        <v>0</v>
      </c>
      <c r="M17" s="61">
        <v>0</v>
      </c>
      <c r="N17" s="173">
        <f>F17-I17</f>
        <v>0</v>
      </c>
    </row>
    <row r="18" spans="1:14" ht="18" customHeight="1">
      <c r="A18" s="241">
        <v>1500</v>
      </c>
      <c r="B18" s="239" t="s">
        <v>226</v>
      </c>
      <c r="C18" s="31">
        <f>'MES 7'!F18</f>
        <v>0</v>
      </c>
      <c r="D18" s="29">
        <v>0</v>
      </c>
      <c r="E18" s="29">
        <v>0</v>
      </c>
      <c r="F18" s="31">
        <f>C18+D18-E18</f>
        <v>0</v>
      </c>
      <c r="G18" s="31">
        <f>'MES 7'!I18</f>
        <v>0</v>
      </c>
      <c r="H18" s="29">
        <v>0</v>
      </c>
      <c r="I18" s="31">
        <f>G18+H18</f>
        <v>0</v>
      </c>
      <c r="J18" s="644" t="e">
        <f t="shared" si="0"/>
        <v>#DIV/0!</v>
      </c>
      <c r="K18" s="645"/>
      <c r="L18" s="61">
        <v>0</v>
      </c>
      <c r="M18" s="61">
        <v>0</v>
      </c>
      <c r="N18" s="173">
        <f>F18-I18</f>
        <v>0</v>
      </c>
    </row>
    <row r="19" spans="1:14" s="254" customFormat="1" ht="18" customHeight="1">
      <c r="A19" s="619" t="s">
        <v>0</v>
      </c>
      <c r="B19" s="620"/>
      <c r="C19" s="172">
        <f>SUM(C14:C18)</f>
        <v>0</v>
      </c>
      <c r="D19" s="172">
        <f t="shared" ref="D19:I19" si="1">SUM(D14:D18)</f>
        <v>0</v>
      </c>
      <c r="E19" s="172">
        <f t="shared" si="1"/>
        <v>0</v>
      </c>
      <c r="F19" s="172">
        <f t="shared" si="1"/>
        <v>0</v>
      </c>
      <c r="G19" s="172">
        <f t="shared" si="1"/>
        <v>0</v>
      </c>
      <c r="H19" s="172">
        <f t="shared" si="1"/>
        <v>0</v>
      </c>
      <c r="I19" s="172">
        <f t="shared" si="1"/>
        <v>0</v>
      </c>
      <c r="J19" s="642" t="e">
        <f t="shared" si="0"/>
        <v>#DIV/0!</v>
      </c>
      <c r="K19" s="643"/>
      <c r="L19" s="174">
        <f>SUM(L14:L18)</f>
        <v>0</v>
      </c>
      <c r="M19" s="174">
        <f>SUM(M14:M18)</f>
        <v>0</v>
      </c>
      <c r="N19" s="174">
        <f>SUM(N14:N18)</f>
        <v>0</v>
      </c>
    </row>
    <row r="21" spans="1:14" s="78" customFormat="1" ht="18" customHeight="1">
      <c r="B21" s="666" t="s">
        <v>13</v>
      </c>
      <c r="C21" s="666"/>
      <c r="D21" s="666"/>
      <c r="E21" s="666" t="s">
        <v>45</v>
      </c>
      <c r="F21" s="666"/>
      <c r="G21" s="666"/>
      <c r="H21" s="666"/>
      <c r="I21" s="666" t="s">
        <v>46</v>
      </c>
      <c r="J21" s="666"/>
      <c r="K21" s="666"/>
      <c r="L21" s="666"/>
      <c r="M21" s="666"/>
      <c r="N21" s="666"/>
    </row>
    <row r="22" spans="1:14" s="78" customFormat="1" ht="18" customHeight="1">
      <c r="B22" s="666"/>
      <c r="C22" s="666"/>
      <c r="D22" s="666"/>
      <c r="E22" s="666"/>
      <c r="F22" s="666"/>
      <c r="G22" s="666"/>
      <c r="H22" s="666"/>
      <c r="I22" s="666"/>
      <c r="J22" s="666"/>
      <c r="K22" s="666"/>
      <c r="L22" s="666"/>
      <c r="M22" s="666"/>
      <c r="N22" s="666"/>
    </row>
    <row r="23" spans="1:14" s="78" customFormat="1" ht="40.5" customHeight="1">
      <c r="B23" s="666"/>
      <c r="C23" s="666"/>
      <c r="D23" s="666"/>
      <c r="E23" s="666"/>
      <c r="F23" s="666"/>
      <c r="G23" s="666"/>
      <c r="H23" s="666"/>
      <c r="I23" s="666"/>
      <c r="J23" s="666"/>
      <c r="K23" s="666"/>
      <c r="L23" s="666"/>
      <c r="M23" s="666"/>
      <c r="N23" s="666"/>
    </row>
    <row r="24" spans="1:14" s="78" customFormat="1" ht="11.25">
      <c r="B24" s="666" t="s">
        <v>14</v>
      </c>
      <c r="C24" s="666"/>
      <c r="D24" s="666"/>
      <c r="E24" s="666" t="s">
        <v>14</v>
      </c>
      <c r="F24" s="666"/>
      <c r="G24" s="666"/>
      <c r="H24" s="666"/>
      <c r="I24" s="666" t="s">
        <v>14</v>
      </c>
      <c r="J24" s="666"/>
      <c r="K24" s="666"/>
      <c r="L24" s="666"/>
      <c r="M24" s="666"/>
      <c r="N24" s="666"/>
    </row>
    <row r="25" spans="1:14" ht="11.25"/>
    <row r="26" spans="1:14" ht="11.25">
      <c r="B26" s="255" t="s">
        <v>233</v>
      </c>
    </row>
    <row r="27" spans="1:14" ht="15.6" customHeight="1">
      <c r="B27" s="256"/>
    </row>
    <row r="28" spans="1:14" ht="11.25">
      <c r="B28" s="256"/>
    </row>
    <row r="29" spans="1:14" ht="11.25">
      <c r="B29" s="255"/>
    </row>
    <row r="30" spans="1:14" ht="18" customHeight="1">
      <c r="A30" s="249" t="s">
        <v>58</v>
      </c>
      <c r="B30" s="241" t="s">
        <v>4</v>
      </c>
      <c r="C30" s="250">
        <v>1</v>
      </c>
      <c r="D30" s="250">
        <v>2</v>
      </c>
      <c r="E30" s="250">
        <v>3</v>
      </c>
      <c r="F30" s="250" t="s">
        <v>5</v>
      </c>
      <c r="G30" s="250">
        <v>5</v>
      </c>
      <c r="H30" s="250">
        <v>-6</v>
      </c>
      <c r="I30" s="250" t="s">
        <v>6</v>
      </c>
      <c r="J30" s="647" t="s">
        <v>105</v>
      </c>
      <c r="K30" s="648"/>
      <c r="L30" s="658" t="s">
        <v>135</v>
      </c>
      <c r="M30" s="659"/>
      <c r="N30" s="251" t="s">
        <v>44</v>
      </c>
    </row>
    <row r="31" spans="1:14" s="254" customFormat="1" ht="27" customHeight="1">
      <c r="A31" s="656">
        <v>2000</v>
      </c>
      <c r="B31" s="656" t="s">
        <v>18</v>
      </c>
      <c r="C31" s="649" t="s">
        <v>108</v>
      </c>
      <c r="D31" s="656" t="s">
        <v>9</v>
      </c>
      <c r="E31" s="656" t="s">
        <v>10</v>
      </c>
      <c r="F31" s="649" t="s">
        <v>107</v>
      </c>
      <c r="G31" s="649" t="s">
        <v>163</v>
      </c>
      <c r="H31" s="649" t="s">
        <v>165</v>
      </c>
      <c r="I31" s="649" t="s">
        <v>110</v>
      </c>
      <c r="J31" s="652" t="s">
        <v>76</v>
      </c>
      <c r="K31" s="653"/>
      <c r="L31" s="660" t="s">
        <v>132</v>
      </c>
      <c r="M31" s="661"/>
      <c r="N31" s="649" t="s">
        <v>112</v>
      </c>
    </row>
    <row r="32" spans="1:14" s="254" customFormat="1" ht="27" customHeight="1">
      <c r="A32" s="657"/>
      <c r="B32" s="657"/>
      <c r="C32" s="651"/>
      <c r="D32" s="657"/>
      <c r="E32" s="657"/>
      <c r="F32" s="650"/>
      <c r="G32" s="650"/>
      <c r="H32" s="651"/>
      <c r="I32" s="651"/>
      <c r="J32" s="654"/>
      <c r="K32" s="655"/>
      <c r="L32" s="257" t="s">
        <v>133</v>
      </c>
      <c r="M32" s="257" t="s">
        <v>134</v>
      </c>
      <c r="N32" s="651"/>
    </row>
    <row r="33" spans="1:14" s="254" customFormat="1" ht="18" customHeight="1">
      <c r="A33" s="251">
        <v>2100</v>
      </c>
      <c r="B33" s="646" t="s">
        <v>187</v>
      </c>
      <c r="C33" s="646"/>
      <c r="D33" s="646"/>
      <c r="E33" s="646"/>
      <c r="F33" s="646"/>
      <c r="G33" s="646"/>
      <c r="H33" s="646"/>
      <c r="I33" s="646"/>
      <c r="J33" s="646"/>
      <c r="K33" s="646"/>
      <c r="L33" s="646"/>
      <c r="M33" s="646"/>
      <c r="N33" s="646"/>
    </row>
    <row r="34" spans="1:14" ht="18" customHeight="1">
      <c r="A34" s="241">
        <v>2101</v>
      </c>
      <c r="B34" s="239" t="s">
        <v>80</v>
      </c>
      <c r="C34" s="31">
        <f>'MES 7'!F34</f>
        <v>0</v>
      </c>
      <c r="D34" s="29">
        <v>0</v>
      </c>
      <c r="E34" s="29">
        <v>0</v>
      </c>
      <c r="F34" s="31">
        <f t="shared" ref="F34:F44" si="2">C34+D34-E34</f>
        <v>0</v>
      </c>
      <c r="G34" s="31">
        <f>'MES 7'!I34</f>
        <v>0</v>
      </c>
      <c r="H34" s="29">
        <v>0</v>
      </c>
      <c r="I34" s="31">
        <f>G34+H34</f>
        <v>0</v>
      </c>
      <c r="J34" s="644" t="e">
        <f>(I34/F34)</f>
        <v>#DIV/0!</v>
      </c>
      <c r="K34" s="645"/>
      <c r="L34" s="61">
        <v>0</v>
      </c>
      <c r="M34" s="61">
        <v>0</v>
      </c>
      <c r="N34" s="30">
        <f>(F34-I34)</f>
        <v>0</v>
      </c>
    </row>
    <row r="35" spans="1:14" ht="18" customHeight="1">
      <c r="A35" s="241">
        <v>2102</v>
      </c>
      <c r="B35" s="239" t="s">
        <v>20</v>
      </c>
      <c r="C35" s="31">
        <f>'MES 7'!F35</f>
        <v>0</v>
      </c>
      <c r="D35" s="29">
        <v>0</v>
      </c>
      <c r="E35" s="29">
        <v>0</v>
      </c>
      <c r="F35" s="31">
        <f t="shared" si="2"/>
        <v>0</v>
      </c>
      <c r="G35" s="31">
        <f>'MES 7'!I35</f>
        <v>0</v>
      </c>
      <c r="H35" s="29">
        <v>0</v>
      </c>
      <c r="I35" s="31">
        <f t="shared" ref="I35:I44" si="3">G35+H35</f>
        <v>0</v>
      </c>
      <c r="J35" s="644" t="e">
        <f t="shared" ref="J35:J44" si="4">(I35/F35)</f>
        <v>#DIV/0!</v>
      </c>
      <c r="K35" s="645"/>
      <c r="L35" s="61">
        <v>0</v>
      </c>
      <c r="M35" s="61">
        <v>0</v>
      </c>
      <c r="N35" s="30">
        <f t="shared" ref="N35:N44" si="5">(F35-I35)</f>
        <v>0</v>
      </c>
    </row>
    <row r="36" spans="1:14" ht="18" customHeight="1">
      <c r="A36" s="241">
        <v>2103</v>
      </c>
      <c r="B36" s="239" t="s">
        <v>21</v>
      </c>
      <c r="C36" s="31">
        <f>'MES 7'!F36</f>
        <v>0</v>
      </c>
      <c r="D36" s="29">
        <v>0</v>
      </c>
      <c r="E36" s="29">
        <v>0</v>
      </c>
      <c r="F36" s="31">
        <f t="shared" si="2"/>
        <v>0</v>
      </c>
      <c r="G36" s="31">
        <f>'MES 7'!I36</f>
        <v>0</v>
      </c>
      <c r="H36" s="29">
        <v>0</v>
      </c>
      <c r="I36" s="31">
        <f t="shared" si="3"/>
        <v>0</v>
      </c>
      <c r="J36" s="644" t="e">
        <f t="shared" si="4"/>
        <v>#DIV/0!</v>
      </c>
      <c r="K36" s="645"/>
      <c r="L36" s="61">
        <v>0</v>
      </c>
      <c r="M36" s="61">
        <v>0</v>
      </c>
      <c r="N36" s="30">
        <f t="shared" si="5"/>
        <v>0</v>
      </c>
    </row>
    <row r="37" spans="1:14" ht="18" customHeight="1">
      <c r="A37" s="241">
        <v>2104</v>
      </c>
      <c r="B37" s="239" t="s">
        <v>22</v>
      </c>
      <c r="C37" s="31">
        <f>'MES 7'!F37</f>
        <v>0</v>
      </c>
      <c r="D37" s="29">
        <v>0</v>
      </c>
      <c r="E37" s="29">
        <v>0</v>
      </c>
      <c r="F37" s="31">
        <f t="shared" si="2"/>
        <v>0</v>
      </c>
      <c r="G37" s="31">
        <f>'MES 7'!I37</f>
        <v>0</v>
      </c>
      <c r="H37" s="29">
        <v>0</v>
      </c>
      <c r="I37" s="31">
        <f t="shared" si="3"/>
        <v>0</v>
      </c>
      <c r="J37" s="644" t="e">
        <f t="shared" si="4"/>
        <v>#DIV/0!</v>
      </c>
      <c r="K37" s="645"/>
      <c r="L37" s="61">
        <v>0</v>
      </c>
      <c r="M37" s="61">
        <v>0</v>
      </c>
      <c r="N37" s="30">
        <f t="shared" si="5"/>
        <v>0</v>
      </c>
    </row>
    <row r="38" spans="1:14" ht="18" customHeight="1">
      <c r="A38" s="241">
        <v>2105</v>
      </c>
      <c r="B38" s="239" t="s">
        <v>23</v>
      </c>
      <c r="C38" s="31">
        <f>'MES 7'!F38</f>
        <v>0</v>
      </c>
      <c r="D38" s="29">
        <v>0</v>
      </c>
      <c r="E38" s="29">
        <v>0</v>
      </c>
      <c r="F38" s="31">
        <f t="shared" si="2"/>
        <v>0</v>
      </c>
      <c r="G38" s="31">
        <f>'MES 7'!I38</f>
        <v>0</v>
      </c>
      <c r="H38" s="29">
        <v>0</v>
      </c>
      <c r="I38" s="31">
        <f t="shared" si="3"/>
        <v>0</v>
      </c>
      <c r="J38" s="644" t="e">
        <f t="shared" si="4"/>
        <v>#DIV/0!</v>
      </c>
      <c r="K38" s="645"/>
      <c r="L38" s="61">
        <v>0</v>
      </c>
      <c r="M38" s="61">
        <v>0</v>
      </c>
      <c r="N38" s="30">
        <f t="shared" si="5"/>
        <v>0</v>
      </c>
    </row>
    <row r="39" spans="1:14" ht="18" customHeight="1">
      <c r="A39" s="241">
        <v>2106</v>
      </c>
      <c r="B39" s="239" t="s">
        <v>24</v>
      </c>
      <c r="C39" s="31">
        <f>'MES 7'!F39</f>
        <v>0</v>
      </c>
      <c r="D39" s="29">
        <v>0</v>
      </c>
      <c r="E39" s="29">
        <v>0</v>
      </c>
      <c r="F39" s="31">
        <f t="shared" si="2"/>
        <v>0</v>
      </c>
      <c r="G39" s="31">
        <f>'MES 7'!I39</f>
        <v>0</v>
      </c>
      <c r="H39" s="29">
        <v>0</v>
      </c>
      <c r="I39" s="31">
        <f t="shared" si="3"/>
        <v>0</v>
      </c>
      <c r="J39" s="644" t="e">
        <f t="shared" si="4"/>
        <v>#DIV/0!</v>
      </c>
      <c r="K39" s="645"/>
      <c r="L39" s="61">
        <v>0</v>
      </c>
      <c r="M39" s="61">
        <v>0</v>
      </c>
      <c r="N39" s="30">
        <f t="shared" si="5"/>
        <v>0</v>
      </c>
    </row>
    <row r="40" spans="1:14" ht="18" customHeight="1">
      <c r="A40" s="241">
        <v>2107</v>
      </c>
      <c r="B40" s="239" t="s">
        <v>25</v>
      </c>
      <c r="C40" s="31">
        <f>'MES 7'!F40</f>
        <v>0</v>
      </c>
      <c r="D40" s="29">
        <v>0</v>
      </c>
      <c r="E40" s="29">
        <v>0</v>
      </c>
      <c r="F40" s="31">
        <f t="shared" si="2"/>
        <v>0</v>
      </c>
      <c r="G40" s="31">
        <f>'MES 7'!I40</f>
        <v>0</v>
      </c>
      <c r="H40" s="29">
        <v>0</v>
      </c>
      <c r="I40" s="31">
        <f t="shared" si="3"/>
        <v>0</v>
      </c>
      <c r="J40" s="644" t="e">
        <f t="shared" si="4"/>
        <v>#DIV/0!</v>
      </c>
      <c r="K40" s="645"/>
      <c r="L40" s="61">
        <v>0</v>
      </c>
      <c r="M40" s="61">
        <v>0</v>
      </c>
      <c r="N40" s="30">
        <f t="shared" si="5"/>
        <v>0</v>
      </c>
    </row>
    <row r="41" spans="1:14" ht="24.75" customHeight="1">
      <c r="A41" s="241">
        <v>2108</v>
      </c>
      <c r="B41" s="258" t="s">
        <v>88</v>
      </c>
      <c r="C41" s="31">
        <f>'MES 7'!F41</f>
        <v>0</v>
      </c>
      <c r="D41" s="29">
        <v>0</v>
      </c>
      <c r="E41" s="29">
        <v>0</v>
      </c>
      <c r="F41" s="31">
        <f t="shared" si="2"/>
        <v>0</v>
      </c>
      <c r="G41" s="31">
        <f>'MES 7'!I41</f>
        <v>0</v>
      </c>
      <c r="H41" s="29">
        <v>0</v>
      </c>
      <c r="I41" s="31">
        <f t="shared" si="3"/>
        <v>0</v>
      </c>
      <c r="J41" s="644" t="e">
        <f t="shared" si="4"/>
        <v>#DIV/0!</v>
      </c>
      <c r="K41" s="645"/>
      <c r="L41" s="61">
        <v>0</v>
      </c>
      <c r="M41" s="61">
        <v>0</v>
      </c>
      <c r="N41" s="30">
        <f t="shared" si="5"/>
        <v>0</v>
      </c>
    </row>
    <row r="42" spans="1:14" ht="18" customHeight="1">
      <c r="A42" s="241">
        <v>2109</v>
      </c>
      <c r="B42" s="239" t="s">
        <v>131</v>
      </c>
      <c r="C42" s="31">
        <f>'MES 7'!F42</f>
        <v>0</v>
      </c>
      <c r="D42" s="29">
        <v>0</v>
      </c>
      <c r="E42" s="29">
        <v>0</v>
      </c>
      <c r="F42" s="31">
        <f t="shared" si="2"/>
        <v>0</v>
      </c>
      <c r="G42" s="31">
        <f>'MES 7'!I42</f>
        <v>0</v>
      </c>
      <c r="H42" s="29">
        <v>0</v>
      </c>
      <c r="I42" s="31">
        <f t="shared" si="3"/>
        <v>0</v>
      </c>
      <c r="J42" s="644" t="e">
        <f t="shared" si="4"/>
        <v>#DIV/0!</v>
      </c>
      <c r="K42" s="645"/>
      <c r="L42" s="61">
        <v>0</v>
      </c>
      <c r="M42" s="61">
        <v>0</v>
      </c>
      <c r="N42" s="30">
        <f t="shared" si="5"/>
        <v>0</v>
      </c>
    </row>
    <row r="43" spans="1:14" ht="18" customHeight="1">
      <c r="A43" s="241">
        <f>+A42+1</f>
        <v>2110</v>
      </c>
      <c r="B43" s="239" t="s">
        <v>27</v>
      </c>
      <c r="C43" s="31">
        <f>'MES 7'!F43</f>
        <v>0</v>
      </c>
      <c r="D43" s="29">
        <v>0</v>
      </c>
      <c r="E43" s="29">
        <v>0</v>
      </c>
      <c r="F43" s="31">
        <f t="shared" si="2"/>
        <v>0</v>
      </c>
      <c r="G43" s="31">
        <f>'MES 7'!I43</f>
        <v>0</v>
      </c>
      <c r="H43" s="29">
        <v>0</v>
      </c>
      <c r="I43" s="31">
        <f t="shared" si="3"/>
        <v>0</v>
      </c>
      <c r="J43" s="644" t="e">
        <f t="shared" si="4"/>
        <v>#DIV/0!</v>
      </c>
      <c r="K43" s="645"/>
      <c r="L43" s="61">
        <v>0</v>
      </c>
      <c r="M43" s="61">
        <v>0</v>
      </c>
      <c r="N43" s="30">
        <f t="shared" si="5"/>
        <v>0</v>
      </c>
    </row>
    <row r="44" spans="1:14" ht="18" customHeight="1">
      <c r="A44" s="241">
        <f>+A43+1</f>
        <v>2111</v>
      </c>
      <c r="B44" s="239" t="s">
        <v>28</v>
      </c>
      <c r="C44" s="31">
        <f>'MES 7'!F44</f>
        <v>0</v>
      </c>
      <c r="D44" s="29">
        <v>0</v>
      </c>
      <c r="E44" s="29">
        <v>0</v>
      </c>
      <c r="F44" s="31">
        <f t="shared" si="2"/>
        <v>0</v>
      </c>
      <c r="G44" s="31">
        <f>'MES 7'!I44</f>
        <v>0</v>
      </c>
      <c r="H44" s="29">
        <v>0</v>
      </c>
      <c r="I44" s="31">
        <f t="shared" si="3"/>
        <v>0</v>
      </c>
      <c r="J44" s="644" t="e">
        <f t="shared" si="4"/>
        <v>#DIV/0!</v>
      </c>
      <c r="K44" s="645"/>
      <c r="L44" s="61">
        <v>0</v>
      </c>
      <c r="M44" s="61">
        <v>0</v>
      </c>
      <c r="N44" s="30">
        <f t="shared" si="5"/>
        <v>0</v>
      </c>
    </row>
    <row r="45" spans="1:14" ht="18" customHeight="1">
      <c r="A45" s="241">
        <f>+A44+1</f>
        <v>2112</v>
      </c>
      <c r="B45" s="239" t="s">
        <v>205</v>
      </c>
      <c r="C45" s="31">
        <f>'MES 7'!F45</f>
        <v>0</v>
      </c>
      <c r="D45" s="29">
        <v>0</v>
      </c>
      <c r="E45" s="29">
        <v>0</v>
      </c>
      <c r="F45" s="31">
        <f>C45+D45-E45</f>
        <v>0</v>
      </c>
      <c r="G45" s="31">
        <f>'MES 7'!I45</f>
        <v>0</v>
      </c>
      <c r="H45" s="29">
        <v>0</v>
      </c>
      <c r="I45" s="31">
        <f>G45+H45</f>
        <v>0</v>
      </c>
      <c r="J45" s="644" t="e">
        <f>(I45/F45)</f>
        <v>#DIV/0!</v>
      </c>
      <c r="K45" s="645"/>
      <c r="L45" s="61">
        <v>0</v>
      </c>
      <c r="M45" s="61">
        <v>0</v>
      </c>
      <c r="N45" s="30">
        <f>(F45-I45)</f>
        <v>0</v>
      </c>
    </row>
    <row r="46" spans="1:14" ht="18" customHeight="1">
      <c r="A46" s="241">
        <f>+A45+1</f>
        <v>2113</v>
      </c>
      <c r="B46" s="239" t="s">
        <v>124</v>
      </c>
      <c r="C46" s="31">
        <f>'MES 7'!F46</f>
        <v>0</v>
      </c>
      <c r="D46" s="29">
        <v>0</v>
      </c>
      <c r="E46" s="29">
        <v>0</v>
      </c>
      <c r="F46" s="31">
        <f>C46+D46-E46</f>
        <v>0</v>
      </c>
      <c r="G46" s="31">
        <f>'MES 7'!I46</f>
        <v>0</v>
      </c>
      <c r="H46" s="29">
        <v>0</v>
      </c>
      <c r="I46" s="31">
        <f>G46+H46</f>
        <v>0</v>
      </c>
      <c r="J46" s="644" t="e">
        <f>(I46/F46)</f>
        <v>#DIV/0!</v>
      </c>
      <c r="K46" s="645"/>
      <c r="L46" s="61">
        <v>0</v>
      </c>
      <c r="M46" s="61">
        <v>0</v>
      </c>
      <c r="N46" s="30">
        <f>(F46-I46)</f>
        <v>0</v>
      </c>
    </row>
    <row r="47" spans="1:14" s="254" customFormat="1" ht="18" customHeight="1">
      <c r="A47" s="619" t="s">
        <v>29</v>
      </c>
      <c r="B47" s="620"/>
      <c r="C47" s="175">
        <f t="shared" ref="C47:I47" si="6">SUM(C34:C46)</f>
        <v>0</v>
      </c>
      <c r="D47" s="175">
        <f t="shared" si="6"/>
        <v>0</v>
      </c>
      <c r="E47" s="175">
        <f t="shared" si="6"/>
        <v>0</v>
      </c>
      <c r="F47" s="175">
        <f t="shared" si="6"/>
        <v>0</v>
      </c>
      <c r="G47" s="175">
        <f t="shared" si="6"/>
        <v>0</v>
      </c>
      <c r="H47" s="175">
        <f t="shared" si="6"/>
        <v>0</v>
      </c>
      <c r="I47" s="175">
        <f t="shared" si="6"/>
        <v>0</v>
      </c>
      <c r="J47" s="642" t="e">
        <f>(I47/F47)</f>
        <v>#DIV/0!</v>
      </c>
      <c r="K47" s="643"/>
      <c r="L47" s="177">
        <f>SUM(L34:L46)</f>
        <v>0</v>
      </c>
      <c r="M47" s="177">
        <f>SUM(M34:M46)</f>
        <v>0</v>
      </c>
      <c r="N47" s="175">
        <f>SUM(N34:N46)</f>
        <v>0</v>
      </c>
    </row>
    <row r="48" spans="1:14" s="254" customFormat="1" ht="18" customHeight="1">
      <c r="A48" s="251">
        <v>2200</v>
      </c>
      <c r="B48" s="646" t="s">
        <v>188</v>
      </c>
      <c r="C48" s="646"/>
      <c r="D48" s="646"/>
      <c r="E48" s="646"/>
      <c r="F48" s="646"/>
      <c r="G48" s="646"/>
      <c r="H48" s="646"/>
      <c r="I48" s="646"/>
      <c r="J48" s="646"/>
      <c r="K48" s="646"/>
      <c r="L48" s="646"/>
      <c r="M48" s="646"/>
      <c r="N48" s="646"/>
    </row>
    <row r="49" spans="1:14" ht="18" customHeight="1">
      <c r="A49" s="241">
        <v>2201</v>
      </c>
      <c r="B49" s="239" t="s">
        <v>126</v>
      </c>
      <c r="C49" s="31">
        <f>'MES 7'!F49</f>
        <v>0</v>
      </c>
      <c r="D49" s="29">
        <v>0</v>
      </c>
      <c r="E49" s="29">
        <v>0</v>
      </c>
      <c r="F49" s="31">
        <f>C49+D49-E49</f>
        <v>0</v>
      </c>
      <c r="G49" s="31">
        <f>'MES 7'!I49</f>
        <v>0</v>
      </c>
      <c r="H49" s="29">
        <v>0</v>
      </c>
      <c r="I49" s="30">
        <f>(G49+H49)</f>
        <v>0</v>
      </c>
      <c r="J49" s="644" t="e">
        <f>(I49/F49)</f>
        <v>#DIV/0!</v>
      </c>
      <c r="K49" s="645"/>
      <c r="L49" s="61">
        <v>0</v>
      </c>
      <c r="M49" s="61">
        <v>0</v>
      </c>
      <c r="N49" s="30">
        <f>(F49-I49)</f>
        <v>0</v>
      </c>
    </row>
    <row r="50" spans="1:14" ht="18.600000000000001" customHeight="1">
      <c r="A50" s="241">
        <v>2202</v>
      </c>
      <c r="B50" s="258" t="s">
        <v>95</v>
      </c>
      <c r="C50" s="31">
        <f>'MES 7'!F50</f>
        <v>0</v>
      </c>
      <c r="D50" s="29">
        <v>0</v>
      </c>
      <c r="E50" s="29">
        <v>0</v>
      </c>
      <c r="F50" s="31">
        <f t="shared" ref="F50:F56" si="7">C50+D50-E50</f>
        <v>0</v>
      </c>
      <c r="G50" s="31">
        <f>'MES 7'!I50</f>
        <v>0</v>
      </c>
      <c r="H50" s="29">
        <v>0</v>
      </c>
      <c r="I50" s="30">
        <f t="shared" ref="I50:I56" si="8">(G50+H50)</f>
        <v>0</v>
      </c>
      <c r="J50" s="644" t="e">
        <f t="shared" ref="J50:J64" si="9">(I50/F50)</f>
        <v>#DIV/0!</v>
      </c>
      <c r="K50" s="645"/>
      <c r="L50" s="61">
        <v>0</v>
      </c>
      <c r="M50" s="61">
        <v>0</v>
      </c>
      <c r="N50" s="30">
        <f t="shared" ref="N50:N56" si="10">(F50-I50)</f>
        <v>0</v>
      </c>
    </row>
    <row r="51" spans="1:14" ht="23.25" customHeight="1">
      <c r="A51" s="241">
        <v>2203</v>
      </c>
      <c r="B51" s="259" t="s">
        <v>130</v>
      </c>
      <c r="C51" s="31">
        <f>'MES 7'!F51</f>
        <v>0</v>
      </c>
      <c r="D51" s="29">
        <v>0</v>
      </c>
      <c r="E51" s="29">
        <v>0</v>
      </c>
      <c r="F51" s="31">
        <f t="shared" si="7"/>
        <v>0</v>
      </c>
      <c r="G51" s="31">
        <f>'MES 7'!I51</f>
        <v>0</v>
      </c>
      <c r="H51" s="29">
        <v>0</v>
      </c>
      <c r="I51" s="30">
        <f t="shared" si="8"/>
        <v>0</v>
      </c>
      <c r="J51" s="644" t="e">
        <f t="shared" si="9"/>
        <v>#DIV/0!</v>
      </c>
      <c r="K51" s="645"/>
      <c r="L51" s="61">
        <v>0</v>
      </c>
      <c r="M51" s="61">
        <v>0</v>
      </c>
      <c r="N51" s="30">
        <f t="shared" si="10"/>
        <v>0</v>
      </c>
    </row>
    <row r="52" spans="1:14" ht="18" customHeight="1">
      <c r="A52" s="241">
        <v>2204</v>
      </c>
      <c r="B52" s="239" t="s">
        <v>129</v>
      </c>
      <c r="C52" s="31">
        <f>'MES 7'!F52</f>
        <v>0</v>
      </c>
      <c r="D52" s="29">
        <v>0</v>
      </c>
      <c r="E52" s="29">
        <v>0</v>
      </c>
      <c r="F52" s="31">
        <f t="shared" si="7"/>
        <v>0</v>
      </c>
      <c r="G52" s="31">
        <f>'MES 7'!I52</f>
        <v>0</v>
      </c>
      <c r="H52" s="29">
        <v>0</v>
      </c>
      <c r="I52" s="30">
        <f t="shared" si="8"/>
        <v>0</v>
      </c>
      <c r="J52" s="644" t="e">
        <f t="shared" si="9"/>
        <v>#DIV/0!</v>
      </c>
      <c r="K52" s="645"/>
      <c r="L52" s="61">
        <v>0</v>
      </c>
      <c r="M52" s="61">
        <v>0</v>
      </c>
      <c r="N52" s="30">
        <f t="shared" si="10"/>
        <v>0</v>
      </c>
    </row>
    <row r="53" spans="1:14" ht="18" customHeight="1">
      <c r="A53" s="241">
        <v>2205</v>
      </c>
      <c r="B53" s="239" t="s">
        <v>81</v>
      </c>
      <c r="C53" s="31">
        <f>'MES 7'!F53</f>
        <v>0</v>
      </c>
      <c r="D53" s="29">
        <v>0</v>
      </c>
      <c r="E53" s="29">
        <v>0</v>
      </c>
      <c r="F53" s="31">
        <f t="shared" si="7"/>
        <v>0</v>
      </c>
      <c r="G53" s="31">
        <f>'MES 7'!I53</f>
        <v>0</v>
      </c>
      <c r="H53" s="29">
        <v>0</v>
      </c>
      <c r="I53" s="30">
        <f t="shared" si="8"/>
        <v>0</v>
      </c>
      <c r="J53" s="644" t="e">
        <f t="shared" si="9"/>
        <v>#DIV/0!</v>
      </c>
      <c r="K53" s="645"/>
      <c r="L53" s="61">
        <v>0</v>
      </c>
      <c r="M53" s="61">
        <v>0</v>
      </c>
      <c r="N53" s="30">
        <f t="shared" si="10"/>
        <v>0</v>
      </c>
    </row>
    <row r="54" spans="1:14" ht="18" customHeight="1">
      <c r="A54" s="241">
        <v>2206</v>
      </c>
      <c r="B54" s="239" t="s">
        <v>128</v>
      </c>
      <c r="C54" s="31">
        <f>'MES 7'!F54</f>
        <v>0</v>
      </c>
      <c r="D54" s="29">
        <v>0</v>
      </c>
      <c r="E54" s="29">
        <v>0</v>
      </c>
      <c r="F54" s="31">
        <f t="shared" si="7"/>
        <v>0</v>
      </c>
      <c r="G54" s="31">
        <f>'MES 7'!I54</f>
        <v>0</v>
      </c>
      <c r="H54" s="29">
        <v>0</v>
      </c>
      <c r="I54" s="30">
        <f t="shared" si="8"/>
        <v>0</v>
      </c>
      <c r="J54" s="644" t="e">
        <f t="shared" si="9"/>
        <v>#DIV/0!</v>
      </c>
      <c r="K54" s="645"/>
      <c r="L54" s="61">
        <v>0</v>
      </c>
      <c r="M54" s="61">
        <v>0</v>
      </c>
      <c r="N54" s="30">
        <f t="shared" si="10"/>
        <v>0</v>
      </c>
    </row>
    <row r="55" spans="1:14" ht="18" customHeight="1">
      <c r="A55" s="241">
        <v>2207</v>
      </c>
      <c r="B55" s="239" t="s">
        <v>195</v>
      </c>
      <c r="C55" s="31">
        <f>'MES 7'!F55</f>
        <v>0</v>
      </c>
      <c r="D55" s="29">
        <v>0</v>
      </c>
      <c r="E55" s="29">
        <v>0</v>
      </c>
      <c r="F55" s="31">
        <f t="shared" si="7"/>
        <v>0</v>
      </c>
      <c r="G55" s="31">
        <f>'MES 7'!I55</f>
        <v>0</v>
      </c>
      <c r="H55" s="29">
        <v>0</v>
      </c>
      <c r="I55" s="30">
        <f t="shared" si="8"/>
        <v>0</v>
      </c>
      <c r="J55" s="644" t="e">
        <f t="shared" si="9"/>
        <v>#DIV/0!</v>
      </c>
      <c r="K55" s="645"/>
      <c r="L55" s="61">
        <v>0</v>
      </c>
      <c r="M55" s="61">
        <v>0</v>
      </c>
      <c r="N55" s="30">
        <f t="shared" si="10"/>
        <v>0</v>
      </c>
    </row>
    <row r="56" spans="1:14" ht="18" customHeight="1">
      <c r="A56" s="241">
        <v>2208</v>
      </c>
      <c r="B56" s="239" t="s">
        <v>100</v>
      </c>
      <c r="C56" s="31">
        <f>'MES 7'!F56</f>
        <v>0</v>
      </c>
      <c r="D56" s="29">
        <v>0</v>
      </c>
      <c r="E56" s="29">
        <v>0</v>
      </c>
      <c r="F56" s="31">
        <f t="shared" si="7"/>
        <v>0</v>
      </c>
      <c r="G56" s="31">
        <f>'MES 7'!I56</f>
        <v>0</v>
      </c>
      <c r="H56" s="29">
        <v>0</v>
      </c>
      <c r="I56" s="30">
        <f t="shared" si="8"/>
        <v>0</v>
      </c>
      <c r="J56" s="644" t="e">
        <f t="shared" si="9"/>
        <v>#DIV/0!</v>
      </c>
      <c r="K56" s="645"/>
      <c r="L56" s="61">
        <v>0</v>
      </c>
      <c r="M56" s="61">
        <v>0</v>
      </c>
      <c r="N56" s="30">
        <f t="shared" si="10"/>
        <v>0</v>
      </c>
    </row>
    <row r="57" spans="1:14" ht="18" customHeight="1">
      <c r="A57" s="241">
        <v>2209</v>
      </c>
      <c r="B57" s="239" t="s">
        <v>183</v>
      </c>
      <c r="C57" s="31">
        <f>'MES 7'!F57</f>
        <v>0</v>
      </c>
      <c r="D57" s="29">
        <v>0</v>
      </c>
      <c r="E57" s="29">
        <v>0</v>
      </c>
      <c r="F57" s="31">
        <f t="shared" ref="F57:F63" si="11">C57+D57-E57</f>
        <v>0</v>
      </c>
      <c r="G57" s="31">
        <f>'MES 7'!I57</f>
        <v>0</v>
      </c>
      <c r="H57" s="29">
        <v>0</v>
      </c>
      <c r="I57" s="30">
        <f t="shared" ref="I57:I63" si="12">(G57+H57)</f>
        <v>0</v>
      </c>
      <c r="J57" s="644" t="e">
        <f t="shared" ref="J57:J63" si="13">(I57/F57)</f>
        <v>#DIV/0!</v>
      </c>
      <c r="K57" s="645"/>
      <c r="L57" s="61">
        <v>0</v>
      </c>
      <c r="M57" s="61">
        <v>0</v>
      </c>
      <c r="N57" s="30">
        <f t="shared" ref="N57:N63" si="14">(F57-I57)</f>
        <v>0</v>
      </c>
    </row>
    <row r="58" spans="1:14" ht="21" customHeight="1">
      <c r="A58" s="241">
        <v>2210</v>
      </c>
      <c r="B58" s="258" t="s">
        <v>184</v>
      </c>
      <c r="C58" s="31">
        <f>'MES 7'!F58</f>
        <v>0</v>
      </c>
      <c r="D58" s="29">
        <v>0</v>
      </c>
      <c r="E58" s="29">
        <v>0</v>
      </c>
      <c r="F58" s="31">
        <f t="shared" si="11"/>
        <v>0</v>
      </c>
      <c r="G58" s="31">
        <f>'MES 7'!I58</f>
        <v>0</v>
      </c>
      <c r="H58" s="29">
        <v>0</v>
      </c>
      <c r="I58" s="30">
        <f t="shared" si="12"/>
        <v>0</v>
      </c>
      <c r="J58" s="644" t="e">
        <f t="shared" si="13"/>
        <v>#DIV/0!</v>
      </c>
      <c r="K58" s="645"/>
      <c r="L58" s="61">
        <v>0</v>
      </c>
      <c r="M58" s="61">
        <v>0</v>
      </c>
      <c r="N58" s="30">
        <f t="shared" si="14"/>
        <v>0</v>
      </c>
    </row>
    <row r="59" spans="1:14" ht="21.6" customHeight="1">
      <c r="A59" s="241">
        <v>2211</v>
      </c>
      <c r="B59" s="258" t="s">
        <v>227</v>
      </c>
      <c r="C59" s="31">
        <f>'MES 7'!F59</f>
        <v>0</v>
      </c>
      <c r="D59" s="29">
        <v>0</v>
      </c>
      <c r="E59" s="29">
        <v>0</v>
      </c>
      <c r="F59" s="31">
        <f t="shared" si="11"/>
        <v>0</v>
      </c>
      <c r="G59" s="31">
        <f>'MES 7'!I59</f>
        <v>0</v>
      </c>
      <c r="H59" s="29">
        <v>0</v>
      </c>
      <c r="I59" s="30">
        <f t="shared" si="12"/>
        <v>0</v>
      </c>
      <c r="J59" s="644" t="e">
        <f t="shared" si="13"/>
        <v>#DIV/0!</v>
      </c>
      <c r="K59" s="645"/>
      <c r="L59" s="61">
        <v>0</v>
      </c>
      <c r="M59" s="61">
        <v>0</v>
      </c>
      <c r="N59" s="30">
        <f t="shared" si="14"/>
        <v>0</v>
      </c>
    </row>
    <row r="60" spans="1:14" ht="18" customHeight="1">
      <c r="A60" s="241">
        <v>2212</v>
      </c>
      <c r="B60" s="258" t="s">
        <v>200</v>
      </c>
      <c r="C60" s="31">
        <f>'MES 7'!F60</f>
        <v>0</v>
      </c>
      <c r="D60" s="29">
        <v>0</v>
      </c>
      <c r="E60" s="29">
        <v>0</v>
      </c>
      <c r="F60" s="31">
        <f t="shared" si="11"/>
        <v>0</v>
      </c>
      <c r="G60" s="31">
        <f>'MES 7'!I60</f>
        <v>0</v>
      </c>
      <c r="H60" s="29">
        <v>0</v>
      </c>
      <c r="I60" s="30">
        <f t="shared" si="12"/>
        <v>0</v>
      </c>
      <c r="J60" s="644" t="e">
        <f t="shared" si="13"/>
        <v>#DIV/0!</v>
      </c>
      <c r="K60" s="645"/>
      <c r="L60" s="61">
        <v>0</v>
      </c>
      <c r="M60" s="61">
        <v>0</v>
      </c>
      <c r="N60" s="30">
        <f t="shared" si="14"/>
        <v>0</v>
      </c>
    </row>
    <row r="61" spans="1:14" ht="18" customHeight="1">
      <c r="A61" s="241">
        <v>2213</v>
      </c>
      <c r="B61" s="258" t="s">
        <v>194</v>
      </c>
      <c r="C61" s="31">
        <f>'MES 7'!F61</f>
        <v>0</v>
      </c>
      <c r="D61" s="29">
        <v>0</v>
      </c>
      <c r="E61" s="29">
        <v>0</v>
      </c>
      <c r="F61" s="31">
        <f>C61+D61-E61</f>
        <v>0</v>
      </c>
      <c r="G61" s="31">
        <f>'MES 7'!I61</f>
        <v>0</v>
      </c>
      <c r="H61" s="29">
        <v>0</v>
      </c>
      <c r="I61" s="30">
        <f>(G61+H61)</f>
        <v>0</v>
      </c>
      <c r="J61" s="644" t="e">
        <f>(I61/F61)</f>
        <v>#DIV/0!</v>
      </c>
      <c r="K61" s="645"/>
      <c r="L61" s="61">
        <v>0</v>
      </c>
      <c r="M61" s="61">
        <v>0</v>
      </c>
      <c r="N61" s="30">
        <f>(F61-I61)</f>
        <v>0</v>
      </c>
    </row>
    <row r="62" spans="1:14" ht="18" customHeight="1">
      <c r="A62" s="241">
        <v>2214</v>
      </c>
      <c r="B62" s="239" t="s">
        <v>186</v>
      </c>
      <c r="C62" s="31">
        <f>'MES 7'!F62</f>
        <v>0</v>
      </c>
      <c r="D62" s="29">
        <v>0</v>
      </c>
      <c r="E62" s="29">
        <v>0</v>
      </c>
      <c r="F62" s="31">
        <f t="shared" si="11"/>
        <v>0</v>
      </c>
      <c r="G62" s="31">
        <f>'MES 7'!I62</f>
        <v>0</v>
      </c>
      <c r="H62" s="29">
        <v>0</v>
      </c>
      <c r="I62" s="30">
        <f t="shared" si="12"/>
        <v>0</v>
      </c>
      <c r="J62" s="644" t="e">
        <f t="shared" si="13"/>
        <v>#DIV/0!</v>
      </c>
      <c r="K62" s="645"/>
      <c r="L62" s="61">
        <v>0</v>
      </c>
      <c r="M62" s="61">
        <v>0</v>
      </c>
      <c r="N62" s="30">
        <f t="shared" si="14"/>
        <v>0</v>
      </c>
    </row>
    <row r="63" spans="1:14" ht="18" customHeight="1">
      <c r="A63" s="241">
        <v>2215</v>
      </c>
      <c r="B63" s="239" t="s">
        <v>124</v>
      </c>
      <c r="C63" s="31">
        <f>'MES 7'!F63</f>
        <v>0</v>
      </c>
      <c r="D63" s="29">
        <v>0</v>
      </c>
      <c r="E63" s="29">
        <v>0</v>
      </c>
      <c r="F63" s="31">
        <f t="shared" si="11"/>
        <v>0</v>
      </c>
      <c r="G63" s="31">
        <f>'MES 7'!I63</f>
        <v>0</v>
      </c>
      <c r="H63" s="29">
        <v>0</v>
      </c>
      <c r="I63" s="30">
        <f t="shared" si="12"/>
        <v>0</v>
      </c>
      <c r="J63" s="644" t="e">
        <f t="shared" si="13"/>
        <v>#DIV/0!</v>
      </c>
      <c r="K63" s="645"/>
      <c r="L63" s="61">
        <v>0</v>
      </c>
      <c r="M63" s="61">
        <v>0</v>
      </c>
      <c r="N63" s="30">
        <f t="shared" si="14"/>
        <v>0</v>
      </c>
    </row>
    <row r="64" spans="1:14" s="254" customFormat="1" ht="18" customHeight="1">
      <c r="A64" s="619" t="s">
        <v>29</v>
      </c>
      <c r="B64" s="620"/>
      <c r="C64" s="174">
        <f t="shared" ref="C64:I64" si="15">SUM(C49:C63)</f>
        <v>0</v>
      </c>
      <c r="D64" s="174">
        <f t="shared" si="15"/>
        <v>0</v>
      </c>
      <c r="E64" s="174">
        <f t="shared" si="15"/>
        <v>0</v>
      </c>
      <c r="F64" s="174">
        <f t="shared" si="15"/>
        <v>0</v>
      </c>
      <c r="G64" s="174">
        <f t="shared" si="15"/>
        <v>0</v>
      </c>
      <c r="H64" s="174">
        <f t="shared" si="15"/>
        <v>0</v>
      </c>
      <c r="I64" s="174">
        <f t="shared" si="15"/>
        <v>0</v>
      </c>
      <c r="J64" s="642" t="e">
        <f t="shared" si="9"/>
        <v>#DIV/0!</v>
      </c>
      <c r="K64" s="643"/>
      <c r="L64" s="174">
        <f>SUM(L49:L63)</f>
        <v>0</v>
      </c>
      <c r="M64" s="174">
        <f>SUM(M49:M63)</f>
        <v>0</v>
      </c>
      <c r="N64" s="174">
        <f>SUM(N49:N63)</f>
        <v>0</v>
      </c>
    </row>
    <row r="65" spans="1:14" s="266" customFormat="1" ht="18" customHeight="1">
      <c r="A65" s="260"/>
      <c r="B65" s="261"/>
      <c r="C65" s="262"/>
      <c r="D65" s="262"/>
      <c r="E65" s="262"/>
      <c r="F65" s="262"/>
      <c r="G65" s="262"/>
      <c r="H65" s="262"/>
      <c r="I65" s="262"/>
      <c r="J65" s="263"/>
      <c r="K65" s="263"/>
      <c r="L65" s="264"/>
      <c r="M65" s="264"/>
      <c r="N65" s="265"/>
    </row>
    <row r="66" spans="1:14" s="266" customFormat="1" ht="18" customHeight="1">
      <c r="B66" s="267"/>
      <c r="C66" s="268"/>
      <c r="D66" s="268"/>
      <c r="E66" s="268"/>
      <c r="F66" s="268"/>
      <c r="G66" s="268"/>
      <c r="H66" s="268"/>
      <c r="I66" s="268"/>
      <c r="J66" s="269"/>
      <c r="K66" s="269"/>
      <c r="L66" s="270"/>
      <c r="M66" s="270"/>
      <c r="N66" s="271"/>
    </row>
    <row r="67" spans="1:14" s="254" customFormat="1" ht="18" customHeight="1">
      <c r="A67" s="249" t="s">
        <v>58</v>
      </c>
      <c r="B67" s="251" t="s">
        <v>16</v>
      </c>
      <c r="C67" s="251">
        <v>1</v>
      </c>
      <c r="D67" s="251">
        <v>2</v>
      </c>
      <c r="E67" s="251">
        <v>3</v>
      </c>
      <c r="F67" s="251" t="s">
        <v>5</v>
      </c>
      <c r="G67" s="251">
        <v>5</v>
      </c>
      <c r="H67" s="251">
        <v>6</v>
      </c>
      <c r="I67" s="251" t="s">
        <v>17</v>
      </c>
      <c r="J67" s="619" t="s">
        <v>105</v>
      </c>
      <c r="K67" s="620"/>
      <c r="L67" s="658">
        <v>9</v>
      </c>
      <c r="M67" s="659"/>
      <c r="N67" s="251" t="s">
        <v>44</v>
      </c>
    </row>
    <row r="68" spans="1:14" s="254" customFormat="1" ht="27" customHeight="1">
      <c r="A68" s="656">
        <v>2000</v>
      </c>
      <c r="B68" s="656" t="s">
        <v>18</v>
      </c>
      <c r="C68" s="649" t="str">
        <f>C31</f>
        <v>Presupuesto inicial del periodo a ejecutar</v>
      </c>
      <c r="D68" s="656" t="s">
        <v>9</v>
      </c>
      <c r="E68" s="656" t="s">
        <v>10</v>
      </c>
      <c r="F68" s="649" t="str">
        <f>F31</f>
        <v>Presupuesto al final del  periodo ejecutado</v>
      </c>
      <c r="G68" s="649" t="str">
        <f>G31</f>
        <v xml:space="preserve">Gastos acumulados al mes 7 </v>
      </c>
      <c r="H68" s="649" t="str">
        <f>H31</f>
        <v>Gastos - mes 8</v>
      </c>
      <c r="I68" s="649" t="str">
        <f>I31</f>
        <v xml:space="preserve">Valor total ejecutado al final de periodo </v>
      </c>
      <c r="J68" s="652" t="s">
        <v>76</v>
      </c>
      <c r="K68" s="653"/>
      <c r="L68" s="660" t="s">
        <v>132</v>
      </c>
      <c r="M68" s="661"/>
      <c r="N68" s="649" t="str">
        <f>N31</f>
        <v>Total saldo por ejecutar</v>
      </c>
    </row>
    <row r="69" spans="1:14" s="254" customFormat="1" ht="27" customHeight="1">
      <c r="A69" s="657"/>
      <c r="B69" s="657"/>
      <c r="C69" s="651"/>
      <c r="D69" s="657"/>
      <c r="E69" s="657"/>
      <c r="F69" s="650"/>
      <c r="G69" s="650"/>
      <c r="H69" s="651"/>
      <c r="I69" s="651"/>
      <c r="J69" s="654"/>
      <c r="K69" s="655"/>
      <c r="L69" s="272" t="s">
        <v>133</v>
      </c>
      <c r="M69" s="272" t="s">
        <v>134</v>
      </c>
      <c r="N69" s="651"/>
    </row>
    <row r="70" spans="1:14" s="254" customFormat="1" ht="18" customHeight="1">
      <c r="A70" s="251">
        <v>2300</v>
      </c>
      <c r="B70" s="619" t="s">
        <v>189</v>
      </c>
      <c r="C70" s="686"/>
      <c r="D70" s="686"/>
      <c r="E70" s="686"/>
      <c r="F70" s="686"/>
      <c r="G70" s="686"/>
      <c r="H70" s="686"/>
      <c r="I70" s="686"/>
      <c r="J70" s="686"/>
      <c r="K70" s="686"/>
      <c r="L70" s="686"/>
      <c r="M70" s="686"/>
      <c r="N70" s="620"/>
    </row>
    <row r="71" spans="1:14" ht="18" customHeight="1">
      <c r="A71" s="241">
        <v>2301</v>
      </c>
      <c r="B71" s="243" t="s">
        <v>30</v>
      </c>
      <c r="C71" s="31">
        <f>'MES 7'!F71</f>
        <v>0</v>
      </c>
      <c r="D71" s="29">
        <v>0</v>
      </c>
      <c r="E71" s="29">
        <v>0</v>
      </c>
      <c r="F71" s="31">
        <f>C71+D71-E71</f>
        <v>0</v>
      </c>
      <c r="G71" s="31">
        <f>'MES 7'!I71</f>
        <v>0</v>
      </c>
      <c r="H71" s="29">
        <v>0</v>
      </c>
      <c r="I71" s="30">
        <f>(G71+H71)</f>
        <v>0</v>
      </c>
      <c r="J71" s="644" t="e">
        <f>(I71/F71)</f>
        <v>#DIV/0!</v>
      </c>
      <c r="K71" s="645"/>
      <c r="L71" s="61">
        <v>0</v>
      </c>
      <c r="M71" s="61">
        <v>0</v>
      </c>
      <c r="N71" s="30">
        <f>(F71-I71)</f>
        <v>0</v>
      </c>
    </row>
    <row r="72" spans="1:14" ht="18" customHeight="1">
      <c r="A72" s="241">
        <v>2302</v>
      </c>
      <c r="B72" s="243" t="s">
        <v>185</v>
      </c>
      <c r="C72" s="31">
        <f>'MES 7'!F72</f>
        <v>0</v>
      </c>
      <c r="D72" s="29">
        <v>0</v>
      </c>
      <c r="E72" s="29">
        <v>0</v>
      </c>
      <c r="F72" s="31">
        <f t="shared" ref="F72:F78" si="16">C72+D72-E72</f>
        <v>0</v>
      </c>
      <c r="G72" s="31">
        <f>'MES 7'!I72</f>
        <v>0</v>
      </c>
      <c r="H72" s="29">
        <v>0</v>
      </c>
      <c r="I72" s="30">
        <f t="shared" ref="I72:I78" si="17">(G72+H72)</f>
        <v>0</v>
      </c>
      <c r="J72" s="644" t="e">
        <f t="shared" ref="J72:J78" si="18">(I72/F72)</f>
        <v>#DIV/0!</v>
      </c>
      <c r="K72" s="645"/>
      <c r="L72" s="61">
        <v>0</v>
      </c>
      <c r="M72" s="61">
        <v>0</v>
      </c>
      <c r="N72" s="30">
        <f t="shared" ref="N72:N78" si="19">(F72-I72)</f>
        <v>0</v>
      </c>
    </row>
    <row r="73" spans="1:14" ht="18" customHeight="1">
      <c r="A73" s="241">
        <v>2303</v>
      </c>
      <c r="B73" s="243" t="s">
        <v>196</v>
      </c>
      <c r="C73" s="31">
        <f>'MES 7'!F73</f>
        <v>0</v>
      </c>
      <c r="D73" s="29">
        <v>0</v>
      </c>
      <c r="E73" s="29">
        <v>0</v>
      </c>
      <c r="F73" s="31">
        <f t="shared" si="16"/>
        <v>0</v>
      </c>
      <c r="G73" s="31">
        <f>'MES 7'!I73</f>
        <v>0</v>
      </c>
      <c r="H73" s="29">
        <v>0</v>
      </c>
      <c r="I73" s="30">
        <f t="shared" si="17"/>
        <v>0</v>
      </c>
      <c r="J73" s="644" t="e">
        <f t="shared" si="18"/>
        <v>#DIV/0!</v>
      </c>
      <c r="K73" s="645"/>
      <c r="L73" s="61">
        <v>0</v>
      </c>
      <c r="M73" s="61">
        <v>0</v>
      </c>
      <c r="N73" s="30">
        <f t="shared" si="19"/>
        <v>0</v>
      </c>
    </row>
    <row r="74" spans="1:14" ht="18" customHeight="1">
      <c r="A74" s="241">
        <v>2304</v>
      </c>
      <c r="B74" s="243" t="s">
        <v>197</v>
      </c>
      <c r="C74" s="31">
        <f>'MES 7'!F74</f>
        <v>0</v>
      </c>
      <c r="D74" s="29">
        <v>0</v>
      </c>
      <c r="E74" s="29">
        <v>0</v>
      </c>
      <c r="F74" s="31">
        <f>C74+D74-E74</f>
        <v>0</v>
      </c>
      <c r="G74" s="31">
        <f>'MES 7'!I74</f>
        <v>0</v>
      </c>
      <c r="H74" s="29">
        <v>0</v>
      </c>
      <c r="I74" s="30">
        <f>(G74+H74)</f>
        <v>0</v>
      </c>
      <c r="J74" s="644" t="e">
        <f>(I74/F74)</f>
        <v>#DIV/0!</v>
      </c>
      <c r="K74" s="645"/>
      <c r="L74" s="61">
        <v>0</v>
      </c>
      <c r="M74" s="61">
        <v>0</v>
      </c>
      <c r="N74" s="30">
        <f>(F74-I74)</f>
        <v>0</v>
      </c>
    </row>
    <row r="75" spans="1:14" ht="18" customHeight="1">
      <c r="A75" s="241">
        <v>2305</v>
      </c>
      <c r="B75" s="243" t="s">
        <v>93</v>
      </c>
      <c r="C75" s="31">
        <f>'MES 7'!F75</f>
        <v>0</v>
      </c>
      <c r="D75" s="29">
        <v>0</v>
      </c>
      <c r="E75" s="29">
        <v>0</v>
      </c>
      <c r="F75" s="31">
        <f t="shared" si="16"/>
        <v>0</v>
      </c>
      <c r="G75" s="31">
        <f>'MES 7'!I75</f>
        <v>0</v>
      </c>
      <c r="H75" s="29">
        <v>0</v>
      </c>
      <c r="I75" s="30">
        <f t="shared" si="17"/>
        <v>0</v>
      </c>
      <c r="J75" s="644" t="e">
        <f t="shared" si="18"/>
        <v>#DIV/0!</v>
      </c>
      <c r="K75" s="645"/>
      <c r="L75" s="61">
        <v>0</v>
      </c>
      <c r="M75" s="61">
        <v>0</v>
      </c>
      <c r="N75" s="30">
        <f t="shared" si="19"/>
        <v>0</v>
      </c>
    </row>
    <row r="76" spans="1:14" ht="18" customHeight="1">
      <c r="A76" s="241">
        <v>2306</v>
      </c>
      <c r="B76" s="243" t="s">
        <v>92</v>
      </c>
      <c r="C76" s="31">
        <f>'MES 7'!F76</f>
        <v>0</v>
      </c>
      <c r="D76" s="29">
        <v>0</v>
      </c>
      <c r="E76" s="29">
        <v>0</v>
      </c>
      <c r="F76" s="31">
        <f t="shared" si="16"/>
        <v>0</v>
      </c>
      <c r="G76" s="31">
        <f>'MES 7'!I76</f>
        <v>0</v>
      </c>
      <c r="H76" s="29">
        <v>0</v>
      </c>
      <c r="I76" s="30">
        <f t="shared" si="17"/>
        <v>0</v>
      </c>
      <c r="J76" s="644" t="e">
        <f t="shared" si="18"/>
        <v>#DIV/0!</v>
      </c>
      <c r="K76" s="645"/>
      <c r="L76" s="61">
        <v>0</v>
      </c>
      <c r="M76" s="61">
        <v>0</v>
      </c>
      <c r="N76" s="30">
        <f t="shared" si="19"/>
        <v>0</v>
      </c>
    </row>
    <row r="77" spans="1:14" ht="22.9" customHeight="1">
      <c r="A77" s="241">
        <v>2307</v>
      </c>
      <c r="B77" s="273" t="s">
        <v>82</v>
      </c>
      <c r="C77" s="31">
        <f>'MES 7'!F77</f>
        <v>0</v>
      </c>
      <c r="D77" s="29">
        <v>0</v>
      </c>
      <c r="E77" s="29">
        <v>0</v>
      </c>
      <c r="F77" s="31">
        <f t="shared" si="16"/>
        <v>0</v>
      </c>
      <c r="G77" s="31">
        <f>'MES 7'!I77</f>
        <v>0</v>
      </c>
      <c r="H77" s="29">
        <v>0</v>
      </c>
      <c r="I77" s="30">
        <f t="shared" si="17"/>
        <v>0</v>
      </c>
      <c r="J77" s="644" t="e">
        <f t="shared" si="18"/>
        <v>#DIV/0!</v>
      </c>
      <c r="K77" s="645"/>
      <c r="L77" s="61">
        <v>0</v>
      </c>
      <c r="M77" s="61">
        <v>0</v>
      </c>
      <c r="N77" s="30">
        <f t="shared" si="19"/>
        <v>0</v>
      </c>
    </row>
    <row r="78" spans="1:14" ht="18" customHeight="1">
      <c r="A78" s="241">
        <v>2308</v>
      </c>
      <c r="B78" s="274" t="s">
        <v>198</v>
      </c>
      <c r="C78" s="31">
        <f>'MES 7'!F78</f>
        <v>0</v>
      </c>
      <c r="D78" s="29">
        <v>0</v>
      </c>
      <c r="E78" s="29">
        <v>0</v>
      </c>
      <c r="F78" s="31">
        <f t="shared" si="16"/>
        <v>0</v>
      </c>
      <c r="G78" s="31">
        <f>'MES 7'!I78</f>
        <v>0</v>
      </c>
      <c r="H78" s="29">
        <v>0</v>
      </c>
      <c r="I78" s="30">
        <f t="shared" si="17"/>
        <v>0</v>
      </c>
      <c r="J78" s="644" t="e">
        <f t="shared" si="18"/>
        <v>#DIV/0!</v>
      </c>
      <c r="K78" s="645"/>
      <c r="L78" s="61">
        <v>0</v>
      </c>
      <c r="M78" s="61">
        <v>0</v>
      </c>
      <c r="N78" s="30">
        <f t="shared" si="19"/>
        <v>0</v>
      </c>
    </row>
    <row r="79" spans="1:14" ht="18" customHeight="1">
      <c r="A79" s="241">
        <v>2309</v>
      </c>
      <c r="B79" s="274" t="s">
        <v>216</v>
      </c>
      <c r="C79" s="31">
        <f>'MES 7'!F79</f>
        <v>0</v>
      </c>
      <c r="D79" s="29">
        <v>0</v>
      </c>
      <c r="E79" s="29">
        <v>0</v>
      </c>
      <c r="F79" s="31">
        <f>C79+D79-E79</f>
        <v>0</v>
      </c>
      <c r="G79" s="31">
        <f>'MES 7'!I79</f>
        <v>0</v>
      </c>
      <c r="H79" s="29">
        <v>0</v>
      </c>
      <c r="I79" s="30">
        <f>(G79+H79)</f>
        <v>0</v>
      </c>
      <c r="J79" s="644" t="e">
        <f t="shared" ref="J79:J84" si="20">(I79/F79)</f>
        <v>#DIV/0!</v>
      </c>
      <c r="K79" s="645"/>
      <c r="L79" s="61">
        <v>0</v>
      </c>
      <c r="M79" s="61">
        <v>0</v>
      </c>
      <c r="N79" s="30">
        <f>(F79-I79)</f>
        <v>0</v>
      </c>
    </row>
    <row r="80" spans="1:14" ht="18" customHeight="1">
      <c r="A80" s="241">
        <v>2310</v>
      </c>
      <c r="B80" s="243" t="s">
        <v>84</v>
      </c>
      <c r="C80" s="31">
        <f>'MES 7'!F80</f>
        <v>0</v>
      </c>
      <c r="D80" s="29">
        <v>0</v>
      </c>
      <c r="E80" s="29">
        <v>0</v>
      </c>
      <c r="F80" s="31">
        <f>C80+D80-E80</f>
        <v>0</v>
      </c>
      <c r="G80" s="31">
        <f>'MES 7'!I80</f>
        <v>0</v>
      </c>
      <c r="H80" s="29">
        <v>0</v>
      </c>
      <c r="I80" s="30">
        <f>(G80+H80)</f>
        <v>0</v>
      </c>
      <c r="J80" s="644" t="e">
        <f t="shared" si="20"/>
        <v>#DIV/0!</v>
      </c>
      <c r="K80" s="645"/>
      <c r="L80" s="61">
        <v>0</v>
      </c>
      <c r="M80" s="61">
        <v>0</v>
      </c>
      <c r="N80" s="30">
        <f>(F80-I80)</f>
        <v>0</v>
      </c>
    </row>
    <row r="81" spans="1:14" ht="22.9" customHeight="1">
      <c r="A81" s="241">
        <v>2311</v>
      </c>
      <c r="B81" s="243" t="s">
        <v>199</v>
      </c>
      <c r="C81" s="31">
        <f>'MES 7'!F81</f>
        <v>0</v>
      </c>
      <c r="D81" s="29">
        <v>0</v>
      </c>
      <c r="E81" s="29">
        <v>0</v>
      </c>
      <c r="F81" s="31">
        <f>C81+D81-E81</f>
        <v>0</v>
      </c>
      <c r="G81" s="31">
        <f>'MES 7'!I81</f>
        <v>0</v>
      </c>
      <c r="H81" s="29">
        <v>0</v>
      </c>
      <c r="I81" s="30">
        <f>(G81+H81)</f>
        <v>0</v>
      </c>
      <c r="J81" s="644" t="e">
        <f t="shared" si="20"/>
        <v>#DIV/0!</v>
      </c>
      <c r="K81" s="645"/>
      <c r="L81" s="61">
        <v>0</v>
      </c>
      <c r="M81" s="61">
        <v>0</v>
      </c>
      <c r="N81" s="30">
        <f>(F81-I81)</f>
        <v>0</v>
      </c>
    </row>
    <row r="82" spans="1:14" ht="18" customHeight="1">
      <c r="A82" s="241">
        <v>2312</v>
      </c>
      <c r="B82" s="239" t="s">
        <v>124</v>
      </c>
      <c r="C82" s="31">
        <f>'MES 7'!F82</f>
        <v>0</v>
      </c>
      <c r="D82" s="29">
        <v>0</v>
      </c>
      <c r="E82" s="29">
        <v>0</v>
      </c>
      <c r="F82" s="31">
        <f>C82+D82-E82</f>
        <v>0</v>
      </c>
      <c r="G82" s="31">
        <f>'MES 7'!I82</f>
        <v>0</v>
      </c>
      <c r="H82" s="29">
        <v>0</v>
      </c>
      <c r="I82" s="30">
        <f>(G82+H82)</f>
        <v>0</v>
      </c>
      <c r="J82" s="644" t="e">
        <f t="shared" si="20"/>
        <v>#DIV/0!</v>
      </c>
      <c r="K82" s="645"/>
      <c r="L82" s="61">
        <v>0</v>
      </c>
      <c r="M82" s="61">
        <v>0</v>
      </c>
      <c r="N82" s="30">
        <f>(F82-I82)</f>
        <v>0</v>
      </c>
    </row>
    <row r="83" spans="1:14" ht="18" customHeight="1">
      <c r="A83" s="619" t="s">
        <v>31</v>
      </c>
      <c r="B83" s="620"/>
      <c r="C83" s="176">
        <f t="shared" ref="C83:I83" si="21">SUM(C71:C82)</f>
        <v>0</v>
      </c>
      <c r="D83" s="176">
        <f t="shared" si="21"/>
        <v>0</v>
      </c>
      <c r="E83" s="176">
        <f t="shared" si="21"/>
        <v>0</v>
      </c>
      <c r="F83" s="176">
        <f t="shared" si="21"/>
        <v>0</v>
      </c>
      <c r="G83" s="176">
        <f t="shared" si="21"/>
        <v>0</v>
      </c>
      <c r="H83" s="176">
        <f t="shared" si="21"/>
        <v>0</v>
      </c>
      <c r="I83" s="176">
        <f t="shared" si="21"/>
        <v>0</v>
      </c>
      <c r="J83" s="642" t="e">
        <f t="shared" si="20"/>
        <v>#DIV/0!</v>
      </c>
      <c r="K83" s="643"/>
      <c r="L83" s="177">
        <f>SUM(L71:L82)</f>
        <v>0</v>
      </c>
      <c r="M83" s="177">
        <f>SUM(M71:M82)</f>
        <v>0</v>
      </c>
      <c r="N83" s="176">
        <f>SUM(N71:N82)</f>
        <v>0</v>
      </c>
    </row>
    <row r="84" spans="1:14" s="254" customFormat="1" ht="18" customHeight="1">
      <c r="A84" s="619" t="s">
        <v>72</v>
      </c>
      <c r="B84" s="620"/>
      <c r="C84" s="176">
        <f t="shared" ref="C84:I84" si="22">C83+C64+C47</f>
        <v>0</v>
      </c>
      <c r="D84" s="176">
        <f t="shared" si="22"/>
        <v>0</v>
      </c>
      <c r="E84" s="176">
        <f t="shared" si="22"/>
        <v>0</v>
      </c>
      <c r="F84" s="176">
        <f t="shared" si="22"/>
        <v>0</v>
      </c>
      <c r="G84" s="176">
        <f t="shared" si="22"/>
        <v>0</v>
      </c>
      <c r="H84" s="176">
        <f t="shared" si="22"/>
        <v>0</v>
      </c>
      <c r="I84" s="176">
        <f t="shared" si="22"/>
        <v>0</v>
      </c>
      <c r="J84" s="642" t="e">
        <f t="shared" si="20"/>
        <v>#DIV/0!</v>
      </c>
      <c r="K84" s="643"/>
      <c r="L84" s="176">
        <f>L83+L64+L47</f>
        <v>0</v>
      </c>
      <c r="M84" s="176">
        <f>M83+M64+M47</f>
        <v>0</v>
      </c>
      <c r="N84" s="176">
        <f>N83+N64+N47</f>
        <v>0</v>
      </c>
    </row>
    <row r="85" spans="1:14" s="78" customFormat="1" ht="18" customHeight="1">
      <c r="B85" s="671" t="s">
        <v>13</v>
      </c>
      <c r="C85" s="672"/>
      <c r="D85" s="666" t="s">
        <v>47</v>
      </c>
      <c r="E85" s="666"/>
      <c r="F85" s="666"/>
      <c r="G85" s="666"/>
      <c r="H85" s="666" t="s">
        <v>191</v>
      </c>
      <c r="I85" s="666"/>
      <c r="J85" s="666"/>
      <c r="K85" s="666"/>
      <c r="L85" s="666"/>
      <c r="M85" s="666"/>
      <c r="N85" s="666"/>
    </row>
    <row r="86" spans="1:14" s="78" customFormat="1" ht="18" customHeight="1">
      <c r="B86" s="666"/>
      <c r="C86" s="666"/>
      <c r="D86" s="666"/>
      <c r="E86" s="666"/>
      <c r="F86" s="666"/>
      <c r="G86" s="666"/>
      <c r="H86" s="666"/>
      <c r="I86" s="666"/>
      <c r="J86" s="666"/>
      <c r="K86" s="666"/>
      <c r="L86" s="666"/>
      <c r="M86" s="666"/>
      <c r="N86" s="666"/>
    </row>
    <row r="87" spans="1:14" s="78" customFormat="1" ht="40.5" customHeight="1">
      <c r="B87" s="683"/>
      <c r="C87" s="684"/>
      <c r="D87" s="685"/>
      <c r="E87" s="685"/>
      <c r="F87" s="685"/>
      <c r="G87" s="685"/>
      <c r="H87" s="666"/>
      <c r="I87" s="666"/>
      <c r="J87" s="666"/>
      <c r="K87" s="666"/>
      <c r="L87" s="666"/>
      <c r="M87" s="666"/>
      <c r="N87" s="666"/>
    </row>
    <row r="88" spans="1:14" s="78" customFormat="1" ht="11.25">
      <c r="B88" s="671" t="s">
        <v>14</v>
      </c>
      <c r="C88" s="672"/>
      <c r="D88" s="666" t="s">
        <v>14</v>
      </c>
      <c r="E88" s="666"/>
      <c r="F88" s="666"/>
      <c r="G88" s="666"/>
      <c r="H88" s="666" t="s">
        <v>14</v>
      </c>
      <c r="I88" s="666"/>
      <c r="J88" s="666"/>
      <c r="K88" s="666"/>
      <c r="L88" s="666"/>
      <c r="M88" s="666"/>
      <c r="N88" s="666"/>
    </row>
    <row r="89" spans="1:14" ht="11.25"/>
    <row r="90" spans="1:14" ht="11.25" customHeight="1">
      <c r="A90" s="503" t="s">
        <v>270</v>
      </c>
      <c r="B90" s="503"/>
      <c r="C90" s="504"/>
      <c r="L90" s="237"/>
      <c r="M90" s="237"/>
    </row>
    <row r="91" spans="1:14" ht="13.15" customHeight="1">
      <c r="A91" s="503"/>
      <c r="B91" s="503"/>
      <c r="C91" s="504"/>
      <c r="D91" s="640" t="s">
        <v>96</v>
      </c>
      <c r="E91" s="640"/>
      <c r="F91" s="178">
        <f>H19</f>
        <v>0</v>
      </c>
      <c r="G91" s="625" t="s">
        <v>97</v>
      </c>
      <c r="H91" s="626"/>
      <c r="I91" s="627"/>
      <c r="J91" s="628">
        <f>+F91+'MES 7'!J91</f>
        <v>0</v>
      </c>
      <c r="K91" s="629"/>
      <c r="L91" s="237"/>
      <c r="M91" s="237"/>
    </row>
    <row r="92" spans="1:14" ht="13.15" customHeight="1">
      <c r="A92" s="682" t="s">
        <v>267</v>
      </c>
      <c r="B92" s="682"/>
      <c r="C92" s="682"/>
      <c r="D92" s="641" t="s">
        <v>98</v>
      </c>
      <c r="E92" s="641"/>
      <c r="F92" s="179">
        <f>H84</f>
        <v>0</v>
      </c>
      <c r="G92" s="630" t="s">
        <v>104</v>
      </c>
      <c r="H92" s="631"/>
      <c r="I92" s="632"/>
      <c r="J92" s="628">
        <f>+F92+'MES 7'!J92</f>
        <v>0</v>
      </c>
      <c r="K92" s="629"/>
      <c r="L92" s="237"/>
      <c r="M92" s="237"/>
    </row>
    <row r="93" spans="1:14" ht="21.75" customHeight="1">
      <c r="A93" s="624" t="s">
        <v>268</v>
      </c>
      <c r="B93" s="624"/>
      <c r="C93" s="624"/>
      <c r="D93" s="275" t="s">
        <v>238</v>
      </c>
      <c r="E93" s="276"/>
      <c r="F93" s="180">
        <f>+F91-F92</f>
        <v>0</v>
      </c>
      <c r="G93" s="633" t="s">
        <v>237</v>
      </c>
      <c r="H93" s="634"/>
      <c r="I93" s="635"/>
      <c r="J93" s="592">
        <f>J91-J92</f>
        <v>0</v>
      </c>
      <c r="K93" s="593"/>
      <c r="L93" s="237"/>
      <c r="M93" s="237"/>
    </row>
    <row r="94" spans="1:14" ht="11.25" customHeight="1">
      <c r="A94" s="624" t="s">
        <v>269</v>
      </c>
      <c r="B94" s="624"/>
      <c r="C94" s="624"/>
      <c r="D94" s="277"/>
      <c r="E94" s="277"/>
      <c r="F94" s="277"/>
      <c r="G94" s="563"/>
      <c r="H94" s="563"/>
      <c r="I94" s="563"/>
      <c r="J94" s="533"/>
      <c r="K94" s="533"/>
      <c r="L94" s="237"/>
      <c r="M94" s="237"/>
    </row>
    <row r="95" spans="1:14" ht="21" customHeight="1">
      <c r="A95" s="624"/>
      <c r="B95" s="624"/>
      <c r="C95" s="624"/>
      <c r="D95" s="638" t="s">
        <v>248</v>
      </c>
      <c r="E95" s="639"/>
      <c r="F95" s="79">
        <v>0</v>
      </c>
      <c r="H95" s="278" t="s">
        <v>249</v>
      </c>
      <c r="I95" s="279"/>
      <c r="L95" s="237"/>
      <c r="M95" s="237"/>
    </row>
    <row r="96" spans="1:14" ht="30.75" customHeight="1">
      <c r="A96" s="624"/>
      <c r="B96" s="624"/>
      <c r="C96" s="624"/>
      <c r="D96" s="636" t="s">
        <v>257</v>
      </c>
      <c r="E96" s="637"/>
      <c r="F96" s="79">
        <f>H19</f>
        <v>0</v>
      </c>
      <c r="G96" s="280"/>
      <c r="H96" s="281" t="s">
        <v>250</v>
      </c>
      <c r="I96" s="89">
        <v>0</v>
      </c>
      <c r="K96" s="621"/>
      <c r="L96" s="622"/>
      <c r="M96" s="282" t="s">
        <v>281</v>
      </c>
      <c r="N96" s="283" t="s">
        <v>280</v>
      </c>
    </row>
    <row r="97" spans="1:14" ht="34.5" customHeight="1">
      <c r="A97" s="624"/>
      <c r="B97" s="624"/>
      <c r="C97" s="624"/>
      <c r="D97" s="497" t="s">
        <v>258</v>
      </c>
      <c r="E97" s="498"/>
      <c r="F97" s="92"/>
      <c r="G97" s="280"/>
      <c r="H97" s="281" t="s">
        <v>251</v>
      </c>
      <c r="I97" s="89">
        <v>0</v>
      </c>
      <c r="K97" s="621" t="s">
        <v>278</v>
      </c>
      <c r="L97" s="622"/>
      <c r="M97" s="94">
        <v>0</v>
      </c>
      <c r="N97" s="95">
        <v>0</v>
      </c>
    </row>
    <row r="98" spans="1:14" ht="21.75" customHeight="1">
      <c r="A98" s="624"/>
      <c r="B98" s="624"/>
      <c r="C98" s="624"/>
      <c r="K98" s="621" t="s">
        <v>278</v>
      </c>
      <c r="L98" s="622"/>
      <c r="M98" s="94">
        <v>0</v>
      </c>
      <c r="N98" s="95">
        <v>0</v>
      </c>
    </row>
    <row r="99" spans="1:14" ht="18" customHeight="1">
      <c r="A99" s="623" t="s">
        <v>282</v>
      </c>
      <c r="B99" s="623"/>
      <c r="C99" s="623"/>
      <c r="K99" s="621" t="s">
        <v>278</v>
      </c>
      <c r="L99" s="622"/>
      <c r="M99" s="94">
        <v>0</v>
      </c>
      <c r="N99" s="95">
        <v>0</v>
      </c>
    </row>
    <row r="100" spans="1:14" ht="18" customHeight="1">
      <c r="A100" s="623"/>
      <c r="B100" s="623"/>
      <c r="C100" s="623"/>
      <c r="K100" s="621" t="s">
        <v>279</v>
      </c>
      <c r="L100" s="622"/>
      <c r="M100" s="94">
        <v>0</v>
      </c>
      <c r="N100" s="95">
        <v>0</v>
      </c>
    </row>
    <row r="101" spans="1:14" ht="18" customHeight="1">
      <c r="A101" s="623"/>
      <c r="B101" s="623"/>
      <c r="C101" s="623"/>
      <c r="K101" s="621" t="s">
        <v>279</v>
      </c>
      <c r="L101" s="622"/>
      <c r="M101" s="94">
        <v>0</v>
      </c>
      <c r="N101" s="95">
        <v>0</v>
      </c>
    </row>
    <row r="102" spans="1:14" ht="18" customHeight="1">
      <c r="K102" s="621" t="s">
        <v>279</v>
      </c>
      <c r="L102" s="622"/>
      <c r="M102" s="94">
        <v>0</v>
      </c>
      <c r="N102" s="95">
        <v>0</v>
      </c>
    </row>
    <row r="103" spans="1:14" ht="18" customHeight="1">
      <c r="L103" s="237"/>
      <c r="M103" s="237"/>
    </row>
  </sheetData>
  <sheetProtection algorithmName="SHA-512" hashValue="/PjTSLCdHCni4ihmSgU9STxSGVnOfFD/Ewci/dh7pJjVKVYYitXTMbyjPglTzvcrhkNF6Y5Qd8aazNxqDbDS2Q==" saltValue="QKEndOzZc5B5bQKVSzDAxg==" spinCount="100000" sheet="1" objects="1" scenarios="1"/>
  <mergeCells count="184">
    <mergeCell ref="D91:E91"/>
    <mergeCell ref="D92:E92"/>
    <mergeCell ref="D95:E95"/>
    <mergeCell ref="B22:D22"/>
    <mergeCell ref="E22:H22"/>
    <mergeCell ref="I22:N22"/>
    <mergeCell ref="D68:D69"/>
    <mergeCell ref="E68:E69"/>
    <mergeCell ref="F68:F69"/>
    <mergeCell ref="G68:G69"/>
    <mergeCell ref="H68:H69"/>
    <mergeCell ref="I68:I69"/>
    <mergeCell ref="J68:K69"/>
    <mergeCell ref="J67:K67"/>
    <mergeCell ref="L68:M68"/>
    <mergeCell ref="N68:N69"/>
    <mergeCell ref="L67:M67"/>
    <mergeCell ref="J62:K62"/>
    <mergeCell ref="B48:N48"/>
    <mergeCell ref="J49:K49"/>
    <mergeCell ref="J36:K36"/>
    <mergeCell ref="J39:K39"/>
    <mergeCell ref="J42:K42"/>
    <mergeCell ref="J40:K40"/>
    <mergeCell ref="J41:K41"/>
    <mergeCell ref="J45:K45"/>
    <mergeCell ref="J37:K37"/>
    <mergeCell ref="J50:K50"/>
    <mergeCell ref="J51:K51"/>
    <mergeCell ref="J52:K52"/>
    <mergeCell ref="J53:K53"/>
    <mergeCell ref="J54:K54"/>
    <mergeCell ref="J55:K55"/>
    <mergeCell ref="J38:K38"/>
    <mergeCell ref="J56:K56"/>
    <mergeCell ref="A64:B64"/>
    <mergeCell ref="J64:K64"/>
    <mergeCell ref="J57:K57"/>
    <mergeCell ref="J63:K63"/>
    <mergeCell ref="J60:K60"/>
    <mergeCell ref="J61:K61"/>
    <mergeCell ref="J59:K59"/>
    <mergeCell ref="J58:K58"/>
    <mergeCell ref="D85:G85"/>
    <mergeCell ref="H85:N85"/>
    <mergeCell ref="J80:K80"/>
    <mergeCell ref="B70:N70"/>
    <mergeCell ref="J71:K71"/>
    <mergeCell ref="J72:K72"/>
    <mergeCell ref="C68:C69"/>
    <mergeCell ref="A83:B83"/>
    <mergeCell ref="J83:K83"/>
    <mergeCell ref="J82:K82"/>
    <mergeCell ref="A84:B84"/>
    <mergeCell ref="J84:K84"/>
    <mergeCell ref="B85:C85"/>
    <mergeCell ref="J79:K79"/>
    <mergeCell ref="J81:K81"/>
    <mergeCell ref="J78:K78"/>
    <mergeCell ref="J73:K73"/>
    <mergeCell ref="J75:K75"/>
    <mergeCell ref="J76:K76"/>
    <mergeCell ref="J77:K77"/>
    <mergeCell ref="J74:K74"/>
    <mergeCell ref="A68:A69"/>
    <mergeCell ref="B68:B69"/>
    <mergeCell ref="B86:C86"/>
    <mergeCell ref="D86:G86"/>
    <mergeCell ref="B88:C88"/>
    <mergeCell ref="D88:G88"/>
    <mergeCell ref="H86:N86"/>
    <mergeCell ref="B87:C87"/>
    <mergeCell ref="D87:G87"/>
    <mergeCell ref="H87:N87"/>
    <mergeCell ref="H88:N88"/>
    <mergeCell ref="A31:A32"/>
    <mergeCell ref="B31:B32"/>
    <mergeCell ref="C31:C32"/>
    <mergeCell ref="D31:D32"/>
    <mergeCell ref="E31:E32"/>
    <mergeCell ref="F31:F32"/>
    <mergeCell ref="I12:I13"/>
    <mergeCell ref="J12:K13"/>
    <mergeCell ref="N12:N13"/>
    <mergeCell ref="J14:K14"/>
    <mergeCell ref="I21:N21"/>
    <mergeCell ref="I24:N24"/>
    <mergeCell ref="J30:K30"/>
    <mergeCell ref="F12:F13"/>
    <mergeCell ref="G12:G13"/>
    <mergeCell ref="B12:B13"/>
    <mergeCell ref="A12:A13"/>
    <mergeCell ref="L30:M30"/>
    <mergeCell ref="L31:M31"/>
    <mergeCell ref="N31:N32"/>
    <mergeCell ref="G31:G32"/>
    <mergeCell ref="H31:H32"/>
    <mergeCell ref="I31:I32"/>
    <mergeCell ref="J31:K32"/>
    <mergeCell ref="G4:H4"/>
    <mergeCell ref="E7:F7"/>
    <mergeCell ref="G7:H7"/>
    <mergeCell ref="J7:K7"/>
    <mergeCell ref="M7:N7"/>
    <mergeCell ref="C8:D8"/>
    <mergeCell ref="E8:F8"/>
    <mergeCell ref="G8:H8"/>
    <mergeCell ref="J8:K8"/>
    <mergeCell ref="M8:N8"/>
    <mergeCell ref="C6:D6"/>
    <mergeCell ref="E6:F6"/>
    <mergeCell ref="G6:H6"/>
    <mergeCell ref="J6:K6"/>
    <mergeCell ref="M6:N6"/>
    <mergeCell ref="C7:D7"/>
    <mergeCell ref="E5:F5"/>
    <mergeCell ref="G5:H5"/>
    <mergeCell ref="J5:K5"/>
    <mergeCell ref="M5:N5"/>
    <mergeCell ref="M9:N9"/>
    <mergeCell ref="E21:H21"/>
    <mergeCell ref="M10:N10"/>
    <mergeCell ref="C12:C13"/>
    <mergeCell ref="D12:D13"/>
    <mergeCell ref="E12:E13"/>
    <mergeCell ref="H12:H13"/>
    <mergeCell ref="J11:K11"/>
    <mergeCell ref="C9:D9"/>
    <mergeCell ref="E9:F9"/>
    <mergeCell ref="G9:H9"/>
    <mergeCell ref="J9:K9"/>
    <mergeCell ref="G10:H10"/>
    <mergeCell ref="L11:M11"/>
    <mergeCell ref="L12:M12"/>
    <mergeCell ref="J15:K15"/>
    <mergeCell ref="J16:K16"/>
    <mergeCell ref="A4:A10"/>
    <mergeCell ref="C4:D4"/>
    <mergeCell ref="E4:F4"/>
    <mergeCell ref="J4:K4"/>
    <mergeCell ref="M4:N4"/>
    <mergeCell ref="C5:D5"/>
    <mergeCell ref="A47:B47"/>
    <mergeCell ref="J47:K47"/>
    <mergeCell ref="B24:D24"/>
    <mergeCell ref="E24:H24"/>
    <mergeCell ref="B23:D23"/>
    <mergeCell ref="E23:H23"/>
    <mergeCell ref="I23:N23"/>
    <mergeCell ref="J17:K17"/>
    <mergeCell ref="J18:K18"/>
    <mergeCell ref="A19:B19"/>
    <mergeCell ref="J19:K19"/>
    <mergeCell ref="B33:N33"/>
    <mergeCell ref="J34:K34"/>
    <mergeCell ref="J35:K35"/>
    <mergeCell ref="J43:K43"/>
    <mergeCell ref="J44:K44"/>
    <mergeCell ref="J46:K46"/>
    <mergeCell ref="B21:D21"/>
    <mergeCell ref="K101:L101"/>
    <mergeCell ref="K102:L102"/>
    <mergeCell ref="A99:C101"/>
    <mergeCell ref="A90:C91"/>
    <mergeCell ref="A92:C92"/>
    <mergeCell ref="A93:C93"/>
    <mergeCell ref="A94:C98"/>
    <mergeCell ref="E10:F10"/>
    <mergeCell ref="J10:L10"/>
    <mergeCell ref="G91:I91"/>
    <mergeCell ref="J91:K91"/>
    <mergeCell ref="G92:I92"/>
    <mergeCell ref="J92:K92"/>
    <mergeCell ref="G93:I93"/>
    <mergeCell ref="J93:K93"/>
    <mergeCell ref="G94:I94"/>
    <mergeCell ref="J94:K94"/>
    <mergeCell ref="D96:E96"/>
    <mergeCell ref="D97:E97"/>
    <mergeCell ref="K96:L96"/>
    <mergeCell ref="K97:L97"/>
    <mergeCell ref="K98:L98"/>
    <mergeCell ref="K99:L99"/>
    <mergeCell ref="K100:L100"/>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38"/>
  <dimension ref="A1:N103"/>
  <sheetViews>
    <sheetView topLeftCell="A82" zoomScale="90" zoomScaleNormal="90" workbookViewId="0">
      <selection activeCell="G68" sqref="G68:G69"/>
    </sheetView>
  </sheetViews>
  <sheetFormatPr baseColWidth="10" defaultColWidth="11.42578125" defaultRowHeight="18" customHeight="1"/>
  <cols>
    <col min="1" max="1" width="8.7109375" style="237" customWidth="1"/>
    <col min="2" max="2" width="43.42578125" style="237" customWidth="1"/>
    <col min="3" max="5" width="14.7109375" style="237" customWidth="1"/>
    <col min="6" max="6" width="16.7109375" style="237" customWidth="1"/>
    <col min="7" max="9" width="14.7109375" style="237" customWidth="1"/>
    <col min="10" max="10" width="6.28515625" style="237" customWidth="1"/>
    <col min="11" max="11" width="5.7109375" style="237" customWidth="1"/>
    <col min="12" max="12" width="8.28515625" style="238" customWidth="1"/>
    <col min="13" max="13" width="8.7109375" style="238" customWidth="1"/>
    <col min="14" max="14" width="14.7109375" style="237" customWidth="1"/>
    <col min="15" max="16384" width="11.42578125" style="237"/>
  </cols>
  <sheetData>
    <row r="1" spans="1:14" ht="28.9" customHeight="1"/>
    <row r="2" spans="1:14" ht="28.9" customHeight="1"/>
    <row r="3" spans="1:14" ht="28.9" customHeight="1"/>
    <row r="4" spans="1:14" s="78" customFormat="1" ht="35.65" customHeight="1">
      <c r="A4" s="677"/>
      <c r="B4" s="32" t="s">
        <v>85</v>
      </c>
      <c r="C4" s="671">
        <f>PRESUPUESTO!$C$2</f>
        <v>0</v>
      </c>
      <c r="D4" s="672"/>
      <c r="E4" s="671" t="s">
        <v>213</v>
      </c>
      <c r="F4" s="672"/>
      <c r="G4" s="680" t="s">
        <v>223</v>
      </c>
      <c r="H4" s="681"/>
      <c r="I4" s="74" t="s">
        <v>217</v>
      </c>
      <c r="J4" s="545" t="s">
        <v>218</v>
      </c>
      <c r="K4" s="542"/>
      <c r="L4" s="114" t="s">
        <v>211</v>
      </c>
      <c r="M4" s="680" t="s">
        <v>212</v>
      </c>
      <c r="N4" s="681"/>
    </row>
    <row r="5" spans="1:14" s="78" customFormat="1" ht="18" customHeight="1">
      <c r="A5" s="678"/>
      <c r="B5" s="32" t="s">
        <v>15</v>
      </c>
      <c r="C5" s="671">
        <f>PRESUPUESTO!$C$3</f>
        <v>0</v>
      </c>
      <c r="D5" s="672"/>
      <c r="E5" s="671"/>
      <c r="F5" s="672"/>
      <c r="G5" s="673" t="str">
        <f>PRESUPUESTO!$A$11</f>
        <v>(1) INTERNADO</v>
      </c>
      <c r="H5" s="674"/>
      <c r="I5" s="115">
        <f>PRESUPUESTO!$E$11</f>
        <v>0</v>
      </c>
      <c r="J5" s="671">
        <f>PRESUPUESTO!$F$11</f>
        <v>0</v>
      </c>
      <c r="K5" s="672"/>
      <c r="L5" s="52">
        <f>'MES 8'!L5</f>
        <v>0</v>
      </c>
      <c r="M5" s="667">
        <v>0</v>
      </c>
      <c r="N5" s="668"/>
    </row>
    <row r="6" spans="1:14" s="78" customFormat="1" ht="18" customHeight="1">
      <c r="A6" s="678"/>
      <c r="B6" s="50" t="s">
        <v>42</v>
      </c>
      <c r="C6" s="671">
        <f>PRESUPUESTO!$C$4</f>
        <v>0</v>
      </c>
      <c r="D6" s="672"/>
      <c r="E6" s="671" t="s">
        <v>215</v>
      </c>
      <c r="F6" s="672"/>
      <c r="G6" s="673" t="str">
        <f>PRESUPUESTO!$A$12</f>
        <v>(2) EXTERNADO MEDIA JORNADA</v>
      </c>
      <c r="H6" s="674"/>
      <c r="I6" s="115">
        <f>PRESUPUESTO!$E$12</f>
        <v>0</v>
      </c>
      <c r="J6" s="671">
        <f>PRESUPUESTO!$F$12</f>
        <v>0</v>
      </c>
      <c r="K6" s="672"/>
      <c r="L6" s="52">
        <f>'MES 8'!L6</f>
        <v>0</v>
      </c>
      <c r="M6" s="667">
        <v>0</v>
      </c>
      <c r="N6" s="668"/>
    </row>
    <row r="7" spans="1:14" s="78" customFormat="1" ht="18" customHeight="1">
      <c r="A7" s="678"/>
      <c r="B7" s="116" t="s">
        <v>1</v>
      </c>
      <c r="C7" s="669">
        <f>PRESUPUESTO!$G$2</f>
        <v>0</v>
      </c>
      <c r="D7" s="670"/>
      <c r="E7" s="669"/>
      <c r="F7" s="670"/>
      <c r="G7" s="673" t="str">
        <f>PRESUPUESTO!$A$13</f>
        <v>(3) INTERVENCION DE APOYO PSICOSOCIAL</v>
      </c>
      <c r="H7" s="674"/>
      <c r="I7" s="115">
        <f>PRESUPUESTO!$E$13</f>
        <v>0</v>
      </c>
      <c r="J7" s="671">
        <f>PRESUPUESTO!$F$13</f>
        <v>0</v>
      </c>
      <c r="K7" s="672"/>
      <c r="L7" s="52">
        <f>'MES 8'!L7</f>
        <v>0</v>
      </c>
      <c r="M7" s="667">
        <v>0</v>
      </c>
      <c r="N7" s="668"/>
    </row>
    <row r="8" spans="1:14" s="78" customFormat="1" ht="18" customHeight="1">
      <c r="A8" s="678"/>
      <c r="B8" s="72" t="s">
        <v>41</v>
      </c>
      <c r="C8" s="669">
        <f>PRESUPUESTO!$G$3</f>
        <v>0</v>
      </c>
      <c r="D8" s="670"/>
      <c r="E8" s="671" t="s">
        <v>214</v>
      </c>
      <c r="F8" s="672"/>
      <c r="G8" s="673" t="str">
        <f>PRESUPUESTO!$A$14</f>
        <v>(4) APOYO PSICOLOGICO ESPECIALIZADO</v>
      </c>
      <c r="H8" s="674"/>
      <c r="I8" s="115">
        <f>PRESUPUESTO!$E$14</f>
        <v>0</v>
      </c>
      <c r="J8" s="671">
        <f>PRESUPUESTO!$F$14</f>
        <v>0</v>
      </c>
      <c r="K8" s="672"/>
      <c r="L8" s="52">
        <f>'MES 8'!L8</f>
        <v>0</v>
      </c>
      <c r="M8" s="667">
        <v>0</v>
      </c>
      <c r="N8" s="668"/>
    </row>
    <row r="9" spans="1:14" s="78" customFormat="1" ht="18" customHeight="1">
      <c r="A9" s="678"/>
      <c r="B9" s="72" t="s">
        <v>3</v>
      </c>
      <c r="C9" s="669">
        <f>PRESUPUESTO!$G$4</f>
        <v>0</v>
      </c>
      <c r="D9" s="670"/>
      <c r="E9" s="671"/>
      <c r="F9" s="672"/>
      <c r="G9" s="673">
        <f>PRESUPUESTO!$A$15</f>
        <v>0</v>
      </c>
      <c r="H9" s="674"/>
      <c r="I9" s="52">
        <f>PRESUPUESTO!$E$15</f>
        <v>0</v>
      </c>
      <c r="J9" s="675">
        <f>PRESUPUESTO!$F$15</f>
        <v>0</v>
      </c>
      <c r="K9" s="676"/>
      <c r="L9" s="52">
        <f>'MES 8'!L9</f>
        <v>0</v>
      </c>
      <c r="M9" s="667">
        <v>0</v>
      </c>
      <c r="N9" s="668"/>
    </row>
    <row r="10" spans="1:14" s="97" customFormat="1" ht="18" customHeight="1">
      <c r="A10" s="679"/>
      <c r="B10" s="105" t="s">
        <v>232</v>
      </c>
      <c r="C10" s="106">
        <v>0</v>
      </c>
      <c r="D10" s="82"/>
      <c r="E10" s="501" t="s">
        <v>244</v>
      </c>
      <c r="F10" s="502"/>
      <c r="G10" s="537"/>
      <c r="H10" s="538"/>
      <c r="I10" s="113" t="s">
        <v>246</v>
      </c>
      <c r="J10" s="489" t="s">
        <v>247</v>
      </c>
      <c r="K10" s="490"/>
      <c r="L10" s="491"/>
      <c r="M10" s="543"/>
      <c r="N10" s="544"/>
    </row>
    <row r="11" spans="1:14" ht="18" customHeight="1">
      <c r="A11" s="249" t="s">
        <v>58</v>
      </c>
      <c r="B11" s="241" t="s">
        <v>4</v>
      </c>
      <c r="C11" s="250">
        <v>1</v>
      </c>
      <c r="D11" s="250">
        <v>2</v>
      </c>
      <c r="E11" s="250">
        <v>3</v>
      </c>
      <c r="F11" s="250" t="s">
        <v>5</v>
      </c>
      <c r="G11" s="250">
        <v>5</v>
      </c>
      <c r="H11" s="250">
        <v>-6</v>
      </c>
      <c r="I11" s="250" t="s">
        <v>6</v>
      </c>
      <c r="J11" s="647" t="s">
        <v>105</v>
      </c>
      <c r="K11" s="648"/>
      <c r="L11" s="658" t="s">
        <v>135</v>
      </c>
      <c r="M11" s="659"/>
      <c r="N11" s="251" t="s">
        <v>44</v>
      </c>
    </row>
    <row r="12" spans="1:14" s="252" customFormat="1" ht="27" customHeight="1">
      <c r="A12" s="662">
        <v>1000</v>
      </c>
      <c r="B12" s="656" t="s">
        <v>8</v>
      </c>
      <c r="C12" s="649" t="s">
        <v>108</v>
      </c>
      <c r="D12" s="656" t="s">
        <v>9</v>
      </c>
      <c r="E12" s="656" t="s">
        <v>10</v>
      </c>
      <c r="F12" s="649" t="s">
        <v>107</v>
      </c>
      <c r="G12" s="649" t="s">
        <v>166</v>
      </c>
      <c r="H12" s="649" t="s">
        <v>168</v>
      </c>
      <c r="I12" s="649" t="s">
        <v>109</v>
      </c>
      <c r="J12" s="664" t="s">
        <v>75</v>
      </c>
      <c r="K12" s="653"/>
      <c r="L12" s="660" t="s">
        <v>132</v>
      </c>
      <c r="M12" s="661"/>
      <c r="N12" s="649" t="s">
        <v>111</v>
      </c>
    </row>
    <row r="13" spans="1:14" s="252" customFormat="1" ht="27" customHeight="1">
      <c r="A13" s="663"/>
      <c r="B13" s="657"/>
      <c r="C13" s="651"/>
      <c r="D13" s="657"/>
      <c r="E13" s="657"/>
      <c r="F13" s="651"/>
      <c r="G13" s="651"/>
      <c r="H13" s="651"/>
      <c r="I13" s="651"/>
      <c r="J13" s="665"/>
      <c r="K13" s="655"/>
      <c r="L13" s="253" t="s">
        <v>136</v>
      </c>
      <c r="M13" s="253" t="s">
        <v>137</v>
      </c>
      <c r="N13" s="651"/>
    </row>
    <row r="14" spans="1:14" ht="18" customHeight="1">
      <c r="A14" s="241">
        <v>1100</v>
      </c>
      <c r="B14" s="239" t="s">
        <v>224</v>
      </c>
      <c r="C14" s="31">
        <f>'MES 8'!F14</f>
        <v>0</v>
      </c>
      <c r="D14" s="29">
        <v>0</v>
      </c>
      <c r="E14" s="29">
        <v>0</v>
      </c>
      <c r="F14" s="31">
        <f>C14+D14-E14</f>
        <v>0</v>
      </c>
      <c r="G14" s="31">
        <f>'MES 8'!I14</f>
        <v>0</v>
      </c>
      <c r="H14" s="29">
        <f>+M5+M6+M7+M8+M9+M10</f>
        <v>0</v>
      </c>
      <c r="I14" s="31">
        <f>G14+H14</f>
        <v>0</v>
      </c>
      <c r="J14" s="644" t="e">
        <f t="shared" ref="J14:J19" si="0">(I14/F14)</f>
        <v>#DIV/0!</v>
      </c>
      <c r="K14" s="645"/>
      <c r="L14" s="61">
        <v>0</v>
      </c>
      <c r="M14" s="61">
        <v>0</v>
      </c>
      <c r="N14" s="173">
        <f>F14-I14</f>
        <v>0</v>
      </c>
    </row>
    <row r="15" spans="1:14" ht="18" customHeight="1">
      <c r="A15" s="241">
        <v>1200</v>
      </c>
      <c r="B15" s="239" t="s">
        <v>220</v>
      </c>
      <c r="C15" s="31">
        <f>'MES 8'!F15</f>
        <v>0</v>
      </c>
      <c r="D15" s="29">
        <v>0</v>
      </c>
      <c r="E15" s="29">
        <v>0</v>
      </c>
      <c r="F15" s="31">
        <f>C15+D15-E15</f>
        <v>0</v>
      </c>
      <c r="G15" s="31">
        <f>'MES 8'!I15</f>
        <v>0</v>
      </c>
      <c r="H15" s="29">
        <v>0</v>
      </c>
      <c r="I15" s="31">
        <f>G15+H15</f>
        <v>0</v>
      </c>
      <c r="J15" s="644" t="e">
        <f t="shared" si="0"/>
        <v>#DIV/0!</v>
      </c>
      <c r="K15" s="645"/>
      <c r="L15" s="61">
        <v>0</v>
      </c>
      <c r="M15" s="61">
        <v>0</v>
      </c>
      <c r="N15" s="173">
        <f>F15-I15</f>
        <v>0</v>
      </c>
    </row>
    <row r="16" spans="1:14" ht="18" customHeight="1">
      <c r="A16" s="241">
        <v>1300</v>
      </c>
      <c r="B16" s="239" t="s">
        <v>182</v>
      </c>
      <c r="C16" s="31">
        <f>'MES 8'!F16</f>
        <v>0</v>
      </c>
      <c r="D16" s="29">
        <v>0</v>
      </c>
      <c r="E16" s="29">
        <v>0</v>
      </c>
      <c r="F16" s="31">
        <f>C16+D16-E16</f>
        <v>0</v>
      </c>
      <c r="G16" s="31">
        <f>'MES 8'!I16</f>
        <v>0</v>
      </c>
      <c r="H16" s="29">
        <v>0</v>
      </c>
      <c r="I16" s="31">
        <f>G16+H16</f>
        <v>0</v>
      </c>
      <c r="J16" s="644" t="e">
        <f t="shared" si="0"/>
        <v>#DIV/0!</v>
      </c>
      <c r="K16" s="645"/>
      <c r="L16" s="61">
        <v>0</v>
      </c>
      <c r="M16" s="61">
        <v>0</v>
      </c>
      <c r="N16" s="173">
        <f>F16-I16</f>
        <v>0</v>
      </c>
    </row>
    <row r="17" spans="1:14" ht="18" customHeight="1">
      <c r="A17" s="241">
        <v>1400</v>
      </c>
      <c r="B17" s="239" t="s">
        <v>225</v>
      </c>
      <c r="C17" s="31">
        <f>'MES 8'!F17</f>
        <v>0</v>
      </c>
      <c r="D17" s="29">
        <v>0</v>
      </c>
      <c r="E17" s="29">
        <v>0</v>
      </c>
      <c r="F17" s="31">
        <f>C17+D17-E17</f>
        <v>0</v>
      </c>
      <c r="G17" s="31">
        <f>'MES 8'!I17</f>
        <v>0</v>
      </c>
      <c r="H17" s="29">
        <v>0</v>
      </c>
      <c r="I17" s="31">
        <f>G17+H17</f>
        <v>0</v>
      </c>
      <c r="J17" s="644" t="e">
        <f t="shared" si="0"/>
        <v>#DIV/0!</v>
      </c>
      <c r="K17" s="645"/>
      <c r="L17" s="61">
        <v>0</v>
      </c>
      <c r="M17" s="61">
        <v>0</v>
      </c>
      <c r="N17" s="173">
        <f>F17-I17</f>
        <v>0</v>
      </c>
    </row>
    <row r="18" spans="1:14" ht="18" customHeight="1">
      <c r="A18" s="241">
        <v>1500</v>
      </c>
      <c r="B18" s="239" t="s">
        <v>226</v>
      </c>
      <c r="C18" s="31">
        <f>'MES 8'!F18</f>
        <v>0</v>
      </c>
      <c r="D18" s="29">
        <v>0</v>
      </c>
      <c r="E18" s="29">
        <v>0</v>
      </c>
      <c r="F18" s="31">
        <f>C18+D18-E18</f>
        <v>0</v>
      </c>
      <c r="G18" s="31">
        <f>'MES 8'!I18</f>
        <v>0</v>
      </c>
      <c r="H18" s="29">
        <v>0</v>
      </c>
      <c r="I18" s="31">
        <f>G18+H18</f>
        <v>0</v>
      </c>
      <c r="J18" s="644" t="e">
        <f t="shared" si="0"/>
        <v>#DIV/0!</v>
      </c>
      <c r="K18" s="645"/>
      <c r="L18" s="61">
        <v>0</v>
      </c>
      <c r="M18" s="61">
        <v>0</v>
      </c>
      <c r="N18" s="173">
        <f>F18-I18</f>
        <v>0</v>
      </c>
    </row>
    <row r="19" spans="1:14" s="254" customFormat="1" ht="18" customHeight="1">
      <c r="A19" s="619" t="s">
        <v>0</v>
      </c>
      <c r="B19" s="620"/>
      <c r="C19" s="172">
        <f>SUM(C14:C18)</f>
        <v>0</v>
      </c>
      <c r="D19" s="172">
        <f t="shared" ref="D19:I19" si="1">SUM(D14:D18)</f>
        <v>0</v>
      </c>
      <c r="E19" s="172">
        <f t="shared" si="1"/>
        <v>0</v>
      </c>
      <c r="F19" s="172">
        <f t="shared" si="1"/>
        <v>0</v>
      </c>
      <c r="G19" s="172">
        <f t="shared" si="1"/>
        <v>0</v>
      </c>
      <c r="H19" s="172">
        <f t="shared" si="1"/>
        <v>0</v>
      </c>
      <c r="I19" s="172">
        <f t="shared" si="1"/>
        <v>0</v>
      </c>
      <c r="J19" s="642" t="e">
        <f t="shared" si="0"/>
        <v>#DIV/0!</v>
      </c>
      <c r="K19" s="643"/>
      <c r="L19" s="174">
        <f>SUM(L14:L18)</f>
        <v>0</v>
      </c>
      <c r="M19" s="174">
        <f>SUM(M14:M18)</f>
        <v>0</v>
      </c>
      <c r="N19" s="174">
        <f>SUM(N14:N18)</f>
        <v>0</v>
      </c>
    </row>
    <row r="20" spans="1:14" ht="23.65" customHeight="1"/>
    <row r="21" spans="1:14" s="78" customFormat="1" ht="18" customHeight="1">
      <c r="B21" s="666" t="s">
        <v>13</v>
      </c>
      <c r="C21" s="666"/>
      <c r="D21" s="666"/>
      <c r="E21" s="666" t="s">
        <v>45</v>
      </c>
      <c r="F21" s="666"/>
      <c r="G21" s="666"/>
      <c r="H21" s="666"/>
      <c r="I21" s="666" t="s">
        <v>46</v>
      </c>
      <c r="J21" s="666"/>
      <c r="K21" s="666"/>
      <c r="L21" s="666"/>
      <c r="M21" s="666"/>
      <c r="N21" s="666"/>
    </row>
    <row r="22" spans="1:14" s="78" customFormat="1" ht="18" customHeight="1">
      <c r="B22" s="666"/>
      <c r="C22" s="666"/>
      <c r="D22" s="666"/>
      <c r="E22" s="666"/>
      <c r="F22" s="666"/>
      <c r="G22" s="666"/>
      <c r="H22" s="666"/>
      <c r="I22" s="666"/>
      <c r="J22" s="666"/>
      <c r="K22" s="666"/>
      <c r="L22" s="666"/>
      <c r="M22" s="666"/>
      <c r="N22" s="666"/>
    </row>
    <row r="23" spans="1:14" s="78" customFormat="1" ht="40.5" customHeight="1">
      <c r="B23" s="666"/>
      <c r="C23" s="666"/>
      <c r="D23" s="666"/>
      <c r="E23" s="666"/>
      <c r="F23" s="666"/>
      <c r="G23" s="666"/>
      <c r="H23" s="666"/>
      <c r="I23" s="666"/>
      <c r="J23" s="666"/>
      <c r="K23" s="666"/>
      <c r="L23" s="666"/>
      <c r="M23" s="666"/>
      <c r="N23" s="666"/>
    </row>
    <row r="24" spans="1:14" s="78" customFormat="1" ht="11.25">
      <c r="B24" s="666" t="s">
        <v>14</v>
      </c>
      <c r="C24" s="666"/>
      <c r="D24" s="666"/>
      <c r="E24" s="666" t="s">
        <v>14</v>
      </c>
      <c r="F24" s="666"/>
      <c r="G24" s="666"/>
      <c r="H24" s="666"/>
      <c r="I24" s="666" t="s">
        <v>14</v>
      </c>
      <c r="J24" s="666"/>
      <c r="K24" s="666"/>
      <c r="L24" s="666"/>
      <c r="M24" s="666"/>
      <c r="N24" s="666"/>
    </row>
    <row r="25" spans="1:14" ht="12" customHeight="1"/>
    <row r="26" spans="1:14" ht="11.25">
      <c r="B26" s="255" t="s">
        <v>233</v>
      </c>
    </row>
    <row r="27" spans="1:14" ht="11.25"/>
    <row r="28" spans="1:14" ht="11.25"/>
    <row r="29" spans="1:14" ht="11.25">
      <c r="B29" s="266"/>
    </row>
    <row r="30" spans="1:14" ht="18" customHeight="1">
      <c r="A30" s="249" t="s">
        <v>58</v>
      </c>
      <c r="B30" s="241" t="s">
        <v>4</v>
      </c>
      <c r="C30" s="250">
        <v>1</v>
      </c>
      <c r="D30" s="250">
        <v>2</v>
      </c>
      <c r="E30" s="250">
        <v>3</v>
      </c>
      <c r="F30" s="250" t="s">
        <v>5</v>
      </c>
      <c r="G30" s="250">
        <v>5</v>
      </c>
      <c r="H30" s="250">
        <v>-6</v>
      </c>
      <c r="I30" s="250" t="s">
        <v>6</v>
      </c>
      <c r="J30" s="647" t="s">
        <v>105</v>
      </c>
      <c r="K30" s="648"/>
      <c r="L30" s="658" t="s">
        <v>135</v>
      </c>
      <c r="M30" s="659"/>
      <c r="N30" s="251" t="s">
        <v>44</v>
      </c>
    </row>
    <row r="31" spans="1:14" s="254" customFormat="1" ht="27" customHeight="1">
      <c r="A31" s="656">
        <v>2000</v>
      </c>
      <c r="B31" s="656" t="s">
        <v>18</v>
      </c>
      <c r="C31" s="649" t="s">
        <v>108</v>
      </c>
      <c r="D31" s="656" t="s">
        <v>9</v>
      </c>
      <c r="E31" s="656" t="s">
        <v>10</v>
      </c>
      <c r="F31" s="649" t="s">
        <v>107</v>
      </c>
      <c r="G31" s="649" t="s">
        <v>167</v>
      </c>
      <c r="H31" s="649" t="s">
        <v>169</v>
      </c>
      <c r="I31" s="649" t="s">
        <v>110</v>
      </c>
      <c r="J31" s="652" t="s">
        <v>76</v>
      </c>
      <c r="K31" s="653"/>
      <c r="L31" s="660" t="s">
        <v>132</v>
      </c>
      <c r="M31" s="661"/>
      <c r="N31" s="649" t="s">
        <v>112</v>
      </c>
    </row>
    <row r="32" spans="1:14" s="254" customFormat="1" ht="27" customHeight="1">
      <c r="A32" s="657"/>
      <c r="B32" s="657"/>
      <c r="C32" s="651"/>
      <c r="D32" s="657"/>
      <c r="E32" s="657"/>
      <c r="F32" s="651"/>
      <c r="G32" s="742"/>
      <c r="H32" s="651"/>
      <c r="I32" s="651"/>
      <c r="J32" s="654"/>
      <c r="K32" s="655"/>
      <c r="L32" s="257" t="s">
        <v>133</v>
      </c>
      <c r="M32" s="257" t="s">
        <v>134</v>
      </c>
      <c r="N32" s="651"/>
    </row>
    <row r="33" spans="1:14" s="254" customFormat="1" ht="18" customHeight="1">
      <c r="A33" s="251">
        <v>2100</v>
      </c>
      <c r="B33" s="646" t="s">
        <v>187</v>
      </c>
      <c r="C33" s="646"/>
      <c r="D33" s="646"/>
      <c r="E33" s="646"/>
      <c r="F33" s="646"/>
      <c r="G33" s="646"/>
      <c r="H33" s="646"/>
      <c r="I33" s="646"/>
      <c r="J33" s="646"/>
      <c r="K33" s="646"/>
      <c r="L33" s="646"/>
      <c r="M33" s="646"/>
      <c r="N33" s="646"/>
    </row>
    <row r="34" spans="1:14" ht="18" customHeight="1">
      <c r="A34" s="241">
        <v>2101</v>
      </c>
      <c r="B34" s="239" t="s">
        <v>80</v>
      </c>
      <c r="C34" s="31">
        <f>'MES 8'!F34</f>
        <v>0</v>
      </c>
      <c r="D34" s="29">
        <v>0</v>
      </c>
      <c r="E34" s="29">
        <v>0</v>
      </c>
      <c r="F34" s="31">
        <f>C34+D34-E34</f>
        <v>0</v>
      </c>
      <c r="G34" s="31">
        <f>'MES 8'!I34</f>
        <v>0</v>
      </c>
      <c r="H34" s="29">
        <v>0</v>
      </c>
      <c r="I34" s="31">
        <f>G34+H34</f>
        <v>0</v>
      </c>
      <c r="J34" s="644" t="e">
        <f>(I34/F34)</f>
        <v>#DIV/0!</v>
      </c>
      <c r="K34" s="645"/>
      <c r="L34" s="61">
        <v>0</v>
      </c>
      <c r="M34" s="61">
        <v>0</v>
      </c>
      <c r="N34" s="30">
        <f>(F34-I34)</f>
        <v>0</v>
      </c>
    </row>
    <row r="35" spans="1:14" ht="18" customHeight="1">
      <c r="A35" s="241">
        <v>2102</v>
      </c>
      <c r="B35" s="239" t="s">
        <v>20</v>
      </c>
      <c r="C35" s="31">
        <f>'MES 8'!F35</f>
        <v>0</v>
      </c>
      <c r="D35" s="29">
        <v>0</v>
      </c>
      <c r="E35" s="29">
        <v>0</v>
      </c>
      <c r="F35" s="31">
        <f t="shared" ref="F35:F44" si="2">C35+D35-E35</f>
        <v>0</v>
      </c>
      <c r="G35" s="31">
        <f>'MES 8'!I35</f>
        <v>0</v>
      </c>
      <c r="H35" s="29">
        <v>0</v>
      </c>
      <c r="I35" s="31">
        <f t="shared" ref="I35:I44" si="3">G35+H35</f>
        <v>0</v>
      </c>
      <c r="J35" s="644" t="e">
        <f t="shared" ref="J35:J44" si="4">(I35/F35)</f>
        <v>#DIV/0!</v>
      </c>
      <c r="K35" s="645"/>
      <c r="L35" s="61">
        <v>0</v>
      </c>
      <c r="M35" s="61">
        <v>0</v>
      </c>
      <c r="N35" s="30">
        <f t="shared" ref="N35:N44" si="5">(F35-I35)</f>
        <v>0</v>
      </c>
    </row>
    <row r="36" spans="1:14" ht="18" customHeight="1">
      <c r="A36" s="241">
        <v>2103</v>
      </c>
      <c r="B36" s="239" t="s">
        <v>21</v>
      </c>
      <c r="C36" s="31">
        <f>'MES 8'!F36</f>
        <v>0</v>
      </c>
      <c r="D36" s="29">
        <v>0</v>
      </c>
      <c r="E36" s="29">
        <v>0</v>
      </c>
      <c r="F36" s="31">
        <f t="shared" si="2"/>
        <v>0</v>
      </c>
      <c r="G36" s="31">
        <f>'MES 8'!I36</f>
        <v>0</v>
      </c>
      <c r="H36" s="29">
        <v>0</v>
      </c>
      <c r="I36" s="31">
        <f t="shared" si="3"/>
        <v>0</v>
      </c>
      <c r="J36" s="644" t="e">
        <f t="shared" si="4"/>
        <v>#DIV/0!</v>
      </c>
      <c r="K36" s="645"/>
      <c r="L36" s="61">
        <v>0</v>
      </c>
      <c r="M36" s="61">
        <v>0</v>
      </c>
      <c r="N36" s="30">
        <f t="shared" si="5"/>
        <v>0</v>
      </c>
    </row>
    <row r="37" spans="1:14" ht="18" customHeight="1">
      <c r="A37" s="241">
        <v>2104</v>
      </c>
      <c r="B37" s="239" t="s">
        <v>22</v>
      </c>
      <c r="C37" s="31">
        <f>'MES 8'!F37</f>
        <v>0</v>
      </c>
      <c r="D37" s="29">
        <v>0</v>
      </c>
      <c r="E37" s="29">
        <v>0</v>
      </c>
      <c r="F37" s="31">
        <f t="shared" si="2"/>
        <v>0</v>
      </c>
      <c r="G37" s="31">
        <f>'MES 8'!I37</f>
        <v>0</v>
      </c>
      <c r="H37" s="29">
        <v>0</v>
      </c>
      <c r="I37" s="31">
        <f t="shared" si="3"/>
        <v>0</v>
      </c>
      <c r="J37" s="644" t="e">
        <f t="shared" si="4"/>
        <v>#DIV/0!</v>
      </c>
      <c r="K37" s="645"/>
      <c r="L37" s="61">
        <v>0</v>
      </c>
      <c r="M37" s="61">
        <v>0</v>
      </c>
      <c r="N37" s="30">
        <f t="shared" si="5"/>
        <v>0</v>
      </c>
    </row>
    <row r="38" spans="1:14" ht="18" customHeight="1">
      <c r="A38" s="241">
        <v>2105</v>
      </c>
      <c r="B38" s="239" t="s">
        <v>23</v>
      </c>
      <c r="C38" s="31">
        <f>'MES 8'!F38</f>
        <v>0</v>
      </c>
      <c r="D38" s="29">
        <v>0</v>
      </c>
      <c r="E38" s="29">
        <v>0</v>
      </c>
      <c r="F38" s="31">
        <f t="shared" si="2"/>
        <v>0</v>
      </c>
      <c r="G38" s="31">
        <f>'MES 8'!I38</f>
        <v>0</v>
      </c>
      <c r="H38" s="29">
        <v>0</v>
      </c>
      <c r="I38" s="31">
        <f t="shared" si="3"/>
        <v>0</v>
      </c>
      <c r="J38" s="644" t="e">
        <f t="shared" si="4"/>
        <v>#DIV/0!</v>
      </c>
      <c r="K38" s="645"/>
      <c r="L38" s="61">
        <v>0</v>
      </c>
      <c r="M38" s="61">
        <v>0</v>
      </c>
      <c r="N38" s="30">
        <f t="shared" si="5"/>
        <v>0</v>
      </c>
    </row>
    <row r="39" spans="1:14" ht="18" customHeight="1">
      <c r="A39" s="241">
        <v>2106</v>
      </c>
      <c r="B39" s="239" t="s">
        <v>24</v>
      </c>
      <c r="C39" s="31">
        <f>'MES 8'!F39</f>
        <v>0</v>
      </c>
      <c r="D39" s="29">
        <v>0</v>
      </c>
      <c r="E39" s="29">
        <v>0</v>
      </c>
      <c r="F39" s="31">
        <f t="shared" si="2"/>
        <v>0</v>
      </c>
      <c r="G39" s="31">
        <f>'MES 8'!I39</f>
        <v>0</v>
      </c>
      <c r="H39" s="29">
        <v>0</v>
      </c>
      <c r="I39" s="31">
        <f t="shared" si="3"/>
        <v>0</v>
      </c>
      <c r="J39" s="644" t="e">
        <f t="shared" si="4"/>
        <v>#DIV/0!</v>
      </c>
      <c r="K39" s="645"/>
      <c r="L39" s="61">
        <v>0</v>
      </c>
      <c r="M39" s="61">
        <v>0</v>
      </c>
      <c r="N39" s="30">
        <f t="shared" si="5"/>
        <v>0</v>
      </c>
    </row>
    <row r="40" spans="1:14" ht="18" customHeight="1">
      <c r="A40" s="241">
        <v>2107</v>
      </c>
      <c r="B40" s="239" t="s">
        <v>25</v>
      </c>
      <c r="C40" s="31">
        <f>'MES 8'!F40</f>
        <v>0</v>
      </c>
      <c r="D40" s="29">
        <v>0</v>
      </c>
      <c r="E40" s="29">
        <v>0</v>
      </c>
      <c r="F40" s="31">
        <f t="shared" si="2"/>
        <v>0</v>
      </c>
      <c r="G40" s="31">
        <f>'MES 8'!I40</f>
        <v>0</v>
      </c>
      <c r="H40" s="29">
        <v>0</v>
      </c>
      <c r="I40" s="31">
        <f t="shared" si="3"/>
        <v>0</v>
      </c>
      <c r="J40" s="644" t="e">
        <f t="shared" si="4"/>
        <v>#DIV/0!</v>
      </c>
      <c r="K40" s="645"/>
      <c r="L40" s="61">
        <v>0</v>
      </c>
      <c r="M40" s="61">
        <v>0</v>
      </c>
      <c r="N40" s="30">
        <f t="shared" si="5"/>
        <v>0</v>
      </c>
    </row>
    <row r="41" spans="1:14" ht="18" customHeight="1">
      <c r="A41" s="241">
        <v>2108</v>
      </c>
      <c r="B41" s="258" t="s">
        <v>88</v>
      </c>
      <c r="C41" s="31">
        <f>'MES 8'!F41</f>
        <v>0</v>
      </c>
      <c r="D41" s="29">
        <v>0</v>
      </c>
      <c r="E41" s="29">
        <v>0</v>
      </c>
      <c r="F41" s="31">
        <f t="shared" si="2"/>
        <v>0</v>
      </c>
      <c r="G41" s="31">
        <f>'MES 8'!I41</f>
        <v>0</v>
      </c>
      <c r="H41" s="29">
        <v>0</v>
      </c>
      <c r="I41" s="31">
        <f t="shared" si="3"/>
        <v>0</v>
      </c>
      <c r="J41" s="644" t="e">
        <f t="shared" si="4"/>
        <v>#DIV/0!</v>
      </c>
      <c r="K41" s="645"/>
      <c r="L41" s="61">
        <v>0</v>
      </c>
      <c r="M41" s="61">
        <v>0</v>
      </c>
      <c r="N41" s="30">
        <f t="shared" si="5"/>
        <v>0</v>
      </c>
    </row>
    <row r="42" spans="1:14" ht="18" customHeight="1">
      <c r="A42" s="241">
        <v>2109</v>
      </c>
      <c r="B42" s="239" t="s">
        <v>131</v>
      </c>
      <c r="C42" s="31">
        <f>'MES 8'!F42</f>
        <v>0</v>
      </c>
      <c r="D42" s="29">
        <v>0</v>
      </c>
      <c r="E42" s="29">
        <v>0</v>
      </c>
      <c r="F42" s="31">
        <f t="shared" si="2"/>
        <v>0</v>
      </c>
      <c r="G42" s="31">
        <f>'MES 8'!I42</f>
        <v>0</v>
      </c>
      <c r="H42" s="29">
        <v>0</v>
      </c>
      <c r="I42" s="31">
        <f t="shared" si="3"/>
        <v>0</v>
      </c>
      <c r="J42" s="644" t="e">
        <f t="shared" si="4"/>
        <v>#DIV/0!</v>
      </c>
      <c r="K42" s="645"/>
      <c r="L42" s="61">
        <v>0</v>
      </c>
      <c r="M42" s="61">
        <v>0</v>
      </c>
      <c r="N42" s="30">
        <f t="shared" si="5"/>
        <v>0</v>
      </c>
    </row>
    <row r="43" spans="1:14" ht="18" customHeight="1">
      <c r="A43" s="241">
        <f>+A42+1</f>
        <v>2110</v>
      </c>
      <c r="B43" s="239" t="s">
        <v>27</v>
      </c>
      <c r="C43" s="31">
        <f>'MES 8'!F43</f>
        <v>0</v>
      </c>
      <c r="D43" s="29">
        <v>0</v>
      </c>
      <c r="E43" s="29">
        <v>0</v>
      </c>
      <c r="F43" s="31">
        <f t="shared" si="2"/>
        <v>0</v>
      </c>
      <c r="G43" s="31">
        <f>'MES 8'!I43</f>
        <v>0</v>
      </c>
      <c r="H43" s="29">
        <v>0</v>
      </c>
      <c r="I43" s="31">
        <f t="shared" si="3"/>
        <v>0</v>
      </c>
      <c r="J43" s="644" t="e">
        <f t="shared" si="4"/>
        <v>#DIV/0!</v>
      </c>
      <c r="K43" s="645"/>
      <c r="L43" s="61">
        <v>0</v>
      </c>
      <c r="M43" s="61">
        <v>0</v>
      </c>
      <c r="N43" s="30">
        <f t="shared" si="5"/>
        <v>0</v>
      </c>
    </row>
    <row r="44" spans="1:14" ht="18" customHeight="1">
      <c r="A44" s="241">
        <f>+A43+1</f>
        <v>2111</v>
      </c>
      <c r="B44" s="239" t="s">
        <v>28</v>
      </c>
      <c r="C44" s="31">
        <f>'MES 8'!F44</f>
        <v>0</v>
      </c>
      <c r="D44" s="29">
        <v>0</v>
      </c>
      <c r="E44" s="29">
        <v>0</v>
      </c>
      <c r="F44" s="31">
        <f t="shared" si="2"/>
        <v>0</v>
      </c>
      <c r="G44" s="31">
        <f>'MES 8'!I44</f>
        <v>0</v>
      </c>
      <c r="H44" s="29">
        <v>0</v>
      </c>
      <c r="I44" s="31">
        <f t="shared" si="3"/>
        <v>0</v>
      </c>
      <c r="J44" s="644" t="e">
        <f t="shared" si="4"/>
        <v>#DIV/0!</v>
      </c>
      <c r="K44" s="645"/>
      <c r="L44" s="61">
        <v>0</v>
      </c>
      <c r="M44" s="61">
        <v>0</v>
      </c>
      <c r="N44" s="30">
        <f t="shared" si="5"/>
        <v>0</v>
      </c>
    </row>
    <row r="45" spans="1:14" ht="18" customHeight="1">
      <c r="A45" s="241">
        <f>+A44+1</f>
        <v>2112</v>
      </c>
      <c r="B45" s="239" t="s">
        <v>205</v>
      </c>
      <c r="C45" s="31">
        <f>'MES 8'!F45</f>
        <v>0</v>
      </c>
      <c r="D45" s="29">
        <v>0</v>
      </c>
      <c r="E45" s="29">
        <v>0</v>
      </c>
      <c r="F45" s="31">
        <f>C45+D45-E45</f>
        <v>0</v>
      </c>
      <c r="G45" s="31">
        <f>'MES 8'!I45</f>
        <v>0</v>
      </c>
      <c r="H45" s="29">
        <v>0</v>
      </c>
      <c r="I45" s="31">
        <f>G45+H45</f>
        <v>0</v>
      </c>
      <c r="J45" s="644" t="e">
        <f>(I45/F45)</f>
        <v>#DIV/0!</v>
      </c>
      <c r="K45" s="645"/>
      <c r="L45" s="61">
        <v>0</v>
      </c>
      <c r="M45" s="61">
        <v>0</v>
      </c>
      <c r="N45" s="30">
        <f>(F45-I45)</f>
        <v>0</v>
      </c>
    </row>
    <row r="46" spans="1:14" ht="18" customHeight="1">
      <c r="A46" s="241">
        <f>+A45+1</f>
        <v>2113</v>
      </c>
      <c r="B46" s="239" t="s">
        <v>124</v>
      </c>
      <c r="C46" s="31">
        <f>'MES 8'!F46</f>
        <v>0</v>
      </c>
      <c r="D46" s="29">
        <v>0</v>
      </c>
      <c r="E46" s="29">
        <v>0</v>
      </c>
      <c r="F46" s="31">
        <f>C46+D46-E46</f>
        <v>0</v>
      </c>
      <c r="G46" s="31">
        <f>'MES 8'!I46</f>
        <v>0</v>
      </c>
      <c r="H46" s="29">
        <v>0</v>
      </c>
      <c r="I46" s="31">
        <f>G46+H46</f>
        <v>0</v>
      </c>
      <c r="J46" s="644" t="e">
        <f>(I46/F46)</f>
        <v>#DIV/0!</v>
      </c>
      <c r="K46" s="645"/>
      <c r="L46" s="61">
        <v>0</v>
      </c>
      <c r="M46" s="61">
        <v>0</v>
      </c>
      <c r="N46" s="30">
        <f>(F46-I46)</f>
        <v>0</v>
      </c>
    </row>
    <row r="47" spans="1:14" s="254" customFormat="1" ht="18" customHeight="1">
      <c r="A47" s="619" t="s">
        <v>29</v>
      </c>
      <c r="B47" s="620"/>
      <c r="C47" s="175">
        <f t="shared" ref="C47:I47" si="6">SUM(C34:C46)</f>
        <v>0</v>
      </c>
      <c r="D47" s="175">
        <f t="shared" si="6"/>
        <v>0</v>
      </c>
      <c r="E47" s="175">
        <f t="shared" si="6"/>
        <v>0</v>
      </c>
      <c r="F47" s="175">
        <f t="shared" si="6"/>
        <v>0</v>
      </c>
      <c r="G47" s="175">
        <f t="shared" si="6"/>
        <v>0</v>
      </c>
      <c r="H47" s="175">
        <f t="shared" si="6"/>
        <v>0</v>
      </c>
      <c r="I47" s="175">
        <f t="shared" si="6"/>
        <v>0</v>
      </c>
      <c r="J47" s="642" t="e">
        <f>(I47/F47)</f>
        <v>#DIV/0!</v>
      </c>
      <c r="K47" s="643"/>
      <c r="L47" s="177">
        <f>SUM(L34:L46)</f>
        <v>0</v>
      </c>
      <c r="M47" s="177">
        <f>SUM(M34:M46)</f>
        <v>0</v>
      </c>
      <c r="N47" s="175">
        <f>SUM(N34:N46)</f>
        <v>0</v>
      </c>
    </row>
    <row r="48" spans="1:14" s="254" customFormat="1" ht="18" customHeight="1">
      <c r="A48" s="251">
        <v>2200</v>
      </c>
      <c r="B48" s="646" t="s">
        <v>188</v>
      </c>
      <c r="C48" s="646"/>
      <c r="D48" s="646"/>
      <c r="E48" s="646"/>
      <c r="F48" s="646"/>
      <c r="G48" s="646"/>
      <c r="H48" s="646"/>
      <c r="I48" s="646"/>
      <c r="J48" s="746"/>
      <c r="K48" s="746"/>
      <c r="L48" s="746"/>
      <c r="M48" s="746"/>
      <c r="N48" s="646"/>
    </row>
    <row r="49" spans="1:14" ht="18" customHeight="1">
      <c r="A49" s="241">
        <v>2201</v>
      </c>
      <c r="B49" s="239" t="s">
        <v>126</v>
      </c>
      <c r="C49" s="31">
        <f>'MES 8'!F49</f>
        <v>0</v>
      </c>
      <c r="D49" s="29">
        <v>0</v>
      </c>
      <c r="E49" s="29">
        <v>0</v>
      </c>
      <c r="F49" s="31">
        <f>C49+D49-E49</f>
        <v>0</v>
      </c>
      <c r="G49" s="31">
        <f>'MES 8'!I49</f>
        <v>0</v>
      </c>
      <c r="H49" s="55">
        <v>0</v>
      </c>
      <c r="I49" s="30">
        <f>(G49+H49)</f>
        <v>0</v>
      </c>
      <c r="J49" s="644" t="e">
        <f>(I49/F49)</f>
        <v>#DIV/0!</v>
      </c>
      <c r="K49" s="645"/>
      <c r="L49" s="61">
        <v>0</v>
      </c>
      <c r="M49" s="61">
        <v>0</v>
      </c>
      <c r="N49" s="30">
        <f>(F49-I49)</f>
        <v>0</v>
      </c>
    </row>
    <row r="50" spans="1:14" ht="18" customHeight="1">
      <c r="A50" s="241">
        <v>2202</v>
      </c>
      <c r="B50" s="286" t="s">
        <v>95</v>
      </c>
      <c r="C50" s="31">
        <f>'MES 8'!F50</f>
        <v>0</v>
      </c>
      <c r="D50" s="29">
        <v>0</v>
      </c>
      <c r="E50" s="29">
        <v>0</v>
      </c>
      <c r="F50" s="31">
        <f t="shared" ref="F50:F56" si="7">C50+D50-E50</f>
        <v>0</v>
      </c>
      <c r="G50" s="31">
        <f>'MES 8'!I50</f>
        <v>0</v>
      </c>
      <c r="H50" s="55">
        <v>0</v>
      </c>
      <c r="I50" s="30">
        <f t="shared" ref="I50:I56" si="8">(G50+H50)</f>
        <v>0</v>
      </c>
      <c r="J50" s="644" t="e">
        <f t="shared" ref="J50:J64" si="9">(I50/F50)</f>
        <v>#DIV/0!</v>
      </c>
      <c r="K50" s="645"/>
      <c r="L50" s="61">
        <v>0</v>
      </c>
      <c r="M50" s="61">
        <v>0</v>
      </c>
      <c r="N50" s="30">
        <f t="shared" ref="N50:N56" si="10">(F50-I50)</f>
        <v>0</v>
      </c>
    </row>
    <row r="51" spans="1:14" ht="23.65" customHeight="1">
      <c r="A51" s="241">
        <v>2203</v>
      </c>
      <c r="B51" s="286" t="s">
        <v>130</v>
      </c>
      <c r="C51" s="31">
        <f>'MES 8'!F51</f>
        <v>0</v>
      </c>
      <c r="D51" s="29">
        <v>0</v>
      </c>
      <c r="E51" s="29">
        <v>0</v>
      </c>
      <c r="F51" s="31">
        <f t="shared" si="7"/>
        <v>0</v>
      </c>
      <c r="G51" s="31">
        <f>'MES 8'!I51</f>
        <v>0</v>
      </c>
      <c r="H51" s="55">
        <v>0</v>
      </c>
      <c r="I51" s="30">
        <f t="shared" si="8"/>
        <v>0</v>
      </c>
      <c r="J51" s="644" t="e">
        <f t="shared" si="9"/>
        <v>#DIV/0!</v>
      </c>
      <c r="K51" s="645"/>
      <c r="L51" s="61">
        <v>0</v>
      </c>
      <c r="M51" s="61">
        <v>0</v>
      </c>
      <c r="N51" s="30">
        <f t="shared" si="10"/>
        <v>0</v>
      </c>
    </row>
    <row r="52" spans="1:14" ht="18" customHeight="1">
      <c r="A52" s="241">
        <v>2204</v>
      </c>
      <c r="B52" s="239" t="s">
        <v>129</v>
      </c>
      <c r="C52" s="31">
        <f>'MES 8'!F52</f>
        <v>0</v>
      </c>
      <c r="D52" s="29">
        <v>0</v>
      </c>
      <c r="E52" s="29">
        <v>0</v>
      </c>
      <c r="F52" s="31">
        <f t="shared" si="7"/>
        <v>0</v>
      </c>
      <c r="G52" s="31">
        <f>'MES 8'!I52</f>
        <v>0</v>
      </c>
      <c r="H52" s="55">
        <v>0</v>
      </c>
      <c r="I52" s="30">
        <f t="shared" si="8"/>
        <v>0</v>
      </c>
      <c r="J52" s="644" t="e">
        <f t="shared" si="9"/>
        <v>#DIV/0!</v>
      </c>
      <c r="K52" s="645"/>
      <c r="L52" s="61">
        <v>0</v>
      </c>
      <c r="M52" s="61">
        <v>0</v>
      </c>
      <c r="N52" s="30">
        <f t="shared" si="10"/>
        <v>0</v>
      </c>
    </row>
    <row r="53" spans="1:14" ht="18" customHeight="1">
      <c r="A53" s="241">
        <v>2205</v>
      </c>
      <c r="B53" s="239" t="s">
        <v>81</v>
      </c>
      <c r="C53" s="31">
        <f>'MES 8'!F53</f>
        <v>0</v>
      </c>
      <c r="D53" s="29">
        <v>0</v>
      </c>
      <c r="E53" s="29">
        <v>0</v>
      </c>
      <c r="F53" s="31">
        <f>C53+D53-E53</f>
        <v>0</v>
      </c>
      <c r="G53" s="31">
        <f>'MES 8'!I53</f>
        <v>0</v>
      </c>
      <c r="H53" s="55">
        <v>0</v>
      </c>
      <c r="I53" s="30">
        <f>(G53+H53)</f>
        <v>0</v>
      </c>
      <c r="J53" s="644" t="e">
        <f>(I53/F53)</f>
        <v>#DIV/0!</v>
      </c>
      <c r="K53" s="645"/>
      <c r="L53" s="61">
        <v>0</v>
      </c>
      <c r="M53" s="61">
        <v>0</v>
      </c>
      <c r="N53" s="30">
        <f>(F53-I53)</f>
        <v>0</v>
      </c>
    </row>
    <row r="54" spans="1:14" ht="18" customHeight="1">
      <c r="A54" s="241">
        <v>2206</v>
      </c>
      <c r="B54" s="239" t="s">
        <v>128</v>
      </c>
      <c r="C54" s="31">
        <f>'MES 8'!F54</f>
        <v>0</v>
      </c>
      <c r="D54" s="29">
        <v>0</v>
      </c>
      <c r="E54" s="29">
        <v>0</v>
      </c>
      <c r="F54" s="31">
        <f t="shared" si="7"/>
        <v>0</v>
      </c>
      <c r="G54" s="31">
        <f>'MES 8'!I54</f>
        <v>0</v>
      </c>
      <c r="H54" s="55">
        <v>0</v>
      </c>
      <c r="I54" s="30">
        <f t="shared" si="8"/>
        <v>0</v>
      </c>
      <c r="J54" s="644" t="e">
        <f t="shared" si="9"/>
        <v>#DIV/0!</v>
      </c>
      <c r="K54" s="645"/>
      <c r="L54" s="61">
        <v>0</v>
      </c>
      <c r="M54" s="61">
        <v>0</v>
      </c>
      <c r="N54" s="30">
        <f t="shared" si="10"/>
        <v>0</v>
      </c>
    </row>
    <row r="55" spans="1:14" ht="18" customHeight="1">
      <c r="A55" s="241">
        <v>2207</v>
      </c>
      <c r="B55" s="239" t="s">
        <v>195</v>
      </c>
      <c r="C55" s="31">
        <f>'MES 8'!F55</f>
        <v>0</v>
      </c>
      <c r="D55" s="29">
        <v>0</v>
      </c>
      <c r="E55" s="29">
        <v>0</v>
      </c>
      <c r="F55" s="31">
        <f t="shared" si="7"/>
        <v>0</v>
      </c>
      <c r="G55" s="31">
        <f>'MES 8'!I55</f>
        <v>0</v>
      </c>
      <c r="H55" s="55">
        <v>0</v>
      </c>
      <c r="I55" s="30">
        <f t="shared" si="8"/>
        <v>0</v>
      </c>
      <c r="J55" s="644" t="e">
        <f t="shared" si="9"/>
        <v>#DIV/0!</v>
      </c>
      <c r="K55" s="645"/>
      <c r="L55" s="61">
        <v>0</v>
      </c>
      <c r="M55" s="61">
        <v>0</v>
      </c>
      <c r="N55" s="30">
        <f t="shared" si="10"/>
        <v>0</v>
      </c>
    </row>
    <row r="56" spans="1:14" ht="18" customHeight="1">
      <c r="A56" s="241">
        <v>2208</v>
      </c>
      <c r="B56" s="239" t="s">
        <v>100</v>
      </c>
      <c r="C56" s="31">
        <f>'MES 8'!F56</f>
        <v>0</v>
      </c>
      <c r="D56" s="29">
        <v>0</v>
      </c>
      <c r="E56" s="29">
        <v>0</v>
      </c>
      <c r="F56" s="31">
        <f t="shared" si="7"/>
        <v>0</v>
      </c>
      <c r="G56" s="31">
        <f>'MES 8'!I56</f>
        <v>0</v>
      </c>
      <c r="H56" s="55">
        <v>0</v>
      </c>
      <c r="I56" s="30">
        <f t="shared" si="8"/>
        <v>0</v>
      </c>
      <c r="J56" s="644" t="e">
        <f t="shared" si="9"/>
        <v>#DIV/0!</v>
      </c>
      <c r="K56" s="645"/>
      <c r="L56" s="61">
        <v>0</v>
      </c>
      <c r="M56" s="61">
        <v>0</v>
      </c>
      <c r="N56" s="30">
        <f t="shared" si="10"/>
        <v>0</v>
      </c>
    </row>
    <row r="57" spans="1:14" ht="18" customHeight="1">
      <c r="A57" s="241">
        <v>2209</v>
      </c>
      <c r="B57" s="239" t="s">
        <v>183</v>
      </c>
      <c r="C57" s="31">
        <f>'MES 8'!F57</f>
        <v>0</v>
      </c>
      <c r="D57" s="29">
        <v>0</v>
      </c>
      <c r="E57" s="29">
        <v>0</v>
      </c>
      <c r="F57" s="31">
        <f t="shared" ref="F57:F63" si="11">C57+D57-E57</f>
        <v>0</v>
      </c>
      <c r="G57" s="31">
        <f>'MES 8'!I57</f>
        <v>0</v>
      </c>
      <c r="H57" s="55">
        <v>0</v>
      </c>
      <c r="I57" s="30">
        <f t="shared" ref="I57:I63" si="12">(G57+H57)</f>
        <v>0</v>
      </c>
      <c r="J57" s="644" t="e">
        <f t="shared" ref="J57:J63" si="13">(I57/F57)</f>
        <v>#DIV/0!</v>
      </c>
      <c r="K57" s="645"/>
      <c r="L57" s="61">
        <v>0</v>
      </c>
      <c r="M57" s="61">
        <v>0</v>
      </c>
      <c r="N57" s="30">
        <f t="shared" ref="N57:N63" si="14">(F57-I57)</f>
        <v>0</v>
      </c>
    </row>
    <row r="58" spans="1:14" ht="23.65" customHeight="1">
      <c r="A58" s="241">
        <v>2210</v>
      </c>
      <c r="B58" s="258" t="s">
        <v>184</v>
      </c>
      <c r="C58" s="31">
        <f>'MES 8'!F58</f>
        <v>0</v>
      </c>
      <c r="D58" s="29">
        <v>0</v>
      </c>
      <c r="E58" s="29">
        <v>0</v>
      </c>
      <c r="F58" s="31">
        <f t="shared" si="11"/>
        <v>0</v>
      </c>
      <c r="G58" s="31">
        <f>'MES 8'!I58</f>
        <v>0</v>
      </c>
      <c r="H58" s="55">
        <v>0</v>
      </c>
      <c r="I58" s="30">
        <f t="shared" si="12"/>
        <v>0</v>
      </c>
      <c r="J58" s="644" t="e">
        <f t="shared" si="13"/>
        <v>#DIV/0!</v>
      </c>
      <c r="K58" s="645"/>
      <c r="L58" s="61">
        <v>0</v>
      </c>
      <c r="M58" s="61">
        <v>0</v>
      </c>
      <c r="N58" s="30">
        <f t="shared" si="14"/>
        <v>0</v>
      </c>
    </row>
    <row r="59" spans="1:14" ht="23.65" customHeight="1">
      <c r="A59" s="241">
        <v>2211</v>
      </c>
      <c r="B59" s="258" t="s">
        <v>227</v>
      </c>
      <c r="C59" s="31">
        <f>'MES 8'!F59</f>
        <v>0</v>
      </c>
      <c r="D59" s="29">
        <v>0</v>
      </c>
      <c r="E59" s="29">
        <v>0</v>
      </c>
      <c r="F59" s="31">
        <f t="shared" si="11"/>
        <v>0</v>
      </c>
      <c r="G59" s="31">
        <f>'MES 8'!I59</f>
        <v>0</v>
      </c>
      <c r="H59" s="55">
        <v>0</v>
      </c>
      <c r="I59" s="30">
        <f t="shared" si="12"/>
        <v>0</v>
      </c>
      <c r="J59" s="644" t="e">
        <f t="shared" si="13"/>
        <v>#DIV/0!</v>
      </c>
      <c r="K59" s="645"/>
      <c r="L59" s="61">
        <v>0</v>
      </c>
      <c r="M59" s="61">
        <v>0</v>
      </c>
      <c r="N59" s="30">
        <f t="shared" si="14"/>
        <v>0</v>
      </c>
    </row>
    <row r="60" spans="1:14" ht="18" customHeight="1">
      <c r="A60" s="241">
        <v>2212</v>
      </c>
      <c r="B60" s="258" t="s">
        <v>200</v>
      </c>
      <c r="C60" s="31">
        <f>'MES 8'!F60</f>
        <v>0</v>
      </c>
      <c r="D60" s="29">
        <v>0</v>
      </c>
      <c r="E60" s="29">
        <v>0</v>
      </c>
      <c r="F60" s="31">
        <f t="shared" si="11"/>
        <v>0</v>
      </c>
      <c r="G60" s="31">
        <f>'MES 8'!I60</f>
        <v>0</v>
      </c>
      <c r="H60" s="55">
        <v>0</v>
      </c>
      <c r="I60" s="30">
        <f t="shared" si="12"/>
        <v>0</v>
      </c>
      <c r="J60" s="644" t="e">
        <f t="shared" si="13"/>
        <v>#DIV/0!</v>
      </c>
      <c r="K60" s="645"/>
      <c r="L60" s="61">
        <v>0</v>
      </c>
      <c r="M60" s="61">
        <v>0</v>
      </c>
      <c r="N60" s="30">
        <f t="shared" si="14"/>
        <v>0</v>
      </c>
    </row>
    <row r="61" spans="1:14" ht="18" customHeight="1">
      <c r="A61" s="241">
        <v>2213</v>
      </c>
      <c r="B61" s="258" t="s">
        <v>194</v>
      </c>
      <c r="C61" s="31">
        <f>'MES 8'!F61</f>
        <v>0</v>
      </c>
      <c r="D61" s="29">
        <v>0</v>
      </c>
      <c r="E61" s="29">
        <v>0</v>
      </c>
      <c r="F61" s="31">
        <f>C61+D61-E61</f>
        <v>0</v>
      </c>
      <c r="G61" s="31">
        <f>'MES 8'!I61</f>
        <v>0</v>
      </c>
      <c r="H61" s="55">
        <v>0</v>
      </c>
      <c r="I61" s="30">
        <f>(G61+H61)</f>
        <v>0</v>
      </c>
      <c r="J61" s="644" t="e">
        <f>(I61/F61)</f>
        <v>#DIV/0!</v>
      </c>
      <c r="K61" s="645"/>
      <c r="L61" s="61">
        <v>0</v>
      </c>
      <c r="M61" s="61">
        <v>0</v>
      </c>
      <c r="N61" s="30">
        <f>(F61-I61)</f>
        <v>0</v>
      </c>
    </row>
    <row r="62" spans="1:14" ht="18" customHeight="1">
      <c r="A62" s="241">
        <v>2214</v>
      </c>
      <c r="B62" s="239" t="s">
        <v>186</v>
      </c>
      <c r="C62" s="31">
        <f>'MES 8'!F62</f>
        <v>0</v>
      </c>
      <c r="D62" s="29">
        <v>0</v>
      </c>
      <c r="E62" s="29">
        <v>0</v>
      </c>
      <c r="F62" s="31">
        <f t="shared" si="11"/>
        <v>0</v>
      </c>
      <c r="G62" s="31">
        <f>'MES 8'!I62</f>
        <v>0</v>
      </c>
      <c r="H62" s="55">
        <v>0</v>
      </c>
      <c r="I62" s="30">
        <f t="shared" si="12"/>
        <v>0</v>
      </c>
      <c r="J62" s="644" t="e">
        <f t="shared" si="13"/>
        <v>#DIV/0!</v>
      </c>
      <c r="K62" s="645"/>
      <c r="L62" s="61">
        <v>0</v>
      </c>
      <c r="M62" s="61">
        <v>0</v>
      </c>
      <c r="N62" s="30">
        <f t="shared" si="14"/>
        <v>0</v>
      </c>
    </row>
    <row r="63" spans="1:14" ht="18" customHeight="1">
      <c r="A63" s="241">
        <v>2215</v>
      </c>
      <c r="B63" s="239" t="s">
        <v>124</v>
      </c>
      <c r="C63" s="31">
        <f>'MES 8'!F63</f>
        <v>0</v>
      </c>
      <c r="D63" s="29">
        <v>0</v>
      </c>
      <c r="E63" s="29">
        <v>0</v>
      </c>
      <c r="F63" s="31">
        <f t="shared" si="11"/>
        <v>0</v>
      </c>
      <c r="G63" s="31">
        <f>'MES 8'!I63</f>
        <v>0</v>
      </c>
      <c r="H63" s="55">
        <v>0</v>
      </c>
      <c r="I63" s="30">
        <f t="shared" si="12"/>
        <v>0</v>
      </c>
      <c r="J63" s="644" t="e">
        <f t="shared" si="13"/>
        <v>#DIV/0!</v>
      </c>
      <c r="K63" s="645"/>
      <c r="L63" s="61">
        <v>0</v>
      </c>
      <c r="M63" s="61">
        <v>0</v>
      </c>
      <c r="N63" s="30">
        <f t="shared" si="14"/>
        <v>0</v>
      </c>
    </row>
    <row r="64" spans="1:14" s="254" customFormat="1" ht="18" customHeight="1">
      <c r="A64" s="619" t="s">
        <v>29</v>
      </c>
      <c r="B64" s="620"/>
      <c r="C64" s="174">
        <f t="shared" ref="C64:I64" si="15">SUM(C49:C63)</f>
        <v>0</v>
      </c>
      <c r="D64" s="174">
        <f t="shared" si="15"/>
        <v>0</v>
      </c>
      <c r="E64" s="174">
        <f t="shared" si="15"/>
        <v>0</v>
      </c>
      <c r="F64" s="174">
        <f t="shared" si="15"/>
        <v>0</v>
      </c>
      <c r="G64" s="174">
        <f t="shared" si="15"/>
        <v>0</v>
      </c>
      <c r="H64" s="174">
        <f t="shared" si="15"/>
        <v>0</v>
      </c>
      <c r="I64" s="174">
        <f t="shared" si="15"/>
        <v>0</v>
      </c>
      <c r="J64" s="743" t="e">
        <f t="shared" si="9"/>
        <v>#DIV/0!</v>
      </c>
      <c r="K64" s="744"/>
      <c r="L64" s="174">
        <f>SUM(L49:L63)</f>
        <v>0</v>
      </c>
      <c r="M64" s="174">
        <f>SUM(M49:M63)</f>
        <v>0</v>
      </c>
      <c r="N64" s="174">
        <f>SUM(N49:N63)</f>
        <v>0</v>
      </c>
    </row>
    <row r="65" spans="1:14" s="266" customFormat="1" ht="18" customHeight="1">
      <c r="A65" s="260"/>
      <c r="B65" s="261"/>
      <c r="C65" s="262"/>
      <c r="D65" s="262"/>
      <c r="E65" s="262"/>
      <c r="F65" s="262"/>
      <c r="G65" s="262"/>
      <c r="H65" s="262"/>
      <c r="I65" s="262"/>
      <c r="J65" s="263"/>
      <c r="K65" s="263"/>
      <c r="L65" s="264"/>
      <c r="M65" s="264"/>
      <c r="N65" s="265"/>
    </row>
    <row r="66" spans="1:14" s="266" customFormat="1" ht="18" customHeight="1">
      <c r="C66" s="268"/>
      <c r="D66" s="268"/>
      <c r="E66" s="268"/>
      <c r="F66" s="268"/>
      <c r="G66" s="268"/>
      <c r="H66" s="268"/>
      <c r="I66" s="268"/>
      <c r="J66" s="269"/>
      <c r="K66" s="269"/>
      <c r="L66" s="270"/>
      <c r="M66" s="270"/>
      <c r="N66" s="271"/>
    </row>
    <row r="67" spans="1:14" s="254" customFormat="1" ht="18" customHeight="1">
      <c r="A67" s="249" t="s">
        <v>58</v>
      </c>
      <c r="B67" s="251" t="s">
        <v>16</v>
      </c>
      <c r="C67" s="251">
        <v>1</v>
      </c>
      <c r="D67" s="251">
        <v>2</v>
      </c>
      <c r="E67" s="251">
        <v>3</v>
      </c>
      <c r="F67" s="251" t="s">
        <v>5</v>
      </c>
      <c r="G67" s="251">
        <v>5</v>
      </c>
      <c r="H67" s="251">
        <v>6</v>
      </c>
      <c r="I67" s="251" t="s">
        <v>17</v>
      </c>
      <c r="J67" s="619" t="s">
        <v>105</v>
      </c>
      <c r="K67" s="620"/>
      <c r="L67" s="658">
        <v>9</v>
      </c>
      <c r="M67" s="659"/>
      <c r="N67" s="251" t="s">
        <v>44</v>
      </c>
    </row>
    <row r="68" spans="1:14" s="254" customFormat="1" ht="27" customHeight="1">
      <c r="A68" s="656">
        <v>2000</v>
      </c>
      <c r="B68" s="656" t="s">
        <v>18</v>
      </c>
      <c r="C68" s="649" t="str">
        <f>C31</f>
        <v>Presupuesto inicial del periodo a ejecutar</v>
      </c>
      <c r="D68" s="656" t="s">
        <v>9</v>
      </c>
      <c r="E68" s="656" t="s">
        <v>10</v>
      </c>
      <c r="F68" s="649" t="str">
        <f>F31</f>
        <v>Presupuesto al final del  periodo ejecutado</v>
      </c>
      <c r="G68" s="649" t="str">
        <f>G31</f>
        <v>Gastos acumulados al mes 8</v>
      </c>
      <c r="H68" s="649" t="str">
        <f>H31</f>
        <v>Gastos - mes 9</v>
      </c>
      <c r="I68" s="649" t="str">
        <f>I31</f>
        <v xml:space="preserve">Valor total ejecutado al final de periodo </v>
      </c>
      <c r="J68" s="652" t="s">
        <v>76</v>
      </c>
      <c r="K68" s="653"/>
      <c r="L68" s="660" t="s">
        <v>132</v>
      </c>
      <c r="M68" s="661"/>
      <c r="N68" s="649" t="str">
        <f>N31</f>
        <v>Total saldo por ejecutar</v>
      </c>
    </row>
    <row r="69" spans="1:14" s="254" customFormat="1" ht="27" customHeight="1">
      <c r="A69" s="657"/>
      <c r="B69" s="657"/>
      <c r="C69" s="651"/>
      <c r="D69" s="657"/>
      <c r="E69" s="657"/>
      <c r="F69" s="742"/>
      <c r="G69" s="742"/>
      <c r="H69" s="651"/>
      <c r="I69" s="651"/>
      <c r="J69" s="654"/>
      <c r="K69" s="655"/>
      <c r="L69" s="272" t="s">
        <v>133</v>
      </c>
      <c r="M69" s="272" t="s">
        <v>134</v>
      </c>
      <c r="N69" s="651"/>
    </row>
    <row r="70" spans="1:14" s="254" customFormat="1" ht="18" customHeight="1">
      <c r="A70" s="251">
        <v>2300</v>
      </c>
      <c r="B70" s="619" t="s">
        <v>189</v>
      </c>
      <c r="C70" s="686"/>
      <c r="D70" s="686"/>
      <c r="E70" s="686"/>
      <c r="F70" s="686"/>
      <c r="G70" s="686"/>
      <c r="H70" s="686"/>
      <c r="I70" s="686"/>
      <c r="J70" s="745"/>
      <c r="K70" s="745"/>
      <c r="L70" s="745"/>
      <c r="M70" s="745"/>
      <c r="N70" s="620"/>
    </row>
    <row r="71" spans="1:14" ht="18" customHeight="1">
      <c r="A71" s="241">
        <v>2301</v>
      </c>
      <c r="B71" s="287" t="s">
        <v>30</v>
      </c>
      <c r="C71" s="31">
        <f>'MES 8'!F71</f>
        <v>0</v>
      </c>
      <c r="D71" s="29">
        <v>0</v>
      </c>
      <c r="E71" s="29">
        <v>0</v>
      </c>
      <c r="F71" s="31">
        <f>C71+D71-E71</f>
        <v>0</v>
      </c>
      <c r="G71" s="31">
        <f>'MES 8'!I71</f>
        <v>0</v>
      </c>
      <c r="H71" s="55">
        <v>0</v>
      </c>
      <c r="I71" s="30">
        <f>(G71+H71)</f>
        <v>0</v>
      </c>
      <c r="J71" s="644" t="e">
        <f>(I71/F71)</f>
        <v>#DIV/0!</v>
      </c>
      <c r="K71" s="645"/>
      <c r="L71" s="61">
        <v>0</v>
      </c>
      <c r="M71" s="61">
        <v>0</v>
      </c>
      <c r="N71" s="30">
        <f>(F71-I71)</f>
        <v>0</v>
      </c>
    </row>
    <row r="72" spans="1:14" ht="18" customHeight="1">
      <c r="A72" s="241">
        <v>2302</v>
      </c>
      <c r="B72" s="243" t="s">
        <v>185</v>
      </c>
      <c r="C72" s="31">
        <f>'MES 8'!F72</f>
        <v>0</v>
      </c>
      <c r="D72" s="29">
        <v>0</v>
      </c>
      <c r="E72" s="29">
        <v>0</v>
      </c>
      <c r="F72" s="31">
        <f t="shared" ref="F72:F78" si="16">C72+D72-E72</f>
        <v>0</v>
      </c>
      <c r="G72" s="31">
        <f>'MES 8'!I72</f>
        <v>0</v>
      </c>
      <c r="H72" s="55">
        <v>0</v>
      </c>
      <c r="I72" s="30">
        <f t="shared" ref="I72:I78" si="17">(G72+H72)</f>
        <v>0</v>
      </c>
      <c r="J72" s="644" t="e">
        <f t="shared" ref="J72:J78" si="18">(I72/F72)</f>
        <v>#DIV/0!</v>
      </c>
      <c r="K72" s="645"/>
      <c r="L72" s="61">
        <v>0</v>
      </c>
      <c r="M72" s="61">
        <v>0</v>
      </c>
      <c r="N72" s="30">
        <f t="shared" ref="N72:N78" si="19">(F72-I72)</f>
        <v>0</v>
      </c>
    </row>
    <row r="73" spans="1:14" ht="18" customHeight="1">
      <c r="A73" s="241">
        <v>2303</v>
      </c>
      <c r="B73" s="243" t="s">
        <v>196</v>
      </c>
      <c r="C73" s="31">
        <f>'MES 8'!F73</f>
        <v>0</v>
      </c>
      <c r="D73" s="29">
        <v>0</v>
      </c>
      <c r="E73" s="29">
        <v>0</v>
      </c>
      <c r="F73" s="31">
        <f t="shared" si="16"/>
        <v>0</v>
      </c>
      <c r="G73" s="31">
        <f>'MES 8'!I73</f>
        <v>0</v>
      </c>
      <c r="H73" s="55">
        <v>0</v>
      </c>
      <c r="I73" s="30">
        <f t="shared" si="17"/>
        <v>0</v>
      </c>
      <c r="J73" s="644" t="e">
        <f t="shared" si="18"/>
        <v>#DIV/0!</v>
      </c>
      <c r="K73" s="645"/>
      <c r="L73" s="61">
        <v>0</v>
      </c>
      <c r="M73" s="61">
        <v>0</v>
      </c>
      <c r="N73" s="30">
        <f t="shared" si="19"/>
        <v>0</v>
      </c>
    </row>
    <row r="74" spans="1:14" ht="18" customHeight="1">
      <c r="A74" s="241">
        <v>2304</v>
      </c>
      <c r="B74" s="243" t="s">
        <v>197</v>
      </c>
      <c r="C74" s="31">
        <f>'MES 8'!F74</f>
        <v>0</v>
      </c>
      <c r="D74" s="29">
        <v>0</v>
      </c>
      <c r="E74" s="29">
        <v>0</v>
      </c>
      <c r="F74" s="31">
        <f>C74+D74-E74</f>
        <v>0</v>
      </c>
      <c r="G74" s="31">
        <f>'MES 8'!I74</f>
        <v>0</v>
      </c>
      <c r="H74" s="55">
        <v>0</v>
      </c>
      <c r="I74" s="30">
        <f>(G74+H74)</f>
        <v>0</v>
      </c>
      <c r="J74" s="644" t="e">
        <f>(I74/F74)</f>
        <v>#DIV/0!</v>
      </c>
      <c r="K74" s="645"/>
      <c r="L74" s="61">
        <v>0</v>
      </c>
      <c r="M74" s="61">
        <v>0</v>
      </c>
      <c r="N74" s="30">
        <f>(F74-I74)</f>
        <v>0</v>
      </c>
    </row>
    <row r="75" spans="1:14" ht="18" customHeight="1">
      <c r="A75" s="241">
        <v>2305</v>
      </c>
      <c r="B75" s="243" t="s">
        <v>93</v>
      </c>
      <c r="C75" s="31">
        <f>'MES 8'!F75</f>
        <v>0</v>
      </c>
      <c r="D75" s="29">
        <v>0</v>
      </c>
      <c r="E75" s="29">
        <v>0</v>
      </c>
      <c r="F75" s="31">
        <f t="shared" si="16"/>
        <v>0</v>
      </c>
      <c r="G75" s="31">
        <f>'MES 8'!I75</f>
        <v>0</v>
      </c>
      <c r="H75" s="55">
        <v>0</v>
      </c>
      <c r="I75" s="30">
        <f t="shared" si="17"/>
        <v>0</v>
      </c>
      <c r="J75" s="644" t="e">
        <f t="shared" si="18"/>
        <v>#DIV/0!</v>
      </c>
      <c r="K75" s="645"/>
      <c r="L75" s="61">
        <v>0</v>
      </c>
      <c r="M75" s="61">
        <v>0</v>
      </c>
      <c r="N75" s="30">
        <f t="shared" si="19"/>
        <v>0</v>
      </c>
    </row>
    <row r="76" spans="1:14" ht="18" customHeight="1">
      <c r="A76" s="241">
        <v>2306</v>
      </c>
      <c r="B76" s="243" t="s">
        <v>92</v>
      </c>
      <c r="C76" s="31">
        <f>'MES 8'!F76</f>
        <v>0</v>
      </c>
      <c r="D76" s="29">
        <v>0</v>
      </c>
      <c r="E76" s="29">
        <v>0</v>
      </c>
      <c r="F76" s="31">
        <f t="shared" si="16"/>
        <v>0</v>
      </c>
      <c r="G76" s="31">
        <f>'MES 8'!I76</f>
        <v>0</v>
      </c>
      <c r="H76" s="55">
        <v>0</v>
      </c>
      <c r="I76" s="30">
        <f t="shared" si="17"/>
        <v>0</v>
      </c>
      <c r="J76" s="644" t="e">
        <f t="shared" si="18"/>
        <v>#DIV/0!</v>
      </c>
      <c r="K76" s="645"/>
      <c r="L76" s="61">
        <v>0</v>
      </c>
      <c r="M76" s="61">
        <v>0</v>
      </c>
      <c r="N76" s="30">
        <f t="shared" si="19"/>
        <v>0</v>
      </c>
    </row>
    <row r="77" spans="1:14" ht="23.25" customHeight="1">
      <c r="A77" s="241">
        <v>2307</v>
      </c>
      <c r="B77" s="273" t="s">
        <v>82</v>
      </c>
      <c r="C77" s="31">
        <f>'MES 8'!F77</f>
        <v>0</v>
      </c>
      <c r="D77" s="29">
        <v>0</v>
      </c>
      <c r="E77" s="29">
        <v>0</v>
      </c>
      <c r="F77" s="31">
        <f t="shared" si="16"/>
        <v>0</v>
      </c>
      <c r="G77" s="31">
        <f>'MES 8'!I77</f>
        <v>0</v>
      </c>
      <c r="H77" s="55">
        <v>0</v>
      </c>
      <c r="I77" s="30">
        <f t="shared" si="17"/>
        <v>0</v>
      </c>
      <c r="J77" s="644" t="e">
        <f t="shared" si="18"/>
        <v>#DIV/0!</v>
      </c>
      <c r="K77" s="645"/>
      <c r="L77" s="61">
        <v>0</v>
      </c>
      <c r="M77" s="61">
        <v>0</v>
      </c>
      <c r="N77" s="30">
        <f t="shared" si="19"/>
        <v>0</v>
      </c>
    </row>
    <row r="78" spans="1:14" ht="18" customHeight="1">
      <c r="A78" s="241">
        <v>2308</v>
      </c>
      <c r="B78" s="274" t="s">
        <v>198</v>
      </c>
      <c r="C78" s="31">
        <f>'MES 8'!F78</f>
        <v>0</v>
      </c>
      <c r="D78" s="29">
        <v>0</v>
      </c>
      <c r="E78" s="29">
        <v>0</v>
      </c>
      <c r="F78" s="31">
        <f t="shared" si="16"/>
        <v>0</v>
      </c>
      <c r="G78" s="31">
        <f>'MES 8'!I78</f>
        <v>0</v>
      </c>
      <c r="H78" s="55">
        <v>0</v>
      </c>
      <c r="I78" s="30">
        <f t="shared" si="17"/>
        <v>0</v>
      </c>
      <c r="J78" s="644" t="e">
        <f t="shared" si="18"/>
        <v>#DIV/0!</v>
      </c>
      <c r="K78" s="645"/>
      <c r="L78" s="61">
        <v>0</v>
      </c>
      <c r="M78" s="61">
        <v>0</v>
      </c>
      <c r="N78" s="30">
        <f t="shared" si="19"/>
        <v>0</v>
      </c>
    </row>
    <row r="79" spans="1:14" ht="18" customHeight="1">
      <c r="A79" s="241">
        <v>2309</v>
      </c>
      <c r="B79" s="274" t="s">
        <v>216</v>
      </c>
      <c r="C79" s="31">
        <f>'MES 8'!F79</f>
        <v>0</v>
      </c>
      <c r="D79" s="29">
        <v>0</v>
      </c>
      <c r="E79" s="29">
        <v>0</v>
      </c>
      <c r="F79" s="31">
        <f>C79+D79-E79</f>
        <v>0</v>
      </c>
      <c r="G79" s="31">
        <f>'MES 8'!I79</f>
        <v>0</v>
      </c>
      <c r="H79" s="55">
        <v>0</v>
      </c>
      <c r="I79" s="30">
        <f>(G79+H79)</f>
        <v>0</v>
      </c>
      <c r="J79" s="644" t="e">
        <f t="shared" ref="J79:J84" si="20">(I79/F79)</f>
        <v>#DIV/0!</v>
      </c>
      <c r="K79" s="645"/>
      <c r="L79" s="61">
        <v>0</v>
      </c>
      <c r="M79" s="61">
        <v>0</v>
      </c>
      <c r="N79" s="30">
        <f>(F79-I79)</f>
        <v>0</v>
      </c>
    </row>
    <row r="80" spans="1:14" ht="18" customHeight="1">
      <c r="A80" s="241">
        <v>2310</v>
      </c>
      <c r="B80" s="243" t="s">
        <v>84</v>
      </c>
      <c r="C80" s="31">
        <f>'MES 8'!F80</f>
        <v>0</v>
      </c>
      <c r="D80" s="29">
        <v>0</v>
      </c>
      <c r="E80" s="29">
        <v>0</v>
      </c>
      <c r="F80" s="31">
        <f>C80+D80-E80</f>
        <v>0</v>
      </c>
      <c r="G80" s="31">
        <f>'MES 8'!I80</f>
        <v>0</v>
      </c>
      <c r="H80" s="55">
        <v>0</v>
      </c>
      <c r="I80" s="30">
        <f>(G80+H80)</f>
        <v>0</v>
      </c>
      <c r="J80" s="644" t="e">
        <f t="shared" si="20"/>
        <v>#DIV/0!</v>
      </c>
      <c r="K80" s="645"/>
      <c r="L80" s="61">
        <v>0</v>
      </c>
      <c r="M80" s="61">
        <v>0</v>
      </c>
      <c r="N80" s="30">
        <f>(F80-I80)</f>
        <v>0</v>
      </c>
    </row>
    <row r="81" spans="1:14" ht="22.15" customHeight="1">
      <c r="A81" s="241">
        <v>2311</v>
      </c>
      <c r="B81" s="243" t="s">
        <v>199</v>
      </c>
      <c r="C81" s="31">
        <f>'MES 8'!F81</f>
        <v>0</v>
      </c>
      <c r="D81" s="29">
        <v>0</v>
      </c>
      <c r="E81" s="29">
        <v>0</v>
      </c>
      <c r="F81" s="31">
        <f>C81+D81-E81</f>
        <v>0</v>
      </c>
      <c r="G81" s="31">
        <f>'MES 8'!I81</f>
        <v>0</v>
      </c>
      <c r="H81" s="55">
        <v>0</v>
      </c>
      <c r="I81" s="30">
        <f>(G81+H81)</f>
        <v>0</v>
      </c>
      <c r="J81" s="644" t="e">
        <f t="shared" si="20"/>
        <v>#DIV/0!</v>
      </c>
      <c r="K81" s="645"/>
      <c r="L81" s="61">
        <v>0</v>
      </c>
      <c r="M81" s="61">
        <v>0</v>
      </c>
      <c r="N81" s="30">
        <f>(F81-I81)</f>
        <v>0</v>
      </c>
    </row>
    <row r="82" spans="1:14" ht="18" customHeight="1">
      <c r="A82" s="241">
        <v>2312</v>
      </c>
      <c r="B82" s="239" t="s">
        <v>124</v>
      </c>
      <c r="C82" s="31">
        <f>'MES 8'!F82</f>
        <v>0</v>
      </c>
      <c r="D82" s="29">
        <v>0</v>
      </c>
      <c r="E82" s="29">
        <v>0</v>
      </c>
      <c r="F82" s="31">
        <f>C82+D82-E82</f>
        <v>0</v>
      </c>
      <c r="G82" s="31">
        <f>'MES 8'!I82</f>
        <v>0</v>
      </c>
      <c r="H82" s="55">
        <v>0</v>
      </c>
      <c r="I82" s="30">
        <f>(G82+H82)</f>
        <v>0</v>
      </c>
      <c r="J82" s="644" t="e">
        <f t="shared" si="20"/>
        <v>#DIV/0!</v>
      </c>
      <c r="K82" s="645"/>
      <c r="L82" s="61">
        <v>0</v>
      </c>
      <c r="M82" s="61">
        <v>0</v>
      </c>
      <c r="N82" s="30">
        <f>(F82-I82)</f>
        <v>0</v>
      </c>
    </row>
    <row r="83" spans="1:14" ht="18" customHeight="1">
      <c r="A83" s="619" t="s">
        <v>31</v>
      </c>
      <c r="B83" s="620"/>
      <c r="C83" s="176">
        <f t="shared" ref="C83:I83" si="21">SUM(C71:C82)</f>
        <v>0</v>
      </c>
      <c r="D83" s="176">
        <f t="shared" si="21"/>
        <v>0</v>
      </c>
      <c r="E83" s="176">
        <f t="shared" si="21"/>
        <v>0</v>
      </c>
      <c r="F83" s="176">
        <f t="shared" si="21"/>
        <v>0</v>
      </c>
      <c r="G83" s="176">
        <f t="shared" si="21"/>
        <v>0</v>
      </c>
      <c r="H83" s="176">
        <f t="shared" si="21"/>
        <v>0</v>
      </c>
      <c r="I83" s="176">
        <f t="shared" si="21"/>
        <v>0</v>
      </c>
      <c r="J83" s="642" t="e">
        <f t="shared" si="20"/>
        <v>#DIV/0!</v>
      </c>
      <c r="K83" s="643"/>
      <c r="L83" s="177">
        <f>SUM(L71:L82)</f>
        <v>0</v>
      </c>
      <c r="M83" s="177">
        <f>SUM(M71:M82)</f>
        <v>0</v>
      </c>
      <c r="N83" s="176">
        <f>SUM(N71:N82)</f>
        <v>0</v>
      </c>
    </row>
    <row r="84" spans="1:14" s="254" customFormat="1" ht="18" customHeight="1">
      <c r="A84" s="619" t="s">
        <v>72</v>
      </c>
      <c r="B84" s="620"/>
      <c r="C84" s="176">
        <f t="shared" ref="C84:I84" si="22">C83+C64+C47</f>
        <v>0</v>
      </c>
      <c r="D84" s="176">
        <f t="shared" si="22"/>
        <v>0</v>
      </c>
      <c r="E84" s="176">
        <f t="shared" si="22"/>
        <v>0</v>
      </c>
      <c r="F84" s="176">
        <f t="shared" si="22"/>
        <v>0</v>
      </c>
      <c r="G84" s="176">
        <f t="shared" si="22"/>
        <v>0</v>
      </c>
      <c r="H84" s="176">
        <f t="shared" si="22"/>
        <v>0</v>
      </c>
      <c r="I84" s="176">
        <f t="shared" si="22"/>
        <v>0</v>
      </c>
      <c r="J84" s="743" t="e">
        <f t="shared" si="20"/>
        <v>#DIV/0!</v>
      </c>
      <c r="K84" s="744"/>
      <c r="L84" s="176">
        <f>L83+L64+L47</f>
        <v>0</v>
      </c>
      <c r="M84" s="176">
        <f>M83+M64+M47</f>
        <v>0</v>
      </c>
      <c r="N84" s="176">
        <f>N83+N64+N47</f>
        <v>0</v>
      </c>
    </row>
    <row r="85" spans="1:14" s="78" customFormat="1" ht="18" customHeight="1">
      <c r="B85" s="671" t="s">
        <v>13</v>
      </c>
      <c r="C85" s="672"/>
      <c r="D85" s="666" t="s">
        <v>47</v>
      </c>
      <c r="E85" s="666"/>
      <c r="F85" s="666"/>
      <c r="G85" s="666"/>
      <c r="H85" s="666" t="s">
        <v>191</v>
      </c>
      <c r="I85" s="666"/>
      <c r="J85" s="666"/>
      <c r="K85" s="666"/>
      <c r="L85" s="666"/>
      <c r="M85" s="666"/>
      <c r="N85" s="666"/>
    </row>
    <row r="86" spans="1:14" s="78" customFormat="1" ht="18" customHeight="1">
      <c r="B86" s="666"/>
      <c r="C86" s="666"/>
      <c r="D86" s="666"/>
      <c r="E86" s="666"/>
      <c r="F86" s="666"/>
      <c r="G86" s="666"/>
      <c r="H86" s="666"/>
      <c r="I86" s="666"/>
      <c r="J86" s="666"/>
      <c r="K86" s="666"/>
      <c r="L86" s="666"/>
      <c r="M86" s="666"/>
      <c r="N86" s="666"/>
    </row>
    <row r="87" spans="1:14" s="78" customFormat="1" ht="40.5" customHeight="1">
      <c r="B87" s="683"/>
      <c r="C87" s="684"/>
      <c r="D87" s="685"/>
      <c r="E87" s="685"/>
      <c r="F87" s="685"/>
      <c r="G87" s="685"/>
      <c r="H87" s="666"/>
      <c r="I87" s="666"/>
      <c r="J87" s="666"/>
      <c r="K87" s="666"/>
      <c r="L87" s="666"/>
      <c r="M87" s="666"/>
      <c r="N87" s="666"/>
    </row>
    <row r="88" spans="1:14" s="78" customFormat="1" ht="11.25">
      <c r="B88" s="671" t="s">
        <v>14</v>
      </c>
      <c r="C88" s="672"/>
      <c r="D88" s="666" t="s">
        <v>14</v>
      </c>
      <c r="E88" s="666"/>
      <c r="F88" s="666"/>
      <c r="G88" s="666"/>
      <c r="H88" s="666" t="s">
        <v>14</v>
      </c>
      <c r="I88" s="666"/>
      <c r="J88" s="666"/>
      <c r="K88" s="666"/>
      <c r="L88" s="666"/>
      <c r="M88" s="666"/>
      <c r="N88" s="666"/>
    </row>
    <row r="89" spans="1:14" ht="11.25">
      <c r="B89" s="288"/>
      <c r="C89" s="288"/>
      <c r="D89" s="288"/>
      <c r="E89" s="288"/>
      <c r="F89" s="288"/>
      <c r="G89" s="288"/>
      <c r="H89" s="288"/>
      <c r="I89" s="288"/>
      <c r="J89" s="288"/>
      <c r="K89" s="288"/>
      <c r="N89" s="288"/>
    </row>
    <row r="90" spans="1:14" ht="11.25" customHeight="1">
      <c r="A90" s="503" t="s">
        <v>270</v>
      </c>
      <c r="B90" s="503"/>
      <c r="C90" s="504"/>
      <c r="L90" s="237"/>
      <c r="M90" s="237"/>
    </row>
    <row r="91" spans="1:14" ht="18.75" customHeight="1">
      <c r="A91" s="503"/>
      <c r="B91" s="503"/>
      <c r="C91" s="504"/>
      <c r="D91" s="640" t="s">
        <v>96</v>
      </c>
      <c r="E91" s="640"/>
      <c r="F91" s="178">
        <f>H19</f>
        <v>0</v>
      </c>
      <c r="G91" s="625" t="s">
        <v>97</v>
      </c>
      <c r="H91" s="626"/>
      <c r="I91" s="627"/>
      <c r="J91" s="628">
        <f>F91+'MES 8'!J91</f>
        <v>0</v>
      </c>
      <c r="K91" s="629"/>
      <c r="L91" s="237"/>
      <c r="M91" s="237"/>
    </row>
    <row r="92" spans="1:14" ht="13.5" customHeight="1">
      <c r="A92" s="682" t="s">
        <v>267</v>
      </c>
      <c r="B92" s="682"/>
      <c r="C92" s="682"/>
      <c r="D92" s="641" t="s">
        <v>98</v>
      </c>
      <c r="E92" s="641"/>
      <c r="F92" s="179">
        <f>H84</f>
        <v>0</v>
      </c>
      <c r="G92" s="630" t="s">
        <v>104</v>
      </c>
      <c r="H92" s="631"/>
      <c r="I92" s="632"/>
      <c r="J92" s="628">
        <f>+F92+'MES 8'!J92</f>
        <v>0</v>
      </c>
      <c r="K92" s="629"/>
      <c r="L92" s="237"/>
      <c r="M92" s="237"/>
    </row>
    <row r="93" spans="1:14" ht="24.75" customHeight="1">
      <c r="A93" s="624" t="s">
        <v>268</v>
      </c>
      <c r="B93" s="624"/>
      <c r="C93" s="624"/>
      <c r="D93" s="275" t="s">
        <v>238</v>
      </c>
      <c r="E93" s="276"/>
      <c r="F93" s="180">
        <f>+F91-F92</f>
        <v>0</v>
      </c>
      <c r="G93" s="633" t="s">
        <v>237</v>
      </c>
      <c r="H93" s="634"/>
      <c r="I93" s="635"/>
      <c r="J93" s="592">
        <f>J91-J92</f>
        <v>0</v>
      </c>
      <c r="K93" s="593"/>
      <c r="L93" s="237"/>
      <c r="M93" s="237"/>
    </row>
    <row r="94" spans="1:14" ht="11.25" customHeight="1">
      <c r="A94" s="624" t="s">
        <v>269</v>
      </c>
      <c r="B94" s="624"/>
      <c r="C94" s="624"/>
      <c r="D94" s="277"/>
      <c r="E94" s="277"/>
      <c r="F94" s="277"/>
      <c r="G94" s="563"/>
      <c r="H94" s="563"/>
      <c r="I94" s="563"/>
      <c r="J94" s="533"/>
      <c r="K94" s="533"/>
      <c r="L94" s="237"/>
      <c r="M94" s="237"/>
    </row>
    <row r="95" spans="1:14" ht="24" customHeight="1">
      <c r="A95" s="624"/>
      <c r="B95" s="624"/>
      <c r="C95" s="624"/>
      <c r="D95" s="638" t="s">
        <v>248</v>
      </c>
      <c r="E95" s="639"/>
      <c r="F95" s="79">
        <v>0</v>
      </c>
      <c r="H95" s="278" t="s">
        <v>249</v>
      </c>
      <c r="I95" s="279"/>
      <c r="L95" s="237"/>
      <c r="M95" s="237"/>
    </row>
    <row r="96" spans="1:14" ht="34.5" customHeight="1">
      <c r="A96" s="624"/>
      <c r="B96" s="624"/>
      <c r="C96" s="624"/>
      <c r="D96" s="636" t="s">
        <v>257</v>
      </c>
      <c r="E96" s="637"/>
      <c r="F96" s="79">
        <f>H19</f>
        <v>0</v>
      </c>
      <c r="G96" s="280"/>
      <c r="H96" s="281" t="s">
        <v>250</v>
      </c>
      <c r="I96" s="89">
        <v>0</v>
      </c>
      <c r="K96" s="621"/>
      <c r="L96" s="622"/>
      <c r="M96" s="282" t="s">
        <v>281</v>
      </c>
      <c r="N96" s="283" t="s">
        <v>280</v>
      </c>
    </row>
    <row r="97" spans="1:14" ht="36" customHeight="1">
      <c r="A97" s="624"/>
      <c r="B97" s="624"/>
      <c r="C97" s="624"/>
      <c r="D97" s="497" t="s">
        <v>258</v>
      </c>
      <c r="E97" s="498"/>
      <c r="F97" s="92"/>
      <c r="G97" s="280"/>
      <c r="H97" s="281" t="s">
        <v>251</v>
      </c>
      <c r="I97" s="89">
        <v>0</v>
      </c>
      <c r="K97" s="621" t="s">
        <v>278</v>
      </c>
      <c r="L97" s="622"/>
      <c r="M97" s="94">
        <v>0</v>
      </c>
      <c r="N97" s="95">
        <v>0</v>
      </c>
    </row>
    <row r="98" spans="1:14" ht="18" customHeight="1">
      <c r="A98" s="624"/>
      <c r="B98" s="624"/>
      <c r="C98" s="624"/>
      <c r="K98" s="621" t="s">
        <v>278</v>
      </c>
      <c r="L98" s="622"/>
      <c r="M98" s="94">
        <v>0</v>
      </c>
      <c r="N98" s="95">
        <v>0</v>
      </c>
    </row>
    <row r="99" spans="1:14" ht="18" customHeight="1">
      <c r="A99" s="623" t="s">
        <v>282</v>
      </c>
      <c r="B99" s="623"/>
      <c r="C99" s="623"/>
      <c r="K99" s="621" t="s">
        <v>278</v>
      </c>
      <c r="L99" s="622"/>
      <c r="M99" s="94">
        <v>0</v>
      </c>
      <c r="N99" s="95">
        <v>0</v>
      </c>
    </row>
    <row r="100" spans="1:14" ht="18" customHeight="1">
      <c r="A100" s="623"/>
      <c r="B100" s="623"/>
      <c r="C100" s="623"/>
      <c r="K100" s="621" t="s">
        <v>279</v>
      </c>
      <c r="L100" s="622"/>
      <c r="M100" s="94">
        <v>0</v>
      </c>
      <c r="N100" s="95">
        <v>0</v>
      </c>
    </row>
    <row r="101" spans="1:14" ht="18" customHeight="1">
      <c r="A101" s="623"/>
      <c r="B101" s="623"/>
      <c r="C101" s="623"/>
      <c r="K101" s="621" t="s">
        <v>279</v>
      </c>
      <c r="L101" s="622"/>
      <c r="M101" s="94">
        <v>0</v>
      </c>
      <c r="N101" s="95">
        <v>0</v>
      </c>
    </row>
    <row r="102" spans="1:14" ht="18" customHeight="1">
      <c r="K102" s="621" t="s">
        <v>279</v>
      </c>
      <c r="L102" s="622"/>
      <c r="M102" s="94">
        <v>0</v>
      </c>
      <c r="N102" s="95">
        <v>0</v>
      </c>
    </row>
    <row r="103" spans="1:14" ht="18" customHeight="1">
      <c r="L103" s="237"/>
      <c r="M103" s="237"/>
    </row>
  </sheetData>
  <sheetProtection algorithmName="SHA-512" hashValue="1G4xKTS5u6W9h1bxeR5rlpCt16D78LxqP3ja7TXP8RMl0wgbs9eIauBkyBBS9EmgcahpUOivUndpDrtdOUWo0w==" saltValue="M5bk2mrGxS9KAa/O9NZ6Pg==" spinCount="100000" sheet="1" objects="1" scenarios="1"/>
  <mergeCells count="184">
    <mergeCell ref="B85:C85"/>
    <mergeCell ref="D85:G85"/>
    <mergeCell ref="H85:N85"/>
    <mergeCell ref="E8:F8"/>
    <mergeCell ref="G8:H8"/>
    <mergeCell ref="J8:K8"/>
    <mergeCell ref="M8:N8"/>
    <mergeCell ref="C9:D9"/>
    <mergeCell ref="E9:F9"/>
    <mergeCell ref="G9:H9"/>
    <mergeCell ref="J9:K9"/>
    <mergeCell ref="M9:N9"/>
    <mergeCell ref="N31:N32"/>
    <mergeCell ref="H31:H32"/>
    <mergeCell ref="J16:K16"/>
    <mergeCell ref="J17:K17"/>
    <mergeCell ref="J18:K18"/>
    <mergeCell ref="A19:B19"/>
    <mergeCell ref="A31:A32"/>
    <mergeCell ref="B31:B32"/>
    <mergeCell ref="C31:C32"/>
    <mergeCell ref="D31:D32"/>
    <mergeCell ref="E31:E32"/>
    <mergeCell ref="B21:D21"/>
    <mergeCell ref="A4:A10"/>
    <mergeCell ref="C4:D4"/>
    <mergeCell ref="E4:F4"/>
    <mergeCell ref="J4:K4"/>
    <mergeCell ref="M4:N4"/>
    <mergeCell ref="C5:D5"/>
    <mergeCell ref="E5:F5"/>
    <mergeCell ref="G5:H5"/>
    <mergeCell ref="J5:K5"/>
    <mergeCell ref="M5:N5"/>
    <mergeCell ref="C6:D6"/>
    <mergeCell ref="E6:F6"/>
    <mergeCell ref="G6:H6"/>
    <mergeCell ref="J6:K6"/>
    <mergeCell ref="M6:N6"/>
    <mergeCell ref="C7:D7"/>
    <mergeCell ref="E7:F7"/>
    <mergeCell ref="E10:F10"/>
    <mergeCell ref="J10:L10"/>
    <mergeCell ref="M10:N10"/>
    <mergeCell ref="G7:H7"/>
    <mergeCell ref="J7:K7"/>
    <mergeCell ref="M7:N7"/>
    <mergeCell ref="C8:D8"/>
    <mergeCell ref="A93:C93"/>
    <mergeCell ref="A94:C98"/>
    <mergeCell ref="G91:I91"/>
    <mergeCell ref="J91:K91"/>
    <mergeCell ref="G92:I92"/>
    <mergeCell ref="J92:K92"/>
    <mergeCell ref="G93:I93"/>
    <mergeCell ref="J93:K93"/>
    <mergeCell ref="G94:I94"/>
    <mergeCell ref="J94:K94"/>
    <mergeCell ref="D96:E96"/>
    <mergeCell ref="D95:E95"/>
    <mergeCell ref="D97:E97"/>
    <mergeCell ref="K96:L96"/>
    <mergeCell ref="K97:L97"/>
    <mergeCell ref="K98:L98"/>
    <mergeCell ref="H88:N88"/>
    <mergeCell ref="D91:E91"/>
    <mergeCell ref="D92:E92"/>
    <mergeCell ref="A90:C91"/>
    <mergeCell ref="A92:C92"/>
    <mergeCell ref="B87:C87"/>
    <mergeCell ref="D87:G87"/>
    <mergeCell ref="H87:N87"/>
    <mergeCell ref="B88:C88"/>
    <mergeCell ref="D88:G88"/>
    <mergeCell ref="B86:C86"/>
    <mergeCell ref="D86:G86"/>
    <mergeCell ref="B33:N33"/>
    <mergeCell ref="J37:K37"/>
    <mergeCell ref="J38:K38"/>
    <mergeCell ref="J35:K35"/>
    <mergeCell ref="J36:K36"/>
    <mergeCell ref="J34:K34"/>
    <mergeCell ref="A83:B83"/>
    <mergeCell ref="J83:K83"/>
    <mergeCell ref="A84:B84"/>
    <mergeCell ref="J84:K84"/>
    <mergeCell ref="A68:A69"/>
    <mergeCell ref="B68:B69"/>
    <mergeCell ref="J76:K76"/>
    <mergeCell ref="J77:K77"/>
    <mergeCell ref="J71:K71"/>
    <mergeCell ref="J72:K72"/>
    <mergeCell ref="J68:K69"/>
    <mergeCell ref="J46:K46"/>
    <mergeCell ref="J45:K45"/>
    <mergeCell ref="B48:N48"/>
    <mergeCell ref="A64:B64"/>
    <mergeCell ref="J78:K78"/>
    <mergeCell ref="J11:K11"/>
    <mergeCell ref="B23:D23"/>
    <mergeCell ref="E23:H23"/>
    <mergeCell ref="I23:N23"/>
    <mergeCell ref="N12:N13"/>
    <mergeCell ref="J14:K14"/>
    <mergeCell ref="J15:K15"/>
    <mergeCell ref="G4:H4"/>
    <mergeCell ref="D12:D13"/>
    <mergeCell ref="E12:E13"/>
    <mergeCell ref="F12:F13"/>
    <mergeCell ref="G12:G13"/>
    <mergeCell ref="H12:H13"/>
    <mergeCell ref="I12:I13"/>
    <mergeCell ref="J12:K13"/>
    <mergeCell ref="L11:M11"/>
    <mergeCell ref="L12:M12"/>
    <mergeCell ref="B22:D22"/>
    <mergeCell ref="E22:H22"/>
    <mergeCell ref="I22:N22"/>
    <mergeCell ref="E21:H21"/>
    <mergeCell ref="I21:N21"/>
    <mergeCell ref="G10:H10"/>
    <mergeCell ref="C12:C13"/>
    <mergeCell ref="J82:K82"/>
    <mergeCell ref="J74:K74"/>
    <mergeCell ref="J79:K79"/>
    <mergeCell ref="J81:K81"/>
    <mergeCell ref="C68:C69"/>
    <mergeCell ref="D68:D69"/>
    <mergeCell ref="E68:E69"/>
    <mergeCell ref="F68:F69"/>
    <mergeCell ref="G68:G69"/>
    <mergeCell ref="H68:H69"/>
    <mergeCell ref="I68:I69"/>
    <mergeCell ref="J73:K73"/>
    <mergeCell ref="J75:K75"/>
    <mergeCell ref="J80:K80"/>
    <mergeCell ref="J31:K32"/>
    <mergeCell ref="E24:H24"/>
    <mergeCell ref="I24:N24"/>
    <mergeCell ref="F31:F32"/>
    <mergeCell ref="J30:K30"/>
    <mergeCell ref="L30:M30"/>
    <mergeCell ref="L31:M31"/>
    <mergeCell ref="K99:L99"/>
    <mergeCell ref="L67:M67"/>
    <mergeCell ref="J57:K57"/>
    <mergeCell ref="J63:K63"/>
    <mergeCell ref="J60:K60"/>
    <mergeCell ref="J58:K58"/>
    <mergeCell ref="J62:K62"/>
    <mergeCell ref="J67:K67"/>
    <mergeCell ref="J59:K59"/>
    <mergeCell ref="J53:K53"/>
    <mergeCell ref="J64:K64"/>
    <mergeCell ref="J54:K54"/>
    <mergeCell ref="J55:K55"/>
    <mergeCell ref="J56:K56"/>
    <mergeCell ref="H86:N86"/>
    <mergeCell ref="N68:N69"/>
    <mergeCell ref="B70:N70"/>
    <mergeCell ref="K100:L100"/>
    <mergeCell ref="K101:L101"/>
    <mergeCell ref="K102:L102"/>
    <mergeCell ref="A99:C101"/>
    <mergeCell ref="B12:B13"/>
    <mergeCell ref="A47:B47"/>
    <mergeCell ref="J47:K47"/>
    <mergeCell ref="J19:K19"/>
    <mergeCell ref="G31:G32"/>
    <mergeCell ref="B24:D24"/>
    <mergeCell ref="A12:A13"/>
    <mergeCell ref="L68:M68"/>
    <mergeCell ref="J51:K51"/>
    <mergeCell ref="J52:K52"/>
    <mergeCell ref="J49:K49"/>
    <mergeCell ref="J50:K50"/>
    <mergeCell ref="J61:K61"/>
    <mergeCell ref="J39:K39"/>
    <mergeCell ref="J40:K40"/>
    <mergeCell ref="J41:K41"/>
    <mergeCell ref="J42:K42"/>
    <mergeCell ref="J43:K43"/>
    <mergeCell ref="J44:K44"/>
    <mergeCell ref="I31:I32"/>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7"/>
  <dimension ref="A1:N102"/>
  <sheetViews>
    <sheetView topLeftCell="A79" zoomScale="90" zoomScaleNormal="90" workbookViewId="0">
      <selection activeCell="G68" sqref="G68:G69"/>
    </sheetView>
  </sheetViews>
  <sheetFormatPr baseColWidth="10" defaultColWidth="11.42578125" defaultRowHeight="11.25"/>
  <cols>
    <col min="1" max="1" width="8.7109375" style="237" customWidth="1"/>
    <col min="2" max="2" width="43.7109375" style="237" customWidth="1"/>
    <col min="3" max="5" width="14.7109375" style="237" customWidth="1"/>
    <col min="6" max="6" width="16.7109375" style="237" customWidth="1"/>
    <col min="7" max="9" width="14.7109375" style="237" customWidth="1"/>
    <col min="10" max="10" width="6.7109375" style="237" customWidth="1"/>
    <col min="11" max="11" width="6.140625" style="237" customWidth="1"/>
    <col min="12" max="12" width="8.28515625" style="238" customWidth="1"/>
    <col min="13" max="13" width="8.7109375" style="238" customWidth="1"/>
    <col min="14" max="14" width="14.7109375" style="237" customWidth="1"/>
    <col min="15" max="16384" width="11.42578125" style="237"/>
  </cols>
  <sheetData>
    <row r="1" spans="1:14" ht="31.9" customHeight="1"/>
    <row r="2" spans="1:14" ht="31.9" customHeight="1"/>
    <row r="3" spans="1:14" ht="31.9" customHeight="1"/>
    <row r="4" spans="1:14" s="78" customFormat="1" ht="32.25" customHeight="1">
      <c r="A4" s="677"/>
      <c r="B4" s="32" t="s">
        <v>85</v>
      </c>
      <c r="C4" s="671">
        <f>PRESUPUESTO!$C$2</f>
        <v>0</v>
      </c>
      <c r="D4" s="672"/>
      <c r="E4" s="671" t="s">
        <v>213</v>
      </c>
      <c r="F4" s="672"/>
      <c r="G4" s="680" t="s">
        <v>223</v>
      </c>
      <c r="H4" s="681"/>
      <c r="I4" s="74" t="s">
        <v>217</v>
      </c>
      <c r="J4" s="545" t="s">
        <v>218</v>
      </c>
      <c r="K4" s="542"/>
      <c r="L4" s="114" t="s">
        <v>211</v>
      </c>
      <c r="M4" s="680" t="s">
        <v>212</v>
      </c>
      <c r="N4" s="681"/>
    </row>
    <row r="5" spans="1:14" s="78" customFormat="1" ht="18" customHeight="1">
      <c r="A5" s="678"/>
      <c r="B5" s="32" t="s">
        <v>15</v>
      </c>
      <c r="C5" s="671">
        <f>PRESUPUESTO!$C$3</f>
        <v>0</v>
      </c>
      <c r="D5" s="672"/>
      <c r="E5" s="671"/>
      <c r="F5" s="672"/>
      <c r="G5" s="673" t="str">
        <f>PRESUPUESTO!$A$11</f>
        <v>(1) INTERNADO</v>
      </c>
      <c r="H5" s="674"/>
      <c r="I5" s="115">
        <f>PRESUPUESTO!$E$11</f>
        <v>0</v>
      </c>
      <c r="J5" s="671">
        <f>PRESUPUESTO!$F$11</f>
        <v>0</v>
      </c>
      <c r="K5" s="672"/>
      <c r="L5" s="52">
        <f>'MES 9'!L5</f>
        <v>0</v>
      </c>
      <c r="M5" s="667">
        <v>0</v>
      </c>
      <c r="N5" s="668"/>
    </row>
    <row r="6" spans="1:14" s="78" customFormat="1" ht="18" customHeight="1">
      <c r="A6" s="678"/>
      <c r="B6" s="50" t="s">
        <v>42</v>
      </c>
      <c r="C6" s="671">
        <f>PRESUPUESTO!$C$4</f>
        <v>0</v>
      </c>
      <c r="D6" s="672"/>
      <c r="E6" s="671" t="s">
        <v>215</v>
      </c>
      <c r="F6" s="672"/>
      <c r="G6" s="673" t="str">
        <f>PRESUPUESTO!$A$12</f>
        <v>(2) EXTERNADO MEDIA JORNADA</v>
      </c>
      <c r="H6" s="674"/>
      <c r="I6" s="115">
        <f>PRESUPUESTO!$E$12</f>
        <v>0</v>
      </c>
      <c r="J6" s="671">
        <f>PRESUPUESTO!$F$12</f>
        <v>0</v>
      </c>
      <c r="K6" s="672"/>
      <c r="L6" s="52">
        <f>'MES 9'!L6</f>
        <v>0</v>
      </c>
      <c r="M6" s="667">
        <v>0</v>
      </c>
      <c r="N6" s="668"/>
    </row>
    <row r="7" spans="1:14" s="78" customFormat="1" ht="18" customHeight="1">
      <c r="A7" s="678"/>
      <c r="B7" s="116" t="s">
        <v>1</v>
      </c>
      <c r="C7" s="669">
        <f>PRESUPUESTO!$G$2</f>
        <v>0</v>
      </c>
      <c r="D7" s="670"/>
      <c r="E7" s="669"/>
      <c r="F7" s="670"/>
      <c r="G7" s="673" t="str">
        <f>PRESUPUESTO!$A$13</f>
        <v>(3) INTERVENCION DE APOYO PSICOSOCIAL</v>
      </c>
      <c r="H7" s="674"/>
      <c r="I7" s="115">
        <f>PRESUPUESTO!$E$13</f>
        <v>0</v>
      </c>
      <c r="J7" s="671">
        <f>PRESUPUESTO!$F$13</f>
        <v>0</v>
      </c>
      <c r="K7" s="672"/>
      <c r="L7" s="52">
        <f>'MES 9'!L7</f>
        <v>0</v>
      </c>
      <c r="M7" s="667">
        <v>0</v>
      </c>
      <c r="N7" s="668"/>
    </row>
    <row r="8" spans="1:14" s="78" customFormat="1" ht="18" customHeight="1">
      <c r="A8" s="678"/>
      <c r="B8" s="72" t="s">
        <v>41</v>
      </c>
      <c r="C8" s="669">
        <f>PRESUPUESTO!$G$3</f>
        <v>0</v>
      </c>
      <c r="D8" s="670"/>
      <c r="E8" s="671" t="s">
        <v>214</v>
      </c>
      <c r="F8" s="672"/>
      <c r="G8" s="673" t="str">
        <f>PRESUPUESTO!$A$14</f>
        <v>(4) APOYO PSICOLOGICO ESPECIALIZADO</v>
      </c>
      <c r="H8" s="674"/>
      <c r="I8" s="115">
        <f>PRESUPUESTO!$E$14</f>
        <v>0</v>
      </c>
      <c r="J8" s="671">
        <f>PRESUPUESTO!$F$14</f>
        <v>0</v>
      </c>
      <c r="K8" s="672"/>
      <c r="L8" s="52">
        <f>'MES 9'!L8</f>
        <v>0</v>
      </c>
      <c r="M8" s="667">
        <v>0</v>
      </c>
      <c r="N8" s="668"/>
    </row>
    <row r="9" spans="1:14" s="78" customFormat="1" ht="18" customHeight="1">
      <c r="A9" s="678"/>
      <c r="B9" s="72" t="s">
        <v>3</v>
      </c>
      <c r="C9" s="669">
        <f>PRESUPUESTO!$G$4</f>
        <v>0</v>
      </c>
      <c r="D9" s="670"/>
      <c r="E9" s="671"/>
      <c r="F9" s="672"/>
      <c r="G9" s="673">
        <f>PRESUPUESTO!$A$15</f>
        <v>0</v>
      </c>
      <c r="H9" s="674"/>
      <c r="I9" s="52">
        <f>PRESUPUESTO!$E$15</f>
        <v>0</v>
      </c>
      <c r="J9" s="675">
        <f>PRESUPUESTO!$F$15</f>
        <v>0</v>
      </c>
      <c r="K9" s="676"/>
      <c r="L9" s="52">
        <f>'MES 9'!L9</f>
        <v>0</v>
      </c>
      <c r="M9" s="667">
        <v>0</v>
      </c>
      <c r="N9" s="668"/>
    </row>
    <row r="10" spans="1:14" s="97" customFormat="1" ht="18" customHeight="1">
      <c r="A10" s="679"/>
      <c r="B10" s="108" t="s">
        <v>232</v>
      </c>
      <c r="C10" s="109">
        <v>0</v>
      </c>
      <c r="D10" s="82"/>
      <c r="E10" s="501" t="s">
        <v>244</v>
      </c>
      <c r="F10" s="502"/>
      <c r="G10" s="537"/>
      <c r="H10" s="538"/>
      <c r="I10" s="113" t="s">
        <v>246</v>
      </c>
      <c r="J10" s="489" t="s">
        <v>247</v>
      </c>
      <c r="K10" s="490"/>
      <c r="L10" s="491"/>
      <c r="M10" s="543"/>
      <c r="N10" s="544"/>
    </row>
    <row r="11" spans="1:14" ht="18" customHeight="1">
      <c r="A11" s="249" t="s">
        <v>58</v>
      </c>
      <c r="B11" s="241" t="s">
        <v>4</v>
      </c>
      <c r="C11" s="250">
        <v>1</v>
      </c>
      <c r="D11" s="250">
        <v>2</v>
      </c>
      <c r="E11" s="250">
        <v>3</v>
      </c>
      <c r="F11" s="250" t="s">
        <v>5</v>
      </c>
      <c r="G11" s="250">
        <v>5</v>
      </c>
      <c r="H11" s="250">
        <v>-6</v>
      </c>
      <c r="I11" s="250" t="s">
        <v>6</v>
      </c>
      <c r="J11" s="647" t="s">
        <v>105</v>
      </c>
      <c r="K11" s="648"/>
      <c r="L11" s="658" t="s">
        <v>135</v>
      </c>
      <c r="M11" s="659"/>
      <c r="N11" s="251" t="s">
        <v>44</v>
      </c>
    </row>
    <row r="12" spans="1:14" s="252" customFormat="1" ht="27" customHeight="1">
      <c r="A12" s="662">
        <v>1000</v>
      </c>
      <c r="B12" s="656" t="s">
        <v>8</v>
      </c>
      <c r="C12" s="649" t="s">
        <v>108</v>
      </c>
      <c r="D12" s="656" t="s">
        <v>9</v>
      </c>
      <c r="E12" s="656" t="s">
        <v>10</v>
      </c>
      <c r="F12" s="649" t="s">
        <v>107</v>
      </c>
      <c r="G12" s="649" t="s">
        <v>170</v>
      </c>
      <c r="H12" s="649" t="s">
        <v>172</v>
      </c>
      <c r="I12" s="649" t="s">
        <v>109</v>
      </c>
      <c r="J12" s="664" t="s">
        <v>75</v>
      </c>
      <c r="K12" s="653"/>
      <c r="L12" s="660" t="s">
        <v>132</v>
      </c>
      <c r="M12" s="661"/>
      <c r="N12" s="649" t="s">
        <v>111</v>
      </c>
    </row>
    <row r="13" spans="1:14" s="252" customFormat="1" ht="27" customHeight="1">
      <c r="A13" s="663"/>
      <c r="B13" s="657"/>
      <c r="C13" s="651"/>
      <c r="D13" s="657"/>
      <c r="E13" s="657"/>
      <c r="F13" s="650"/>
      <c r="G13" s="651"/>
      <c r="H13" s="651"/>
      <c r="I13" s="651"/>
      <c r="J13" s="665"/>
      <c r="K13" s="655"/>
      <c r="L13" s="253" t="s">
        <v>136</v>
      </c>
      <c r="M13" s="253" t="s">
        <v>137</v>
      </c>
      <c r="N13" s="651"/>
    </row>
    <row r="14" spans="1:14" ht="18" customHeight="1">
      <c r="A14" s="241">
        <v>1100</v>
      </c>
      <c r="B14" s="239" t="s">
        <v>224</v>
      </c>
      <c r="C14" s="31">
        <f>'MES 9'!F14</f>
        <v>0</v>
      </c>
      <c r="D14" s="29">
        <v>0</v>
      </c>
      <c r="E14" s="29">
        <v>0</v>
      </c>
      <c r="F14" s="31">
        <f>C14+D14-E14</f>
        <v>0</v>
      </c>
      <c r="G14" s="31">
        <f>'MES 9'!I14</f>
        <v>0</v>
      </c>
      <c r="H14" s="29">
        <f>+M5+M6+M7+M8+M9+M10</f>
        <v>0</v>
      </c>
      <c r="I14" s="31">
        <f>G14+H14</f>
        <v>0</v>
      </c>
      <c r="J14" s="644" t="e">
        <f t="shared" ref="J14:J19" si="0">(I14/F14)</f>
        <v>#DIV/0!</v>
      </c>
      <c r="K14" s="645"/>
      <c r="L14" s="61">
        <v>0</v>
      </c>
      <c r="M14" s="61">
        <v>0</v>
      </c>
      <c r="N14" s="173">
        <f>F14-I14</f>
        <v>0</v>
      </c>
    </row>
    <row r="15" spans="1:14" ht="18" customHeight="1">
      <c r="A15" s="241">
        <v>1200</v>
      </c>
      <c r="B15" s="239" t="s">
        <v>220</v>
      </c>
      <c r="C15" s="31">
        <f>'MES 9'!F15</f>
        <v>0</v>
      </c>
      <c r="D15" s="29">
        <v>0</v>
      </c>
      <c r="E15" s="29">
        <v>0</v>
      </c>
      <c r="F15" s="31">
        <f>C15+D15-E15</f>
        <v>0</v>
      </c>
      <c r="G15" s="31">
        <f>'MES 9'!I15</f>
        <v>0</v>
      </c>
      <c r="H15" s="29">
        <v>0</v>
      </c>
      <c r="I15" s="31">
        <f>G15+H15</f>
        <v>0</v>
      </c>
      <c r="J15" s="644" t="e">
        <f t="shared" si="0"/>
        <v>#DIV/0!</v>
      </c>
      <c r="K15" s="645"/>
      <c r="L15" s="61">
        <v>0</v>
      </c>
      <c r="M15" s="61">
        <v>0</v>
      </c>
      <c r="N15" s="173">
        <f>F15-I15</f>
        <v>0</v>
      </c>
    </row>
    <row r="16" spans="1:14" ht="18" customHeight="1">
      <c r="A16" s="241">
        <v>1300</v>
      </c>
      <c r="B16" s="239" t="s">
        <v>182</v>
      </c>
      <c r="C16" s="31">
        <f>'MES 9'!F16</f>
        <v>0</v>
      </c>
      <c r="D16" s="29">
        <v>0</v>
      </c>
      <c r="E16" s="29">
        <v>0</v>
      </c>
      <c r="F16" s="31">
        <f>C16+D16-E16</f>
        <v>0</v>
      </c>
      <c r="G16" s="31">
        <f>'MES 9'!I16</f>
        <v>0</v>
      </c>
      <c r="H16" s="29">
        <v>0</v>
      </c>
      <c r="I16" s="31">
        <f>G16+H16</f>
        <v>0</v>
      </c>
      <c r="J16" s="644" t="e">
        <f t="shared" si="0"/>
        <v>#DIV/0!</v>
      </c>
      <c r="K16" s="645"/>
      <c r="L16" s="61">
        <v>0</v>
      </c>
      <c r="M16" s="61">
        <v>0</v>
      </c>
      <c r="N16" s="173">
        <f>F16-I16</f>
        <v>0</v>
      </c>
    </row>
    <row r="17" spans="1:14" ht="18" customHeight="1">
      <c r="A17" s="241">
        <v>1400</v>
      </c>
      <c r="B17" s="239" t="s">
        <v>225</v>
      </c>
      <c r="C17" s="31">
        <f>'MES 9'!F17</f>
        <v>0</v>
      </c>
      <c r="D17" s="29">
        <v>0</v>
      </c>
      <c r="E17" s="29">
        <v>0</v>
      </c>
      <c r="F17" s="31">
        <f>C17+D17-E17</f>
        <v>0</v>
      </c>
      <c r="G17" s="31">
        <f>'MES 9'!I17</f>
        <v>0</v>
      </c>
      <c r="H17" s="29">
        <v>0</v>
      </c>
      <c r="I17" s="31">
        <f>G17+H17</f>
        <v>0</v>
      </c>
      <c r="J17" s="644" t="e">
        <f t="shared" si="0"/>
        <v>#DIV/0!</v>
      </c>
      <c r="K17" s="645"/>
      <c r="L17" s="61">
        <v>0</v>
      </c>
      <c r="M17" s="61">
        <v>0</v>
      </c>
      <c r="N17" s="173">
        <f>F17-I17</f>
        <v>0</v>
      </c>
    </row>
    <row r="18" spans="1:14" ht="18" customHeight="1">
      <c r="A18" s="241">
        <v>1500</v>
      </c>
      <c r="B18" s="239" t="s">
        <v>226</v>
      </c>
      <c r="C18" s="31">
        <f>'MES 9'!F18</f>
        <v>0</v>
      </c>
      <c r="D18" s="29">
        <v>0</v>
      </c>
      <c r="E18" s="29">
        <v>0</v>
      </c>
      <c r="F18" s="31">
        <f>C18+D18-E18</f>
        <v>0</v>
      </c>
      <c r="G18" s="31">
        <f>'MES 9'!I18</f>
        <v>0</v>
      </c>
      <c r="H18" s="29">
        <v>0</v>
      </c>
      <c r="I18" s="31">
        <f>G18+H18</f>
        <v>0</v>
      </c>
      <c r="J18" s="644" t="e">
        <f t="shared" si="0"/>
        <v>#DIV/0!</v>
      </c>
      <c r="K18" s="645"/>
      <c r="L18" s="61">
        <v>0</v>
      </c>
      <c r="M18" s="61">
        <v>0</v>
      </c>
      <c r="N18" s="173">
        <f>F18-I18</f>
        <v>0</v>
      </c>
    </row>
    <row r="19" spans="1:14" s="254" customFormat="1" ht="18" customHeight="1">
      <c r="A19" s="619" t="s">
        <v>0</v>
      </c>
      <c r="B19" s="620"/>
      <c r="C19" s="172">
        <f>SUM(C14:C18)</f>
        <v>0</v>
      </c>
      <c r="D19" s="172">
        <f t="shared" ref="D19:I19" si="1">SUM(D14:D18)</f>
        <v>0</v>
      </c>
      <c r="E19" s="172">
        <f t="shared" si="1"/>
        <v>0</v>
      </c>
      <c r="F19" s="172">
        <f t="shared" si="1"/>
        <v>0</v>
      </c>
      <c r="G19" s="172">
        <f t="shared" si="1"/>
        <v>0</v>
      </c>
      <c r="H19" s="172">
        <f t="shared" si="1"/>
        <v>0</v>
      </c>
      <c r="I19" s="172">
        <f t="shared" si="1"/>
        <v>0</v>
      </c>
      <c r="J19" s="642" t="e">
        <f t="shared" si="0"/>
        <v>#DIV/0!</v>
      </c>
      <c r="K19" s="643"/>
      <c r="L19" s="174">
        <f>SUM(L14:L18)</f>
        <v>0</v>
      </c>
      <c r="M19" s="174">
        <f>SUM(M14:M18)</f>
        <v>0</v>
      </c>
      <c r="N19" s="174">
        <f>SUM(N14:N18)</f>
        <v>0</v>
      </c>
    </row>
    <row r="20" spans="1:14" ht="21" customHeight="1"/>
    <row r="21" spans="1:14" s="78" customFormat="1" ht="17.25" customHeight="1">
      <c r="B21" s="666" t="s">
        <v>13</v>
      </c>
      <c r="C21" s="666"/>
      <c r="D21" s="666"/>
      <c r="E21" s="666" t="s">
        <v>45</v>
      </c>
      <c r="F21" s="666"/>
      <c r="G21" s="666"/>
      <c r="H21" s="666"/>
      <c r="I21" s="666" t="s">
        <v>46</v>
      </c>
      <c r="J21" s="666"/>
      <c r="K21" s="666"/>
      <c r="L21" s="666"/>
      <c r="M21" s="666"/>
      <c r="N21" s="666"/>
    </row>
    <row r="22" spans="1:14" s="78" customFormat="1" ht="18" customHeight="1">
      <c r="B22" s="666"/>
      <c r="C22" s="666"/>
      <c r="D22" s="666"/>
      <c r="E22" s="666"/>
      <c r="F22" s="666"/>
      <c r="G22" s="666"/>
      <c r="H22" s="666"/>
      <c r="I22" s="666"/>
      <c r="J22" s="666"/>
      <c r="K22" s="666"/>
      <c r="L22" s="666"/>
      <c r="M22" s="666"/>
      <c r="N22" s="666"/>
    </row>
    <row r="23" spans="1:14" s="78" customFormat="1" ht="40.5" customHeight="1">
      <c r="B23" s="666"/>
      <c r="C23" s="666"/>
      <c r="D23" s="666"/>
      <c r="E23" s="666"/>
      <c r="F23" s="666"/>
      <c r="G23" s="666"/>
      <c r="H23" s="666"/>
      <c r="I23" s="666"/>
      <c r="J23" s="666"/>
      <c r="K23" s="666"/>
      <c r="L23" s="666"/>
      <c r="M23" s="666"/>
      <c r="N23" s="666"/>
    </row>
    <row r="24" spans="1:14" s="78" customFormat="1">
      <c r="B24" s="666" t="s">
        <v>14</v>
      </c>
      <c r="C24" s="666"/>
      <c r="D24" s="666"/>
      <c r="E24" s="666" t="s">
        <v>14</v>
      </c>
      <c r="F24" s="666"/>
      <c r="G24" s="666"/>
      <c r="H24" s="666"/>
      <c r="I24" s="666" t="s">
        <v>14</v>
      </c>
      <c r="J24" s="666"/>
      <c r="K24" s="666"/>
      <c r="L24" s="666"/>
      <c r="M24" s="666"/>
      <c r="N24" s="666"/>
    </row>
    <row r="26" spans="1:14">
      <c r="B26" s="255" t="s">
        <v>233</v>
      </c>
    </row>
    <row r="27" spans="1:14">
      <c r="B27" s="256"/>
    </row>
    <row r="28" spans="1:14">
      <c r="B28" s="256"/>
    </row>
    <row r="29" spans="1:14">
      <c r="B29" s="255"/>
    </row>
    <row r="30" spans="1:14" ht="18" customHeight="1">
      <c r="A30" s="249" t="s">
        <v>58</v>
      </c>
      <c r="B30" s="241" t="s">
        <v>4</v>
      </c>
      <c r="C30" s="250">
        <v>1</v>
      </c>
      <c r="D30" s="250">
        <v>2</v>
      </c>
      <c r="E30" s="250">
        <v>3</v>
      </c>
      <c r="F30" s="250" t="s">
        <v>5</v>
      </c>
      <c r="G30" s="250">
        <v>5</v>
      </c>
      <c r="H30" s="250">
        <v>-6</v>
      </c>
      <c r="I30" s="250" t="s">
        <v>6</v>
      </c>
      <c r="J30" s="647" t="s">
        <v>105</v>
      </c>
      <c r="K30" s="648"/>
      <c r="L30" s="658" t="s">
        <v>135</v>
      </c>
      <c r="M30" s="659"/>
      <c r="N30" s="251" t="s">
        <v>44</v>
      </c>
    </row>
    <row r="31" spans="1:14" s="254" customFormat="1" ht="27" customHeight="1">
      <c r="A31" s="656">
        <v>2000</v>
      </c>
      <c r="B31" s="656" t="s">
        <v>18</v>
      </c>
      <c r="C31" s="649" t="s">
        <v>108</v>
      </c>
      <c r="D31" s="656" t="s">
        <v>9</v>
      </c>
      <c r="E31" s="656" t="s">
        <v>10</v>
      </c>
      <c r="F31" s="649" t="s">
        <v>107</v>
      </c>
      <c r="G31" s="649" t="s">
        <v>171</v>
      </c>
      <c r="H31" s="649" t="s">
        <v>173</v>
      </c>
      <c r="I31" s="649" t="s">
        <v>110</v>
      </c>
      <c r="J31" s="652" t="s">
        <v>76</v>
      </c>
      <c r="K31" s="653"/>
      <c r="L31" s="660" t="s">
        <v>132</v>
      </c>
      <c r="M31" s="661"/>
      <c r="N31" s="649" t="s">
        <v>112</v>
      </c>
    </row>
    <row r="32" spans="1:14" s="254" customFormat="1" ht="27" customHeight="1">
      <c r="A32" s="657"/>
      <c r="B32" s="657"/>
      <c r="C32" s="651"/>
      <c r="D32" s="657"/>
      <c r="E32" s="657"/>
      <c r="F32" s="650"/>
      <c r="G32" s="650"/>
      <c r="H32" s="651"/>
      <c r="I32" s="651"/>
      <c r="J32" s="654"/>
      <c r="K32" s="655"/>
      <c r="L32" s="257" t="s">
        <v>133</v>
      </c>
      <c r="M32" s="257" t="s">
        <v>134</v>
      </c>
      <c r="N32" s="651"/>
    </row>
    <row r="33" spans="1:14" s="254" customFormat="1" ht="18" customHeight="1">
      <c r="A33" s="251">
        <v>2100</v>
      </c>
      <c r="B33" s="646" t="s">
        <v>187</v>
      </c>
      <c r="C33" s="646"/>
      <c r="D33" s="646"/>
      <c r="E33" s="646"/>
      <c r="F33" s="646"/>
      <c r="G33" s="646"/>
      <c r="H33" s="646"/>
      <c r="I33" s="646"/>
      <c r="J33" s="646"/>
      <c r="K33" s="646"/>
      <c r="L33" s="646"/>
      <c r="M33" s="646"/>
      <c r="N33" s="646"/>
    </row>
    <row r="34" spans="1:14" ht="18" customHeight="1">
      <c r="A34" s="241">
        <v>2101</v>
      </c>
      <c r="B34" s="239" t="s">
        <v>80</v>
      </c>
      <c r="C34" s="31">
        <f>'MES 9'!F34</f>
        <v>0</v>
      </c>
      <c r="D34" s="29">
        <v>0</v>
      </c>
      <c r="E34" s="29">
        <v>0</v>
      </c>
      <c r="F34" s="31">
        <f>C34+D34-E34</f>
        <v>0</v>
      </c>
      <c r="G34" s="31">
        <f>'MES 9'!I34</f>
        <v>0</v>
      </c>
      <c r="H34" s="29">
        <v>0</v>
      </c>
      <c r="I34" s="31">
        <f>G34+H34</f>
        <v>0</v>
      </c>
      <c r="J34" s="644" t="e">
        <f>(I34/F34)</f>
        <v>#DIV/0!</v>
      </c>
      <c r="K34" s="645"/>
      <c r="L34" s="61">
        <v>0</v>
      </c>
      <c r="M34" s="61">
        <v>0</v>
      </c>
      <c r="N34" s="30">
        <f>(F34-I34)</f>
        <v>0</v>
      </c>
    </row>
    <row r="35" spans="1:14" ht="18" customHeight="1">
      <c r="A35" s="241">
        <v>2102</v>
      </c>
      <c r="B35" s="239" t="s">
        <v>20</v>
      </c>
      <c r="C35" s="31">
        <f>'MES 9'!F35</f>
        <v>0</v>
      </c>
      <c r="D35" s="29">
        <v>0</v>
      </c>
      <c r="E35" s="29">
        <v>0</v>
      </c>
      <c r="F35" s="31">
        <f t="shared" ref="F35:F44" si="2">C35+D35-E35</f>
        <v>0</v>
      </c>
      <c r="G35" s="31">
        <f>'MES 9'!I35</f>
        <v>0</v>
      </c>
      <c r="H35" s="29">
        <v>0</v>
      </c>
      <c r="I35" s="31">
        <f t="shared" ref="I35:I44" si="3">G35+H35</f>
        <v>0</v>
      </c>
      <c r="J35" s="644" t="e">
        <f t="shared" ref="J35:J44" si="4">(I35/F35)</f>
        <v>#DIV/0!</v>
      </c>
      <c r="K35" s="645"/>
      <c r="L35" s="61">
        <v>0</v>
      </c>
      <c r="M35" s="61">
        <v>0</v>
      </c>
      <c r="N35" s="30">
        <f t="shared" ref="N35:N44" si="5">(F35-I35)</f>
        <v>0</v>
      </c>
    </row>
    <row r="36" spans="1:14" ht="18" customHeight="1">
      <c r="A36" s="241">
        <v>2103</v>
      </c>
      <c r="B36" s="239" t="s">
        <v>21</v>
      </c>
      <c r="C36" s="31">
        <f>'MES 9'!F36</f>
        <v>0</v>
      </c>
      <c r="D36" s="29">
        <v>0</v>
      </c>
      <c r="E36" s="29">
        <v>0</v>
      </c>
      <c r="F36" s="31">
        <f t="shared" si="2"/>
        <v>0</v>
      </c>
      <c r="G36" s="31">
        <f>'MES 9'!I36</f>
        <v>0</v>
      </c>
      <c r="H36" s="29">
        <v>0</v>
      </c>
      <c r="I36" s="31">
        <f t="shared" si="3"/>
        <v>0</v>
      </c>
      <c r="J36" s="644" t="e">
        <f t="shared" si="4"/>
        <v>#DIV/0!</v>
      </c>
      <c r="K36" s="645"/>
      <c r="L36" s="61">
        <v>0</v>
      </c>
      <c r="M36" s="61">
        <v>0</v>
      </c>
      <c r="N36" s="30">
        <f t="shared" si="5"/>
        <v>0</v>
      </c>
    </row>
    <row r="37" spans="1:14" ht="18" customHeight="1">
      <c r="A37" s="241">
        <v>2104</v>
      </c>
      <c r="B37" s="239" t="s">
        <v>22</v>
      </c>
      <c r="C37" s="31">
        <f>'MES 9'!F37</f>
        <v>0</v>
      </c>
      <c r="D37" s="29">
        <v>0</v>
      </c>
      <c r="E37" s="29">
        <v>0</v>
      </c>
      <c r="F37" s="31">
        <f t="shared" si="2"/>
        <v>0</v>
      </c>
      <c r="G37" s="31">
        <f>'MES 9'!I37</f>
        <v>0</v>
      </c>
      <c r="H37" s="29">
        <v>0</v>
      </c>
      <c r="I37" s="31">
        <f t="shared" si="3"/>
        <v>0</v>
      </c>
      <c r="J37" s="644" t="e">
        <f t="shared" si="4"/>
        <v>#DIV/0!</v>
      </c>
      <c r="K37" s="645"/>
      <c r="L37" s="61">
        <v>0</v>
      </c>
      <c r="M37" s="61">
        <v>0</v>
      </c>
      <c r="N37" s="30">
        <f t="shared" si="5"/>
        <v>0</v>
      </c>
    </row>
    <row r="38" spans="1:14" ht="18" customHeight="1">
      <c r="A38" s="241">
        <v>2105</v>
      </c>
      <c r="B38" s="239" t="s">
        <v>23</v>
      </c>
      <c r="C38" s="31">
        <f>'MES 9'!F38</f>
        <v>0</v>
      </c>
      <c r="D38" s="29">
        <v>0</v>
      </c>
      <c r="E38" s="29">
        <v>0</v>
      </c>
      <c r="F38" s="31">
        <f t="shared" si="2"/>
        <v>0</v>
      </c>
      <c r="G38" s="31">
        <f>'MES 9'!I38</f>
        <v>0</v>
      </c>
      <c r="H38" s="29">
        <v>0</v>
      </c>
      <c r="I38" s="31">
        <f t="shared" si="3"/>
        <v>0</v>
      </c>
      <c r="J38" s="644" t="e">
        <f t="shared" si="4"/>
        <v>#DIV/0!</v>
      </c>
      <c r="K38" s="645"/>
      <c r="L38" s="61">
        <v>0</v>
      </c>
      <c r="M38" s="61">
        <v>0</v>
      </c>
      <c r="N38" s="30">
        <f t="shared" si="5"/>
        <v>0</v>
      </c>
    </row>
    <row r="39" spans="1:14" ht="18" customHeight="1">
      <c r="A39" s="241">
        <v>2106</v>
      </c>
      <c r="B39" s="239" t="s">
        <v>24</v>
      </c>
      <c r="C39" s="31">
        <f>'MES 9'!F39</f>
        <v>0</v>
      </c>
      <c r="D39" s="29">
        <v>0</v>
      </c>
      <c r="E39" s="29">
        <v>0</v>
      </c>
      <c r="F39" s="31">
        <f t="shared" si="2"/>
        <v>0</v>
      </c>
      <c r="G39" s="31">
        <f>'MES 9'!I39</f>
        <v>0</v>
      </c>
      <c r="H39" s="29">
        <v>0</v>
      </c>
      <c r="I39" s="31">
        <f t="shared" si="3"/>
        <v>0</v>
      </c>
      <c r="J39" s="644" t="e">
        <f t="shared" si="4"/>
        <v>#DIV/0!</v>
      </c>
      <c r="K39" s="645"/>
      <c r="L39" s="61">
        <v>0</v>
      </c>
      <c r="M39" s="61">
        <v>0</v>
      </c>
      <c r="N39" s="30">
        <f t="shared" si="5"/>
        <v>0</v>
      </c>
    </row>
    <row r="40" spans="1:14" ht="18" customHeight="1">
      <c r="A40" s="241">
        <v>2107</v>
      </c>
      <c r="B40" s="239" t="s">
        <v>25</v>
      </c>
      <c r="C40" s="31">
        <f>'MES 9'!F40</f>
        <v>0</v>
      </c>
      <c r="D40" s="29">
        <v>0</v>
      </c>
      <c r="E40" s="29">
        <v>0</v>
      </c>
      <c r="F40" s="31">
        <f t="shared" si="2"/>
        <v>0</v>
      </c>
      <c r="G40" s="31">
        <f>'MES 9'!I40</f>
        <v>0</v>
      </c>
      <c r="H40" s="29">
        <v>0</v>
      </c>
      <c r="I40" s="31">
        <f t="shared" si="3"/>
        <v>0</v>
      </c>
      <c r="J40" s="644" t="e">
        <f t="shared" si="4"/>
        <v>#DIV/0!</v>
      </c>
      <c r="K40" s="645"/>
      <c r="L40" s="61">
        <v>0</v>
      </c>
      <c r="M40" s="61">
        <v>0</v>
      </c>
      <c r="N40" s="30">
        <f t="shared" si="5"/>
        <v>0</v>
      </c>
    </row>
    <row r="41" spans="1:14" ht="18" customHeight="1">
      <c r="A41" s="241">
        <v>2108</v>
      </c>
      <c r="B41" s="258" t="s">
        <v>88</v>
      </c>
      <c r="C41" s="31">
        <f>'MES 9'!F41</f>
        <v>0</v>
      </c>
      <c r="D41" s="29">
        <v>0</v>
      </c>
      <c r="E41" s="29">
        <v>0</v>
      </c>
      <c r="F41" s="31">
        <f t="shared" si="2"/>
        <v>0</v>
      </c>
      <c r="G41" s="31">
        <f>'MES 9'!I41</f>
        <v>0</v>
      </c>
      <c r="H41" s="29">
        <v>0</v>
      </c>
      <c r="I41" s="31">
        <f t="shared" si="3"/>
        <v>0</v>
      </c>
      <c r="J41" s="644" t="e">
        <f t="shared" si="4"/>
        <v>#DIV/0!</v>
      </c>
      <c r="K41" s="645"/>
      <c r="L41" s="61">
        <v>0</v>
      </c>
      <c r="M41" s="61">
        <v>0</v>
      </c>
      <c r="N41" s="30">
        <f t="shared" si="5"/>
        <v>0</v>
      </c>
    </row>
    <row r="42" spans="1:14" ht="18" customHeight="1">
      <c r="A42" s="241">
        <v>2109</v>
      </c>
      <c r="B42" s="239" t="s">
        <v>131</v>
      </c>
      <c r="C42" s="31">
        <f>'MES 9'!F42</f>
        <v>0</v>
      </c>
      <c r="D42" s="29">
        <v>0</v>
      </c>
      <c r="E42" s="29">
        <v>0</v>
      </c>
      <c r="F42" s="31">
        <f t="shared" si="2"/>
        <v>0</v>
      </c>
      <c r="G42" s="31">
        <f>'MES 9'!I42</f>
        <v>0</v>
      </c>
      <c r="H42" s="29">
        <v>0</v>
      </c>
      <c r="I42" s="31">
        <f t="shared" si="3"/>
        <v>0</v>
      </c>
      <c r="J42" s="644" t="e">
        <f t="shared" si="4"/>
        <v>#DIV/0!</v>
      </c>
      <c r="K42" s="645"/>
      <c r="L42" s="61">
        <v>0</v>
      </c>
      <c r="M42" s="61">
        <v>0</v>
      </c>
      <c r="N42" s="30">
        <f t="shared" si="5"/>
        <v>0</v>
      </c>
    </row>
    <row r="43" spans="1:14" ht="18" customHeight="1">
      <c r="A43" s="241">
        <f>+A42+1</f>
        <v>2110</v>
      </c>
      <c r="B43" s="239" t="s">
        <v>27</v>
      </c>
      <c r="C43" s="31">
        <f>'MES 9'!F43</f>
        <v>0</v>
      </c>
      <c r="D43" s="29">
        <v>0</v>
      </c>
      <c r="E43" s="29">
        <v>0</v>
      </c>
      <c r="F43" s="31">
        <f t="shared" si="2"/>
        <v>0</v>
      </c>
      <c r="G43" s="31">
        <f>'MES 9'!I43</f>
        <v>0</v>
      </c>
      <c r="H43" s="29">
        <v>0</v>
      </c>
      <c r="I43" s="31">
        <f t="shared" si="3"/>
        <v>0</v>
      </c>
      <c r="J43" s="644" t="e">
        <f t="shared" si="4"/>
        <v>#DIV/0!</v>
      </c>
      <c r="K43" s="645"/>
      <c r="L43" s="61">
        <v>0</v>
      </c>
      <c r="M43" s="61">
        <v>0</v>
      </c>
      <c r="N43" s="30">
        <f t="shared" si="5"/>
        <v>0</v>
      </c>
    </row>
    <row r="44" spans="1:14" ht="18" customHeight="1">
      <c r="A44" s="241">
        <f>+A43+1</f>
        <v>2111</v>
      </c>
      <c r="B44" s="239" t="s">
        <v>28</v>
      </c>
      <c r="C44" s="31">
        <f>'MES 9'!F44</f>
        <v>0</v>
      </c>
      <c r="D44" s="29">
        <v>0</v>
      </c>
      <c r="E44" s="29">
        <v>0</v>
      </c>
      <c r="F44" s="31">
        <f t="shared" si="2"/>
        <v>0</v>
      </c>
      <c r="G44" s="31">
        <f>'MES 9'!I44</f>
        <v>0</v>
      </c>
      <c r="H44" s="29">
        <v>0</v>
      </c>
      <c r="I44" s="31">
        <f t="shared" si="3"/>
        <v>0</v>
      </c>
      <c r="J44" s="644" t="e">
        <f t="shared" si="4"/>
        <v>#DIV/0!</v>
      </c>
      <c r="K44" s="645"/>
      <c r="L44" s="61">
        <v>0</v>
      </c>
      <c r="M44" s="61">
        <v>0</v>
      </c>
      <c r="N44" s="30">
        <f t="shared" si="5"/>
        <v>0</v>
      </c>
    </row>
    <row r="45" spans="1:14" ht="18" customHeight="1">
      <c r="A45" s="241">
        <f>+A44+1</f>
        <v>2112</v>
      </c>
      <c r="B45" s="239" t="s">
        <v>205</v>
      </c>
      <c r="C45" s="31">
        <f>'MES 9'!F45</f>
        <v>0</v>
      </c>
      <c r="D45" s="29">
        <v>0</v>
      </c>
      <c r="E45" s="29">
        <v>0</v>
      </c>
      <c r="F45" s="31">
        <f>C45+D45-E45</f>
        <v>0</v>
      </c>
      <c r="G45" s="31">
        <f>'MES 9'!I45</f>
        <v>0</v>
      </c>
      <c r="H45" s="29">
        <v>0</v>
      </c>
      <c r="I45" s="31">
        <f>G45+H45</f>
        <v>0</v>
      </c>
      <c r="J45" s="644" t="e">
        <f>(I45/F45)</f>
        <v>#DIV/0!</v>
      </c>
      <c r="K45" s="645"/>
      <c r="L45" s="61">
        <v>0</v>
      </c>
      <c r="M45" s="61">
        <v>0</v>
      </c>
      <c r="N45" s="30">
        <f>(F45-I45)</f>
        <v>0</v>
      </c>
    </row>
    <row r="46" spans="1:14" ht="18" customHeight="1">
      <c r="A46" s="241">
        <f>+A45+1</f>
        <v>2113</v>
      </c>
      <c r="B46" s="239" t="s">
        <v>124</v>
      </c>
      <c r="C46" s="31">
        <f>'MES 9'!F46</f>
        <v>0</v>
      </c>
      <c r="D46" s="29">
        <v>0</v>
      </c>
      <c r="E46" s="29">
        <v>0</v>
      </c>
      <c r="F46" s="31">
        <f>C46+D46-E46</f>
        <v>0</v>
      </c>
      <c r="G46" s="31">
        <f>'MES 9'!I46</f>
        <v>0</v>
      </c>
      <c r="H46" s="29">
        <v>0</v>
      </c>
      <c r="I46" s="31">
        <f>G46+H46</f>
        <v>0</v>
      </c>
      <c r="J46" s="644" t="e">
        <f>(I46/F46)</f>
        <v>#DIV/0!</v>
      </c>
      <c r="K46" s="645"/>
      <c r="L46" s="61">
        <v>0</v>
      </c>
      <c r="M46" s="61">
        <v>0</v>
      </c>
      <c r="N46" s="30">
        <f>(F46-I46)</f>
        <v>0</v>
      </c>
    </row>
    <row r="47" spans="1:14" s="254" customFormat="1" ht="18" customHeight="1">
      <c r="A47" s="619" t="s">
        <v>29</v>
      </c>
      <c r="B47" s="620"/>
      <c r="C47" s="175">
        <f t="shared" ref="C47:I47" si="6">SUM(C34:C46)</f>
        <v>0</v>
      </c>
      <c r="D47" s="175">
        <f t="shared" si="6"/>
        <v>0</v>
      </c>
      <c r="E47" s="175">
        <f t="shared" si="6"/>
        <v>0</v>
      </c>
      <c r="F47" s="175">
        <f t="shared" si="6"/>
        <v>0</v>
      </c>
      <c r="G47" s="175">
        <f t="shared" si="6"/>
        <v>0</v>
      </c>
      <c r="H47" s="175">
        <f t="shared" si="6"/>
        <v>0</v>
      </c>
      <c r="I47" s="175">
        <f t="shared" si="6"/>
        <v>0</v>
      </c>
      <c r="J47" s="642" t="e">
        <f>(I47/F47)</f>
        <v>#DIV/0!</v>
      </c>
      <c r="K47" s="643"/>
      <c r="L47" s="177">
        <f>SUM(L34:L46)</f>
        <v>0</v>
      </c>
      <c r="M47" s="177">
        <f>SUM(M34:M46)</f>
        <v>0</v>
      </c>
      <c r="N47" s="175">
        <f>SUM(N34:N46)</f>
        <v>0</v>
      </c>
    </row>
    <row r="48" spans="1:14" s="254" customFormat="1" ht="20.25" customHeight="1">
      <c r="A48" s="251">
        <v>2200</v>
      </c>
      <c r="B48" s="646" t="s">
        <v>188</v>
      </c>
      <c r="C48" s="646"/>
      <c r="D48" s="646"/>
      <c r="E48" s="646"/>
      <c r="F48" s="646"/>
      <c r="G48" s="646"/>
      <c r="H48" s="646"/>
      <c r="I48" s="646"/>
      <c r="J48" s="646"/>
      <c r="K48" s="646"/>
      <c r="L48" s="646"/>
      <c r="M48" s="646"/>
      <c r="N48" s="646"/>
    </row>
    <row r="49" spans="1:14" ht="18" customHeight="1">
      <c r="A49" s="241">
        <v>2201</v>
      </c>
      <c r="B49" s="239" t="s">
        <v>126</v>
      </c>
      <c r="C49" s="31">
        <f>'MES 9'!F49</f>
        <v>0</v>
      </c>
      <c r="D49" s="29">
        <v>0</v>
      </c>
      <c r="E49" s="29">
        <v>0</v>
      </c>
      <c r="F49" s="31">
        <f>C49+D49-E49</f>
        <v>0</v>
      </c>
      <c r="G49" s="31">
        <f>'MES 9'!I49</f>
        <v>0</v>
      </c>
      <c r="H49" s="55">
        <v>0</v>
      </c>
      <c r="I49" s="30">
        <f>(G49+H49)</f>
        <v>0</v>
      </c>
      <c r="J49" s="644" t="e">
        <f>(I49/F49)</f>
        <v>#DIV/0!</v>
      </c>
      <c r="K49" s="645"/>
      <c r="L49" s="61">
        <v>0</v>
      </c>
      <c r="M49" s="61">
        <v>0</v>
      </c>
      <c r="N49" s="30">
        <f>(F49-I49)</f>
        <v>0</v>
      </c>
    </row>
    <row r="50" spans="1:14" ht="18.600000000000001" customHeight="1">
      <c r="A50" s="241">
        <v>2202</v>
      </c>
      <c r="B50" s="258" t="s">
        <v>95</v>
      </c>
      <c r="C50" s="31">
        <f>'MES 9'!F50</f>
        <v>0</v>
      </c>
      <c r="D50" s="29">
        <v>0</v>
      </c>
      <c r="E50" s="29">
        <v>0</v>
      </c>
      <c r="F50" s="31">
        <f t="shared" ref="F50:F56" si="7">C50+D50-E50</f>
        <v>0</v>
      </c>
      <c r="G50" s="31">
        <f>'MES 9'!I50</f>
        <v>0</v>
      </c>
      <c r="H50" s="55">
        <v>0</v>
      </c>
      <c r="I50" s="30">
        <f t="shared" ref="I50:I56" si="8">(G50+H50)</f>
        <v>0</v>
      </c>
      <c r="J50" s="644" t="e">
        <f t="shared" ref="J50:J64" si="9">(I50/F50)</f>
        <v>#DIV/0!</v>
      </c>
      <c r="K50" s="645"/>
      <c r="L50" s="61">
        <v>0</v>
      </c>
      <c r="M50" s="61">
        <v>0</v>
      </c>
      <c r="N50" s="30">
        <f t="shared" ref="N50:N56" si="10">(F50-I50)</f>
        <v>0</v>
      </c>
    </row>
    <row r="51" spans="1:14" ht="21.6" customHeight="1">
      <c r="A51" s="241">
        <v>2203</v>
      </c>
      <c r="B51" s="259" t="s">
        <v>130</v>
      </c>
      <c r="C51" s="31">
        <f>'MES 9'!F51</f>
        <v>0</v>
      </c>
      <c r="D51" s="29">
        <v>0</v>
      </c>
      <c r="E51" s="29">
        <v>0</v>
      </c>
      <c r="F51" s="31">
        <f t="shared" si="7"/>
        <v>0</v>
      </c>
      <c r="G51" s="31">
        <f>'MES 9'!I51</f>
        <v>0</v>
      </c>
      <c r="H51" s="55">
        <v>0</v>
      </c>
      <c r="I51" s="30">
        <f t="shared" si="8"/>
        <v>0</v>
      </c>
      <c r="J51" s="644" t="e">
        <f t="shared" si="9"/>
        <v>#DIV/0!</v>
      </c>
      <c r="K51" s="645"/>
      <c r="L51" s="61">
        <v>0</v>
      </c>
      <c r="M51" s="61">
        <v>0</v>
      </c>
      <c r="N51" s="30">
        <f t="shared" si="10"/>
        <v>0</v>
      </c>
    </row>
    <row r="52" spans="1:14" ht="18" customHeight="1">
      <c r="A52" s="241">
        <v>2204</v>
      </c>
      <c r="B52" s="239" t="s">
        <v>129</v>
      </c>
      <c r="C52" s="31">
        <f>'MES 9'!F52</f>
        <v>0</v>
      </c>
      <c r="D52" s="29">
        <v>0</v>
      </c>
      <c r="E52" s="29">
        <v>0</v>
      </c>
      <c r="F52" s="31">
        <f t="shared" si="7"/>
        <v>0</v>
      </c>
      <c r="G52" s="31">
        <f>'MES 9'!I52</f>
        <v>0</v>
      </c>
      <c r="H52" s="55">
        <v>0</v>
      </c>
      <c r="I52" s="30">
        <f t="shared" si="8"/>
        <v>0</v>
      </c>
      <c r="J52" s="644" t="e">
        <f t="shared" si="9"/>
        <v>#DIV/0!</v>
      </c>
      <c r="K52" s="645"/>
      <c r="L52" s="61">
        <v>0</v>
      </c>
      <c r="M52" s="61">
        <v>0</v>
      </c>
      <c r="N52" s="30">
        <f t="shared" si="10"/>
        <v>0</v>
      </c>
    </row>
    <row r="53" spans="1:14" ht="18" customHeight="1">
      <c r="A53" s="241">
        <v>2205</v>
      </c>
      <c r="B53" s="239" t="s">
        <v>81</v>
      </c>
      <c r="C53" s="31">
        <f>'MES 9'!F53</f>
        <v>0</v>
      </c>
      <c r="D53" s="29">
        <v>0</v>
      </c>
      <c r="E53" s="29">
        <v>0</v>
      </c>
      <c r="F53" s="31">
        <f t="shared" si="7"/>
        <v>0</v>
      </c>
      <c r="G53" s="31">
        <f>'MES 9'!I53</f>
        <v>0</v>
      </c>
      <c r="H53" s="55">
        <v>0</v>
      </c>
      <c r="I53" s="30">
        <f t="shared" si="8"/>
        <v>0</v>
      </c>
      <c r="J53" s="644" t="e">
        <f t="shared" si="9"/>
        <v>#DIV/0!</v>
      </c>
      <c r="K53" s="645"/>
      <c r="L53" s="61">
        <v>0</v>
      </c>
      <c r="M53" s="61">
        <v>0</v>
      </c>
      <c r="N53" s="30">
        <f t="shared" si="10"/>
        <v>0</v>
      </c>
    </row>
    <row r="54" spans="1:14" ht="18" customHeight="1">
      <c r="A54" s="241">
        <v>2206</v>
      </c>
      <c r="B54" s="239" t="s">
        <v>128</v>
      </c>
      <c r="C54" s="31">
        <f>'MES 9'!F54</f>
        <v>0</v>
      </c>
      <c r="D54" s="29">
        <v>0</v>
      </c>
      <c r="E54" s="29">
        <v>0</v>
      </c>
      <c r="F54" s="31">
        <f t="shared" si="7"/>
        <v>0</v>
      </c>
      <c r="G54" s="31">
        <f>'MES 9'!I54</f>
        <v>0</v>
      </c>
      <c r="H54" s="55">
        <v>0</v>
      </c>
      <c r="I54" s="30">
        <f t="shared" si="8"/>
        <v>0</v>
      </c>
      <c r="J54" s="644" t="e">
        <f t="shared" si="9"/>
        <v>#DIV/0!</v>
      </c>
      <c r="K54" s="645"/>
      <c r="L54" s="61">
        <v>0</v>
      </c>
      <c r="M54" s="61">
        <v>0</v>
      </c>
      <c r="N54" s="30">
        <f t="shared" si="10"/>
        <v>0</v>
      </c>
    </row>
    <row r="55" spans="1:14" ht="18" customHeight="1">
      <c r="A55" s="241">
        <v>2207</v>
      </c>
      <c r="B55" s="239" t="s">
        <v>195</v>
      </c>
      <c r="C55" s="31">
        <f>'MES 9'!F55</f>
        <v>0</v>
      </c>
      <c r="D55" s="29">
        <v>0</v>
      </c>
      <c r="E55" s="29">
        <v>0</v>
      </c>
      <c r="F55" s="31">
        <f t="shared" si="7"/>
        <v>0</v>
      </c>
      <c r="G55" s="31">
        <f>'MES 9'!I55</f>
        <v>0</v>
      </c>
      <c r="H55" s="55">
        <v>0</v>
      </c>
      <c r="I55" s="30">
        <f t="shared" si="8"/>
        <v>0</v>
      </c>
      <c r="J55" s="644" t="e">
        <f t="shared" si="9"/>
        <v>#DIV/0!</v>
      </c>
      <c r="K55" s="645"/>
      <c r="L55" s="61">
        <v>0</v>
      </c>
      <c r="M55" s="61">
        <v>0</v>
      </c>
      <c r="N55" s="30">
        <f t="shared" si="10"/>
        <v>0</v>
      </c>
    </row>
    <row r="56" spans="1:14" ht="18" customHeight="1">
      <c r="A56" s="241">
        <v>2208</v>
      </c>
      <c r="B56" s="239" t="s">
        <v>100</v>
      </c>
      <c r="C56" s="31">
        <f>'MES 9'!F56</f>
        <v>0</v>
      </c>
      <c r="D56" s="29">
        <v>0</v>
      </c>
      <c r="E56" s="29">
        <v>0</v>
      </c>
      <c r="F56" s="31">
        <f t="shared" si="7"/>
        <v>0</v>
      </c>
      <c r="G56" s="31">
        <f>'MES 9'!I56</f>
        <v>0</v>
      </c>
      <c r="H56" s="55">
        <v>0</v>
      </c>
      <c r="I56" s="30">
        <f t="shared" si="8"/>
        <v>0</v>
      </c>
      <c r="J56" s="644" t="e">
        <f t="shared" si="9"/>
        <v>#DIV/0!</v>
      </c>
      <c r="K56" s="645"/>
      <c r="L56" s="61">
        <v>0</v>
      </c>
      <c r="M56" s="61">
        <v>0</v>
      </c>
      <c r="N56" s="30">
        <f t="shared" si="10"/>
        <v>0</v>
      </c>
    </row>
    <row r="57" spans="1:14" ht="18" customHeight="1">
      <c r="A57" s="241">
        <v>2209</v>
      </c>
      <c r="B57" s="239" t="s">
        <v>183</v>
      </c>
      <c r="C57" s="31">
        <f>'MES 9'!F57</f>
        <v>0</v>
      </c>
      <c r="D57" s="29">
        <v>0</v>
      </c>
      <c r="E57" s="29">
        <v>0</v>
      </c>
      <c r="F57" s="31">
        <f t="shared" ref="F57:F63" si="11">C57+D57-E57</f>
        <v>0</v>
      </c>
      <c r="G57" s="31">
        <f>'MES 9'!I57</f>
        <v>0</v>
      </c>
      <c r="H57" s="55">
        <v>0</v>
      </c>
      <c r="I57" s="30">
        <f t="shared" ref="I57:I63" si="12">(G57+H57)</f>
        <v>0</v>
      </c>
      <c r="J57" s="644" t="e">
        <f t="shared" ref="J57:J63" si="13">(I57/F57)</f>
        <v>#DIV/0!</v>
      </c>
      <c r="K57" s="645"/>
      <c r="L57" s="61">
        <v>0</v>
      </c>
      <c r="M57" s="61">
        <v>0</v>
      </c>
      <c r="N57" s="30">
        <f t="shared" ref="N57:N63" si="14">(F57-I57)</f>
        <v>0</v>
      </c>
    </row>
    <row r="58" spans="1:14" ht="22.15" customHeight="1">
      <c r="A58" s="241">
        <v>2210</v>
      </c>
      <c r="B58" s="258" t="s">
        <v>184</v>
      </c>
      <c r="C58" s="31">
        <f>'MES 9'!F58</f>
        <v>0</v>
      </c>
      <c r="D58" s="29">
        <v>0</v>
      </c>
      <c r="E58" s="29">
        <v>0</v>
      </c>
      <c r="F58" s="31">
        <f t="shared" si="11"/>
        <v>0</v>
      </c>
      <c r="G58" s="31">
        <f>'MES 9'!I58</f>
        <v>0</v>
      </c>
      <c r="H58" s="55">
        <v>0</v>
      </c>
      <c r="I58" s="30">
        <f t="shared" si="12"/>
        <v>0</v>
      </c>
      <c r="J58" s="644" t="e">
        <f t="shared" si="13"/>
        <v>#DIV/0!</v>
      </c>
      <c r="K58" s="645"/>
      <c r="L58" s="61">
        <v>0</v>
      </c>
      <c r="M58" s="61">
        <v>0</v>
      </c>
      <c r="N58" s="30">
        <f t="shared" si="14"/>
        <v>0</v>
      </c>
    </row>
    <row r="59" spans="1:14" ht="23.65" customHeight="1">
      <c r="A59" s="241">
        <v>2211</v>
      </c>
      <c r="B59" s="258" t="s">
        <v>227</v>
      </c>
      <c r="C59" s="31">
        <f>'MES 9'!F59</f>
        <v>0</v>
      </c>
      <c r="D59" s="29">
        <v>0</v>
      </c>
      <c r="E59" s="29">
        <v>0</v>
      </c>
      <c r="F59" s="31">
        <f t="shared" si="11"/>
        <v>0</v>
      </c>
      <c r="G59" s="31">
        <f>'MES 9'!I59</f>
        <v>0</v>
      </c>
      <c r="H59" s="55">
        <v>0</v>
      </c>
      <c r="I59" s="30">
        <f t="shared" si="12"/>
        <v>0</v>
      </c>
      <c r="J59" s="644" t="e">
        <f t="shared" si="13"/>
        <v>#DIV/0!</v>
      </c>
      <c r="K59" s="645"/>
      <c r="L59" s="61">
        <v>0</v>
      </c>
      <c r="M59" s="61">
        <v>0</v>
      </c>
      <c r="N59" s="30">
        <f t="shared" si="14"/>
        <v>0</v>
      </c>
    </row>
    <row r="60" spans="1:14" ht="18" customHeight="1">
      <c r="A60" s="241">
        <v>2212</v>
      </c>
      <c r="B60" s="258" t="s">
        <v>200</v>
      </c>
      <c r="C60" s="31">
        <f>'MES 9'!F60</f>
        <v>0</v>
      </c>
      <c r="D60" s="29">
        <v>0</v>
      </c>
      <c r="E60" s="29">
        <v>0</v>
      </c>
      <c r="F60" s="31">
        <f t="shared" si="11"/>
        <v>0</v>
      </c>
      <c r="G60" s="31">
        <f>'MES 9'!I60</f>
        <v>0</v>
      </c>
      <c r="H60" s="55">
        <v>0</v>
      </c>
      <c r="I60" s="30">
        <f t="shared" si="12"/>
        <v>0</v>
      </c>
      <c r="J60" s="644" t="e">
        <f t="shared" si="13"/>
        <v>#DIV/0!</v>
      </c>
      <c r="K60" s="645"/>
      <c r="L60" s="61">
        <v>0</v>
      </c>
      <c r="M60" s="61">
        <v>0</v>
      </c>
      <c r="N60" s="30">
        <f t="shared" si="14"/>
        <v>0</v>
      </c>
    </row>
    <row r="61" spans="1:14" ht="18" customHeight="1">
      <c r="A61" s="241">
        <v>2213</v>
      </c>
      <c r="B61" s="258" t="s">
        <v>194</v>
      </c>
      <c r="C61" s="31">
        <f>'MES 9'!F61</f>
        <v>0</v>
      </c>
      <c r="D61" s="29">
        <v>0</v>
      </c>
      <c r="E61" s="29">
        <v>0</v>
      </c>
      <c r="F61" s="31">
        <f>C61+D61-E61</f>
        <v>0</v>
      </c>
      <c r="G61" s="31">
        <f>'MES 9'!I61</f>
        <v>0</v>
      </c>
      <c r="H61" s="55">
        <v>0</v>
      </c>
      <c r="I61" s="30">
        <f>(G61+H61)</f>
        <v>0</v>
      </c>
      <c r="J61" s="644" t="e">
        <f>(I61/F61)</f>
        <v>#DIV/0!</v>
      </c>
      <c r="K61" s="645"/>
      <c r="L61" s="61">
        <v>0</v>
      </c>
      <c r="M61" s="61">
        <v>0</v>
      </c>
      <c r="N61" s="30">
        <f>(F61-I61)</f>
        <v>0</v>
      </c>
    </row>
    <row r="62" spans="1:14" ht="18" customHeight="1">
      <c r="A62" s="241">
        <v>2214</v>
      </c>
      <c r="B62" s="239" t="s">
        <v>186</v>
      </c>
      <c r="C62" s="31">
        <f>'MES 9'!F62</f>
        <v>0</v>
      </c>
      <c r="D62" s="29">
        <v>0</v>
      </c>
      <c r="E62" s="29">
        <v>0</v>
      </c>
      <c r="F62" s="31">
        <f t="shared" si="11"/>
        <v>0</v>
      </c>
      <c r="G62" s="31">
        <f>'MES 9'!I62</f>
        <v>0</v>
      </c>
      <c r="H62" s="55">
        <v>0</v>
      </c>
      <c r="I62" s="30">
        <f t="shared" si="12"/>
        <v>0</v>
      </c>
      <c r="J62" s="644" t="e">
        <f t="shared" si="13"/>
        <v>#DIV/0!</v>
      </c>
      <c r="K62" s="645"/>
      <c r="L62" s="61">
        <v>0</v>
      </c>
      <c r="M62" s="61">
        <v>0</v>
      </c>
      <c r="N62" s="30">
        <f t="shared" si="14"/>
        <v>0</v>
      </c>
    </row>
    <row r="63" spans="1:14" ht="18" customHeight="1">
      <c r="A63" s="241">
        <v>2215</v>
      </c>
      <c r="B63" s="239" t="s">
        <v>124</v>
      </c>
      <c r="C63" s="31">
        <f>'MES 9'!F63</f>
        <v>0</v>
      </c>
      <c r="D63" s="29">
        <v>0</v>
      </c>
      <c r="E63" s="29">
        <v>0</v>
      </c>
      <c r="F63" s="31">
        <f t="shared" si="11"/>
        <v>0</v>
      </c>
      <c r="G63" s="31">
        <f>'MES 9'!I63</f>
        <v>0</v>
      </c>
      <c r="H63" s="55">
        <v>0</v>
      </c>
      <c r="I63" s="30">
        <f t="shared" si="12"/>
        <v>0</v>
      </c>
      <c r="J63" s="644" t="e">
        <f t="shared" si="13"/>
        <v>#DIV/0!</v>
      </c>
      <c r="K63" s="645"/>
      <c r="L63" s="61">
        <v>0</v>
      </c>
      <c r="M63" s="61">
        <v>0</v>
      </c>
      <c r="N63" s="30">
        <f t="shared" si="14"/>
        <v>0</v>
      </c>
    </row>
    <row r="64" spans="1:14" s="254" customFormat="1" ht="18" customHeight="1">
      <c r="A64" s="619" t="s">
        <v>29</v>
      </c>
      <c r="B64" s="620"/>
      <c r="C64" s="174">
        <f t="shared" ref="C64:I64" si="15">SUM(C49:C63)</f>
        <v>0</v>
      </c>
      <c r="D64" s="174">
        <f t="shared" si="15"/>
        <v>0</v>
      </c>
      <c r="E64" s="174">
        <f t="shared" si="15"/>
        <v>0</v>
      </c>
      <c r="F64" s="174">
        <f t="shared" si="15"/>
        <v>0</v>
      </c>
      <c r="G64" s="174">
        <f t="shared" si="15"/>
        <v>0</v>
      </c>
      <c r="H64" s="174">
        <f t="shared" si="15"/>
        <v>0</v>
      </c>
      <c r="I64" s="174">
        <f t="shared" si="15"/>
        <v>0</v>
      </c>
      <c r="J64" s="642" t="e">
        <f t="shared" si="9"/>
        <v>#DIV/0!</v>
      </c>
      <c r="K64" s="643"/>
      <c r="L64" s="174">
        <f>SUM(L49:L63)</f>
        <v>0</v>
      </c>
      <c r="M64" s="174">
        <f>SUM(M49:M63)</f>
        <v>0</v>
      </c>
      <c r="N64" s="174">
        <f>SUM(N49:N63)</f>
        <v>0</v>
      </c>
    </row>
    <row r="65" spans="1:14" s="267" customFormat="1" ht="18" customHeight="1">
      <c r="A65" s="289"/>
      <c r="B65" s="289"/>
      <c r="C65" s="262"/>
      <c r="D65" s="262"/>
      <c r="E65" s="262"/>
      <c r="F65" s="262"/>
      <c r="G65" s="262"/>
      <c r="H65" s="262"/>
      <c r="I65" s="262"/>
      <c r="J65" s="290"/>
      <c r="K65" s="290"/>
      <c r="L65" s="264"/>
      <c r="M65" s="264"/>
      <c r="N65" s="291"/>
    </row>
    <row r="66" spans="1:14" s="267" customFormat="1" ht="18" customHeight="1">
      <c r="A66" s="292"/>
      <c r="B66" s="292"/>
      <c r="C66" s="268"/>
      <c r="D66" s="268"/>
      <c r="E66" s="268"/>
      <c r="F66" s="268"/>
      <c r="G66" s="268"/>
      <c r="H66" s="268"/>
      <c r="I66" s="268"/>
      <c r="J66" s="293"/>
      <c r="K66" s="293"/>
      <c r="L66" s="270"/>
      <c r="M66" s="270"/>
      <c r="N66" s="294"/>
    </row>
    <row r="67" spans="1:14" s="254" customFormat="1" ht="18" customHeight="1">
      <c r="A67" s="249" t="s">
        <v>58</v>
      </c>
      <c r="B67" s="251" t="s">
        <v>16</v>
      </c>
      <c r="C67" s="251">
        <v>1</v>
      </c>
      <c r="D67" s="251">
        <v>2</v>
      </c>
      <c r="E67" s="251">
        <v>3</v>
      </c>
      <c r="F67" s="251" t="s">
        <v>5</v>
      </c>
      <c r="G67" s="251">
        <v>5</v>
      </c>
      <c r="H67" s="251">
        <v>6</v>
      </c>
      <c r="I67" s="251" t="s">
        <v>17</v>
      </c>
      <c r="J67" s="619" t="s">
        <v>105</v>
      </c>
      <c r="K67" s="620"/>
      <c r="L67" s="658">
        <v>9</v>
      </c>
      <c r="M67" s="659"/>
      <c r="N67" s="251" t="s">
        <v>44</v>
      </c>
    </row>
    <row r="68" spans="1:14" s="254" customFormat="1" ht="27" customHeight="1">
      <c r="A68" s="656">
        <v>2000</v>
      </c>
      <c r="B68" s="656" t="s">
        <v>18</v>
      </c>
      <c r="C68" s="649" t="str">
        <f>C31</f>
        <v>Presupuesto inicial del periodo a ejecutar</v>
      </c>
      <c r="D68" s="656" t="s">
        <v>9</v>
      </c>
      <c r="E68" s="656" t="s">
        <v>10</v>
      </c>
      <c r="F68" s="649" t="str">
        <f>F31</f>
        <v>Presupuesto al final del  periodo ejecutado</v>
      </c>
      <c r="G68" s="649" t="str">
        <f>G31</f>
        <v xml:space="preserve">Gastos acumulados al mes 9 </v>
      </c>
      <c r="H68" s="649" t="str">
        <f>H31</f>
        <v xml:space="preserve">Gastos - mes 10 </v>
      </c>
      <c r="I68" s="649" t="str">
        <f>I31</f>
        <v xml:space="preserve">Valor total ejecutado al final de periodo </v>
      </c>
      <c r="J68" s="652" t="s">
        <v>76</v>
      </c>
      <c r="K68" s="653"/>
      <c r="L68" s="660" t="s">
        <v>132</v>
      </c>
      <c r="M68" s="661"/>
      <c r="N68" s="649" t="str">
        <f>N31</f>
        <v>Total saldo por ejecutar</v>
      </c>
    </row>
    <row r="69" spans="1:14" s="254" customFormat="1" ht="27" customHeight="1">
      <c r="A69" s="657"/>
      <c r="B69" s="657"/>
      <c r="C69" s="651"/>
      <c r="D69" s="657"/>
      <c r="E69" s="657"/>
      <c r="F69" s="650"/>
      <c r="G69" s="650"/>
      <c r="H69" s="651"/>
      <c r="I69" s="651"/>
      <c r="J69" s="654"/>
      <c r="K69" s="655"/>
      <c r="L69" s="272" t="s">
        <v>133</v>
      </c>
      <c r="M69" s="272" t="s">
        <v>134</v>
      </c>
      <c r="N69" s="651"/>
    </row>
    <row r="70" spans="1:14" s="254" customFormat="1" ht="18" customHeight="1">
      <c r="A70" s="251">
        <v>2300</v>
      </c>
      <c r="B70" s="619" t="s">
        <v>189</v>
      </c>
      <c r="C70" s="686"/>
      <c r="D70" s="686"/>
      <c r="E70" s="686"/>
      <c r="F70" s="686"/>
      <c r="G70" s="686"/>
      <c r="H70" s="686"/>
      <c r="I70" s="686"/>
      <c r="J70" s="686"/>
      <c r="K70" s="686"/>
      <c r="L70" s="686"/>
      <c r="M70" s="686"/>
      <c r="N70" s="620"/>
    </row>
    <row r="71" spans="1:14" ht="18" customHeight="1">
      <c r="A71" s="241">
        <v>2301</v>
      </c>
      <c r="B71" s="243" t="s">
        <v>30</v>
      </c>
      <c r="C71" s="31">
        <f>'MES 9'!F71</f>
        <v>0</v>
      </c>
      <c r="D71" s="29">
        <v>0</v>
      </c>
      <c r="E71" s="29">
        <v>0</v>
      </c>
      <c r="F71" s="31">
        <f>C71+D71-E71</f>
        <v>0</v>
      </c>
      <c r="G71" s="31">
        <f>'MES 9'!I71</f>
        <v>0</v>
      </c>
      <c r="H71" s="55">
        <v>0</v>
      </c>
      <c r="I71" s="30">
        <f>(G71+H71)</f>
        <v>0</v>
      </c>
      <c r="J71" s="644" t="e">
        <f>(I71/F71)</f>
        <v>#DIV/0!</v>
      </c>
      <c r="K71" s="645"/>
      <c r="L71" s="61">
        <v>0</v>
      </c>
      <c r="M71" s="61">
        <v>0</v>
      </c>
      <c r="N71" s="30">
        <f>(F71-I71)</f>
        <v>0</v>
      </c>
    </row>
    <row r="72" spans="1:14" ht="18" customHeight="1">
      <c r="A72" s="241">
        <v>2302</v>
      </c>
      <c r="B72" s="243" t="s">
        <v>185</v>
      </c>
      <c r="C72" s="31">
        <f>'MES 9'!F72</f>
        <v>0</v>
      </c>
      <c r="D72" s="29">
        <v>0</v>
      </c>
      <c r="E72" s="29">
        <v>0</v>
      </c>
      <c r="F72" s="31">
        <f t="shared" ref="F72:F78" si="16">C72+D72-E72</f>
        <v>0</v>
      </c>
      <c r="G72" s="31">
        <f>'MES 9'!I72</f>
        <v>0</v>
      </c>
      <c r="H72" s="55">
        <v>0</v>
      </c>
      <c r="I72" s="30">
        <f t="shared" ref="I72:I78" si="17">(G72+H72)</f>
        <v>0</v>
      </c>
      <c r="J72" s="644" t="e">
        <f t="shared" ref="J72:J78" si="18">(I72/F72)</f>
        <v>#DIV/0!</v>
      </c>
      <c r="K72" s="645"/>
      <c r="L72" s="61">
        <v>0</v>
      </c>
      <c r="M72" s="61">
        <v>0</v>
      </c>
      <c r="N72" s="30">
        <f t="shared" ref="N72:N78" si="19">(F72-I72)</f>
        <v>0</v>
      </c>
    </row>
    <row r="73" spans="1:14" ht="18" customHeight="1">
      <c r="A73" s="241">
        <v>2303</v>
      </c>
      <c r="B73" s="243" t="s">
        <v>196</v>
      </c>
      <c r="C73" s="31">
        <f>'MES 9'!F73</f>
        <v>0</v>
      </c>
      <c r="D73" s="29">
        <v>0</v>
      </c>
      <c r="E73" s="29">
        <v>0</v>
      </c>
      <c r="F73" s="31">
        <f t="shared" si="16"/>
        <v>0</v>
      </c>
      <c r="G73" s="31">
        <f>'MES 9'!I73</f>
        <v>0</v>
      </c>
      <c r="H73" s="55">
        <v>0</v>
      </c>
      <c r="I73" s="30">
        <f t="shared" si="17"/>
        <v>0</v>
      </c>
      <c r="J73" s="644" t="e">
        <f t="shared" si="18"/>
        <v>#DIV/0!</v>
      </c>
      <c r="K73" s="645"/>
      <c r="L73" s="61">
        <v>0</v>
      </c>
      <c r="M73" s="61">
        <v>0</v>
      </c>
      <c r="N73" s="30">
        <f t="shared" si="19"/>
        <v>0</v>
      </c>
    </row>
    <row r="74" spans="1:14" ht="18" customHeight="1">
      <c r="A74" s="241">
        <v>2304</v>
      </c>
      <c r="B74" s="243" t="s">
        <v>197</v>
      </c>
      <c r="C74" s="31">
        <f>'MES 9'!F74</f>
        <v>0</v>
      </c>
      <c r="D74" s="29">
        <v>0</v>
      </c>
      <c r="E74" s="29">
        <v>0</v>
      </c>
      <c r="F74" s="31">
        <f>C74+D74-E74</f>
        <v>0</v>
      </c>
      <c r="G74" s="31">
        <f>'MES 9'!I74</f>
        <v>0</v>
      </c>
      <c r="H74" s="55">
        <v>0</v>
      </c>
      <c r="I74" s="30">
        <f>(G74+H74)</f>
        <v>0</v>
      </c>
      <c r="J74" s="644" t="e">
        <f>(I74/F74)</f>
        <v>#DIV/0!</v>
      </c>
      <c r="K74" s="645"/>
      <c r="L74" s="61">
        <v>0</v>
      </c>
      <c r="M74" s="61">
        <v>0</v>
      </c>
      <c r="N74" s="30">
        <f>(F74-I74)</f>
        <v>0</v>
      </c>
    </row>
    <row r="75" spans="1:14" ht="18" customHeight="1">
      <c r="A75" s="241">
        <v>2305</v>
      </c>
      <c r="B75" s="243" t="s">
        <v>93</v>
      </c>
      <c r="C75" s="31">
        <f>'MES 9'!F75</f>
        <v>0</v>
      </c>
      <c r="D75" s="29">
        <v>0</v>
      </c>
      <c r="E75" s="29">
        <v>0</v>
      </c>
      <c r="F75" s="31">
        <f t="shared" si="16"/>
        <v>0</v>
      </c>
      <c r="G75" s="31">
        <f>'MES 9'!I75</f>
        <v>0</v>
      </c>
      <c r="H75" s="55">
        <v>0</v>
      </c>
      <c r="I75" s="30">
        <f t="shared" si="17"/>
        <v>0</v>
      </c>
      <c r="J75" s="644" t="e">
        <f t="shared" si="18"/>
        <v>#DIV/0!</v>
      </c>
      <c r="K75" s="645"/>
      <c r="L75" s="61">
        <v>0</v>
      </c>
      <c r="M75" s="61">
        <v>0</v>
      </c>
      <c r="N75" s="30">
        <f t="shared" si="19"/>
        <v>0</v>
      </c>
    </row>
    <row r="76" spans="1:14" ht="18" customHeight="1">
      <c r="A76" s="241">
        <v>2306</v>
      </c>
      <c r="B76" s="243" t="s">
        <v>92</v>
      </c>
      <c r="C76" s="31">
        <f>'MES 9'!F76</f>
        <v>0</v>
      </c>
      <c r="D76" s="29">
        <v>0</v>
      </c>
      <c r="E76" s="29">
        <v>0</v>
      </c>
      <c r="F76" s="31">
        <f t="shared" si="16"/>
        <v>0</v>
      </c>
      <c r="G76" s="31">
        <f>'MES 9'!I76</f>
        <v>0</v>
      </c>
      <c r="H76" s="55">
        <v>0</v>
      </c>
      <c r="I76" s="30">
        <f t="shared" si="17"/>
        <v>0</v>
      </c>
      <c r="J76" s="644" t="e">
        <f t="shared" si="18"/>
        <v>#DIV/0!</v>
      </c>
      <c r="K76" s="645"/>
      <c r="L76" s="61">
        <v>0</v>
      </c>
      <c r="M76" s="61">
        <v>0</v>
      </c>
      <c r="N76" s="30">
        <f t="shared" si="19"/>
        <v>0</v>
      </c>
    </row>
    <row r="77" spans="1:14" ht="23.65" customHeight="1">
      <c r="A77" s="241">
        <v>2307</v>
      </c>
      <c r="B77" s="273" t="s">
        <v>82</v>
      </c>
      <c r="C77" s="31">
        <f>'MES 9'!F77</f>
        <v>0</v>
      </c>
      <c r="D77" s="29">
        <v>0</v>
      </c>
      <c r="E77" s="29">
        <v>0</v>
      </c>
      <c r="F77" s="31">
        <f t="shared" si="16"/>
        <v>0</v>
      </c>
      <c r="G77" s="31">
        <f>'MES 9'!I77</f>
        <v>0</v>
      </c>
      <c r="H77" s="55">
        <v>0</v>
      </c>
      <c r="I77" s="30">
        <f t="shared" si="17"/>
        <v>0</v>
      </c>
      <c r="J77" s="644" t="e">
        <f t="shared" si="18"/>
        <v>#DIV/0!</v>
      </c>
      <c r="K77" s="645"/>
      <c r="L77" s="61">
        <v>0</v>
      </c>
      <c r="M77" s="61">
        <v>0</v>
      </c>
      <c r="N77" s="30">
        <f t="shared" si="19"/>
        <v>0</v>
      </c>
    </row>
    <row r="78" spans="1:14" ht="18" customHeight="1">
      <c r="A78" s="241">
        <v>2308</v>
      </c>
      <c r="B78" s="274" t="s">
        <v>198</v>
      </c>
      <c r="C78" s="31">
        <f>'MES 9'!F78</f>
        <v>0</v>
      </c>
      <c r="D78" s="29">
        <v>0</v>
      </c>
      <c r="E78" s="29">
        <v>0</v>
      </c>
      <c r="F78" s="31">
        <f t="shared" si="16"/>
        <v>0</v>
      </c>
      <c r="G78" s="31">
        <f>'MES 9'!I78</f>
        <v>0</v>
      </c>
      <c r="H78" s="55">
        <v>0</v>
      </c>
      <c r="I78" s="30">
        <f t="shared" si="17"/>
        <v>0</v>
      </c>
      <c r="J78" s="644" t="e">
        <f t="shared" si="18"/>
        <v>#DIV/0!</v>
      </c>
      <c r="K78" s="645"/>
      <c r="L78" s="61">
        <v>0</v>
      </c>
      <c r="M78" s="61">
        <v>0</v>
      </c>
      <c r="N78" s="30">
        <f t="shared" si="19"/>
        <v>0</v>
      </c>
    </row>
    <row r="79" spans="1:14" ht="18" customHeight="1">
      <c r="A79" s="241">
        <v>2309</v>
      </c>
      <c r="B79" s="274" t="s">
        <v>216</v>
      </c>
      <c r="C79" s="31">
        <f>'MES 9'!F79</f>
        <v>0</v>
      </c>
      <c r="D79" s="29">
        <v>0</v>
      </c>
      <c r="E79" s="29">
        <v>0</v>
      </c>
      <c r="F79" s="31">
        <f>C79+D79-E79</f>
        <v>0</v>
      </c>
      <c r="G79" s="31">
        <f>'MES 9'!I79</f>
        <v>0</v>
      </c>
      <c r="H79" s="55">
        <v>0</v>
      </c>
      <c r="I79" s="30">
        <f>(G79+H79)</f>
        <v>0</v>
      </c>
      <c r="J79" s="644" t="e">
        <f t="shared" ref="J79:J84" si="20">(I79/F79)</f>
        <v>#DIV/0!</v>
      </c>
      <c r="K79" s="645"/>
      <c r="L79" s="61">
        <v>0</v>
      </c>
      <c r="M79" s="61">
        <v>0</v>
      </c>
      <c r="N79" s="30">
        <f>(F79-I79)</f>
        <v>0</v>
      </c>
    </row>
    <row r="80" spans="1:14" ht="18" customHeight="1">
      <c r="A80" s="241">
        <v>2310</v>
      </c>
      <c r="B80" s="243" t="s">
        <v>84</v>
      </c>
      <c r="C80" s="31">
        <f>'MES 9'!F80</f>
        <v>0</v>
      </c>
      <c r="D80" s="29">
        <v>0</v>
      </c>
      <c r="E80" s="29">
        <v>0</v>
      </c>
      <c r="F80" s="31">
        <f>C80+D80-E80</f>
        <v>0</v>
      </c>
      <c r="G80" s="31">
        <f>'MES 9'!I80</f>
        <v>0</v>
      </c>
      <c r="H80" s="55">
        <v>0</v>
      </c>
      <c r="I80" s="30">
        <f>(G80+H80)</f>
        <v>0</v>
      </c>
      <c r="J80" s="644" t="e">
        <f t="shared" si="20"/>
        <v>#DIV/0!</v>
      </c>
      <c r="K80" s="645"/>
      <c r="L80" s="61">
        <v>0</v>
      </c>
      <c r="M80" s="61">
        <v>0</v>
      </c>
      <c r="N80" s="30">
        <f>(F80-I80)</f>
        <v>0</v>
      </c>
    </row>
    <row r="81" spans="1:14" ht="21.6" customHeight="1">
      <c r="A81" s="241">
        <v>2311</v>
      </c>
      <c r="B81" s="243" t="s">
        <v>199</v>
      </c>
      <c r="C81" s="31">
        <f>'MES 9'!F81</f>
        <v>0</v>
      </c>
      <c r="D81" s="29">
        <v>0</v>
      </c>
      <c r="E81" s="29">
        <v>0</v>
      </c>
      <c r="F81" s="31">
        <f>C81+D81-E81</f>
        <v>0</v>
      </c>
      <c r="G81" s="31">
        <f>'MES 9'!I81</f>
        <v>0</v>
      </c>
      <c r="H81" s="55">
        <v>0</v>
      </c>
      <c r="I81" s="30">
        <f>(G81+H81)</f>
        <v>0</v>
      </c>
      <c r="J81" s="644" t="e">
        <f t="shared" si="20"/>
        <v>#DIV/0!</v>
      </c>
      <c r="K81" s="645"/>
      <c r="L81" s="61">
        <v>0</v>
      </c>
      <c r="M81" s="61">
        <v>0</v>
      </c>
      <c r="N81" s="30">
        <f>(F81-I81)</f>
        <v>0</v>
      </c>
    </row>
    <row r="82" spans="1:14" ht="18" customHeight="1">
      <c r="A82" s="241">
        <v>2312</v>
      </c>
      <c r="B82" s="239" t="s">
        <v>124</v>
      </c>
      <c r="C82" s="31">
        <f>'MES 9'!F82</f>
        <v>0</v>
      </c>
      <c r="D82" s="29">
        <v>0</v>
      </c>
      <c r="E82" s="29">
        <v>0</v>
      </c>
      <c r="F82" s="31">
        <f>C82+D82-E82</f>
        <v>0</v>
      </c>
      <c r="G82" s="31">
        <f>'MES 9'!I82</f>
        <v>0</v>
      </c>
      <c r="H82" s="55">
        <v>0</v>
      </c>
      <c r="I82" s="30">
        <f>(G82+H82)</f>
        <v>0</v>
      </c>
      <c r="J82" s="644" t="e">
        <f t="shared" si="20"/>
        <v>#DIV/0!</v>
      </c>
      <c r="K82" s="645"/>
      <c r="L82" s="61">
        <v>0</v>
      </c>
      <c r="M82" s="61">
        <v>0</v>
      </c>
      <c r="N82" s="30">
        <f>(F82-I82)</f>
        <v>0</v>
      </c>
    </row>
    <row r="83" spans="1:14" ht="18" customHeight="1">
      <c r="A83" s="619" t="s">
        <v>31</v>
      </c>
      <c r="B83" s="620"/>
      <c r="C83" s="176">
        <f t="shared" ref="C83:I83" si="21">SUM(C71:C82)</f>
        <v>0</v>
      </c>
      <c r="D83" s="176">
        <f t="shared" si="21"/>
        <v>0</v>
      </c>
      <c r="E83" s="176">
        <f t="shared" si="21"/>
        <v>0</v>
      </c>
      <c r="F83" s="176">
        <f t="shared" si="21"/>
        <v>0</v>
      </c>
      <c r="G83" s="176">
        <f t="shared" si="21"/>
        <v>0</v>
      </c>
      <c r="H83" s="176">
        <f t="shared" si="21"/>
        <v>0</v>
      </c>
      <c r="I83" s="176">
        <f t="shared" si="21"/>
        <v>0</v>
      </c>
      <c r="J83" s="642" t="e">
        <f t="shared" si="20"/>
        <v>#DIV/0!</v>
      </c>
      <c r="K83" s="643"/>
      <c r="L83" s="177">
        <f>SUM(L71:L82)</f>
        <v>0</v>
      </c>
      <c r="M83" s="177">
        <f>SUM(M71:M82)</f>
        <v>0</v>
      </c>
      <c r="N83" s="176">
        <f>SUM(N71:N82)</f>
        <v>0</v>
      </c>
    </row>
    <row r="84" spans="1:14" s="254" customFormat="1" ht="18" customHeight="1">
      <c r="A84" s="619" t="s">
        <v>72</v>
      </c>
      <c r="B84" s="620"/>
      <c r="C84" s="176">
        <f t="shared" ref="C84:I84" si="22">C83+C64+C47</f>
        <v>0</v>
      </c>
      <c r="D84" s="176">
        <f t="shared" si="22"/>
        <v>0</v>
      </c>
      <c r="E84" s="176">
        <f t="shared" si="22"/>
        <v>0</v>
      </c>
      <c r="F84" s="176">
        <f t="shared" si="22"/>
        <v>0</v>
      </c>
      <c r="G84" s="176">
        <f t="shared" si="22"/>
        <v>0</v>
      </c>
      <c r="H84" s="176">
        <f t="shared" si="22"/>
        <v>0</v>
      </c>
      <c r="I84" s="176">
        <f t="shared" si="22"/>
        <v>0</v>
      </c>
      <c r="J84" s="642" t="e">
        <f t="shared" si="20"/>
        <v>#DIV/0!</v>
      </c>
      <c r="K84" s="643"/>
      <c r="L84" s="176">
        <f>L83+L64+L47</f>
        <v>0</v>
      </c>
      <c r="M84" s="176">
        <f>M83+M64+M47</f>
        <v>0</v>
      </c>
      <c r="N84" s="176">
        <f>N83+N64+N47</f>
        <v>0</v>
      </c>
    </row>
    <row r="85" spans="1:14" s="78" customFormat="1" ht="18" customHeight="1">
      <c r="B85" s="671" t="s">
        <v>13</v>
      </c>
      <c r="C85" s="672"/>
      <c r="D85" s="666" t="s">
        <v>47</v>
      </c>
      <c r="E85" s="666"/>
      <c r="F85" s="666"/>
      <c r="G85" s="666"/>
      <c r="H85" s="666" t="s">
        <v>191</v>
      </c>
      <c r="I85" s="666"/>
      <c r="J85" s="666"/>
      <c r="K85" s="666"/>
      <c r="L85" s="666"/>
      <c r="M85" s="666"/>
      <c r="N85" s="666"/>
    </row>
    <row r="86" spans="1:14" s="78" customFormat="1" ht="18" customHeight="1">
      <c r="B86" s="666"/>
      <c r="C86" s="666"/>
      <c r="D86" s="666"/>
      <c r="E86" s="666"/>
      <c r="F86" s="666"/>
      <c r="G86" s="666"/>
      <c r="H86" s="666"/>
      <c r="I86" s="666"/>
      <c r="J86" s="666"/>
      <c r="K86" s="666"/>
      <c r="L86" s="666"/>
      <c r="M86" s="666"/>
      <c r="N86" s="666"/>
    </row>
    <row r="87" spans="1:14" s="78" customFormat="1" ht="40.5" customHeight="1">
      <c r="B87" s="683"/>
      <c r="C87" s="684"/>
      <c r="D87" s="685"/>
      <c r="E87" s="685"/>
      <c r="F87" s="685"/>
      <c r="G87" s="685"/>
      <c r="H87" s="666"/>
      <c r="I87" s="666"/>
      <c r="J87" s="666"/>
      <c r="K87" s="666"/>
      <c r="L87" s="666"/>
      <c r="M87" s="666"/>
      <c r="N87" s="666"/>
    </row>
    <row r="88" spans="1:14" s="78" customFormat="1">
      <c r="B88" s="671" t="s">
        <v>14</v>
      </c>
      <c r="C88" s="672"/>
      <c r="D88" s="666" t="s">
        <v>14</v>
      </c>
      <c r="E88" s="666"/>
      <c r="F88" s="666"/>
      <c r="G88" s="666"/>
      <c r="H88" s="666" t="s">
        <v>14</v>
      </c>
      <c r="I88" s="666"/>
      <c r="J88" s="666"/>
      <c r="K88" s="666"/>
      <c r="L88" s="666"/>
      <c r="M88" s="666"/>
      <c r="N88" s="666"/>
    </row>
    <row r="90" spans="1:14" ht="11.25" customHeight="1">
      <c r="A90" s="503" t="s">
        <v>270</v>
      </c>
      <c r="B90" s="503"/>
      <c r="C90" s="504"/>
      <c r="L90" s="237"/>
      <c r="M90" s="237"/>
    </row>
    <row r="91" spans="1:14" ht="13.15" customHeight="1">
      <c r="A91" s="503"/>
      <c r="B91" s="503"/>
      <c r="C91" s="504"/>
      <c r="D91" s="640" t="s">
        <v>96</v>
      </c>
      <c r="E91" s="640"/>
      <c r="F91" s="178">
        <f>H19</f>
        <v>0</v>
      </c>
      <c r="G91" s="625" t="s">
        <v>97</v>
      </c>
      <c r="H91" s="626"/>
      <c r="I91" s="627"/>
      <c r="J91" s="628">
        <f>+F91+'MES 9'!J91</f>
        <v>0</v>
      </c>
      <c r="K91" s="629"/>
      <c r="L91" s="237"/>
      <c r="M91" s="237"/>
    </row>
    <row r="92" spans="1:14" ht="13.15" customHeight="1">
      <c r="A92" s="682" t="s">
        <v>267</v>
      </c>
      <c r="B92" s="682"/>
      <c r="C92" s="682"/>
      <c r="D92" s="641" t="s">
        <v>98</v>
      </c>
      <c r="E92" s="641"/>
      <c r="F92" s="179">
        <f>H84</f>
        <v>0</v>
      </c>
      <c r="G92" s="630" t="s">
        <v>104</v>
      </c>
      <c r="H92" s="631"/>
      <c r="I92" s="632"/>
      <c r="J92" s="628">
        <f>+F92+'MES 9'!J92</f>
        <v>0</v>
      </c>
      <c r="K92" s="629"/>
      <c r="L92" s="237"/>
      <c r="M92" s="237"/>
    </row>
    <row r="93" spans="1:14" ht="22.5" customHeight="1">
      <c r="A93" s="624" t="s">
        <v>268</v>
      </c>
      <c r="B93" s="624"/>
      <c r="C93" s="624"/>
      <c r="D93" s="275" t="s">
        <v>238</v>
      </c>
      <c r="E93" s="276"/>
      <c r="F93" s="180">
        <f>+F91-F92</f>
        <v>0</v>
      </c>
      <c r="G93" s="633" t="s">
        <v>237</v>
      </c>
      <c r="H93" s="634"/>
      <c r="I93" s="635"/>
      <c r="J93" s="592">
        <f>J91-J92</f>
        <v>0</v>
      </c>
      <c r="K93" s="593"/>
      <c r="L93" s="237"/>
      <c r="M93" s="237"/>
    </row>
    <row r="94" spans="1:14" ht="11.25" customHeight="1">
      <c r="A94" s="624" t="s">
        <v>269</v>
      </c>
      <c r="B94" s="624"/>
      <c r="C94" s="624"/>
      <c r="D94" s="277"/>
      <c r="E94" s="277"/>
      <c r="F94" s="277"/>
      <c r="G94" s="563"/>
      <c r="H94" s="563"/>
      <c r="I94" s="563"/>
      <c r="J94" s="533"/>
      <c r="K94" s="533"/>
      <c r="L94" s="237"/>
      <c r="M94" s="237"/>
    </row>
    <row r="95" spans="1:14" ht="23.25" customHeight="1">
      <c r="A95" s="624"/>
      <c r="B95" s="624"/>
      <c r="C95" s="624"/>
      <c r="D95" s="638" t="s">
        <v>248</v>
      </c>
      <c r="E95" s="639"/>
      <c r="F95" s="79">
        <v>0</v>
      </c>
      <c r="H95" s="278" t="s">
        <v>249</v>
      </c>
      <c r="I95" s="279"/>
      <c r="L95" s="237"/>
      <c r="M95" s="237"/>
    </row>
    <row r="96" spans="1:14" ht="22.5" customHeight="1">
      <c r="A96" s="624"/>
      <c r="B96" s="624"/>
      <c r="C96" s="624"/>
      <c r="D96" s="636" t="s">
        <v>257</v>
      </c>
      <c r="E96" s="637"/>
      <c r="F96" s="79">
        <f>H19</f>
        <v>0</v>
      </c>
      <c r="G96" s="280"/>
      <c r="H96" s="281" t="s">
        <v>250</v>
      </c>
      <c r="I96" s="89">
        <v>0</v>
      </c>
      <c r="K96" s="621"/>
      <c r="L96" s="622"/>
      <c r="M96" s="282" t="s">
        <v>281</v>
      </c>
      <c r="N96" s="283" t="s">
        <v>280</v>
      </c>
    </row>
    <row r="97" spans="1:14" ht="33.75">
      <c r="A97" s="624"/>
      <c r="B97" s="624"/>
      <c r="C97" s="624"/>
      <c r="D97" s="497" t="s">
        <v>258</v>
      </c>
      <c r="E97" s="498"/>
      <c r="F97" s="92"/>
      <c r="G97" s="280"/>
      <c r="H97" s="281" t="s">
        <v>251</v>
      </c>
      <c r="I97" s="89">
        <v>0</v>
      </c>
      <c r="K97" s="621" t="s">
        <v>278</v>
      </c>
      <c r="L97" s="622"/>
      <c r="M97" s="94">
        <v>0</v>
      </c>
      <c r="N97" s="95">
        <v>0</v>
      </c>
    </row>
    <row r="98" spans="1:14" ht="11.25" customHeight="1">
      <c r="A98" s="624"/>
      <c r="B98" s="624"/>
      <c r="C98" s="624"/>
      <c r="K98" s="621" t="s">
        <v>278</v>
      </c>
      <c r="L98" s="622"/>
      <c r="M98" s="94">
        <v>0</v>
      </c>
      <c r="N98" s="95">
        <v>0</v>
      </c>
    </row>
    <row r="99" spans="1:14" ht="11.25" customHeight="1">
      <c r="K99" s="621" t="s">
        <v>278</v>
      </c>
      <c r="L99" s="622"/>
      <c r="M99" s="94">
        <v>0</v>
      </c>
      <c r="N99" s="95">
        <v>0</v>
      </c>
    </row>
    <row r="100" spans="1:14" ht="11.25" customHeight="1">
      <c r="A100" s="623" t="s">
        <v>282</v>
      </c>
      <c r="B100" s="623"/>
      <c r="C100" s="623"/>
      <c r="K100" s="621" t="s">
        <v>279</v>
      </c>
      <c r="L100" s="622"/>
      <c r="M100" s="94">
        <v>0</v>
      </c>
      <c r="N100" s="95">
        <v>0</v>
      </c>
    </row>
    <row r="101" spans="1:14" ht="11.25" customHeight="1">
      <c r="A101" s="623"/>
      <c r="B101" s="623"/>
      <c r="C101" s="623"/>
      <c r="K101" s="621" t="s">
        <v>279</v>
      </c>
      <c r="L101" s="622"/>
      <c r="M101" s="94">
        <v>0</v>
      </c>
      <c r="N101" s="95">
        <v>0</v>
      </c>
    </row>
    <row r="102" spans="1:14">
      <c r="A102" s="623"/>
      <c r="B102" s="623"/>
      <c r="C102" s="623"/>
      <c r="K102" s="621" t="s">
        <v>279</v>
      </c>
      <c r="L102" s="622"/>
      <c r="M102" s="94">
        <v>0</v>
      </c>
      <c r="N102" s="95">
        <v>0</v>
      </c>
    </row>
  </sheetData>
  <sheetProtection algorithmName="SHA-512" hashValue="MYDM1eDwh15UrTCrNesrrxjEmMVazALkpxNPr6v1qOXJyh6Ppap1a2Bw9b6TB1WRQa8eILCeSm8Jv8oZU2amRw==" saltValue="zSbvKo8S5FVsY5+2DMUH8Q==" spinCount="100000" sheet="1" objects="1" scenarios="1"/>
  <mergeCells count="184">
    <mergeCell ref="D91:E91"/>
    <mergeCell ref="D92:E92"/>
    <mergeCell ref="D95:E95"/>
    <mergeCell ref="A90:C91"/>
    <mergeCell ref="A92:C92"/>
    <mergeCell ref="A93:C93"/>
    <mergeCell ref="A94:C98"/>
    <mergeCell ref="D96:E96"/>
    <mergeCell ref="D97:E97"/>
    <mergeCell ref="B22:D22"/>
    <mergeCell ref="E22:H22"/>
    <mergeCell ref="M7:N7"/>
    <mergeCell ref="C8:D8"/>
    <mergeCell ref="E8:F8"/>
    <mergeCell ref="G8:H8"/>
    <mergeCell ref="J8:K8"/>
    <mergeCell ref="M8:N8"/>
    <mergeCell ref="C9:D9"/>
    <mergeCell ref="E9:F9"/>
    <mergeCell ref="G9:H9"/>
    <mergeCell ref="J9:K9"/>
    <mergeCell ref="M9:N9"/>
    <mergeCell ref="J11:K11"/>
    <mergeCell ref="B21:D21"/>
    <mergeCell ref="E21:H21"/>
    <mergeCell ref="I21:N21"/>
    <mergeCell ref="A19:B19"/>
    <mergeCell ref="J19:K19"/>
    <mergeCell ref="F12:F13"/>
    <mergeCell ref="G12:G13"/>
    <mergeCell ref="H12:H13"/>
    <mergeCell ref="I12:I13"/>
    <mergeCell ref="J12:K13"/>
    <mergeCell ref="B12:B13"/>
    <mergeCell ref="J15:K15"/>
    <mergeCell ref="J16:K16"/>
    <mergeCell ref="B86:C86"/>
    <mergeCell ref="D86:G86"/>
    <mergeCell ref="B88:C88"/>
    <mergeCell ref="D88:G88"/>
    <mergeCell ref="H88:N88"/>
    <mergeCell ref="J75:K75"/>
    <mergeCell ref="E68:E69"/>
    <mergeCell ref="J62:K62"/>
    <mergeCell ref="A47:B47"/>
    <mergeCell ref="J47:K47"/>
    <mergeCell ref="J60:K60"/>
    <mergeCell ref="B48:N48"/>
    <mergeCell ref="J49:K49"/>
    <mergeCell ref="J50:K50"/>
    <mergeCell ref="J51:K51"/>
    <mergeCell ref="J52:K52"/>
    <mergeCell ref="J53:K53"/>
    <mergeCell ref="I22:N22"/>
    <mergeCell ref="I24:N24"/>
    <mergeCell ref="C12:C13"/>
    <mergeCell ref="A31:A32"/>
    <mergeCell ref="E24:H24"/>
    <mergeCell ref="B23:D23"/>
    <mergeCell ref="E23:H23"/>
    <mergeCell ref="I23:N23"/>
    <mergeCell ref="J45:K45"/>
    <mergeCell ref="L30:M30"/>
    <mergeCell ref="L31:M31"/>
    <mergeCell ref="J42:K42"/>
    <mergeCell ref="J30:K30"/>
    <mergeCell ref="J36:K36"/>
    <mergeCell ref="J37:K37"/>
    <mergeCell ref="J41:K41"/>
    <mergeCell ref="H31:H32"/>
    <mergeCell ref="B31:B32"/>
    <mergeCell ref="C31:C32"/>
    <mergeCell ref="D31:D32"/>
    <mergeCell ref="J35:K35"/>
    <mergeCell ref="J40:K40"/>
    <mergeCell ref="E31:E32"/>
    <mergeCell ref="F31:F32"/>
    <mergeCell ref="G31:G32"/>
    <mergeCell ref="J38:K38"/>
    <mergeCell ref="G4:H4"/>
    <mergeCell ref="L11:M11"/>
    <mergeCell ref="A4:A10"/>
    <mergeCell ref="C4:D4"/>
    <mergeCell ref="E4:F4"/>
    <mergeCell ref="J4:K4"/>
    <mergeCell ref="M4:N4"/>
    <mergeCell ref="C5:D5"/>
    <mergeCell ref="E5:F5"/>
    <mergeCell ref="G5:H5"/>
    <mergeCell ref="J5:K5"/>
    <mergeCell ref="M5:N5"/>
    <mergeCell ref="C6:D6"/>
    <mergeCell ref="E6:F6"/>
    <mergeCell ref="G6:H6"/>
    <mergeCell ref="J6:K6"/>
    <mergeCell ref="M6:N6"/>
    <mergeCell ref="C7:D7"/>
    <mergeCell ref="E7:F7"/>
    <mergeCell ref="G7:H7"/>
    <mergeCell ref="J7:K7"/>
    <mergeCell ref="G10:H10"/>
    <mergeCell ref="M10:N10"/>
    <mergeCell ref="N12:N13"/>
    <mergeCell ref="J14:K14"/>
    <mergeCell ref="D12:D13"/>
    <mergeCell ref="E12:E13"/>
    <mergeCell ref="L12:M12"/>
    <mergeCell ref="A12:A13"/>
    <mergeCell ref="D68:D69"/>
    <mergeCell ref="H86:N86"/>
    <mergeCell ref="B87:C87"/>
    <mergeCell ref="D87:G87"/>
    <mergeCell ref="H87:N87"/>
    <mergeCell ref="J78:K78"/>
    <mergeCell ref="A83:B83"/>
    <mergeCell ref="J83:K83"/>
    <mergeCell ref="A84:B84"/>
    <mergeCell ref="J84:K84"/>
    <mergeCell ref="B85:C85"/>
    <mergeCell ref="D85:G85"/>
    <mergeCell ref="H85:N85"/>
    <mergeCell ref="J80:K80"/>
    <mergeCell ref="J82:K82"/>
    <mergeCell ref="N31:N32"/>
    <mergeCell ref="B33:N33"/>
    <mergeCell ref="B24:D24"/>
    <mergeCell ref="N68:N69"/>
    <mergeCell ref="J76:K76"/>
    <mergeCell ref="J77:K77"/>
    <mergeCell ref="J61:K61"/>
    <mergeCell ref="J74:K74"/>
    <mergeCell ref="J64:K64"/>
    <mergeCell ref="J67:K67"/>
    <mergeCell ref="J68:K69"/>
    <mergeCell ref="B70:N70"/>
    <mergeCell ref="J71:K71"/>
    <mergeCell ref="B68:B69"/>
    <mergeCell ref="C68:C69"/>
    <mergeCell ref="A64:B64"/>
    <mergeCell ref="J73:K73"/>
    <mergeCell ref="L67:M67"/>
    <mergeCell ref="L68:M68"/>
    <mergeCell ref="A68:A69"/>
    <mergeCell ref="J18:K18"/>
    <mergeCell ref="J34:K34"/>
    <mergeCell ref="J39:K39"/>
    <mergeCell ref="J43:K43"/>
    <mergeCell ref="J44:K44"/>
    <mergeCell ref="I31:I32"/>
    <mergeCell ref="J31:K32"/>
    <mergeCell ref="K96:L96"/>
    <mergeCell ref="J54:K54"/>
    <mergeCell ref="J55:K55"/>
    <mergeCell ref="J56:K56"/>
    <mergeCell ref="J57:K57"/>
    <mergeCell ref="J63:K63"/>
    <mergeCell ref="J58:K58"/>
    <mergeCell ref="J59:K59"/>
    <mergeCell ref="J72:K72"/>
    <mergeCell ref="J46:K46"/>
    <mergeCell ref="K97:L97"/>
    <mergeCell ref="K98:L98"/>
    <mergeCell ref="K99:L99"/>
    <mergeCell ref="K100:L100"/>
    <mergeCell ref="K101:L101"/>
    <mergeCell ref="K102:L102"/>
    <mergeCell ref="A100:C102"/>
    <mergeCell ref="E10:F10"/>
    <mergeCell ref="J10:L10"/>
    <mergeCell ref="G91:I91"/>
    <mergeCell ref="J91:K91"/>
    <mergeCell ref="G92:I92"/>
    <mergeCell ref="J92:K92"/>
    <mergeCell ref="G93:I93"/>
    <mergeCell ref="J93:K93"/>
    <mergeCell ref="G94:I94"/>
    <mergeCell ref="J94:K94"/>
    <mergeCell ref="J79:K79"/>
    <mergeCell ref="J81:K81"/>
    <mergeCell ref="F68:F69"/>
    <mergeCell ref="G68:G69"/>
    <mergeCell ref="H68:H69"/>
    <mergeCell ref="I68:I69"/>
    <mergeCell ref="J17:K17"/>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6"/>
  <dimension ref="A1:N102"/>
  <sheetViews>
    <sheetView topLeftCell="A76" zoomScale="90" zoomScaleNormal="90" workbookViewId="0">
      <selection activeCell="G68" sqref="G68:G69"/>
    </sheetView>
  </sheetViews>
  <sheetFormatPr baseColWidth="10" defaultColWidth="11.42578125" defaultRowHeight="11.25"/>
  <cols>
    <col min="1" max="1" width="8.7109375" style="237" customWidth="1"/>
    <col min="2" max="2" width="43.28515625" style="237" customWidth="1"/>
    <col min="3" max="5" width="14.7109375" style="237" customWidth="1"/>
    <col min="6" max="6" width="16.7109375" style="237" customWidth="1"/>
    <col min="7" max="9" width="14.7109375" style="237" customWidth="1"/>
    <col min="10" max="11" width="6.28515625" style="237" customWidth="1"/>
    <col min="12" max="12" width="8.28515625" style="238" customWidth="1"/>
    <col min="13" max="13" width="8.7109375" style="238" customWidth="1"/>
    <col min="14" max="14" width="14.7109375" style="237" customWidth="1"/>
    <col min="15" max="16384" width="11.42578125" style="237"/>
  </cols>
  <sheetData>
    <row r="1" spans="1:14" ht="34.9" customHeight="1"/>
    <row r="2" spans="1:14" ht="34.9" customHeight="1"/>
    <row r="3" spans="1:14" ht="34.9" customHeight="1"/>
    <row r="4" spans="1:14" s="78" customFormat="1" ht="32.25" customHeight="1">
      <c r="A4" s="677"/>
      <c r="B4" s="32" t="s">
        <v>85</v>
      </c>
      <c r="C4" s="671">
        <f>PRESUPUESTO!$C$2</f>
        <v>0</v>
      </c>
      <c r="D4" s="672"/>
      <c r="E4" s="671" t="s">
        <v>213</v>
      </c>
      <c r="F4" s="672"/>
      <c r="G4" s="680" t="s">
        <v>223</v>
      </c>
      <c r="H4" s="681"/>
      <c r="I4" s="74" t="s">
        <v>217</v>
      </c>
      <c r="J4" s="545" t="s">
        <v>218</v>
      </c>
      <c r="K4" s="542"/>
      <c r="L4" s="114" t="s">
        <v>211</v>
      </c>
      <c r="M4" s="680" t="s">
        <v>212</v>
      </c>
      <c r="N4" s="681"/>
    </row>
    <row r="5" spans="1:14" s="78" customFormat="1" ht="18" customHeight="1">
      <c r="A5" s="678"/>
      <c r="B5" s="32" t="s">
        <v>15</v>
      </c>
      <c r="C5" s="671">
        <f>PRESUPUESTO!$C$3</f>
        <v>0</v>
      </c>
      <c r="D5" s="672"/>
      <c r="E5" s="671"/>
      <c r="F5" s="672"/>
      <c r="G5" s="673" t="str">
        <f>PRESUPUESTO!$A$11</f>
        <v>(1) INTERNADO</v>
      </c>
      <c r="H5" s="674"/>
      <c r="I5" s="115">
        <f>PRESUPUESTO!$E$11</f>
        <v>0</v>
      </c>
      <c r="J5" s="671">
        <f>PRESUPUESTO!$F$11</f>
        <v>0</v>
      </c>
      <c r="K5" s="672"/>
      <c r="L5" s="52">
        <f>'MES 10'!L5</f>
        <v>0</v>
      </c>
      <c r="M5" s="667">
        <v>0</v>
      </c>
      <c r="N5" s="668"/>
    </row>
    <row r="6" spans="1:14" s="78" customFormat="1" ht="18" customHeight="1">
      <c r="A6" s="678"/>
      <c r="B6" s="50" t="s">
        <v>42</v>
      </c>
      <c r="C6" s="671">
        <f>PRESUPUESTO!$C$4</f>
        <v>0</v>
      </c>
      <c r="D6" s="672"/>
      <c r="E6" s="671" t="s">
        <v>215</v>
      </c>
      <c r="F6" s="672"/>
      <c r="G6" s="673" t="str">
        <f>PRESUPUESTO!$A$12</f>
        <v>(2) EXTERNADO MEDIA JORNADA</v>
      </c>
      <c r="H6" s="674"/>
      <c r="I6" s="115">
        <f>PRESUPUESTO!$E$12</f>
        <v>0</v>
      </c>
      <c r="J6" s="671">
        <f>PRESUPUESTO!$F$12</f>
        <v>0</v>
      </c>
      <c r="K6" s="672"/>
      <c r="L6" s="52">
        <f>'MES 10'!L6</f>
        <v>0</v>
      </c>
      <c r="M6" s="667">
        <v>0</v>
      </c>
      <c r="N6" s="668"/>
    </row>
    <row r="7" spans="1:14" s="78" customFormat="1" ht="18" customHeight="1">
      <c r="A7" s="678"/>
      <c r="B7" s="116" t="s">
        <v>1</v>
      </c>
      <c r="C7" s="669">
        <f>PRESUPUESTO!$G$2</f>
        <v>0</v>
      </c>
      <c r="D7" s="670"/>
      <c r="E7" s="669"/>
      <c r="F7" s="670"/>
      <c r="G7" s="673" t="str">
        <f>PRESUPUESTO!$A$13</f>
        <v>(3) INTERVENCION DE APOYO PSICOSOCIAL</v>
      </c>
      <c r="H7" s="674"/>
      <c r="I7" s="115">
        <f>PRESUPUESTO!$E$13</f>
        <v>0</v>
      </c>
      <c r="J7" s="671">
        <f>PRESUPUESTO!$F$13</f>
        <v>0</v>
      </c>
      <c r="K7" s="672"/>
      <c r="L7" s="52">
        <f>'MES 10'!L7</f>
        <v>0</v>
      </c>
      <c r="M7" s="667">
        <v>0</v>
      </c>
      <c r="N7" s="668"/>
    </row>
    <row r="8" spans="1:14" s="78" customFormat="1" ht="18" customHeight="1">
      <c r="A8" s="678"/>
      <c r="B8" s="72" t="s">
        <v>41</v>
      </c>
      <c r="C8" s="669">
        <f>PRESUPUESTO!$G$3</f>
        <v>0</v>
      </c>
      <c r="D8" s="670"/>
      <c r="E8" s="671" t="s">
        <v>214</v>
      </c>
      <c r="F8" s="672"/>
      <c r="G8" s="673" t="str">
        <f>PRESUPUESTO!$A$14</f>
        <v>(4) APOYO PSICOLOGICO ESPECIALIZADO</v>
      </c>
      <c r="H8" s="674"/>
      <c r="I8" s="115">
        <f>PRESUPUESTO!$E$14</f>
        <v>0</v>
      </c>
      <c r="J8" s="671">
        <f>PRESUPUESTO!$F$14</f>
        <v>0</v>
      </c>
      <c r="K8" s="672"/>
      <c r="L8" s="52">
        <f>'MES 10'!L8</f>
        <v>0</v>
      </c>
      <c r="M8" s="667">
        <v>0</v>
      </c>
      <c r="N8" s="668"/>
    </row>
    <row r="9" spans="1:14" s="78" customFormat="1" ht="18" customHeight="1">
      <c r="A9" s="678"/>
      <c r="B9" s="72" t="s">
        <v>3</v>
      </c>
      <c r="C9" s="669">
        <f>PRESUPUESTO!$G$4</f>
        <v>0</v>
      </c>
      <c r="D9" s="670"/>
      <c r="E9" s="671"/>
      <c r="F9" s="672"/>
      <c r="G9" s="673">
        <f>PRESUPUESTO!$A$15</f>
        <v>0</v>
      </c>
      <c r="H9" s="674"/>
      <c r="I9" s="52">
        <f>PRESUPUESTO!$E$15</f>
        <v>0</v>
      </c>
      <c r="J9" s="675">
        <f>PRESUPUESTO!$F$15</f>
        <v>0</v>
      </c>
      <c r="K9" s="676"/>
      <c r="L9" s="52">
        <f>'MES 10'!L9</f>
        <v>0</v>
      </c>
      <c r="M9" s="667">
        <v>0</v>
      </c>
      <c r="N9" s="668"/>
    </row>
    <row r="10" spans="1:14" s="97" customFormat="1" ht="18" customHeight="1">
      <c r="A10" s="679"/>
      <c r="B10" s="105" t="s">
        <v>232</v>
      </c>
      <c r="C10" s="106">
        <v>0</v>
      </c>
      <c r="D10" s="82"/>
      <c r="E10" s="501" t="s">
        <v>244</v>
      </c>
      <c r="F10" s="502"/>
      <c r="G10" s="537"/>
      <c r="H10" s="538"/>
      <c r="I10" s="113" t="s">
        <v>246</v>
      </c>
      <c r="J10" s="489" t="s">
        <v>247</v>
      </c>
      <c r="K10" s="490"/>
      <c r="L10" s="491"/>
      <c r="M10" s="543"/>
      <c r="N10" s="544"/>
    </row>
    <row r="11" spans="1:14" ht="18" customHeight="1">
      <c r="A11" s="249" t="s">
        <v>58</v>
      </c>
      <c r="B11" s="241" t="s">
        <v>4</v>
      </c>
      <c r="C11" s="250">
        <v>1</v>
      </c>
      <c r="D11" s="250">
        <v>2</v>
      </c>
      <c r="E11" s="250">
        <v>3</v>
      </c>
      <c r="F11" s="250" t="s">
        <v>5</v>
      </c>
      <c r="G11" s="250">
        <v>5</v>
      </c>
      <c r="H11" s="250">
        <v>-6</v>
      </c>
      <c r="I11" s="250" t="s">
        <v>6</v>
      </c>
      <c r="J11" s="647" t="s">
        <v>105</v>
      </c>
      <c r="K11" s="648"/>
      <c r="L11" s="658" t="s">
        <v>135</v>
      </c>
      <c r="M11" s="659"/>
      <c r="N11" s="251" t="s">
        <v>44</v>
      </c>
    </row>
    <row r="12" spans="1:14" s="252" customFormat="1" ht="27" customHeight="1">
      <c r="A12" s="662">
        <v>1000</v>
      </c>
      <c r="B12" s="656" t="s">
        <v>8</v>
      </c>
      <c r="C12" s="649" t="s">
        <v>108</v>
      </c>
      <c r="D12" s="656" t="s">
        <v>9</v>
      </c>
      <c r="E12" s="656" t="s">
        <v>10</v>
      </c>
      <c r="F12" s="649" t="s">
        <v>107</v>
      </c>
      <c r="G12" s="649" t="s">
        <v>174</v>
      </c>
      <c r="H12" s="649" t="s">
        <v>176</v>
      </c>
      <c r="I12" s="649" t="s">
        <v>109</v>
      </c>
      <c r="J12" s="664" t="s">
        <v>75</v>
      </c>
      <c r="K12" s="653"/>
      <c r="L12" s="660" t="s">
        <v>132</v>
      </c>
      <c r="M12" s="661"/>
      <c r="N12" s="649" t="s">
        <v>111</v>
      </c>
    </row>
    <row r="13" spans="1:14" s="252" customFormat="1" ht="27" customHeight="1">
      <c r="A13" s="663"/>
      <c r="B13" s="657"/>
      <c r="C13" s="651"/>
      <c r="D13" s="657"/>
      <c r="E13" s="657"/>
      <c r="F13" s="650"/>
      <c r="G13" s="651"/>
      <c r="H13" s="651"/>
      <c r="I13" s="651"/>
      <c r="J13" s="665"/>
      <c r="K13" s="655"/>
      <c r="L13" s="253" t="s">
        <v>136</v>
      </c>
      <c r="M13" s="253" t="s">
        <v>137</v>
      </c>
      <c r="N13" s="651"/>
    </row>
    <row r="14" spans="1:14" ht="18" customHeight="1">
      <c r="A14" s="241">
        <v>1100</v>
      </c>
      <c r="B14" s="239" t="s">
        <v>224</v>
      </c>
      <c r="C14" s="31">
        <f>'MES 10'!F14</f>
        <v>0</v>
      </c>
      <c r="D14" s="29">
        <v>0</v>
      </c>
      <c r="E14" s="29">
        <v>0</v>
      </c>
      <c r="F14" s="31">
        <f>C14+D14-E14</f>
        <v>0</v>
      </c>
      <c r="G14" s="31">
        <f>'MES 10'!I14</f>
        <v>0</v>
      </c>
      <c r="H14" s="29">
        <f>+M5+M6+M7+M8+M9+M10</f>
        <v>0</v>
      </c>
      <c r="I14" s="31">
        <f>G14+H14</f>
        <v>0</v>
      </c>
      <c r="J14" s="644" t="e">
        <f t="shared" ref="J14:J19" si="0">(I14/F14)</f>
        <v>#DIV/0!</v>
      </c>
      <c r="K14" s="645"/>
      <c r="L14" s="61">
        <v>0</v>
      </c>
      <c r="M14" s="61">
        <v>0</v>
      </c>
      <c r="N14" s="173">
        <f>F14-I14</f>
        <v>0</v>
      </c>
    </row>
    <row r="15" spans="1:14" ht="18" customHeight="1">
      <c r="A15" s="241">
        <v>1200</v>
      </c>
      <c r="B15" s="239" t="s">
        <v>220</v>
      </c>
      <c r="C15" s="31">
        <f>'MES 10'!F15</f>
        <v>0</v>
      </c>
      <c r="D15" s="29">
        <v>0</v>
      </c>
      <c r="E15" s="29">
        <v>0</v>
      </c>
      <c r="F15" s="31">
        <f>C15+D15-E15</f>
        <v>0</v>
      </c>
      <c r="G15" s="31">
        <f>'MES 10'!I15</f>
        <v>0</v>
      </c>
      <c r="H15" s="29">
        <v>0</v>
      </c>
      <c r="I15" s="31">
        <f>G15+H15</f>
        <v>0</v>
      </c>
      <c r="J15" s="644" t="e">
        <f t="shared" si="0"/>
        <v>#DIV/0!</v>
      </c>
      <c r="K15" s="645"/>
      <c r="L15" s="61">
        <v>0</v>
      </c>
      <c r="M15" s="61">
        <v>0</v>
      </c>
      <c r="N15" s="173">
        <f>F15-I15</f>
        <v>0</v>
      </c>
    </row>
    <row r="16" spans="1:14" ht="18" customHeight="1">
      <c r="A16" s="241">
        <v>1300</v>
      </c>
      <c r="B16" s="239" t="s">
        <v>182</v>
      </c>
      <c r="C16" s="31">
        <f>'MES 10'!F16</f>
        <v>0</v>
      </c>
      <c r="D16" s="29">
        <v>0</v>
      </c>
      <c r="E16" s="29">
        <v>0</v>
      </c>
      <c r="F16" s="31">
        <f>C16+D16-E16</f>
        <v>0</v>
      </c>
      <c r="G16" s="31">
        <f>'MES 10'!I16</f>
        <v>0</v>
      </c>
      <c r="H16" s="29">
        <v>0</v>
      </c>
      <c r="I16" s="31">
        <f>G16+H16</f>
        <v>0</v>
      </c>
      <c r="J16" s="644" t="e">
        <f t="shared" si="0"/>
        <v>#DIV/0!</v>
      </c>
      <c r="K16" s="645"/>
      <c r="L16" s="61">
        <v>0</v>
      </c>
      <c r="M16" s="61">
        <v>0</v>
      </c>
      <c r="N16" s="173">
        <f>F16-I16</f>
        <v>0</v>
      </c>
    </row>
    <row r="17" spans="1:14" ht="18" customHeight="1">
      <c r="A17" s="241">
        <v>1400</v>
      </c>
      <c r="B17" s="239" t="s">
        <v>225</v>
      </c>
      <c r="C17" s="31">
        <f>'MES 10'!F17</f>
        <v>0</v>
      </c>
      <c r="D17" s="29">
        <v>0</v>
      </c>
      <c r="E17" s="29">
        <v>0</v>
      </c>
      <c r="F17" s="31">
        <f>C17+D17-E17</f>
        <v>0</v>
      </c>
      <c r="G17" s="31">
        <f>'MES 10'!I17</f>
        <v>0</v>
      </c>
      <c r="H17" s="29">
        <v>0</v>
      </c>
      <c r="I17" s="31">
        <f>G17+H17</f>
        <v>0</v>
      </c>
      <c r="J17" s="644" t="e">
        <f t="shared" si="0"/>
        <v>#DIV/0!</v>
      </c>
      <c r="K17" s="645"/>
      <c r="L17" s="61">
        <v>0</v>
      </c>
      <c r="M17" s="61">
        <v>0</v>
      </c>
      <c r="N17" s="173">
        <f>F17-I17</f>
        <v>0</v>
      </c>
    </row>
    <row r="18" spans="1:14" ht="18" customHeight="1">
      <c r="A18" s="241">
        <v>1500</v>
      </c>
      <c r="B18" s="239" t="s">
        <v>226</v>
      </c>
      <c r="C18" s="31">
        <f>'MES 10'!F18</f>
        <v>0</v>
      </c>
      <c r="D18" s="29">
        <v>0</v>
      </c>
      <c r="E18" s="29">
        <v>0</v>
      </c>
      <c r="F18" s="31">
        <f>C18+D18-E18</f>
        <v>0</v>
      </c>
      <c r="G18" s="31">
        <f>'MES 10'!I18</f>
        <v>0</v>
      </c>
      <c r="H18" s="29">
        <v>0</v>
      </c>
      <c r="I18" s="31">
        <f>G18+H18</f>
        <v>0</v>
      </c>
      <c r="J18" s="644" t="e">
        <f t="shared" si="0"/>
        <v>#DIV/0!</v>
      </c>
      <c r="K18" s="645"/>
      <c r="L18" s="61">
        <v>0</v>
      </c>
      <c r="M18" s="61">
        <v>0</v>
      </c>
      <c r="N18" s="173">
        <f>F18-I18</f>
        <v>0</v>
      </c>
    </row>
    <row r="19" spans="1:14" s="254" customFormat="1" ht="18" customHeight="1">
      <c r="A19" s="619" t="s">
        <v>0</v>
      </c>
      <c r="B19" s="620"/>
      <c r="C19" s="172">
        <f>SUM(C14:C18)</f>
        <v>0</v>
      </c>
      <c r="D19" s="172">
        <f t="shared" ref="D19:I19" si="1">SUM(D14:D18)</f>
        <v>0</v>
      </c>
      <c r="E19" s="172">
        <f t="shared" si="1"/>
        <v>0</v>
      </c>
      <c r="F19" s="172">
        <f t="shared" si="1"/>
        <v>0</v>
      </c>
      <c r="G19" s="172">
        <f t="shared" si="1"/>
        <v>0</v>
      </c>
      <c r="H19" s="172">
        <f t="shared" si="1"/>
        <v>0</v>
      </c>
      <c r="I19" s="172">
        <f t="shared" si="1"/>
        <v>0</v>
      </c>
      <c r="J19" s="642" t="e">
        <f t="shared" si="0"/>
        <v>#DIV/0!</v>
      </c>
      <c r="K19" s="643"/>
      <c r="L19" s="174">
        <f>SUM(L14:L18)</f>
        <v>0</v>
      </c>
      <c r="M19" s="174">
        <f>SUM(M14:M18)</f>
        <v>0</v>
      </c>
      <c r="N19" s="174">
        <f>SUM(N14:N18)</f>
        <v>0</v>
      </c>
    </row>
    <row r="20" spans="1:14" ht="18" customHeight="1"/>
    <row r="21" spans="1:14" s="78" customFormat="1" ht="18" customHeight="1">
      <c r="B21" s="666" t="s">
        <v>13</v>
      </c>
      <c r="C21" s="666"/>
      <c r="D21" s="666"/>
      <c r="E21" s="666" t="s">
        <v>45</v>
      </c>
      <c r="F21" s="666"/>
      <c r="G21" s="666"/>
      <c r="H21" s="666"/>
      <c r="I21" s="666" t="s">
        <v>46</v>
      </c>
      <c r="J21" s="666"/>
      <c r="K21" s="666"/>
      <c r="L21" s="666"/>
      <c r="M21" s="666"/>
      <c r="N21" s="666"/>
    </row>
    <row r="22" spans="1:14" s="78" customFormat="1" ht="18" customHeight="1">
      <c r="B22" s="666"/>
      <c r="C22" s="666"/>
      <c r="D22" s="666"/>
      <c r="E22" s="666"/>
      <c r="F22" s="666"/>
      <c r="G22" s="666"/>
      <c r="H22" s="666"/>
      <c r="I22" s="666"/>
      <c r="J22" s="666"/>
      <c r="K22" s="666"/>
      <c r="L22" s="666"/>
      <c r="M22" s="666"/>
      <c r="N22" s="666"/>
    </row>
    <row r="23" spans="1:14" s="78" customFormat="1" ht="40.5" customHeight="1">
      <c r="B23" s="666"/>
      <c r="C23" s="666"/>
      <c r="D23" s="666"/>
      <c r="E23" s="666"/>
      <c r="F23" s="666"/>
      <c r="G23" s="666"/>
      <c r="H23" s="666"/>
      <c r="I23" s="666"/>
      <c r="J23" s="666"/>
      <c r="K23" s="666"/>
      <c r="L23" s="666"/>
      <c r="M23" s="666"/>
      <c r="N23" s="666"/>
    </row>
    <row r="24" spans="1:14" s="78" customFormat="1">
      <c r="B24" s="666" t="s">
        <v>14</v>
      </c>
      <c r="C24" s="666"/>
      <c r="D24" s="666"/>
      <c r="E24" s="666" t="s">
        <v>14</v>
      </c>
      <c r="F24" s="666"/>
      <c r="G24" s="666"/>
      <c r="H24" s="666"/>
      <c r="I24" s="666" t="s">
        <v>14</v>
      </c>
      <c r="J24" s="666"/>
      <c r="K24" s="666"/>
      <c r="L24" s="666"/>
      <c r="M24" s="666"/>
      <c r="N24" s="666"/>
    </row>
    <row r="26" spans="1:14">
      <c r="B26" s="255" t="s">
        <v>233</v>
      </c>
    </row>
    <row r="27" spans="1:14">
      <c r="B27" s="256"/>
    </row>
    <row r="28" spans="1:14">
      <c r="B28" s="256"/>
    </row>
    <row r="29" spans="1:14">
      <c r="B29" s="255"/>
    </row>
    <row r="30" spans="1:14" ht="18" customHeight="1">
      <c r="A30" s="249" t="s">
        <v>58</v>
      </c>
      <c r="B30" s="241" t="s">
        <v>4</v>
      </c>
      <c r="C30" s="250">
        <v>1</v>
      </c>
      <c r="D30" s="250">
        <v>2</v>
      </c>
      <c r="E30" s="250">
        <v>3</v>
      </c>
      <c r="F30" s="250" t="s">
        <v>5</v>
      </c>
      <c r="G30" s="250">
        <v>5</v>
      </c>
      <c r="H30" s="250">
        <v>-6</v>
      </c>
      <c r="I30" s="250" t="s">
        <v>6</v>
      </c>
      <c r="J30" s="647" t="s">
        <v>105</v>
      </c>
      <c r="K30" s="648"/>
      <c r="L30" s="658" t="s">
        <v>135</v>
      </c>
      <c r="M30" s="659"/>
      <c r="N30" s="251" t="s">
        <v>44</v>
      </c>
    </row>
    <row r="31" spans="1:14" s="254" customFormat="1" ht="27" customHeight="1">
      <c r="A31" s="656">
        <v>2000</v>
      </c>
      <c r="B31" s="656" t="s">
        <v>18</v>
      </c>
      <c r="C31" s="649" t="s">
        <v>108</v>
      </c>
      <c r="D31" s="656" t="s">
        <v>9</v>
      </c>
      <c r="E31" s="656" t="s">
        <v>10</v>
      </c>
      <c r="F31" s="649" t="s">
        <v>107</v>
      </c>
      <c r="G31" s="649" t="s">
        <v>175</v>
      </c>
      <c r="H31" s="649" t="s">
        <v>177</v>
      </c>
      <c r="I31" s="649" t="s">
        <v>110</v>
      </c>
      <c r="J31" s="652" t="s">
        <v>76</v>
      </c>
      <c r="K31" s="653"/>
      <c r="L31" s="660" t="s">
        <v>132</v>
      </c>
      <c r="M31" s="661"/>
      <c r="N31" s="649" t="s">
        <v>112</v>
      </c>
    </row>
    <row r="32" spans="1:14" s="254" customFormat="1" ht="27" customHeight="1">
      <c r="A32" s="657"/>
      <c r="B32" s="657"/>
      <c r="C32" s="651"/>
      <c r="D32" s="657"/>
      <c r="E32" s="657"/>
      <c r="F32" s="650"/>
      <c r="G32" s="650"/>
      <c r="H32" s="651"/>
      <c r="I32" s="651"/>
      <c r="J32" s="654"/>
      <c r="K32" s="655"/>
      <c r="L32" s="257" t="s">
        <v>133</v>
      </c>
      <c r="M32" s="257" t="s">
        <v>134</v>
      </c>
      <c r="N32" s="651"/>
    </row>
    <row r="33" spans="1:14" s="254" customFormat="1" ht="18" customHeight="1">
      <c r="A33" s="251">
        <v>2100</v>
      </c>
      <c r="B33" s="646" t="s">
        <v>187</v>
      </c>
      <c r="C33" s="646"/>
      <c r="D33" s="646"/>
      <c r="E33" s="646"/>
      <c r="F33" s="646"/>
      <c r="G33" s="646"/>
      <c r="H33" s="646"/>
      <c r="I33" s="646"/>
      <c r="J33" s="646"/>
      <c r="K33" s="646"/>
      <c r="L33" s="646"/>
      <c r="M33" s="646"/>
      <c r="N33" s="646"/>
    </row>
    <row r="34" spans="1:14" ht="18" customHeight="1">
      <c r="A34" s="241">
        <v>2101</v>
      </c>
      <c r="B34" s="239" t="s">
        <v>80</v>
      </c>
      <c r="C34" s="31">
        <f>'MES 10'!F34</f>
        <v>0</v>
      </c>
      <c r="D34" s="29">
        <v>0</v>
      </c>
      <c r="E34" s="29">
        <v>0</v>
      </c>
      <c r="F34" s="31">
        <f>C34+D34-E34</f>
        <v>0</v>
      </c>
      <c r="G34" s="31">
        <f>'MES 10'!I34</f>
        <v>0</v>
      </c>
      <c r="H34" s="29">
        <v>0</v>
      </c>
      <c r="I34" s="31">
        <f>G34+H34</f>
        <v>0</v>
      </c>
      <c r="J34" s="644" t="e">
        <f>(I34/F34)</f>
        <v>#DIV/0!</v>
      </c>
      <c r="K34" s="645"/>
      <c r="L34" s="61">
        <v>0</v>
      </c>
      <c r="M34" s="61">
        <v>0</v>
      </c>
      <c r="N34" s="30">
        <f>(F34-I34)</f>
        <v>0</v>
      </c>
    </row>
    <row r="35" spans="1:14" ht="18" customHeight="1">
      <c r="A35" s="241">
        <v>2102</v>
      </c>
      <c r="B35" s="239" t="s">
        <v>20</v>
      </c>
      <c r="C35" s="31">
        <f>'MES 10'!F35</f>
        <v>0</v>
      </c>
      <c r="D35" s="29">
        <v>0</v>
      </c>
      <c r="E35" s="29">
        <v>0</v>
      </c>
      <c r="F35" s="31">
        <f t="shared" ref="F35:F44" si="2">C35+D35-E35</f>
        <v>0</v>
      </c>
      <c r="G35" s="31">
        <f>'MES 10'!I35</f>
        <v>0</v>
      </c>
      <c r="H35" s="29">
        <v>0</v>
      </c>
      <c r="I35" s="31">
        <f t="shared" ref="I35:I44" si="3">G35+H35</f>
        <v>0</v>
      </c>
      <c r="J35" s="644" t="e">
        <f t="shared" ref="J35:J44" si="4">(I35/F35)</f>
        <v>#DIV/0!</v>
      </c>
      <c r="K35" s="645"/>
      <c r="L35" s="61">
        <v>0</v>
      </c>
      <c r="M35" s="61">
        <v>0</v>
      </c>
      <c r="N35" s="30">
        <f t="shared" ref="N35:N44" si="5">(F35-I35)</f>
        <v>0</v>
      </c>
    </row>
    <row r="36" spans="1:14" ht="18" customHeight="1">
      <c r="A36" s="241">
        <v>2103</v>
      </c>
      <c r="B36" s="239" t="s">
        <v>21</v>
      </c>
      <c r="C36" s="31">
        <f>'MES 10'!F36</f>
        <v>0</v>
      </c>
      <c r="D36" s="29">
        <v>0</v>
      </c>
      <c r="E36" s="29">
        <v>0</v>
      </c>
      <c r="F36" s="31">
        <f t="shared" si="2"/>
        <v>0</v>
      </c>
      <c r="G36" s="31">
        <f>'MES 10'!I36</f>
        <v>0</v>
      </c>
      <c r="H36" s="29">
        <v>0</v>
      </c>
      <c r="I36" s="31">
        <f t="shared" si="3"/>
        <v>0</v>
      </c>
      <c r="J36" s="644" t="e">
        <f t="shared" si="4"/>
        <v>#DIV/0!</v>
      </c>
      <c r="K36" s="645"/>
      <c r="L36" s="61">
        <v>0</v>
      </c>
      <c r="M36" s="61">
        <v>0</v>
      </c>
      <c r="N36" s="30">
        <f t="shared" si="5"/>
        <v>0</v>
      </c>
    </row>
    <row r="37" spans="1:14" ht="18" customHeight="1">
      <c r="A37" s="241">
        <v>2104</v>
      </c>
      <c r="B37" s="239" t="s">
        <v>22</v>
      </c>
      <c r="C37" s="31">
        <f>'MES 10'!F37</f>
        <v>0</v>
      </c>
      <c r="D37" s="29">
        <v>0</v>
      </c>
      <c r="E37" s="29">
        <v>0</v>
      </c>
      <c r="F37" s="31">
        <f t="shared" si="2"/>
        <v>0</v>
      </c>
      <c r="G37" s="31">
        <f>'MES 10'!I37</f>
        <v>0</v>
      </c>
      <c r="H37" s="29">
        <v>0</v>
      </c>
      <c r="I37" s="31">
        <f t="shared" si="3"/>
        <v>0</v>
      </c>
      <c r="J37" s="644" t="e">
        <f t="shared" si="4"/>
        <v>#DIV/0!</v>
      </c>
      <c r="K37" s="645"/>
      <c r="L37" s="61">
        <v>0</v>
      </c>
      <c r="M37" s="61">
        <v>0</v>
      </c>
      <c r="N37" s="30">
        <f t="shared" si="5"/>
        <v>0</v>
      </c>
    </row>
    <row r="38" spans="1:14" ht="18" customHeight="1">
      <c r="A38" s="241">
        <v>2105</v>
      </c>
      <c r="B38" s="239" t="s">
        <v>23</v>
      </c>
      <c r="C38" s="31">
        <f>'MES 10'!F38</f>
        <v>0</v>
      </c>
      <c r="D38" s="29">
        <v>0</v>
      </c>
      <c r="E38" s="29">
        <v>0</v>
      </c>
      <c r="F38" s="31">
        <f t="shared" si="2"/>
        <v>0</v>
      </c>
      <c r="G38" s="31">
        <f>'MES 10'!I38</f>
        <v>0</v>
      </c>
      <c r="H38" s="29">
        <v>0</v>
      </c>
      <c r="I38" s="31">
        <f t="shared" si="3"/>
        <v>0</v>
      </c>
      <c r="J38" s="644" t="e">
        <f t="shared" si="4"/>
        <v>#DIV/0!</v>
      </c>
      <c r="K38" s="645"/>
      <c r="L38" s="61">
        <v>0</v>
      </c>
      <c r="M38" s="61">
        <v>0</v>
      </c>
      <c r="N38" s="30">
        <f t="shared" si="5"/>
        <v>0</v>
      </c>
    </row>
    <row r="39" spans="1:14" ht="18" customHeight="1">
      <c r="A39" s="241">
        <v>2106</v>
      </c>
      <c r="B39" s="239" t="s">
        <v>24</v>
      </c>
      <c r="C39" s="31">
        <f>'MES 10'!F39</f>
        <v>0</v>
      </c>
      <c r="D39" s="29">
        <v>0</v>
      </c>
      <c r="E39" s="29">
        <v>0</v>
      </c>
      <c r="F39" s="31">
        <f t="shared" si="2"/>
        <v>0</v>
      </c>
      <c r="G39" s="31">
        <f>'MES 10'!I39</f>
        <v>0</v>
      </c>
      <c r="H39" s="29">
        <v>0</v>
      </c>
      <c r="I39" s="31">
        <f t="shared" si="3"/>
        <v>0</v>
      </c>
      <c r="J39" s="644" t="e">
        <f t="shared" si="4"/>
        <v>#DIV/0!</v>
      </c>
      <c r="K39" s="645"/>
      <c r="L39" s="61">
        <v>0</v>
      </c>
      <c r="M39" s="61">
        <v>0</v>
      </c>
      <c r="N39" s="30">
        <f t="shared" si="5"/>
        <v>0</v>
      </c>
    </row>
    <row r="40" spans="1:14" ht="18" customHeight="1">
      <c r="A40" s="241">
        <v>2107</v>
      </c>
      <c r="B40" s="239" t="s">
        <v>25</v>
      </c>
      <c r="C40" s="31">
        <f>'MES 10'!F40</f>
        <v>0</v>
      </c>
      <c r="D40" s="29">
        <v>0</v>
      </c>
      <c r="E40" s="29">
        <v>0</v>
      </c>
      <c r="F40" s="31">
        <f t="shared" si="2"/>
        <v>0</v>
      </c>
      <c r="G40" s="31">
        <f>'MES 10'!I40</f>
        <v>0</v>
      </c>
      <c r="H40" s="29">
        <v>0</v>
      </c>
      <c r="I40" s="31">
        <f t="shared" si="3"/>
        <v>0</v>
      </c>
      <c r="J40" s="644" t="e">
        <f t="shared" si="4"/>
        <v>#DIV/0!</v>
      </c>
      <c r="K40" s="645"/>
      <c r="L40" s="61">
        <v>0</v>
      </c>
      <c r="M40" s="61">
        <v>0</v>
      </c>
      <c r="N40" s="30">
        <f t="shared" si="5"/>
        <v>0</v>
      </c>
    </row>
    <row r="41" spans="1:14" ht="18" customHeight="1">
      <c r="A41" s="241">
        <v>2108</v>
      </c>
      <c r="B41" s="258" t="s">
        <v>88</v>
      </c>
      <c r="C41" s="31">
        <f>'MES 10'!F41</f>
        <v>0</v>
      </c>
      <c r="D41" s="29">
        <v>0</v>
      </c>
      <c r="E41" s="29">
        <v>0</v>
      </c>
      <c r="F41" s="31">
        <f t="shared" si="2"/>
        <v>0</v>
      </c>
      <c r="G41" s="31">
        <f>'MES 10'!I41</f>
        <v>0</v>
      </c>
      <c r="H41" s="29">
        <v>0</v>
      </c>
      <c r="I41" s="31">
        <f t="shared" si="3"/>
        <v>0</v>
      </c>
      <c r="J41" s="644" t="e">
        <f t="shared" si="4"/>
        <v>#DIV/0!</v>
      </c>
      <c r="K41" s="645"/>
      <c r="L41" s="61">
        <v>0</v>
      </c>
      <c r="M41" s="61">
        <v>0</v>
      </c>
      <c r="N41" s="30">
        <f t="shared" si="5"/>
        <v>0</v>
      </c>
    </row>
    <row r="42" spans="1:14" ht="18" customHeight="1">
      <c r="A42" s="241">
        <v>2109</v>
      </c>
      <c r="B42" s="239" t="s">
        <v>131</v>
      </c>
      <c r="C42" s="31">
        <f>'MES 10'!F42</f>
        <v>0</v>
      </c>
      <c r="D42" s="29">
        <v>0</v>
      </c>
      <c r="E42" s="29">
        <v>0</v>
      </c>
      <c r="F42" s="31">
        <f t="shared" si="2"/>
        <v>0</v>
      </c>
      <c r="G42" s="31">
        <f>'MES 10'!I42</f>
        <v>0</v>
      </c>
      <c r="H42" s="29">
        <v>0</v>
      </c>
      <c r="I42" s="31">
        <f t="shared" si="3"/>
        <v>0</v>
      </c>
      <c r="J42" s="644" t="e">
        <f t="shared" si="4"/>
        <v>#DIV/0!</v>
      </c>
      <c r="K42" s="645"/>
      <c r="L42" s="61">
        <v>0</v>
      </c>
      <c r="M42" s="61">
        <v>0</v>
      </c>
      <c r="N42" s="30">
        <f t="shared" si="5"/>
        <v>0</v>
      </c>
    </row>
    <row r="43" spans="1:14" ht="18" customHeight="1">
      <c r="A43" s="241">
        <f>+A42+1</f>
        <v>2110</v>
      </c>
      <c r="B43" s="239" t="s">
        <v>27</v>
      </c>
      <c r="C43" s="31">
        <f>'MES 10'!F43</f>
        <v>0</v>
      </c>
      <c r="D43" s="29">
        <v>0</v>
      </c>
      <c r="E43" s="29">
        <v>0</v>
      </c>
      <c r="F43" s="31">
        <f t="shared" si="2"/>
        <v>0</v>
      </c>
      <c r="G43" s="31">
        <f>'MES 10'!I43</f>
        <v>0</v>
      </c>
      <c r="H43" s="29">
        <v>0</v>
      </c>
      <c r="I43" s="31">
        <f t="shared" si="3"/>
        <v>0</v>
      </c>
      <c r="J43" s="644" t="e">
        <f t="shared" si="4"/>
        <v>#DIV/0!</v>
      </c>
      <c r="K43" s="645"/>
      <c r="L43" s="61">
        <v>0</v>
      </c>
      <c r="M43" s="61">
        <v>0</v>
      </c>
      <c r="N43" s="30">
        <f t="shared" si="5"/>
        <v>0</v>
      </c>
    </row>
    <row r="44" spans="1:14" ht="18" customHeight="1">
      <c r="A44" s="241">
        <f>+A43+1</f>
        <v>2111</v>
      </c>
      <c r="B44" s="239" t="s">
        <v>28</v>
      </c>
      <c r="C44" s="31">
        <f>'MES 10'!F44</f>
        <v>0</v>
      </c>
      <c r="D44" s="29">
        <v>0</v>
      </c>
      <c r="E44" s="29">
        <v>0</v>
      </c>
      <c r="F44" s="31">
        <f t="shared" si="2"/>
        <v>0</v>
      </c>
      <c r="G44" s="31">
        <f>'MES 10'!I44</f>
        <v>0</v>
      </c>
      <c r="H44" s="29">
        <v>0</v>
      </c>
      <c r="I44" s="31">
        <f t="shared" si="3"/>
        <v>0</v>
      </c>
      <c r="J44" s="644" t="e">
        <f t="shared" si="4"/>
        <v>#DIV/0!</v>
      </c>
      <c r="K44" s="645"/>
      <c r="L44" s="61">
        <v>0</v>
      </c>
      <c r="M44" s="61">
        <v>0</v>
      </c>
      <c r="N44" s="30">
        <f t="shared" si="5"/>
        <v>0</v>
      </c>
    </row>
    <row r="45" spans="1:14" ht="18" customHeight="1">
      <c r="A45" s="241">
        <f>+A44+1</f>
        <v>2112</v>
      </c>
      <c r="B45" s="239" t="s">
        <v>205</v>
      </c>
      <c r="C45" s="31">
        <f>'MES 10'!F45</f>
        <v>0</v>
      </c>
      <c r="D45" s="29">
        <v>0</v>
      </c>
      <c r="E45" s="29">
        <v>0</v>
      </c>
      <c r="F45" s="31">
        <f>C45+D45-E45</f>
        <v>0</v>
      </c>
      <c r="G45" s="31">
        <f>'MES 10'!I45</f>
        <v>0</v>
      </c>
      <c r="H45" s="29">
        <v>0</v>
      </c>
      <c r="I45" s="31">
        <f>G45+H45</f>
        <v>0</v>
      </c>
      <c r="J45" s="644" t="e">
        <f>(I45/F45)</f>
        <v>#DIV/0!</v>
      </c>
      <c r="K45" s="645"/>
      <c r="L45" s="61">
        <v>0</v>
      </c>
      <c r="M45" s="61">
        <v>0</v>
      </c>
      <c r="N45" s="30">
        <f>(F45-I45)</f>
        <v>0</v>
      </c>
    </row>
    <row r="46" spans="1:14" ht="18" customHeight="1">
      <c r="A46" s="241">
        <f>+A45+1</f>
        <v>2113</v>
      </c>
      <c r="B46" s="239" t="s">
        <v>124</v>
      </c>
      <c r="C46" s="31">
        <f>'MES 10'!F46</f>
        <v>0</v>
      </c>
      <c r="D46" s="29">
        <v>0</v>
      </c>
      <c r="E46" s="29">
        <v>0</v>
      </c>
      <c r="F46" s="31">
        <f>C46+D46-E46</f>
        <v>0</v>
      </c>
      <c r="G46" s="31">
        <f>'MES 10'!I46</f>
        <v>0</v>
      </c>
      <c r="H46" s="29">
        <v>0</v>
      </c>
      <c r="I46" s="31">
        <f>G46+H46</f>
        <v>0</v>
      </c>
      <c r="J46" s="644" t="e">
        <f>(I46/F46)</f>
        <v>#DIV/0!</v>
      </c>
      <c r="K46" s="645"/>
      <c r="L46" s="61">
        <v>0</v>
      </c>
      <c r="M46" s="61">
        <v>0</v>
      </c>
      <c r="N46" s="30">
        <f>(F46-I46)</f>
        <v>0</v>
      </c>
    </row>
    <row r="47" spans="1:14" s="254" customFormat="1" ht="18" customHeight="1">
      <c r="A47" s="619" t="s">
        <v>29</v>
      </c>
      <c r="B47" s="620"/>
      <c r="C47" s="175">
        <f t="shared" ref="C47:I47" si="6">SUM(C34:C46)</f>
        <v>0</v>
      </c>
      <c r="D47" s="175">
        <f t="shared" si="6"/>
        <v>0</v>
      </c>
      <c r="E47" s="175">
        <f t="shared" si="6"/>
        <v>0</v>
      </c>
      <c r="F47" s="175">
        <f t="shared" si="6"/>
        <v>0</v>
      </c>
      <c r="G47" s="175">
        <f t="shared" si="6"/>
        <v>0</v>
      </c>
      <c r="H47" s="175">
        <f t="shared" si="6"/>
        <v>0</v>
      </c>
      <c r="I47" s="175">
        <f t="shared" si="6"/>
        <v>0</v>
      </c>
      <c r="J47" s="642" t="e">
        <f>(I47/F47)</f>
        <v>#DIV/0!</v>
      </c>
      <c r="K47" s="643"/>
      <c r="L47" s="177">
        <f>SUM(L34:L46)</f>
        <v>0</v>
      </c>
      <c r="M47" s="177">
        <f>SUM(M34:M46)</f>
        <v>0</v>
      </c>
      <c r="N47" s="175">
        <f>SUM(N34:N46)</f>
        <v>0</v>
      </c>
    </row>
    <row r="48" spans="1:14" s="254" customFormat="1" ht="18" customHeight="1">
      <c r="A48" s="251">
        <v>2200</v>
      </c>
      <c r="B48" s="646" t="s">
        <v>188</v>
      </c>
      <c r="C48" s="646"/>
      <c r="D48" s="646"/>
      <c r="E48" s="646"/>
      <c r="F48" s="646"/>
      <c r="G48" s="646"/>
      <c r="H48" s="646"/>
      <c r="I48" s="646"/>
      <c r="J48" s="646"/>
      <c r="K48" s="646"/>
      <c r="L48" s="646"/>
      <c r="M48" s="646"/>
      <c r="N48" s="646"/>
    </row>
    <row r="49" spans="1:14" ht="18" customHeight="1">
      <c r="A49" s="241">
        <v>2201</v>
      </c>
      <c r="B49" s="239" t="s">
        <v>126</v>
      </c>
      <c r="C49" s="31">
        <f>'MES 10'!F49</f>
        <v>0</v>
      </c>
      <c r="D49" s="29">
        <v>0</v>
      </c>
      <c r="E49" s="29">
        <v>0</v>
      </c>
      <c r="F49" s="31">
        <f>C49+D49-E49</f>
        <v>0</v>
      </c>
      <c r="G49" s="31">
        <f>'MES 10'!I49</f>
        <v>0</v>
      </c>
      <c r="H49" s="55">
        <v>0</v>
      </c>
      <c r="I49" s="30">
        <f>(G49+H49)</f>
        <v>0</v>
      </c>
      <c r="J49" s="644" t="e">
        <f>(I49/F49)</f>
        <v>#DIV/0!</v>
      </c>
      <c r="K49" s="645"/>
      <c r="L49" s="61">
        <v>0</v>
      </c>
      <c r="M49" s="61">
        <v>0</v>
      </c>
      <c r="N49" s="30">
        <f>(F49-I49)</f>
        <v>0</v>
      </c>
    </row>
    <row r="50" spans="1:14" ht="23.25" customHeight="1">
      <c r="A50" s="241">
        <v>2202</v>
      </c>
      <c r="B50" s="286" t="s">
        <v>95</v>
      </c>
      <c r="C50" s="31">
        <f>'MES 10'!F50</f>
        <v>0</v>
      </c>
      <c r="D50" s="29">
        <v>0</v>
      </c>
      <c r="E50" s="29">
        <v>0</v>
      </c>
      <c r="F50" s="31">
        <f t="shared" ref="F50:F56" si="7">C50+D50-E50</f>
        <v>0</v>
      </c>
      <c r="G50" s="31">
        <f>'MES 10'!I50</f>
        <v>0</v>
      </c>
      <c r="H50" s="55">
        <v>0</v>
      </c>
      <c r="I50" s="30">
        <f t="shared" ref="I50:I56" si="8">(G50+H50)</f>
        <v>0</v>
      </c>
      <c r="J50" s="644" t="e">
        <f t="shared" ref="J50:J64" si="9">(I50/F50)</f>
        <v>#DIV/0!</v>
      </c>
      <c r="K50" s="645"/>
      <c r="L50" s="61">
        <v>0</v>
      </c>
      <c r="M50" s="61">
        <v>0</v>
      </c>
      <c r="N50" s="30">
        <f t="shared" ref="N50:N56" si="10">(F50-I50)</f>
        <v>0</v>
      </c>
    </row>
    <row r="51" spans="1:14" ht="21.6" customHeight="1">
      <c r="A51" s="241">
        <v>2203</v>
      </c>
      <c r="B51" s="259" t="s">
        <v>130</v>
      </c>
      <c r="C51" s="31">
        <f>'MES 10'!F51</f>
        <v>0</v>
      </c>
      <c r="D51" s="29">
        <v>0</v>
      </c>
      <c r="E51" s="29">
        <v>0</v>
      </c>
      <c r="F51" s="31">
        <f t="shared" si="7"/>
        <v>0</v>
      </c>
      <c r="G51" s="31">
        <f>'MES 10'!I51</f>
        <v>0</v>
      </c>
      <c r="H51" s="55">
        <v>0</v>
      </c>
      <c r="I51" s="30">
        <f t="shared" si="8"/>
        <v>0</v>
      </c>
      <c r="J51" s="644" t="e">
        <f t="shared" si="9"/>
        <v>#DIV/0!</v>
      </c>
      <c r="K51" s="645"/>
      <c r="L51" s="61">
        <v>0</v>
      </c>
      <c r="M51" s="61">
        <v>0</v>
      </c>
      <c r="N51" s="30">
        <f t="shared" si="10"/>
        <v>0</v>
      </c>
    </row>
    <row r="52" spans="1:14" ht="18" customHeight="1">
      <c r="A52" s="241">
        <v>2204</v>
      </c>
      <c r="B52" s="239" t="s">
        <v>129</v>
      </c>
      <c r="C52" s="31">
        <f>'MES 10'!F52</f>
        <v>0</v>
      </c>
      <c r="D52" s="29">
        <v>0</v>
      </c>
      <c r="E52" s="29">
        <v>0</v>
      </c>
      <c r="F52" s="31">
        <f t="shared" si="7"/>
        <v>0</v>
      </c>
      <c r="G52" s="31">
        <f>'MES 10'!I52</f>
        <v>0</v>
      </c>
      <c r="H52" s="55">
        <v>0</v>
      </c>
      <c r="I52" s="30">
        <f t="shared" si="8"/>
        <v>0</v>
      </c>
      <c r="J52" s="644" t="e">
        <f t="shared" si="9"/>
        <v>#DIV/0!</v>
      </c>
      <c r="K52" s="645"/>
      <c r="L52" s="61">
        <v>0</v>
      </c>
      <c r="M52" s="61">
        <v>0</v>
      </c>
      <c r="N52" s="30">
        <f t="shared" si="10"/>
        <v>0</v>
      </c>
    </row>
    <row r="53" spans="1:14" ht="18" customHeight="1">
      <c r="A53" s="241">
        <v>2205</v>
      </c>
      <c r="B53" s="239" t="s">
        <v>81</v>
      </c>
      <c r="C53" s="31">
        <f>'MES 10'!F53</f>
        <v>0</v>
      </c>
      <c r="D53" s="29">
        <v>0</v>
      </c>
      <c r="E53" s="29">
        <v>0</v>
      </c>
      <c r="F53" s="31">
        <f t="shared" si="7"/>
        <v>0</v>
      </c>
      <c r="G53" s="31">
        <f>'MES 10'!I53</f>
        <v>0</v>
      </c>
      <c r="H53" s="55">
        <v>0</v>
      </c>
      <c r="I53" s="30">
        <f t="shared" si="8"/>
        <v>0</v>
      </c>
      <c r="J53" s="644" t="e">
        <f t="shared" si="9"/>
        <v>#DIV/0!</v>
      </c>
      <c r="K53" s="645"/>
      <c r="L53" s="61">
        <v>0</v>
      </c>
      <c r="M53" s="61">
        <v>0</v>
      </c>
      <c r="N53" s="30">
        <f t="shared" si="10"/>
        <v>0</v>
      </c>
    </row>
    <row r="54" spans="1:14" ht="18" customHeight="1">
      <c r="A54" s="241">
        <v>2206</v>
      </c>
      <c r="B54" s="239" t="s">
        <v>128</v>
      </c>
      <c r="C54" s="31">
        <f>'MES 10'!F54</f>
        <v>0</v>
      </c>
      <c r="D54" s="29">
        <v>0</v>
      </c>
      <c r="E54" s="29">
        <v>0</v>
      </c>
      <c r="F54" s="31">
        <f t="shared" si="7"/>
        <v>0</v>
      </c>
      <c r="G54" s="31">
        <f>'MES 10'!I54</f>
        <v>0</v>
      </c>
      <c r="H54" s="55">
        <v>0</v>
      </c>
      <c r="I54" s="30">
        <f t="shared" si="8"/>
        <v>0</v>
      </c>
      <c r="J54" s="644" t="e">
        <f t="shared" si="9"/>
        <v>#DIV/0!</v>
      </c>
      <c r="K54" s="645"/>
      <c r="L54" s="61">
        <v>0</v>
      </c>
      <c r="M54" s="61">
        <v>0</v>
      </c>
      <c r="N54" s="30">
        <f t="shared" si="10"/>
        <v>0</v>
      </c>
    </row>
    <row r="55" spans="1:14" ht="18" customHeight="1">
      <c r="A55" s="241">
        <v>2207</v>
      </c>
      <c r="B55" s="239" t="s">
        <v>195</v>
      </c>
      <c r="C55" s="31">
        <f>'MES 10'!F55</f>
        <v>0</v>
      </c>
      <c r="D55" s="29">
        <v>0</v>
      </c>
      <c r="E55" s="29">
        <v>0</v>
      </c>
      <c r="F55" s="31">
        <f t="shared" si="7"/>
        <v>0</v>
      </c>
      <c r="G55" s="31">
        <f>'MES 10'!I55</f>
        <v>0</v>
      </c>
      <c r="H55" s="55">
        <v>0</v>
      </c>
      <c r="I55" s="30">
        <f t="shared" si="8"/>
        <v>0</v>
      </c>
      <c r="J55" s="644" t="e">
        <f t="shared" si="9"/>
        <v>#DIV/0!</v>
      </c>
      <c r="K55" s="645"/>
      <c r="L55" s="61">
        <v>0</v>
      </c>
      <c r="M55" s="61">
        <v>0</v>
      </c>
      <c r="N55" s="30">
        <f t="shared" si="10"/>
        <v>0</v>
      </c>
    </row>
    <row r="56" spans="1:14" ht="18" customHeight="1">
      <c r="A56" s="241">
        <v>2208</v>
      </c>
      <c r="B56" s="239" t="s">
        <v>100</v>
      </c>
      <c r="C56" s="31">
        <f>'MES 10'!F56</f>
        <v>0</v>
      </c>
      <c r="D56" s="29">
        <v>0</v>
      </c>
      <c r="E56" s="29">
        <v>0</v>
      </c>
      <c r="F56" s="31">
        <f t="shared" si="7"/>
        <v>0</v>
      </c>
      <c r="G56" s="31">
        <f>'MES 10'!I56</f>
        <v>0</v>
      </c>
      <c r="H56" s="55">
        <v>0</v>
      </c>
      <c r="I56" s="30">
        <f t="shared" si="8"/>
        <v>0</v>
      </c>
      <c r="J56" s="644" t="e">
        <f t="shared" si="9"/>
        <v>#DIV/0!</v>
      </c>
      <c r="K56" s="645"/>
      <c r="L56" s="61">
        <v>0</v>
      </c>
      <c r="M56" s="61">
        <v>0</v>
      </c>
      <c r="N56" s="30">
        <f t="shared" si="10"/>
        <v>0</v>
      </c>
    </row>
    <row r="57" spans="1:14" ht="18" customHeight="1">
      <c r="A57" s="241">
        <v>2209</v>
      </c>
      <c r="B57" s="239" t="s">
        <v>183</v>
      </c>
      <c r="C57" s="31">
        <f>'MES 10'!F57</f>
        <v>0</v>
      </c>
      <c r="D57" s="29">
        <v>0</v>
      </c>
      <c r="E57" s="29">
        <v>0</v>
      </c>
      <c r="F57" s="31">
        <f t="shared" ref="F57:F63" si="11">C57+D57-E57</f>
        <v>0</v>
      </c>
      <c r="G57" s="31">
        <f>'MES 10'!I57</f>
        <v>0</v>
      </c>
      <c r="H57" s="55">
        <v>0</v>
      </c>
      <c r="I57" s="30">
        <f t="shared" ref="I57:I63" si="12">(G57+H57)</f>
        <v>0</v>
      </c>
      <c r="J57" s="644" t="e">
        <f t="shared" ref="J57:J63" si="13">(I57/F57)</f>
        <v>#DIV/0!</v>
      </c>
      <c r="K57" s="645"/>
      <c r="L57" s="61">
        <v>0</v>
      </c>
      <c r="M57" s="61">
        <v>0</v>
      </c>
      <c r="N57" s="30">
        <f t="shared" ref="N57:N63" si="14">(F57-I57)</f>
        <v>0</v>
      </c>
    </row>
    <row r="58" spans="1:14" ht="21.6" customHeight="1">
      <c r="A58" s="241">
        <v>2210</v>
      </c>
      <c r="B58" s="258" t="s">
        <v>184</v>
      </c>
      <c r="C58" s="31">
        <f>'MES 10'!F58</f>
        <v>0</v>
      </c>
      <c r="D58" s="29">
        <v>0</v>
      </c>
      <c r="E58" s="29">
        <v>0</v>
      </c>
      <c r="F58" s="31">
        <f t="shared" si="11"/>
        <v>0</v>
      </c>
      <c r="G58" s="31">
        <f>'MES 10'!I58</f>
        <v>0</v>
      </c>
      <c r="H58" s="55">
        <v>0</v>
      </c>
      <c r="I58" s="30">
        <f t="shared" si="12"/>
        <v>0</v>
      </c>
      <c r="J58" s="644" t="e">
        <f t="shared" si="13"/>
        <v>#DIV/0!</v>
      </c>
      <c r="K58" s="645"/>
      <c r="L58" s="61">
        <v>0</v>
      </c>
      <c r="M58" s="61">
        <v>0</v>
      </c>
      <c r="N58" s="30">
        <f t="shared" si="14"/>
        <v>0</v>
      </c>
    </row>
    <row r="59" spans="1:14" ht="21" customHeight="1">
      <c r="A59" s="241">
        <v>2211</v>
      </c>
      <c r="B59" s="258" t="s">
        <v>227</v>
      </c>
      <c r="C59" s="31">
        <f>'MES 10'!F59</f>
        <v>0</v>
      </c>
      <c r="D59" s="29">
        <v>0</v>
      </c>
      <c r="E59" s="29">
        <v>0</v>
      </c>
      <c r="F59" s="31">
        <f t="shared" si="11"/>
        <v>0</v>
      </c>
      <c r="G59" s="31">
        <f>'MES 10'!I59</f>
        <v>0</v>
      </c>
      <c r="H59" s="55">
        <v>0</v>
      </c>
      <c r="I59" s="30">
        <f t="shared" si="12"/>
        <v>0</v>
      </c>
      <c r="J59" s="644" t="e">
        <f t="shared" si="13"/>
        <v>#DIV/0!</v>
      </c>
      <c r="K59" s="645"/>
      <c r="L59" s="61">
        <v>0</v>
      </c>
      <c r="M59" s="61">
        <v>0</v>
      </c>
      <c r="N59" s="30">
        <f t="shared" si="14"/>
        <v>0</v>
      </c>
    </row>
    <row r="60" spans="1:14" ht="18" customHeight="1">
      <c r="A60" s="241">
        <v>2212</v>
      </c>
      <c r="B60" s="258" t="s">
        <v>200</v>
      </c>
      <c r="C60" s="31">
        <f>'MES 10'!F60</f>
        <v>0</v>
      </c>
      <c r="D60" s="29">
        <v>0</v>
      </c>
      <c r="E60" s="29">
        <v>0</v>
      </c>
      <c r="F60" s="31">
        <f t="shared" si="11"/>
        <v>0</v>
      </c>
      <c r="G60" s="31">
        <f>'MES 10'!I60</f>
        <v>0</v>
      </c>
      <c r="H60" s="55">
        <v>0</v>
      </c>
      <c r="I60" s="30">
        <f t="shared" si="12"/>
        <v>0</v>
      </c>
      <c r="J60" s="644" t="e">
        <f t="shared" si="13"/>
        <v>#DIV/0!</v>
      </c>
      <c r="K60" s="645"/>
      <c r="L60" s="61">
        <v>0</v>
      </c>
      <c r="M60" s="61">
        <v>0</v>
      </c>
      <c r="N60" s="30">
        <f t="shared" si="14"/>
        <v>0</v>
      </c>
    </row>
    <row r="61" spans="1:14" ht="18" customHeight="1">
      <c r="A61" s="241">
        <v>2213</v>
      </c>
      <c r="B61" s="258" t="s">
        <v>194</v>
      </c>
      <c r="C61" s="31">
        <f>'MES 10'!F61</f>
        <v>0</v>
      </c>
      <c r="D61" s="29">
        <v>0</v>
      </c>
      <c r="E61" s="29">
        <v>0</v>
      </c>
      <c r="F61" s="31">
        <f>C61+D61-E61</f>
        <v>0</v>
      </c>
      <c r="G61" s="31">
        <f>'MES 10'!I61</f>
        <v>0</v>
      </c>
      <c r="H61" s="55">
        <v>0</v>
      </c>
      <c r="I61" s="30">
        <f>(G61+H61)</f>
        <v>0</v>
      </c>
      <c r="J61" s="644" t="e">
        <f>(I61/F61)</f>
        <v>#DIV/0!</v>
      </c>
      <c r="K61" s="645"/>
      <c r="L61" s="61">
        <v>0</v>
      </c>
      <c r="M61" s="61">
        <v>0</v>
      </c>
      <c r="N61" s="30">
        <f>(F61-I61)</f>
        <v>0</v>
      </c>
    </row>
    <row r="62" spans="1:14" ht="18" customHeight="1">
      <c r="A62" s="241">
        <v>2214</v>
      </c>
      <c r="B62" s="239" t="s">
        <v>186</v>
      </c>
      <c r="C62" s="31">
        <f>'MES 10'!F62</f>
        <v>0</v>
      </c>
      <c r="D62" s="29">
        <v>0</v>
      </c>
      <c r="E62" s="29">
        <v>0</v>
      </c>
      <c r="F62" s="31">
        <f t="shared" si="11"/>
        <v>0</v>
      </c>
      <c r="G62" s="31">
        <f>'MES 10'!I62</f>
        <v>0</v>
      </c>
      <c r="H62" s="55">
        <v>0</v>
      </c>
      <c r="I62" s="30">
        <f t="shared" si="12"/>
        <v>0</v>
      </c>
      <c r="J62" s="644" t="e">
        <f t="shared" si="13"/>
        <v>#DIV/0!</v>
      </c>
      <c r="K62" s="645"/>
      <c r="L62" s="61">
        <v>0</v>
      </c>
      <c r="M62" s="61">
        <v>0</v>
      </c>
      <c r="N62" s="30">
        <f t="shared" si="14"/>
        <v>0</v>
      </c>
    </row>
    <row r="63" spans="1:14" ht="18" customHeight="1">
      <c r="A63" s="241">
        <v>2215</v>
      </c>
      <c r="B63" s="239" t="s">
        <v>124</v>
      </c>
      <c r="C63" s="31">
        <f>'MES 10'!F63</f>
        <v>0</v>
      </c>
      <c r="D63" s="29">
        <v>0</v>
      </c>
      <c r="E63" s="29">
        <v>0</v>
      </c>
      <c r="F63" s="31">
        <f t="shared" si="11"/>
        <v>0</v>
      </c>
      <c r="G63" s="31">
        <f>'MES 10'!I63</f>
        <v>0</v>
      </c>
      <c r="H63" s="55">
        <v>0</v>
      </c>
      <c r="I63" s="30">
        <f t="shared" si="12"/>
        <v>0</v>
      </c>
      <c r="J63" s="644" t="e">
        <f t="shared" si="13"/>
        <v>#DIV/0!</v>
      </c>
      <c r="K63" s="645"/>
      <c r="L63" s="61">
        <v>0</v>
      </c>
      <c r="M63" s="61">
        <v>0</v>
      </c>
      <c r="N63" s="30">
        <f t="shared" si="14"/>
        <v>0</v>
      </c>
    </row>
    <row r="64" spans="1:14" s="254" customFormat="1" ht="18" customHeight="1">
      <c r="A64" s="619" t="s">
        <v>29</v>
      </c>
      <c r="B64" s="620"/>
      <c r="C64" s="174">
        <f t="shared" ref="C64:I64" si="15">SUM(C49:C63)</f>
        <v>0</v>
      </c>
      <c r="D64" s="174">
        <f t="shared" si="15"/>
        <v>0</v>
      </c>
      <c r="E64" s="174">
        <f t="shared" si="15"/>
        <v>0</v>
      </c>
      <c r="F64" s="174">
        <f t="shared" si="15"/>
        <v>0</v>
      </c>
      <c r="G64" s="174">
        <f t="shared" si="15"/>
        <v>0</v>
      </c>
      <c r="H64" s="174">
        <f t="shared" si="15"/>
        <v>0</v>
      </c>
      <c r="I64" s="174">
        <f t="shared" si="15"/>
        <v>0</v>
      </c>
      <c r="J64" s="642" t="e">
        <f t="shared" si="9"/>
        <v>#DIV/0!</v>
      </c>
      <c r="K64" s="643"/>
      <c r="L64" s="174">
        <f>SUM(L49:L63)</f>
        <v>0</v>
      </c>
      <c r="M64" s="174">
        <f>SUM(M49:M63)</f>
        <v>0</v>
      </c>
      <c r="N64" s="174">
        <f>SUM(N49:N63)</f>
        <v>0</v>
      </c>
    </row>
    <row r="65" spans="1:14" s="266" customFormat="1" ht="18" customHeight="1">
      <c r="A65" s="260"/>
      <c r="B65" s="261"/>
      <c r="C65" s="262"/>
      <c r="D65" s="262"/>
      <c r="E65" s="262"/>
      <c r="F65" s="262"/>
      <c r="G65" s="262"/>
      <c r="H65" s="262"/>
      <c r="I65" s="262"/>
      <c r="J65" s="263"/>
      <c r="K65" s="263"/>
      <c r="L65" s="264"/>
      <c r="M65" s="264"/>
      <c r="N65" s="265"/>
    </row>
    <row r="66" spans="1:14" s="266" customFormat="1" ht="18" customHeight="1">
      <c r="B66" s="267"/>
      <c r="C66" s="268"/>
      <c r="D66" s="268"/>
      <c r="E66" s="268"/>
      <c r="F66" s="268"/>
      <c r="G66" s="268"/>
      <c r="H66" s="268"/>
      <c r="I66" s="268"/>
      <c r="J66" s="269"/>
      <c r="K66" s="269"/>
      <c r="L66" s="270"/>
      <c r="M66" s="270"/>
      <c r="N66" s="271"/>
    </row>
    <row r="67" spans="1:14" s="254" customFormat="1" ht="18" customHeight="1">
      <c r="A67" s="249" t="s">
        <v>58</v>
      </c>
      <c r="B67" s="251" t="s">
        <v>16</v>
      </c>
      <c r="C67" s="251">
        <v>1</v>
      </c>
      <c r="D67" s="251">
        <v>2</v>
      </c>
      <c r="E67" s="251">
        <v>3</v>
      </c>
      <c r="F67" s="251" t="s">
        <v>5</v>
      </c>
      <c r="G67" s="251">
        <v>5</v>
      </c>
      <c r="H67" s="251">
        <v>6</v>
      </c>
      <c r="I67" s="251" t="s">
        <v>17</v>
      </c>
      <c r="J67" s="619" t="s">
        <v>105</v>
      </c>
      <c r="K67" s="620"/>
      <c r="L67" s="658">
        <v>9</v>
      </c>
      <c r="M67" s="659"/>
      <c r="N67" s="251" t="s">
        <v>44</v>
      </c>
    </row>
    <row r="68" spans="1:14" s="254" customFormat="1" ht="27" customHeight="1">
      <c r="A68" s="656">
        <v>2000</v>
      </c>
      <c r="B68" s="656" t="s">
        <v>18</v>
      </c>
      <c r="C68" s="649" t="str">
        <f>C31</f>
        <v>Presupuesto inicial del periodo a ejecutar</v>
      </c>
      <c r="D68" s="656" t="s">
        <v>9</v>
      </c>
      <c r="E68" s="656" t="s">
        <v>10</v>
      </c>
      <c r="F68" s="649" t="str">
        <f>F31</f>
        <v>Presupuesto al final del  periodo ejecutado</v>
      </c>
      <c r="G68" s="649" t="str">
        <f>G31</f>
        <v xml:space="preserve">Gastos acumulados al mes 10 </v>
      </c>
      <c r="H68" s="649" t="str">
        <f>H31</f>
        <v>Gastos - mes 11</v>
      </c>
      <c r="I68" s="649" t="str">
        <f>I31</f>
        <v xml:space="preserve">Valor total ejecutado al final de periodo </v>
      </c>
      <c r="J68" s="652" t="s">
        <v>76</v>
      </c>
      <c r="K68" s="653"/>
      <c r="L68" s="660" t="s">
        <v>132</v>
      </c>
      <c r="M68" s="661"/>
      <c r="N68" s="649" t="str">
        <f>N31</f>
        <v>Total saldo por ejecutar</v>
      </c>
    </row>
    <row r="69" spans="1:14" s="254" customFormat="1" ht="27" customHeight="1">
      <c r="A69" s="657"/>
      <c r="B69" s="657"/>
      <c r="C69" s="651"/>
      <c r="D69" s="657"/>
      <c r="E69" s="657"/>
      <c r="F69" s="650"/>
      <c r="G69" s="650"/>
      <c r="H69" s="651"/>
      <c r="I69" s="651"/>
      <c r="J69" s="654"/>
      <c r="K69" s="655"/>
      <c r="L69" s="272" t="s">
        <v>133</v>
      </c>
      <c r="M69" s="272" t="s">
        <v>134</v>
      </c>
      <c r="N69" s="651"/>
    </row>
    <row r="70" spans="1:14" s="254" customFormat="1" ht="18" customHeight="1">
      <c r="A70" s="251">
        <v>2300</v>
      </c>
      <c r="B70" s="619" t="s">
        <v>189</v>
      </c>
      <c r="C70" s="686"/>
      <c r="D70" s="686"/>
      <c r="E70" s="686"/>
      <c r="F70" s="686"/>
      <c r="G70" s="686"/>
      <c r="H70" s="686"/>
      <c r="I70" s="686"/>
      <c r="J70" s="686"/>
      <c r="K70" s="686"/>
      <c r="L70" s="686"/>
      <c r="M70" s="686"/>
      <c r="N70" s="620"/>
    </row>
    <row r="71" spans="1:14" ht="18" customHeight="1">
      <c r="A71" s="241">
        <v>2301</v>
      </c>
      <c r="B71" s="243" t="s">
        <v>30</v>
      </c>
      <c r="C71" s="31">
        <f>'MES 10'!F71</f>
        <v>0</v>
      </c>
      <c r="D71" s="29">
        <v>0</v>
      </c>
      <c r="E71" s="29">
        <v>0</v>
      </c>
      <c r="F71" s="31">
        <f>C71+D71-E71</f>
        <v>0</v>
      </c>
      <c r="G71" s="31">
        <f>'MES 10'!I71</f>
        <v>0</v>
      </c>
      <c r="H71" s="55">
        <v>0</v>
      </c>
      <c r="I71" s="30">
        <f>(G71+H71)</f>
        <v>0</v>
      </c>
      <c r="J71" s="644" t="e">
        <f>(I71/F71)</f>
        <v>#DIV/0!</v>
      </c>
      <c r="K71" s="645"/>
      <c r="L71" s="61">
        <v>0</v>
      </c>
      <c r="M71" s="61">
        <v>0</v>
      </c>
      <c r="N71" s="30">
        <f>(F71-I71)</f>
        <v>0</v>
      </c>
    </row>
    <row r="72" spans="1:14" ht="18" customHeight="1">
      <c r="A72" s="241">
        <v>2302</v>
      </c>
      <c r="B72" s="243" t="s">
        <v>185</v>
      </c>
      <c r="C72" s="31">
        <f>'MES 10'!F72</f>
        <v>0</v>
      </c>
      <c r="D72" s="29">
        <v>0</v>
      </c>
      <c r="E72" s="29">
        <v>0</v>
      </c>
      <c r="F72" s="31">
        <f t="shared" ref="F72:F78" si="16">C72+D72-E72</f>
        <v>0</v>
      </c>
      <c r="G72" s="31">
        <f>'MES 10'!I72</f>
        <v>0</v>
      </c>
      <c r="H72" s="55">
        <v>0</v>
      </c>
      <c r="I72" s="30">
        <f t="shared" ref="I72:I78" si="17">(G72+H72)</f>
        <v>0</v>
      </c>
      <c r="J72" s="644" t="e">
        <f t="shared" ref="J72:J78" si="18">(I72/F72)</f>
        <v>#DIV/0!</v>
      </c>
      <c r="K72" s="645"/>
      <c r="L72" s="61">
        <v>0</v>
      </c>
      <c r="M72" s="61">
        <v>0</v>
      </c>
      <c r="N72" s="30">
        <f t="shared" ref="N72:N78" si="19">(F72-I72)</f>
        <v>0</v>
      </c>
    </row>
    <row r="73" spans="1:14" ht="18" customHeight="1">
      <c r="A73" s="241">
        <v>2303</v>
      </c>
      <c r="B73" s="243" t="s">
        <v>196</v>
      </c>
      <c r="C73" s="31">
        <f>'MES 10'!F73</f>
        <v>0</v>
      </c>
      <c r="D73" s="29">
        <v>0</v>
      </c>
      <c r="E73" s="29">
        <v>0</v>
      </c>
      <c r="F73" s="31">
        <f t="shared" si="16"/>
        <v>0</v>
      </c>
      <c r="G73" s="31">
        <f>'MES 10'!I73</f>
        <v>0</v>
      </c>
      <c r="H73" s="55">
        <v>0</v>
      </c>
      <c r="I73" s="30">
        <f t="shared" si="17"/>
        <v>0</v>
      </c>
      <c r="J73" s="644" t="e">
        <f t="shared" si="18"/>
        <v>#DIV/0!</v>
      </c>
      <c r="K73" s="645"/>
      <c r="L73" s="61">
        <v>0</v>
      </c>
      <c r="M73" s="61">
        <v>0</v>
      </c>
      <c r="N73" s="30">
        <f t="shared" si="19"/>
        <v>0</v>
      </c>
    </row>
    <row r="74" spans="1:14" ht="18" customHeight="1">
      <c r="A74" s="241">
        <v>2304</v>
      </c>
      <c r="B74" s="243" t="s">
        <v>197</v>
      </c>
      <c r="C74" s="31">
        <f>'MES 10'!F74</f>
        <v>0</v>
      </c>
      <c r="D74" s="29">
        <v>0</v>
      </c>
      <c r="E74" s="29">
        <v>0</v>
      </c>
      <c r="F74" s="31">
        <f>C74+D74-E74</f>
        <v>0</v>
      </c>
      <c r="G74" s="31">
        <f>'MES 10'!I74</f>
        <v>0</v>
      </c>
      <c r="H74" s="55">
        <v>0</v>
      </c>
      <c r="I74" s="30">
        <f>(G74+H74)</f>
        <v>0</v>
      </c>
      <c r="J74" s="644" t="e">
        <f>(I74/F74)</f>
        <v>#DIV/0!</v>
      </c>
      <c r="K74" s="645"/>
      <c r="L74" s="61">
        <v>0</v>
      </c>
      <c r="M74" s="61">
        <v>0</v>
      </c>
      <c r="N74" s="30">
        <f>(F74-I74)</f>
        <v>0</v>
      </c>
    </row>
    <row r="75" spans="1:14" ht="18" customHeight="1">
      <c r="A75" s="241">
        <v>2305</v>
      </c>
      <c r="B75" s="243" t="s">
        <v>93</v>
      </c>
      <c r="C75" s="31">
        <f>'MES 10'!F75</f>
        <v>0</v>
      </c>
      <c r="D75" s="29">
        <v>0</v>
      </c>
      <c r="E75" s="29">
        <v>0</v>
      </c>
      <c r="F75" s="31">
        <f t="shared" si="16"/>
        <v>0</v>
      </c>
      <c r="G75" s="31">
        <f>'MES 10'!I75</f>
        <v>0</v>
      </c>
      <c r="H75" s="55">
        <v>0</v>
      </c>
      <c r="I75" s="30">
        <f t="shared" si="17"/>
        <v>0</v>
      </c>
      <c r="J75" s="644" t="e">
        <f t="shared" si="18"/>
        <v>#DIV/0!</v>
      </c>
      <c r="K75" s="645"/>
      <c r="L75" s="61">
        <v>0</v>
      </c>
      <c r="M75" s="61">
        <v>0</v>
      </c>
      <c r="N75" s="30">
        <f t="shared" si="19"/>
        <v>0</v>
      </c>
    </row>
    <row r="76" spans="1:14" ht="18" customHeight="1">
      <c r="A76" s="241">
        <v>2306</v>
      </c>
      <c r="B76" s="243" t="s">
        <v>92</v>
      </c>
      <c r="C76" s="31">
        <f>'MES 10'!F76</f>
        <v>0</v>
      </c>
      <c r="D76" s="29">
        <v>0</v>
      </c>
      <c r="E76" s="29">
        <v>0</v>
      </c>
      <c r="F76" s="31">
        <f t="shared" si="16"/>
        <v>0</v>
      </c>
      <c r="G76" s="31">
        <f>'MES 10'!I76</f>
        <v>0</v>
      </c>
      <c r="H76" s="55">
        <v>0</v>
      </c>
      <c r="I76" s="30">
        <f t="shared" si="17"/>
        <v>0</v>
      </c>
      <c r="J76" s="644" t="e">
        <f t="shared" si="18"/>
        <v>#DIV/0!</v>
      </c>
      <c r="K76" s="645"/>
      <c r="L76" s="61">
        <v>0</v>
      </c>
      <c r="M76" s="61">
        <v>0</v>
      </c>
      <c r="N76" s="30">
        <f t="shared" si="19"/>
        <v>0</v>
      </c>
    </row>
    <row r="77" spans="1:14" ht="22.9" customHeight="1">
      <c r="A77" s="241">
        <v>2307</v>
      </c>
      <c r="B77" s="273" t="s">
        <v>82</v>
      </c>
      <c r="C77" s="31">
        <f>'MES 10'!F77</f>
        <v>0</v>
      </c>
      <c r="D77" s="29">
        <v>0</v>
      </c>
      <c r="E77" s="29">
        <v>0</v>
      </c>
      <c r="F77" s="31">
        <f t="shared" si="16"/>
        <v>0</v>
      </c>
      <c r="G77" s="31">
        <f>'MES 10'!I77</f>
        <v>0</v>
      </c>
      <c r="H77" s="55">
        <v>0</v>
      </c>
      <c r="I77" s="30">
        <f t="shared" si="17"/>
        <v>0</v>
      </c>
      <c r="J77" s="644" t="e">
        <f t="shared" si="18"/>
        <v>#DIV/0!</v>
      </c>
      <c r="K77" s="645"/>
      <c r="L77" s="61">
        <v>0</v>
      </c>
      <c r="M77" s="61">
        <v>0</v>
      </c>
      <c r="N77" s="30">
        <f t="shared" si="19"/>
        <v>0</v>
      </c>
    </row>
    <row r="78" spans="1:14" ht="18" customHeight="1">
      <c r="A78" s="241">
        <v>2308</v>
      </c>
      <c r="B78" s="274" t="s">
        <v>198</v>
      </c>
      <c r="C78" s="31">
        <f>'MES 10'!F78</f>
        <v>0</v>
      </c>
      <c r="D78" s="29">
        <v>0</v>
      </c>
      <c r="E78" s="29">
        <v>0</v>
      </c>
      <c r="F78" s="31">
        <f t="shared" si="16"/>
        <v>0</v>
      </c>
      <c r="G78" s="31">
        <f>'MES 10'!I78</f>
        <v>0</v>
      </c>
      <c r="H78" s="55">
        <v>0</v>
      </c>
      <c r="I78" s="30">
        <f t="shared" si="17"/>
        <v>0</v>
      </c>
      <c r="J78" s="644" t="e">
        <f t="shared" si="18"/>
        <v>#DIV/0!</v>
      </c>
      <c r="K78" s="645"/>
      <c r="L78" s="61">
        <v>0</v>
      </c>
      <c r="M78" s="61">
        <v>0</v>
      </c>
      <c r="N78" s="30">
        <f t="shared" si="19"/>
        <v>0</v>
      </c>
    </row>
    <row r="79" spans="1:14" ht="18" customHeight="1">
      <c r="A79" s="241">
        <v>2309</v>
      </c>
      <c r="B79" s="274" t="s">
        <v>216</v>
      </c>
      <c r="C79" s="31">
        <f>'MES 10'!F79</f>
        <v>0</v>
      </c>
      <c r="D79" s="29">
        <v>0</v>
      </c>
      <c r="E79" s="29">
        <v>0</v>
      </c>
      <c r="F79" s="31">
        <f>C79+D79-E79</f>
        <v>0</v>
      </c>
      <c r="G79" s="31">
        <f>'MES 10'!I79</f>
        <v>0</v>
      </c>
      <c r="H79" s="55">
        <v>0</v>
      </c>
      <c r="I79" s="30">
        <f>(G79+H79)</f>
        <v>0</v>
      </c>
      <c r="J79" s="644" t="e">
        <f t="shared" ref="J79:J84" si="20">(I79/F79)</f>
        <v>#DIV/0!</v>
      </c>
      <c r="K79" s="645"/>
      <c r="L79" s="61">
        <v>0</v>
      </c>
      <c r="M79" s="61">
        <v>0</v>
      </c>
      <c r="N79" s="30">
        <f>(F79-I79)</f>
        <v>0</v>
      </c>
    </row>
    <row r="80" spans="1:14" ht="18" customHeight="1">
      <c r="A80" s="241">
        <v>2310</v>
      </c>
      <c r="B80" s="243" t="s">
        <v>84</v>
      </c>
      <c r="C80" s="31">
        <f>'MES 10'!F80</f>
        <v>0</v>
      </c>
      <c r="D80" s="29">
        <v>0</v>
      </c>
      <c r="E80" s="29">
        <v>0</v>
      </c>
      <c r="F80" s="31">
        <f>C80+D80-E80</f>
        <v>0</v>
      </c>
      <c r="G80" s="31">
        <f>'MES 10'!I80</f>
        <v>0</v>
      </c>
      <c r="H80" s="55">
        <v>0</v>
      </c>
      <c r="I80" s="30">
        <f>(G80+H80)</f>
        <v>0</v>
      </c>
      <c r="J80" s="644" t="e">
        <f t="shared" si="20"/>
        <v>#DIV/0!</v>
      </c>
      <c r="K80" s="645"/>
      <c r="L80" s="61">
        <v>0</v>
      </c>
      <c r="M80" s="61">
        <v>0</v>
      </c>
      <c r="N80" s="30">
        <f>(F80-I80)</f>
        <v>0</v>
      </c>
    </row>
    <row r="81" spans="1:14" ht="22.9" customHeight="1">
      <c r="A81" s="241">
        <v>2311</v>
      </c>
      <c r="B81" s="243" t="s">
        <v>199</v>
      </c>
      <c r="C81" s="31">
        <f>'MES 10'!F81</f>
        <v>0</v>
      </c>
      <c r="D81" s="29">
        <v>0</v>
      </c>
      <c r="E81" s="29">
        <v>0</v>
      </c>
      <c r="F81" s="31">
        <f>C81+D81-E81</f>
        <v>0</v>
      </c>
      <c r="G81" s="31">
        <f>'MES 10'!I81</f>
        <v>0</v>
      </c>
      <c r="H81" s="55">
        <v>0</v>
      </c>
      <c r="I81" s="30">
        <f>(G81+H81)</f>
        <v>0</v>
      </c>
      <c r="J81" s="644" t="e">
        <f t="shared" si="20"/>
        <v>#DIV/0!</v>
      </c>
      <c r="K81" s="645"/>
      <c r="L81" s="61">
        <v>0</v>
      </c>
      <c r="M81" s="61">
        <v>0</v>
      </c>
      <c r="N81" s="30">
        <f>(F81-I81)</f>
        <v>0</v>
      </c>
    </row>
    <row r="82" spans="1:14" ht="18" customHeight="1">
      <c r="A82" s="241">
        <v>2312</v>
      </c>
      <c r="B82" s="239" t="s">
        <v>124</v>
      </c>
      <c r="C82" s="31">
        <f>'MES 10'!F82</f>
        <v>0</v>
      </c>
      <c r="D82" s="29">
        <v>0</v>
      </c>
      <c r="E82" s="29">
        <v>0</v>
      </c>
      <c r="F82" s="31">
        <f>C82+D82-E82</f>
        <v>0</v>
      </c>
      <c r="G82" s="31">
        <f>'MES 10'!I82</f>
        <v>0</v>
      </c>
      <c r="H82" s="55">
        <v>0</v>
      </c>
      <c r="I82" s="30">
        <f>(G82+H82)</f>
        <v>0</v>
      </c>
      <c r="J82" s="644" t="e">
        <f t="shared" si="20"/>
        <v>#DIV/0!</v>
      </c>
      <c r="K82" s="645"/>
      <c r="L82" s="61">
        <v>0</v>
      </c>
      <c r="M82" s="61">
        <v>0</v>
      </c>
      <c r="N82" s="30">
        <f>(F82-I82)</f>
        <v>0</v>
      </c>
    </row>
    <row r="83" spans="1:14" ht="18" customHeight="1">
      <c r="A83" s="619" t="s">
        <v>31</v>
      </c>
      <c r="B83" s="620"/>
      <c r="C83" s="176">
        <f t="shared" ref="C83:I83" si="21">SUM(C71:C82)</f>
        <v>0</v>
      </c>
      <c r="D83" s="176">
        <f t="shared" si="21"/>
        <v>0</v>
      </c>
      <c r="E83" s="176">
        <f t="shared" si="21"/>
        <v>0</v>
      </c>
      <c r="F83" s="176">
        <f t="shared" si="21"/>
        <v>0</v>
      </c>
      <c r="G83" s="176">
        <f t="shared" si="21"/>
        <v>0</v>
      </c>
      <c r="H83" s="176">
        <f t="shared" si="21"/>
        <v>0</v>
      </c>
      <c r="I83" s="176">
        <f t="shared" si="21"/>
        <v>0</v>
      </c>
      <c r="J83" s="642" t="e">
        <f t="shared" si="20"/>
        <v>#DIV/0!</v>
      </c>
      <c r="K83" s="643"/>
      <c r="L83" s="177">
        <f>SUM(L71:L82)</f>
        <v>0</v>
      </c>
      <c r="M83" s="177">
        <f>SUM(M71:M82)</f>
        <v>0</v>
      </c>
      <c r="N83" s="176">
        <f>SUM(N71:N82)</f>
        <v>0</v>
      </c>
    </row>
    <row r="84" spans="1:14" s="254" customFormat="1" ht="18" customHeight="1">
      <c r="A84" s="619" t="s">
        <v>72</v>
      </c>
      <c r="B84" s="620"/>
      <c r="C84" s="176">
        <f t="shared" ref="C84:I84" si="22">C83+C64+C47</f>
        <v>0</v>
      </c>
      <c r="D84" s="176">
        <f t="shared" si="22"/>
        <v>0</v>
      </c>
      <c r="E84" s="176">
        <f t="shared" si="22"/>
        <v>0</v>
      </c>
      <c r="F84" s="176">
        <f t="shared" si="22"/>
        <v>0</v>
      </c>
      <c r="G84" s="176">
        <f t="shared" si="22"/>
        <v>0</v>
      </c>
      <c r="H84" s="176">
        <f t="shared" si="22"/>
        <v>0</v>
      </c>
      <c r="I84" s="176">
        <f t="shared" si="22"/>
        <v>0</v>
      </c>
      <c r="J84" s="642" t="e">
        <f t="shared" si="20"/>
        <v>#DIV/0!</v>
      </c>
      <c r="K84" s="643"/>
      <c r="L84" s="176">
        <f>L83+L64+L47</f>
        <v>0</v>
      </c>
      <c r="M84" s="176">
        <f>M83+M64+M47</f>
        <v>0</v>
      </c>
      <c r="N84" s="176">
        <f>N83+N64+N47</f>
        <v>0</v>
      </c>
    </row>
    <row r="85" spans="1:14" s="78" customFormat="1" ht="18" customHeight="1">
      <c r="B85" s="671" t="s">
        <v>13</v>
      </c>
      <c r="C85" s="672"/>
      <c r="D85" s="666" t="s">
        <v>47</v>
      </c>
      <c r="E85" s="666"/>
      <c r="F85" s="666"/>
      <c r="G85" s="666"/>
      <c r="H85" s="666" t="s">
        <v>191</v>
      </c>
      <c r="I85" s="666"/>
      <c r="J85" s="666"/>
      <c r="K85" s="666"/>
      <c r="L85" s="666"/>
      <c r="M85" s="666"/>
      <c r="N85" s="666"/>
    </row>
    <row r="86" spans="1:14" s="78" customFormat="1" ht="18" customHeight="1">
      <c r="B86" s="666"/>
      <c r="C86" s="666"/>
      <c r="D86" s="666"/>
      <c r="E86" s="666"/>
      <c r="F86" s="666"/>
      <c r="G86" s="666"/>
      <c r="H86" s="666"/>
      <c r="I86" s="666"/>
      <c r="J86" s="666"/>
      <c r="K86" s="666"/>
      <c r="L86" s="666"/>
      <c r="M86" s="666"/>
      <c r="N86" s="666"/>
    </row>
    <row r="87" spans="1:14" s="78" customFormat="1" ht="40.5" customHeight="1">
      <c r="B87" s="683"/>
      <c r="C87" s="684"/>
      <c r="D87" s="685"/>
      <c r="E87" s="685"/>
      <c r="F87" s="685"/>
      <c r="G87" s="685"/>
      <c r="H87" s="666"/>
      <c r="I87" s="666"/>
      <c r="J87" s="666"/>
      <c r="K87" s="666"/>
      <c r="L87" s="666"/>
      <c r="M87" s="666"/>
      <c r="N87" s="666"/>
    </row>
    <row r="88" spans="1:14" s="78" customFormat="1">
      <c r="B88" s="671" t="s">
        <v>14</v>
      </c>
      <c r="C88" s="672"/>
      <c r="D88" s="666" t="s">
        <v>14</v>
      </c>
      <c r="E88" s="666"/>
      <c r="F88" s="666"/>
      <c r="G88" s="666"/>
      <c r="H88" s="666" t="s">
        <v>14</v>
      </c>
      <c r="I88" s="666"/>
      <c r="J88" s="666"/>
      <c r="K88" s="666"/>
      <c r="L88" s="666"/>
      <c r="M88" s="666"/>
      <c r="N88" s="666"/>
    </row>
    <row r="90" spans="1:14" ht="11.25" customHeight="1">
      <c r="A90" s="503" t="s">
        <v>270</v>
      </c>
      <c r="B90" s="503"/>
      <c r="C90" s="504"/>
      <c r="L90" s="237"/>
      <c r="M90" s="237"/>
    </row>
    <row r="91" spans="1:14" ht="13.15" customHeight="1">
      <c r="A91" s="503"/>
      <c r="B91" s="503"/>
      <c r="C91" s="504"/>
      <c r="D91" s="640" t="s">
        <v>96</v>
      </c>
      <c r="E91" s="640"/>
      <c r="F91" s="178">
        <f>H19</f>
        <v>0</v>
      </c>
      <c r="G91" s="625" t="s">
        <v>97</v>
      </c>
      <c r="H91" s="626"/>
      <c r="I91" s="627"/>
      <c r="J91" s="628">
        <f>+F91+'MES 10'!J91</f>
        <v>0</v>
      </c>
      <c r="K91" s="629"/>
      <c r="L91" s="237"/>
      <c r="M91" s="237"/>
    </row>
    <row r="92" spans="1:14" ht="13.15" customHeight="1">
      <c r="A92" s="682" t="s">
        <v>267</v>
      </c>
      <c r="B92" s="682"/>
      <c r="C92" s="682"/>
      <c r="D92" s="641" t="s">
        <v>98</v>
      </c>
      <c r="E92" s="641"/>
      <c r="F92" s="179">
        <f>H84</f>
        <v>0</v>
      </c>
      <c r="G92" s="630" t="s">
        <v>104</v>
      </c>
      <c r="H92" s="631"/>
      <c r="I92" s="632"/>
      <c r="J92" s="628">
        <f>+F92+'MES 10'!J92</f>
        <v>0</v>
      </c>
      <c r="K92" s="629"/>
      <c r="L92" s="237"/>
      <c r="M92" s="237"/>
    </row>
    <row r="93" spans="1:14" ht="54" customHeight="1">
      <c r="A93" s="624" t="s">
        <v>268</v>
      </c>
      <c r="B93" s="624"/>
      <c r="C93" s="624"/>
      <c r="D93" s="275" t="s">
        <v>238</v>
      </c>
      <c r="E93" s="276"/>
      <c r="F93" s="180">
        <f>+F91-F92</f>
        <v>0</v>
      </c>
      <c r="G93" s="633" t="s">
        <v>237</v>
      </c>
      <c r="H93" s="634"/>
      <c r="I93" s="635"/>
      <c r="J93" s="592">
        <f>J91-J92</f>
        <v>0</v>
      </c>
      <c r="K93" s="593"/>
      <c r="L93" s="237"/>
      <c r="M93" s="237"/>
    </row>
    <row r="94" spans="1:14" ht="11.25" customHeight="1">
      <c r="A94" s="624" t="s">
        <v>269</v>
      </c>
      <c r="B94" s="624"/>
      <c r="C94" s="624"/>
      <c r="D94" s="277"/>
      <c r="E94" s="277"/>
      <c r="F94" s="277"/>
      <c r="G94" s="563"/>
      <c r="H94" s="563"/>
      <c r="I94" s="563"/>
      <c r="J94" s="533"/>
      <c r="K94" s="533"/>
      <c r="L94" s="237"/>
      <c r="M94" s="237"/>
    </row>
    <row r="95" spans="1:14" ht="25.5" customHeight="1">
      <c r="A95" s="624"/>
      <c r="B95" s="624"/>
      <c r="C95" s="624"/>
      <c r="D95" s="638" t="s">
        <v>248</v>
      </c>
      <c r="E95" s="639"/>
      <c r="F95" s="79">
        <v>0</v>
      </c>
      <c r="H95" s="278" t="s">
        <v>249</v>
      </c>
      <c r="I95" s="279"/>
      <c r="L95" s="237"/>
      <c r="M95" s="237"/>
    </row>
    <row r="96" spans="1:14" ht="22.5" customHeight="1">
      <c r="A96" s="624"/>
      <c r="B96" s="624"/>
      <c r="C96" s="624"/>
      <c r="D96" s="636" t="s">
        <v>257</v>
      </c>
      <c r="E96" s="637"/>
      <c r="F96" s="79">
        <f>H19</f>
        <v>0</v>
      </c>
      <c r="G96" s="280"/>
      <c r="H96" s="281" t="s">
        <v>250</v>
      </c>
      <c r="I96" s="89">
        <v>0</v>
      </c>
      <c r="K96" s="621"/>
      <c r="L96" s="622"/>
      <c r="M96" s="282" t="s">
        <v>281</v>
      </c>
      <c r="N96" s="283" t="s">
        <v>280</v>
      </c>
    </row>
    <row r="97" spans="1:14" ht="33.75">
      <c r="A97" s="624"/>
      <c r="B97" s="624"/>
      <c r="C97" s="624"/>
      <c r="D97" s="497" t="s">
        <v>258</v>
      </c>
      <c r="E97" s="498"/>
      <c r="F97" s="92"/>
      <c r="G97" s="280"/>
      <c r="H97" s="281" t="s">
        <v>251</v>
      </c>
      <c r="I97" s="89">
        <v>0</v>
      </c>
      <c r="K97" s="621" t="s">
        <v>278</v>
      </c>
      <c r="L97" s="622"/>
      <c r="M97" s="94">
        <v>0</v>
      </c>
      <c r="N97" s="95">
        <v>0</v>
      </c>
    </row>
    <row r="98" spans="1:14" ht="11.25" customHeight="1">
      <c r="A98" s="624"/>
      <c r="B98" s="624"/>
      <c r="C98" s="624"/>
      <c r="K98" s="621" t="s">
        <v>278</v>
      </c>
      <c r="L98" s="622"/>
      <c r="M98" s="94">
        <v>0</v>
      </c>
      <c r="N98" s="95">
        <v>0</v>
      </c>
    </row>
    <row r="99" spans="1:14" ht="11.25" customHeight="1">
      <c r="K99" s="621" t="s">
        <v>278</v>
      </c>
      <c r="L99" s="622"/>
      <c r="M99" s="94">
        <v>0</v>
      </c>
      <c r="N99" s="95">
        <v>0</v>
      </c>
    </row>
    <row r="100" spans="1:14" ht="11.25" customHeight="1">
      <c r="A100" s="623" t="s">
        <v>282</v>
      </c>
      <c r="B100" s="623"/>
      <c r="C100" s="623"/>
      <c r="K100" s="621" t="s">
        <v>279</v>
      </c>
      <c r="L100" s="622"/>
      <c r="M100" s="94">
        <v>0</v>
      </c>
      <c r="N100" s="95">
        <v>0</v>
      </c>
    </row>
    <row r="101" spans="1:14" ht="11.25" customHeight="1">
      <c r="A101" s="623"/>
      <c r="B101" s="623"/>
      <c r="C101" s="623"/>
      <c r="K101" s="621" t="s">
        <v>279</v>
      </c>
      <c r="L101" s="622"/>
      <c r="M101" s="94">
        <v>0</v>
      </c>
      <c r="N101" s="95">
        <v>0</v>
      </c>
    </row>
    <row r="102" spans="1:14">
      <c r="A102" s="623"/>
      <c r="B102" s="623"/>
      <c r="C102" s="623"/>
      <c r="K102" s="621" t="s">
        <v>279</v>
      </c>
      <c r="L102" s="622"/>
      <c r="M102" s="94">
        <v>0</v>
      </c>
      <c r="N102" s="95">
        <v>0</v>
      </c>
    </row>
  </sheetData>
  <sheetProtection algorithmName="SHA-512" hashValue="iNTDLL5hWtGob68+rB/3hqvO7MpLqmmskimCbRQpq4AvHSSFKM176ryEKfRitg6yuJ1Ux2nOWP0TqIdiYECzng==" saltValue="ufPvovwph6YgizfThknfYQ==" spinCount="100000" sheet="1" objects="1" scenarios="1"/>
  <mergeCells count="184">
    <mergeCell ref="A64:B64"/>
    <mergeCell ref="G8:H8"/>
    <mergeCell ref="J8:K8"/>
    <mergeCell ref="M8:N8"/>
    <mergeCell ref="J9:K9"/>
    <mergeCell ref="B24:D24"/>
    <mergeCell ref="E24:H24"/>
    <mergeCell ref="I24:N24"/>
    <mergeCell ref="J12:K13"/>
    <mergeCell ref="B12:B13"/>
    <mergeCell ref="B23:D23"/>
    <mergeCell ref="E23:H23"/>
    <mergeCell ref="I23:N23"/>
    <mergeCell ref="N12:N13"/>
    <mergeCell ref="J14:K14"/>
    <mergeCell ref="J17:K17"/>
    <mergeCell ref="J18:K18"/>
    <mergeCell ref="A19:B19"/>
    <mergeCell ref="J19:K19"/>
    <mergeCell ref="B21:D21"/>
    <mergeCell ref="E21:H21"/>
    <mergeCell ref="A31:A32"/>
    <mergeCell ref="D31:D32"/>
    <mergeCell ref="E31:E32"/>
    <mergeCell ref="I22:N22"/>
    <mergeCell ref="J5:K5"/>
    <mergeCell ref="M5:N5"/>
    <mergeCell ref="C6:D6"/>
    <mergeCell ref="E6:F6"/>
    <mergeCell ref="G6:H6"/>
    <mergeCell ref="J6:K6"/>
    <mergeCell ref="M6:N6"/>
    <mergeCell ref="C7:D7"/>
    <mergeCell ref="E7:F7"/>
    <mergeCell ref="G7:H7"/>
    <mergeCell ref="J7:K7"/>
    <mergeCell ref="M7:N7"/>
    <mergeCell ref="M9:N9"/>
    <mergeCell ref="G10:H10"/>
    <mergeCell ref="M10:N10"/>
    <mergeCell ref="C8:D8"/>
    <mergeCell ref="E8:F8"/>
    <mergeCell ref="G9:H9"/>
    <mergeCell ref="E10:F10"/>
    <mergeCell ref="E22:H22"/>
    <mergeCell ref="I21:N21"/>
    <mergeCell ref="A90:C91"/>
    <mergeCell ref="A92:C92"/>
    <mergeCell ref="A93:C93"/>
    <mergeCell ref="A94:C98"/>
    <mergeCell ref="D96:E96"/>
    <mergeCell ref="J59:K59"/>
    <mergeCell ref="J64:K64"/>
    <mergeCell ref="J60:K60"/>
    <mergeCell ref="J58:K58"/>
    <mergeCell ref="J62:K62"/>
    <mergeCell ref="J77:K77"/>
    <mergeCell ref="H86:N86"/>
    <mergeCell ref="B87:C87"/>
    <mergeCell ref="D87:G87"/>
    <mergeCell ref="H87:N87"/>
    <mergeCell ref="J63:K63"/>
    <mergeCell ref="J61:K61"/>
    <mergeCell ref="J73:K73"/>
    <mergeCell ref="J75:K75"/>
    <mergeCell ref="J76:K76"/>
    <mergeCell ref="J74:K74"/>
    <mergeCell ref="B70:N70"/>
    <mergeCell ref="J71:K71"/>
    <mergeCell ref="J72:K72"/>
    <mergeCell ref="D95:E95"/>
    <mergeCell ref="A68:A69"/>
    <mergeCell ref="B68:B69"/>
    <mergeCell ref="C68:C69"/>
    <mergeCell ref="D68:D69"/>
    <mergeCell ref="E68:E69"/>
    <mergeCell ref="F68:F69"/>
    <mergeCell ref="G68:G69"/>
    <mergeCell ref="H68:H69"/>
    <mergeCell ref="B86:C86"/>
    <mergeCell ref="D86:G86"/>
    <mergeCell ref="B88:C88"/>
    <mergeCell ref="D88:G88"/>
    <mergeCell ref="D91:E91"/>
    <mergeCell ref="D92:E92"/>
    <mergeCell ref="H88:N88"/>
    <mergeCell ref="J78:K78"/>
    <mergeCell ref="A83:B83"/>
    <mergeCell ref="J83:K83"/>
    <mergeCell ref="A84:B84"/>
    <mergeCell ref="J84:K84"/>
    <mergeCell ref="B85:C85"/>
    <mergeCell ref="D85:G85"/>
    <mergeCell ref="H85:N85"/>
    <mergeCell ref="F31:F32"/>
    <mergeCell ref="I31:I32"/>
    <mergeCell ref="J31:K32"/>
    <mergeCell ref="J44:K44"/>
    <mergeCell ref="J47:K47"/>
    <mergeCell ref="L30:M30"/>
    <mergeCell ref="L31:M31"/>
    <mergeCell ref="J46:K46"/>
    <mergeCell ref="J30:K30"/>
    <mergeCell ref="J45:K45"/>
    <mergeCell ref="J38:K38"/>
    <mergeCell ref="J39:K39"/>
    <mergeCell ref="J40:K40"/>
    <mergeCell ref="J41:K41"/>
    <mergeCell ref="J35:K35"/>
    <mergeCell ref="J36:K36"/>
    <mergeCell ref="J37:K37"/>
    <mergeCell ref="J42:K42"/>
    <mergeCell ref="G31:G32"/>
    <mergeCell ref="H31:H32"/>
    <mergeCell ref="G4:H4"/>
    <mergeCell ref="J15:K15"/>
    <mergeCell ref="J16:K16"/>
    <mergeCell ref="H12:H13"/>
    <mergeCell ref="I12:I13"/>
    <mergeCell ref="J10:L10"/>
    <mergeCell ref="L11:M11"/>
    <mergeCell ref="A4:A10"/>
    <mergeCell ref="C4:D4"/>
    <mergeCell ref="E4:F4"/>
    <mergeCell ref="J4:K4"/>
    <mergeCell ref="M4:N4"/>
    <mergeCell ref="C5:D5"/>
    <mergeCell ref="E5:F5"/>
    <mergeCell ref="G5:H5"/>
    <mergeCell ref="J11:K11"/>
    <mergeCell ref="A12:A13"/>
    <mergeCell ref="C12:C13"/>
    <mergeCell ref="D12:D13"/>
    <mergeCell ref="E12:E13"/>
    <mergeCell ref="F12:F13"/>
    <mergeCell ref="G12:G13"/>
    <mergeCell ref="C9:D9"/>
    <mergeCell ref="E9:F9"/>
    <mergeCell ref="G91:I91"/>
    <mergeCell ref="J91:K91"/>
    <mergeCell ref="G92:I92"/>
    <mergeCell ref="J92:K92"/>
    <mergeCell ref="G93:I93"/>
    <mergeCell ref="J93:K93"/>
    <mergeCell ref="G94:I94"/>
    <mergeCell ref="J94:K94"/>
    <mergeCell ref="I68:I69"/>
    <mergeCell ref="J80:K80"/>
    <mergeCell ref="J82:K82"/>
    <mergeCell ref="J79:K79"/>
    <mergeCell ref="J81:K81"/>
    <mergeCell ref="J67:K67"/>
    <mergeCell ref="J68:K69"/>
    <mergeCell ref="L12:M12"/>
    <mergeCell ref="B33:N33"/>
    <mergeCell ref="J34:K34"/>
    <mergeCell ref="N31:N32"/>
    <mergeCell ref="J43:K43"/>
    <mergeCell ref="J57:K57"/>
    <mergeCell ref="B48:N48"/>
    <mergeCell ref="J49:K49"/>
    <mergeCell ref="J50:K50"/>
    <mergeCell ref="J51:K51"/>
    <mergeCell ref="J52:K52"/>
    <mergeCell ref="J53:K53"/>
    <mergeCell ref="J54:K54"/>
    <mergeCell ref="J55:K55"/>
    <mergeCell ref="J56:K56"/>
    <mergeCell ref="A47:B47"/>
    <mergeCell ref="B31:B32"/>
    <mergeCell ref="C31:C32"/>
    <mergeCell ref="N68:N69"/>
    <mergeCell ref="L67:M67"/>
    <mergeCell ref="L68:M68"/>
    <mergeCell ref="B22:D22"/>
    <mergeCell ref="D97:E97"/>
    <mergeCell ref="K96:L96"/>
    <mergeCell ref="K97:L97"/>
    <mergeCell ref="K98:L98"/>
    <mergeCell ref="K99:L99"/>
    <mergeCell ref="K100:L100"/>
    <mergeCell ref="K101:L101"/>
    <mergeCell ref="K102:L102"/>
    <mergeCell ref="A100:C102"/>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5"/>
  <dimension ref="A1:N103"/>
  <sheetViews>
    <sheetView topLeftCell="A73" zoomScale="90" zoomScaleNormal="90" workbookViewId="0">
      <selection activeCell="G68" sqref="G68:G69"/>
    </sheetView>
  </sheetViews>
  <sheetFormatPr baseColWidth="10" defaultColWidth="11.42578125" defaultRowHeight="11.25"/>
  <cols>
    <col min="1" max="1" width="8.7109375" style="237" customWidth="1"/>
    <col min="2" max="2" width="43.28515625" style="237" customWidth="1"/>
    <col min="3" max="5" width="14.7109375" style="237" customWidth="1"/>
    <col min="6" max="6" width="16.7109375" style="237" customWidth="1"/>
    <col min="7" max="9" width="14.7109375" style="237" customWidth="1"/>
    <col min="10" max="11" width="6.28515625" style="237" customWidth="1"/>
    <col min="12" max="12" width="9.42578125" style="238" customWidth="1"/>
    <col min="13" max="13" width="9.5703125" style="238" customWidth="1"/>
    <col min="14" max="14" width="14.7109375" style="237" customWidth="1"/>
    <col min="15" max="16384" width="11.42578125" style="237"/>
  </cols>
  <sheetData>
    <row r="1" spans="1:14" ht="32.450000000000003" customHeight="1"/>
    <row r="2" spans="1:14" ht="32.450000000000003" customHeight="1"/>
    <row r="3" spans="1:14" ht="32.450000000000003" customHeight="1"/>
    <row r="4" spans="1:14" s="78" customFormat="1" ht="32.25" customHeight="1">
      <c r="A4" s="677"/>
      <c r="B4" s="32" t="s">
        <v>85</v>
      </c>
      <c r="C4" s="671">
        <f>PRESUPUESTO!$C$2</f>
        <v>0</v>
      </c>
      <c r="D4" s="672"/>
      <c r="E4" s="671" t="s">
        <v>213</v>
      </c>
      <c r="F4" s="672"/>
      <c r="G4" s="680" t="s">
        <v>223</v>
      </c>
      <c r="H4" s="681"/>
      <c r="I4" s="74" t="s">
        <v>217</v>
      </c>
      <c r="J4" s="545" t="s">
        <v>218</v>
      </c>
      <c r="K4" s="542"/>
      <c r="L4" s="114" t="s">
        <v>211</v>
      </c>
      <c r="M4" s="680" t="s">
        <v>212</v>
      </c>
      <c r="N4" s="681"/>
    </row>
    <row r="5" spans="1:14" s="78" customFormat="1" ht="18" customHeight="1">
      <c r="A5" s="678"/>
      <c r="B5" s="32" t="s">
        <v>15</v>
      </c>
      <c r="C5" s="671">
        <f>PRESUPUESTO!$C$3</f>
        <v>0</v>
      </c>
      <c r="D5" s="672"/>
      <c r="E5" s="671"/>
      <c r="F5" s="672"/>
      <c r="G5" s="673" t="str">
        <f>PRESUPUESTO!$A$11</f>
        <v>(1) INTERNADO</v>
      </c>
      <c r="H5" s="674"/>
      <c r="I5" s="115">
        <f>PRESUPUESTO!$E$11</f>
        <v>0</v>
      </c>
      <c r="J5" s="671">
        <f>PRESUPUESTO!$F$11</f>
        <v>0</v>
      </c>
      <c r="K5" s="672"/>
      <c r="L5" s="52">
        <f>'MES 11'!L5</f>
        <v>0</v>
      </c>
      <c r="M5" s="667">
        <v>0</v>
      </c>
      <c r="N5" s="668"/>
    </row>
    <row r="6" spans="1:14" s="78" customFormat="1" ht="18" customHeight="1">
      <c r="A6" s="678"/>
      <c r="B6" s="50" t="s">
        <v>42</v>
      </c>
      <c r="C6" s="671">
        <f>PRESUPUESTO!$C$4</f>
        <v>0</v>
      </c>
      <c r="D6" s="672"/>
      <c r="E6" s="671" t="s">
        <v>215</v>
      </c>
      <c r="F6" s="672"/>
      <c r="G6" s="673" t="str">
        <f>PRESUPUESTO!$A$12</f>
        <v>(2) EXTERNADO MEDIA JORNADA</v>
      </c>
      <c r="H6" s="674"/>
      <c r="I6" s="115">
        <f>PRESUPUESTO!$E$12</f>
        <v>0</v>
      </c>
      <c r="J6" s="671">
        <f>PRESUPUESTO!$F$12</f>
        <v>0</v>
      </c>
      <c r="K6" s="672"/>
      <c r="L6" s="52">
        <f>'MES 11'!L6</f>
        <v>0</v>
      </c>
      <c r="M6" s="667">
        <v>0</v>
      </c>
      <c r="N6" s="668"/>
    </row>
    <row r="7" spans="1:14" s="78" customFormat="1" ht="18" customHeight="1">
      <c r="A7" s="678"/>
      <c r="B7" s="116" t="s">
        <v>1</v>
      </c>
      <c r="C7" s="669">
        <f>PRESUPUESTO!$G$2</f>
        <v>0</v>
      </c>
      <c r="D7" s="670"/>
      <c r="E7" s="669"/>
      <c r="F7" s="670"/>
      <c r="G7" s="673" t="str">
        <f>PRESUPUESTO!$A$13</f>
        <v>(3) INTERVENCION DE APOYO PSICOSOCIAL</v>
      </c>
      <c r="H7" s="674"/>
      <c r="I7" s="115">
        <f>PRESUPUESTO!$E$13</f>
        <v>0</v>
      </c>
      <c r="J7" s="671">
        <f>PRESUPUESTO!$F$13</f>
        <v>0</v>
      </c>
      <c r="K7" s="672"/>
      <c r="L7" s="52">
        <f>'MES 11'!L7</f>
        <v>0</v>
      </c>
      <c r="M7" s="667">
        <v>0</v>
      </c>
      <c r="N7" s="668"/>
    </row>
    <row r="8" spans="1:14" s="78" customFormat="1" ht="18" customHeight="1">
      <c r="A8" s="678"/>
      <c r="B8" s="72" t="s">
        <v>41</v>
      </c>
      <c r="C8" s="669">
        <f>PRESUPUESTO!$G$3</f>
        <v>0</v>
      </c>
      <c r="D8" s="670"/>
      <c r="E8" s="671" t="s">
        <v>214</v>
      </c>
      <c r="F8" s="672"/>
      <c r="G8" s="673" t="str">
        <f>PRESUPUESTO!$A$14</f>
        <v>(4) APOYO PSICOLOGICO ESPECIALIZADO</v>
      </c>
      <c r="H8" s="674"/>
      <c r="I8" s="115">
        <f>PRESUPUESTO!$E$14</f>
        <v>0</v>
      </c>
      <c r="J8" s="671">
        <f>PRESUPUESTO!$F$14</f>
        <v>0</v>
      </c>
      <c r="K8" s="672"/>
      <c r="L8" s="52">
        <f>'MES 11'!L8</f>
        <v>0</v>
      </c>
      <c r="M8" s="667">
        <v>0</v>
      </c>
      <c r="N8" s="668"/>
    </row>
    <row r="9" spans="1:14" s="78" customFormat="1" ht="18" customHeight="1">
      <c r="A9" s="678"/>
      <c r="B9" s="72" t="s">
        <v>3</v>
      </c>
      <c r="C9" s="669">
        <f>PRESUPUESTO!$G$4</f>
        <v>0</v>
      </c>
      <c r="D9" s="670"/>
      <c r="E9" s="671"/>
      <c r="F9" s="672"/>
      <c r="G9" s="673">
        <f>PRESUPUESTO!$A$15</f>
        <v>0</v>
      </c>
      <c r="H9" s="674"/>
      <c r="I9" s="52">
        <f>PRESUPUESTO!$E$15</f>
        <v>0</v>
      </c>
      <c r="J9" s="675">
        <f>PRESUPUESTO!$F$15</f>
        <v>0</v>
      </c>
      <c r="K9" s="676"/>
      <c r="L9" s="52">
        <f>'MES 11'!L9</f>
        <v>0</v>
      </c>
      <c r="M9" s="667">
        <v>0</v>
      </c>
      <c r="N9" s="668"/>
    </row>
    <row r="10" spans="1:14" s="97" customFormat="1" ht="18" customHeight="1">
      <c r="A10" s="679"/>
      <c r="B10" s="105" t="s">
        <v>232</v>
      </c>
      <c r="C10" s="106">
        <v>0</v>
      </c>
      <c r="D10" s="82"/>
      <c r="E10" s="501" t="s">
        <v>244</v>
      </c>
      <c r="F10" s="502"/>
      <c r="G10" s="537"/>
      <c r="H10" s="538"/>
      <c r="I10" s="113" t="s">
        <v>246</v>
      </c>
      <c r="J10" s="489" t="s">
        <v>247</v>
      </c>
      <c r="K10" s="490"/>
      <c r="L10" s="491"/>
      <c r="M10" s="543"/>
      <c r="N10" s="544"/>
    </row>
    <row r="11" spans="1:14" ht="18" customHeight="1">
      <c r="A11" s="249" t="s">
        <v>58</v>
      </c>
      <c r="B11" s="241" t="s">
        <v>4</v>
      </c>
      <c r="C11" s="250">
        <v>1</v>
      </c>
      <c r="D11" s="250">
        <v>2</v>
      </c>
      <c r="E11" s="250">
        <v>3</v>
      </c>
      <c r="F11" s="250" t="s">
        <v>5</v>
      </c>
      <c r="G11" s="250">
        <v>5</v>
      </c>
      <c r="H11" s="250">
        <v>-6</v>
      </c>
      <c r="I11" s="250" t="s">
        <v>6</v>
      </c>
      <c r="J11" s="647" t="s">
        <v>105</v>
      </c>
      <c r="K11" s="648"/>
      <c r="L11" s="658" t="s">
        <v>135</v>
      </c>
      <c r="M11" s="659"/>
      <c r="N11" s="251" t="s">
        <v>44</v>
      </c>
    </row>
    <row r="12" spans="1:14" s="252" customFormat="1" ht="27" customHeight="1">
      <c r="A12" s="662">
        <v>1000</v>
      </c>
      <c r="B12" s="656" t="s">
        <v>8</v>
      </c>
      <c r="C12" s="649" t="s">
        <v>108</v>
      </c>
      <c r="D12" s="656" t="s">
        <v>9</v>
      </c>
      <c r="E12" s="656" t="s">
        <v>10</v>
      </c>
      <c r="F12" s="649" t="s">
        <v>107</v>
      </c>
      <c r="G12" s="649" t="s">
        <v>178</v>
      </c>
      <c r="H12" s="649" t="s">
        <v>180</v>
      </c>
      <c r="I12" s="649" t="s">
        <v>109</v>
      </c>
      <c r="J12" s="664" t="s">
        <v>75</v>
      </c>
      <c r="K12" s="653"/>
      <c r="L12" s="660" t="s">
        <v>132</v>
      </c>
      <c r="M12" s="661"/>
      <c r="N12" s="649" t="s">
        <v>111</v>
      </c>
    </row>
    <row r="13" spans="1:14" s="252" customFormat="1" ht="32.25" customHeight="1">
      <c r="A13" s="663"/>
      <c r="B13" s="657"/>
      <c r="C13" s="651"/>
      <c r="D13" s="657"/>
      <c r="E13" s="657"/>
      <c r="F13" s="650"/>
      <c r="G13" s="651"/>
      <c r="H13" s="651"/>
      <c r="I13" s="651"/>
      <c r="J13" s="665"/>
      <c r="K13" s="655"/>
      <c r="L13" s="253" t="s">
        <v>136</v>
      </c>
      <c r="M13" s="253" t="s">
        <v>137</v>
      </c>
      <c r="N13" s="651"/>
    </row>
    <row r="14" spans="1:14" ht="18" customHeight="1">
      <c r="A14" s="241">
        <v>1100</v>
      </c>
      <c r="B14" s="239" t="s">
        <v>224</v>
      </c>
      <c r="C14" s="31">
        <f>'MES 11'!F14</f>
        <v>0</v>
      </c>
      <c r="D14" s="29">
        <v>0</v>
      </c>
      <c r="E14" s="29">
        <v>0</v>
      </c>
      <c r="F14" s="31">
        <f>C14+D14-E14</f>
        <v>0</v>
      </c>
      <c r="G14" s="31">
        <f>'MES 11'!I14</f>
        <v>0</v>
      </c>
      <c r="H14" s="29">
        <f>+M5+M6+M7+M8+M9+M10</f>
        <v>0</v>
      </c>
      <c r="I14" s="31">
        <f>G14+H14</f>
        <v>0</v>
      </c>
      <c r="J14" s="644" t="e">
        <f t="shared" ref="J14:J19" si="0">(I14/F14)</f>
        <v>#DIV/0!</v>
      </c>
      <c r="K14" s="645"/>
      <c r="L14" s="61">
        <v>0</v>
      </c>
      <c r="M14" s="61">
        <v>0</v>
      </c>
      <c r="N14" s="173">
        <f>F14-I14</f>
        <v>0</v>
      </c>
    </row>
    <row r="15" spans="1:14" ht="18" customHeight="1">
      <c r="A15" s="241">
        <v>1200</v>
      </c>
      <c r="B15" s="239" t="s">
        <v>220</v>
      </c>
      <c r="C15" s="31">
        <f>'MES 11'!F15</f>
        <v>0</v>
      </c>
      <c r="D15" s="29">
        <v>0</v>
      </c>
      <c r="E15" s="29">
        <v>0</v>
      </c>
      <c r="F15" s="31">
        <f>C15+D15-E15</f>
        <v>0</v>
      </c>
      <c r="G15" s="31">
        <f>'MES 11'!I15</f>
        <v>0</v>
      </c>
      <c r="H15" s="29">
        <v>0</v>
      </c>
      <c r="I15" s="31">
        <f>G15+H15</f>
        <v>0</v>
      </c>
      <c r="J15" s="644" t="e">
        <f t="shared" si="0"/>
        <v>#DIV/0!</v>
      </c>
      <c r="K15" s="645"/>
      <c r="L15" s="61">
        <v>0</v>
      </c>
      <c r="M15" s="61">
        <v>0</v>
      </c>
      <c r="N15" s="173">
        <f>F15-I15</f>
        <v>0</v>
      </c>
    </row>
    <row r="16" spans="1:14" ht="18" customHeight="1">
      <c r="A16" s="241">
        <v>1300</v>
      </c>
      <c r="B16" s="239" t="s">
        <v>182</v>
      </c>
      <c r="C16" s="31">
        <f>'MES 11'!F16</f>
        <v>0</v>
      </c>
      <c r="D16" s="29">
        <v>0</v>
      </c>
      <c r="E16" s="29">
        <v>0</v>
      </c>
      <c r="F16" s="31">
        <f>C16+D16-E16</f>
        <v>0</v>
      </c>
      <c r="G16" s="31">
        <f>'MES 11'!I16</f>
        <v>0</v>
      </c>
      <c r="H16" s="29">
        <v>0</v>
      </c>
      <c r="I16" s="31">
        <f>G16+H16</f>
        <v>0</v>
      </c>
      <c r="J16" s="644" t="e">
        <f t="shared" si="0"/>
        <v>#DIV/0!</v>
      </c>
      <c r="K16" s="645"/>
      <c r="L16" s="61">
        <v>0</v>
      </c>
      <c r="M16" s="61">
        <v>0</v>
      </c>
      <c r="N16" s="173">
        <f>F16-I16</f>
        <v>0</v>
      </c>
    </row>
    <row r="17" spans="1:14" ht="18" customHeight="1">
      <c r="A17" s="241">
        <v>1400</v>
      </c>
      <c r="B17" s="239" t="s">
        <v>225</v>
      </c>
      <c r="C17" s="31">
        <f>'MES 11'!F17</f>
        <v>0</v>
      </c>
      <c r="D17" s="29">
        <v>0</v>
      </c>
      <c r="E17" s="29">
        <v>0</v>
      </c>
      <c r="F17" s="31">
        <f>C17+D17-E17</f>
        <v>0</v>
      </c>
      <c r="G17" s="31">
        <f>'MES 11'!I17</f>
        <v>0</v>
      </c>
      <c r="H17" s="29">
        <v>0</v>
      </c>
      <c r="I17" s="31">
        <f>G17+H17</f>
        <v>0</v>
      </c>
      <c r="J17" s="644" t="e">
        <f t="shared" si="0"/>
        <v>#DIV/0!</v>
      </c>
      <c r="K17" s="645"/>
      <c r="L17" s="61">
        <v>0</v>
      </c>
      <c r="M17" s="61">
        <v>0</v>
      </c>
      <c r="N17" s="173">
        <f>F17-I17</f>
        <v>0</v>
      </c>
    </row>
    <row r="18" spans="1:14" ht="18" customHeight="1">
      <c r="A18" s="241">
        <v>1500</v>
      </c>
      <c r="B18" s="239" t="s">
        <v>226</v>
      </c>
      <c r="C18" s="31">
        <f>'MES 11'!F18</f>
        <v>0</v>
      </c>
      <c r="D18" s="29">
        <v>0</v>
      </c>
      <c r="E18" s="29">
        <v>0</v>
      </c>
      <c r="F18" s="31">
        <f>C18+D18-E18</f>
        <v>0</v>
      </c>
      <c r="G18" s="31">
        <f>'MES 11'!I18</f>
        <v>0</v>
      </c>
      <c r="H18" s="29">
        <v>0</v>
      </c>
      <c r="I18" s="31">
        <f>G18+H18</f>
        <v>0</v>
      </c>
      <c r="J18" s="644" t="e">
        <f t="shared" si="0"/>
        <v>#DIV/0!</v>
      </c>
      <c r="K18" s="645"/>
      <c r="L18" s="61">
        <v>0</v>
      </c>
      <c r="M18" s="61">
        <v>0</v>
      </c>
      <c r="N18" s="173">
        <f>F18-I18</f>
        <v>0</v>
      </c>
    </row>
    <row r="19" spans="1:14" s="254" customFormat="1" ht="18" customHeight="1">
      <c r="A19" s="619" t="s">
        <v>0</v>
      </c>
      <c r="B19" s="620"/>
      <c r="C19" s="172">
        <f>SUM(C14:C18)</f>
        <v>0</v>
      </c>
      <c r="D19" s="172">
        <f t="shared" ref="D19:I19" si="1">SUM(D14:D18)</f>
        <v>0</v>
      </c>
      <c r="E19" s="172">
        <f t="shared" si="1"/>
        <v>0</v>
      </c>
      <c r="F19" s="172">
        <f t="shared" si="1"/>
        <v>0</v>
      </c>
      <c r="G19" s="172">
        <f t="shared" si="1"/>
        <v>0</v>
      </c>
      <c r="H19" s="172">
        <f t="shared" si="1"/>
        <v>0</v>
      </c>
      <c r="I19" s="172">
        <f t="shared" si="1"/>
        <v>0</v>
      </c>
      <c r="J19" s="642" t="e">
        <f t="shared" si="0"/>
        <v>#DIV/0!</v>
      </c>
      <c r="K19" s="643"/>
      <c r="L19" s="174">
        <f>SUM(L14:L18)</f>
        <v>0</v>
      </c>
      <c r="M19" s="174">
        <f>SUM(M14:M18)</f>
        <v>0</v>
      </c>
      <c r="N19" s="174">
        <f>SUM(N14:N18)</f>
        <v>0</v>
      </c>
    </row>
    <row r="20" spans="1:14" ht="18" customHeight="1"/>
    <row r="21" spans="1:14" s="78" customFormat="1" ht="18" customHeight="1">
      <c r="B21" s="666" t="s">
        <v>13</v>
      </c>
      <c r="C21" s="666"/>
      <c r="D21" s="666"/>
      <c r="E21" s="666" t="s">
        <v>45</v>
      </c>
      <c r="F21" s="666"/>
      <c r="G21" s="666"/>
      <c r="H21" s="666"/>
      <c r="I21" s="666" t="s">
        <v>46</v>
      </c>
      <c r="J21" s="666"/>
      <c r="K21" s="666"/>
      <c r="L21" s="666"/>
      <c r="M21" s="666"/>
      <c r="N21" s="666"/>
    </row>
    <row r="22" spans="1:14" s="78" customFormat="1" ht="18" customHeight="1">
      <c r="B22" s="666"/>
      <c r="C22" s="666"/>
      <c r="D22" s="666"/>
      <c r="E22" s="666"/>
      <c r="F22" s="666"/>
      <c r="G22" s="666"/>
      <c r="H22" s="666"/>
      <c r="I22" s="666"/>
      <c r="J22" s="666"/>
      <c r="K22" s="666"/>
      <c r="L22" s="666"/>
      <c r="M22" s="666"/>
      <c r="N22" s="666"/>
    </row>
    <row r="23" spans="1:14" s="78" customFormat="1" ht="40.5" customHeight="1">
      <c r="B23" s="666"/>
      <c r="C23" s="666"/>
      <c r="D23" s="666"/>
      <c r="E23" s="666"/>
      <c r="F23" s="666"/>
      <c r="G23" s="666"/>
      <c r="H23" s="666"/>
      <c r="I23" s="666"/>
      <c r="J23" s="666"/>
      <c r="K23" s="666"/>
      <c r="L23" s="666"/>
      <c r="M23" s="666"/>
      <c r="N23" s="666"/>
    </row>
    <row r="24" spans="1:14" s="78" customFormat="1">
      <c r="B24" s="666" t="s">
        <v>14</v>
      </c>
      <c r="C24" s="666"/>
      <c r="D24" s="666"/>
      <c r="E24" s="666" t="s">
        <v>14</v>
      </c>
      <c r="F24" s="666"/>
      <c r="G24" s="666"/>
      <c r="H24" s="666"/>
      <c r="I24" s="666" t="s">
        <v>14</v>
      </c>
      <c r="J24" s="666"/>
      <c r="K24" s="666"/>
      <c r="L24" s="666"/>
      <c r="M24" s="666"/>
      <c r="N24" s="666"/>
    </row>
    <row r="25" spans="1:14" ht="12.6" customHeight="1"/>
    <row r="26" spans="1:14">
      <c r="B26" s="255" t="s">
        <v>233</v>
      </c>
    </row>
    <row r="27" spans="1:14">
      <c r="B27" s="256"/>
    </row>
    <row r="28" spans="1:14">
      <c r="B28" s="256"/>
    </row>
    <row r="29" spans="1:14">
      <c r="B29" s="255"/>
    </row>
    <row r="30" spans="1:14" ht="18" customHeight="1">
      <c r="A30" s="249" t="s">
        <v>58</v>
      </c>
      <c r="B30" s="241" t="s">
        <v>4</v>
      </c>
      <c r="C30" s="250">
        <v>1</v>
      </c>
      <c r="D30" s="250">
        <v>2</v>
      </c>
      <c r="E30" s="250">
        <v>3</v>
      </c>
      <c r="F30" s="250" t="s">
        <v>5</v>
      </c>
      <c r="G30" s="250">
        <v>5</v>
      </c>
      <c r="H30" s="250">
        <v>-6</v>
      </c>
      <c r="I30" s="250" t="s">
        <v>6</v>
      </c>
      <c r="J30" s="647" t="s">
        <v>105</v>
      </c>
      <c r="K30" s="648"/>
      <c r="L30" s="658" t="s">
        <v>135</v>
      </c>
      <c r="M30" s="659"/>
      <c r="N30" s="251" t="s">
        <v>44</v>
      </c>
    </row>
    <row r="31" spans="1:14" s="254" customFormat="1" ht="27" customHeight="1">
      <c r="A31" s="656">
        <v>2000</v>
      </c>
      <c r="B31" s="656" t="s">
        <v>18</v>
      </c>
      <c r="C31" s="649" t="s">
        <v>108</v>
      </c>
      <c r="D31" s="656" t="s">
        <v>9</v>
      </c>
      <c r="E31" s="656" t="s">
        <v>10</v>
      </c>
      <c r="F31" s="649" t="s">
        <v>107</v>
      </c>
      <c r="G31" s="649" t="s">
        <v>179</v>
      </c>
      <c r="H31" s="649" t="s">
        <v>181</v>
      </c>
      <c r="I31" s="649" t="s">
        <v>110</v>
      </c>
      <c r="J31" s="652" t="s">
        <v>76</v>
      </c>
      <c r="K31" s="653"/>
      <c r="L31" s="660" t="s">
        <v>132</v>
      </c>
      <c r="M31" s="661"/>
      <c r="N31" s="649" t="s">
        <v>112</v>
      </c>
    </row>
    <row r="32" spans="1:14" s="254" customFormat="1" ht="27" customHeight="1">
      <c r="A32" s="657"/>
      <c r="B32" s="657"/>
      <c r="C32" s="651"/>
      <c r="D32" s="657"/>
      <c r="E32" s="657"/>
      <c r="F32" s="650"/>
      <c r="G32" s="650"/>
      <c r="H32" s="651"/>
      <c r="I32" s="651"/>
      <c r="J32" s="654"/>
      <c r="K32" s="655"/>
      <c r="L32" s="257" t="s">
        <v>133</v>
      </c>
      <c r="M32" s="257" t="s">
        <v>134</v>
      </c>
      <c r="N32" s="651"/>
    </row>
    <row r="33" spans="1:14" s="254" customFormat="1" ht="18" customHeight="1">
      <c r="A33" s="251">
        <v>2100</v>
      </c>
      <c r="B33" s="646" t="s">
        <v>187</v>
      </c>
      <c r="C33" s="646"/>
      <c r="D33" s="646"/>
      <c r="E33" s="646"/>
      <c r="F33" s="646"/>
      <c r="G33" s="646"/>
      <c r="H33" s="646"/>
      <c r="I33" s="646"/>
      <c r="J33" s="646"/>
      <c r="K33" s="646"/>
      <c r="L33" s="646"/>
      <c r="M33" s="646"/>
      <c r="N33" s="646"/>
    </row>
    <row r="34" spans="1:14" ht="18" customHeight="1">
      <c r="A34" s="241">
        <v>2101</v>
      </c>
      <c r="B34" s="239" t="s">
        <v>80</v>
      </c>
      <c r="C34" s="31">
        <f>'MES 11'!F34</f>
        <v>0</v>
      </c>
      <c r="D34" s="29">
        <v>0</v>
      </c>
      <c r="E34" s="29">
        <v>0</v>
      </c>
      <c r="F34" s="31">
        <f>C34+D34-E34</f>
        <v>0</v>
      </c>
      <c r="G34" s="31">
        <f>'MES 11'!I34</f>
        <v>0</v>
      </c>
      <c r="H34" s="29">
        <v>0</v>
      </c>
      <c r="I34" s="31">
        <f>G34+H34</f>
        <v>0</v>
      </c>
      <c r="J34" s="644" t="e">
        <f>(I34/F34)</f>
        <v>#DIV/0!</v>
      </c>
      <c r="K34" s="645"/>
      <c r="L34" s="61">
        <v>0</v>
      </c>
      <c r="M34" s="61">
        <v>0</v>
      </c>
      <c r="N34" s="30">
        <f>(F34-I34)</f>
        <v>0</v>
      </c>
    </row>
    <row r="35" spans="1:14" ht="18" customHeight="1">
      <c r="A35" s="241">
        <v>2102</v>
      </c>
      <c r="B35" s="239" t="s">
        <v>20</v>
      </c>
      <c r="C35" s="31">
        <f>'MES 11'!F35</f>
        <v>0</v>
      </c>
      <c r="D35" s="29">
        <v>0</v>
      </c>
      <c r="E35" s="29">
        <v>0</v>
      </c>
      <c r="F35" s="31">
        <f t="shared" ref="F35:F44" si="2">C35+D35-E35</f>
        <v>0</v>
      </c>
      <c r="G35" s="31">
        <f>'MES 11'!I35</f>
        <v>0</v>
      </c>
      <c r="H35" s="29">
        <v>0</v>
      </c>
      <c r="I35" s="31">
        <f t="shared" ref="I35:I44" si="3">G35+H35</f>
        <v>0</v>
      </c>
      <c r="J35" s="644" t="e">
        <f t="shared" ref="J35:J44" si="4">(I35/F35)</f>
        <v>#DIV/0!</v>
      </c>
      <c r="K35" s="645"/>
      <c r="L35" s="61">
        <v>0</v>
      </c>
      <c r="M35" s="61">
        <v>0</v>
      </c>
      <c r="N35" s="30">
        <f t="shared" ref="N35:N44" si="5">(F35-I35)</f>
        <v>0</v>
      </c>
    </row>
    <row r="36" spans="1:14" ht="18" customHeight="1">
      <c r="A36" s="241">
        <v>2103</v>
      </c>
      <c r="B36" s="239" t="s">
        <v>21</v>
      </c>
      <c r="C36" s="31">
        <f>'MES 11'!F36</f>
        <v>0</v>
      </c>
      <c r="D36" s="29">
        <v>0</v>
      </c>
      <c r="E36" s="29">
        <v>0</v>
      </c>
      <c r="F36" s="31">
        <f t="shared" si="2"/>
        <v>0</v>
      </c>
      <c r="G36" s="31">
        <f>'MES 11'!I36</f>
        <v>0</v>
      </c>
      <c r="H36" s="29">
        <v>0</v>
      </c>
      <c r="I36" s="31">
        <f t="shared" si="3"/>
        <v>0</v>
      </c>
      <c r="J36" s="644" t="e">
        <f t="shared" si="4"/>
        <v>#DIV/0!</v>
      </c>
      <c r="K36" s="645"/>
      <c r="L36" s="61">
        <v>0</v>
      </c>
      <c r="M36" s="61">
        <v>0</v>
      </c>
      <c r="N36" s="30">
        <f t="shared" si="5"/>
        <v>0</v>
      </c>
    </row>
    <row r="37" spans="1:14" ht="18" customHeight="1">
      <c r="A37" s="241">
        <v>2104</v>
      </c>
      <c r="B37" s="239" t="s">
        <v>22</v>
      </c>
      <c r="C37" s="31">
        <f>'MES 11'!F37</f>
        <v>0</v>
      </c>
      <c r="D37" s="29">
        <v>0</v>
      </c>
      <c r="E37" s="29">
        <v>0</v>
      </c>
      <c r="F37" s="31">
        <f t="shared" si="2"/>
        <v>0</v>
      </c>
      <c r="G37" s="31">
        <f>'MES 11'!I37</f>
        <v>0</v>
      </c>
      <c r="H37" s="29">
        <v>0</v>
      </c>
      <c r="I37" s="31">
        <f t="shared" si="3"/>
        <v>0</v>
      </c>
      <c r="J37" s="644" t="e">
        <f t="shared" si="4"/>
        <v>#DIV/0!</v>
      </c>
      <c r="K37" s="645"/>
      <c r="L37" s="61">
        <v>0</v>
      </c>
      <c r="M37" s="61">
        <v>0</v>
      </c>
      <c r="N37" s="30">
        <f t="shared" si="5"/>
        <v>0</v>
      </c>
    </row>
    <row r="38" spans="1:14" ht="18" customHeight="1">
      <c r="A38" s="241">
        <v>2105</v>
      </c>
      <c r="B38" s="239" t="s">
        <v>23</v>
      </c>
      <c r="C38" s="31">
        <f>'MES 11'!F38</f>
        <v>0</v>
      </c>
      <c r="D38" s="29">
        <v>0</v>
      </c>
      <c r="E38" s="29">
        <v>0</v>
      </c>
      <c r="F38" s="31">
        <f t="shared" si="2"/>
        <v>0</v>
      </c>
      <c r="G38" s="31">
        <f>'MES 11'!I38</f>
        <v>0</v>
      </c>
      <c r="H38" s="29">
        <v>0</v>
      </c>
      <c r="I38" s="31">
        <f t="shared" si="3"/>
        <v>0</v>
      </c>
      <c r="J38" s="644" t="e">
        <f t="shared" si="4"/>
        <v>#DIV/0!</v>
      </c>
      <c r="K38" s="645"/>
      <c r="L38" s="61">
        <v>0</v>
      </c>
      <c r="M38" s="61">
        <v>0</v>
      </c>
      <c r="N38" s="30">
        <f t="shared" si="5"/>
        <v>0</v>
      </c>
    </row>
    <row r="39" spans="1:14" ht="18" customHeight="1">
      <c r="A39" s="241">
        <v>2106</v>
      </c>
      <c r="B39" s="239" t="s">
        <v>24</v>
      </c>
      <c r="C39" s="31">
        <f>'MES 11'!F39</f>
        <v>0</v>
      </c>
      <c r="D39" s="29">
        <v>0</v>
      </c>
      <c r="E39" s="29">
        <v>0</v>
      </c>
      <c r="F39" s="31">
        <f t="shared" si="2"/>
        <v>0</v>
      </c>
      <c r="G39" s="31">
        <f>'MES 11'!I39</f>
        <v>0</v>
      </c>
      <c r="H39" s="29">
        <v>0</v>
      </c>
      <c r="I39" s="31">
        <f t="shared" si="3"/>
        <v>0</v>
      </c>
      <c r="J39" s="644" t="e">
        <f t="shared" si="4"/>
        <v>#DIV/0!</v>
      </c>
      <c r="K39" s="645"/>
      <c r="L39" s="61">
        <v>0</v>
      </c>
      <c r="M39" s="61">
        <v>0</v>
      </c>
      <c r="N39" s="30">
        <f t="shared" si="5"/>
        <v>0</v>
      </c>
    </row>
    <row r="40" spans="1:14" ht="18" customHeight="1">
      <c r="A40" s="241">
        <v>2107</v>
      </c>
      <c r="B40" s="239" t="s">
        <v>25</v>
      </c>
      <c r="C40" s="31">
        <f>'MES 11'!F40</f>
        <v>0</v>
      </c>
      <c r="D40" s="29">
        <v>0</v>
      </c>
      <c r="E40" s="29">
        <v>0</v>
      </c>
      <c r="F40" s="31">
        <f t="shared" si="2"/>
        <v>0</v>
      </c>
      <c r="G40" s="31">
        <f>'MES 11'!I40</f>
        <v>0</v>
      </c>
      <c r="H40" s="29">
        <v>0</v>
      </c>
      <c r="I40" s="31">
        <f t="shared" si="3"/>
        <v>0</v>
      </c>
      <c r="J40" s="644" t="e">
        <f t="shared" si="4"/>
        <v>#DIV/0!</v>
      </c>
      <c r="K40" s="645"/>
      <c r="L40" s="61">
        <v>0</v>
      </c>
      <c r="M40" s="61">
        <v>0</v>
      </c>
      <c r="N40" s="30">
        <f t="shared" si="5"/>
        <v>0</v>
      </c>
    </row>
    <row r="41" spans="1:14" ht="18" customHeight="1">
      <c r="A41" s="241">
        <v>2108</v>
      </c>
      <c r="B41" s="258" t="s">
        <v>88</v>
      </c>
      <c r="C41" s="31">
        <f>'MES 11'!F41</f>
        <v>0</v>
      </c>
      <c r="D41" s="29">
        <v>0</v>
      </c>
      <c r="E41" s="29">
        <v>0</v>
      </c>
      <c r="F41" s="31">
        <f t="shared" si="2"/>
        <v>0</v>
      </c>
      <c r="G41" s="31">
        <f>'MES 11'!I41</f>
        <v>0</v>
      </c>
      <c r="H41" s="29">
        <v>0</v>
      </c>
      <c r="I41" s="31">
        <f t="shared" si="3"/>
        <v>0</v>
      </c>
      <c r="J41" s="644" t="e">
        <f t="shared" si="4"/>
        <v>#DIV/0!</v>
      </c>
      <c r="K41" s="645"/>
      <c r="L41" s="61">
        <v>0</v>
      </c>
      <c r="M41" s="61">
        <v>0</v>
      </c>
      <c r="N41" s="30">
        <f t="shared" si="5"/>
        <v>0</v>
      </c>
    </row>
    <row r="42" spans="1:14" ht="18" customHeight="1">
      <c r="A42" s="241">
        <v>2109</v>
      </c>
      <c r="B42" s="239" t="s">
        <v>131</v>
      </c>
      <c r="C42" s="31">
        <f>'MES 11'!F42</f>
        <v>0</v>
      </c>
      <c r="D42" s="29">
        <v>0</v>
      </c>
      <c r="E42" s="29">
        <v>0</v>
      </c>
      <c r="F42" s="31">
        <f t="shared" si="2"/>
        <v>0</v>
      </c>
      <c r="G42" s="31">
        <f>'MES 11'!I42</f>
        <v>0</v>
      </c>
      <c r="H42" s="29">
        <v>0</v>
      </c>
      <c r="I42" s="31">
        <f t="shared" si="3"/>
        <v>0</v>
      </c>
      <c r="J42" s="644" t="e">
        <f t="shared" si="4"/>
        <v>#DIV/0!</v>
      </c>
      <c r="K42" s="645"/>
      <c r="L42" s="61">
        <v>0</v>
      </c>
      <c r="M42" s="61">
        <v>0</v>
      </c>
      <c r="N42" s="30">
        <f t="shared" si="5"/>
        <v>0</v>
      </c>
    </row>
    <row r="43" spans="1:14" ht="18" customHeight="1">
      <c r="A43" s="241">
        <f>+A42+1</f>
        <v>2110</v>
      </c>
      <c r="B43" s="239" t="s">
        <v>27</v>
      </c>
      <c r="C43" s="31">
        <f>'MES 11'!F43</f>
        <v>0</v>
      </c>
      <c r="D43" s="29">
        <v>0</v>
      </c>
      <c r="E43" s="29">
        <v>0</v>
      </c>
      <c r="F43" s="31">
        <f t="shared" si="2"/>
        <v>0</v>
      </c>
      <c r="G43" s="31">
        <f>'MES 11'!I43</f>
        <v>0</v>
      </c>
      <c r="H43" s="29">
        <v>0</v>
      </c>
      <c r="I43" s="31">
        <f t="shared" si="3"/>
        <v>0</v>
      </c>
      <c r="J43" s="644" t="e">
        <f t="shared" si="4"/>
        <v>#DIV/0!</v>
      </c>
      <c r="K43" s="645"/>
      <c r="L43" s="61">
        <v>0</v>
      </c>
      <c r="M43" s="61">
        <v>0</v>
      </c>
      <c r="N43" s="30">
        <f t="shared" si="5"/>
        <v>0</v>
      </c>
    </row>
    <row r="44" spans="1:14" ht="18" customHeight="1">
      <c r="A44" s="241">
        <f>+A43+1</f>
        <v>2111</v>
      </c>
      <c r="B44" s="239" t="s">
        <v>28</v>
      </c>
      <c r="C44" s="31">
        <f>'MES 11'!F44</f>
        <v>0</v>
      </c>
      <c r="D44" s="29">
        <v>0</v>
      </c>
      <c r="E44" s="29">
        <v>0</v>
      </c>
      <c r="F44" s="31">
        <f t="shared" si="2"/>
        <v>0</v>
      </c>
      <c r="G44" s="31">
        <f>'MES 11'!I44</f>
        <v>0</v>
      </c>
      <c r="H44" s="29">
        <v>0</v>
      </c>
      <c r="I44" s="31">
        <f t="shared" si="3"/>
        <v>0</v>
      </c>
      <c r="J44" s="644" t="e">
        <f t="shared" si="4"/>
        <v>#DIV/0!</v>
      </c>
      <c r="K44" s="645"/>
      <c r="L44" s="61">
        <v>0</v>
      </c>
      <c r="M44" s="61">
        <v>0</v>
      </c>
      <c r="N44" s="30">
        <f t="shared" si="5"/>
        <v>0</v>
      </c>
    </row>
    <row r="45" spans="1:14" ht="18" customHeight="1">
      <c r="A45" s="241">
        <f>+A44+1</f>
        <v>2112</v>
      </c>
      <c r="B45" s="239" t="s">
        <v>205</v>
      </c>
      <c r="C45" s="31">
        <f>'MES 11'!F45</f>
        <v>0</v>
      </c>
      <c r="D45" s="29">
        <v>0</v>
      </c>
      <c r="E45" s="29">
        <v>0</v>
      </c>
      <c r="F45" s="31">
        <f>C45+D45-E45</f>
        <v>0</v>
      </c>
      <c r="G45" s="31">
        <f>'MES 11'!I45</f>
        <v>0</v>
      </c>
      <c r="H45" s="29">
        <v>0</v>
      </c>
      <c r="I45" s="31">
        <f>G45+H45</f>
        <v>0</v>
      </c>
      <c r="J45" s="644" t="e">
        <f>(I45/F45)</f>
        <v>#DIV/0!</v>
      </c>
      <c r="K45" s="645"/>
      <c r="L45" s="61">
        <v>0</v>
      </c>
      <c r="M45" s="61">
        <v>0</v>
      </c>
      <c r="N45" s="30">
        <f>(F45-I45)</f>
        <v>0</v>
      </c>
    </row>
    <row r="46" spans="1:14" ht="18" customHeight="1">
      <c r="A46" s="241">
        <f>+A45+1</f>
        <v>2113</v>
      </c>
      <c r="B46" s="239" t="s">
        <v>124</v>
      </c>
      <c r="C46" s="31">
        <f>'MES 11'!F46</f>
        <v>0</v>
      </c>
      <c r="D46" s="29">
        <v>0</v>
      </c>
      <c r="E46" s="29">
        <v>0</v>
      </c>
      <c r="F46" s="31">
        <f>C46+D46-E46</f>
        <v>0</v>
      </c>
      <c r="G46" s="31">
        <f>'MES 11'!I46</f>
        <v>0</v>
      </c>
      <c r="H46" s="29">
        <v>0</v>
      </c>
      <c r="I46" s="31">
        <f>G46+H46</f>
        <v>0</v>
      </c>
      <c r="J46" s="644" t="e">
        <f>(I46/F46)</f>
        <v>#DIV/0!</v>
      </c>
      <c r="K46" s="645"/>
      <c r="L46" s="61">
        <v>0</v>
      </c>
      <c r="M46" s="61">
        <v>0</v>
      </c>
      <c r="N46" s="30">
        <f>(F46-I46)</f>
        <v>0</v>
      </c>
    </row>
    <row r="47" spans="1:14" s="254" customFormat="1" ht="18" customHeight="1">
      <c r="A47" s="619" t="s">
        <v>29</v>
      </c>
      <c r="B47" s="620"/>
      <c r="C47" s="175">
        <f t="shared" ref="C47:I47" si="6">SUM(C34:C46)</f>
        <v>0</v>
      </c>
      <c r="D47" s="175">
        <f t="shared" si="6"/>
        <v>0</v>
      </c>
      <c r="E47" s="175">
        <f t="shared" si="6"/>
        <v>0</v>
      </c>
      <c r="F47" s="175">
        <f t="shared" si="6"/>
        <v>0</v>
      </c>
      <c r="G47" s="175">
        <f t="shared" si="6"/>
        <v>0</v>
      </c>
      <c r="H47" s="175">
        <f t="shared" si="6"/>
        <v>0</v>
      </c>
      <c r="I47" s="175">
        <f t="shared" si="6"/>
        <v>0</v>
      </c>
      <c r="J47" s="642" t="e">
        <f>(I47/F47)</f>
        <v>#DIV/0!</v>
      </c>
      <c r="K47" s="643"/>
      <c r="L47" s="177">
        <f>SUM(L34:L46)</f>
        <v>0</v>
      </c>
      <c r="M47" s="177">
        <f>SUM(M34:M46)</f>
        <v>0</v>
      </c>
      <c r="N47" s="175">
        <f>SUM(N34:N46)</f>
        <v>0</v>
      </c>
    </row>
    <row r="48" spans="1:14" s="254" customFormat="1" ht="18" customHeight="1">
      <c r="A48" s="251">
        <v>2200</v>
      </c>
      <c r="B48" s="646" t="s">
        <v>188</v>
      </c>
      <c r="C48" s="646"/>
      <c r="D48" s="646"/>
      <c r="E48" s="646"/>
      <c r="F48" s="646"/>
      <c r="G48" s="646"/>
      <c r="H48" s="646"/>
      <c r="I48" s="646"/>
      <c r="J48" s="646"/>
      <c r="K48" s="646"/>
      <c r="L48" s="646"/>
      <c r="M48" s="646"/>
      <c r="N48" s="646"/>
    </row>
    <row r="49" spans="1:14" ht="18" customHeight="1">
      <c r="A49" s="241">
        <v>2201</v>
      </c>
      <c r="B49" s="239" t="s">
        <v>126</v>
      </c>
      <c r="C49" s="31">
        <f>'MES 11'!F49</f>
        <v>0</v>
      </c>
      <c r="D49" s="29">
        <v>0</v>
      </c>
      <c r="E49" s="29">
        <v>0</v>
      </c>
      <c r="F49" s="31">
        <f>C49+D49-E49</f>
        <v>0</v>
      </c>
      <c r="G49" s="31">
        <f>'MES 11'!I49</f>
        <v>0</v>
      </c>
      <c r="H49" s="55">
        <v>0</v>
      </c>
      <c r="I49" s="30">
        <f>(G49+H49)</f>
        <v>0</v>
      </c>
      <c r="J49" s="644" t="e">
        <f>(I49/F49)</f>
        <v>#DIV/0!</v>
      </c>
      <c r="K49" s="645"/>
      <c r="L49" s="61">
        <v>0</v>
      </c>
      <c r="M49" s="61">
        <v>0</v>
      </c>
      <c r="N49" s="30">
        <f>(F49-I49)</f>
        <v>0</v>
      </c>
    </row>
    <row r="50" spans="1:14" ht="18" customHeight="1">
      <c r="A50" s="241">
        <v>2202</v>
      </c>
      <c r="B50" s="286" t="s">
        <v>95</v>
      </c>
      <c r="C50" s="31">
        <f>'MES 11'!F50</f>
        <v>0</v>
      </c>
      <c r="D50" s="29">
        <v>0</v>
      </c>
      <c r="E50" s="29">
        <v>0</v>
      </c>
      <c r="F50" s="31">
        <f>C50+D50-E50</f>
        <v>0</v>
      </c>
      <c r="G50" s="31">
        <f>'MES 11'!I50</f>
        <v>0</v>
      </c>
      <c r="H50" s="55">
        <v>0</v>
      </c>
      <c r="I50" s="30">
        <f t="shared" ref="I50:I56" si="7">(G50+H50)</f>
        <v>0</v>
      </c>
      <c r="J50" s="644" t="e">
        <f t="shared" ref="J50:J64" si="8">(I50/F50)</f>
        <v>#DIV/0!</v>
      </c>
      <c r="K50" s="645"/>
      <c r="L50" s="61">
        <v>0</v>
      </c>
      <c r="M50" s="61">
        <v>0</v>
      </c>
      <c r="N50" s="30">
        <f t="shared" ref="N50:N56" si="9">(F50-I50)</f>
        <v>0</v>
      </c>
    </row>
    <row r="51" spans="1:14" ht="22.9" customHeight="1">
      <c r="A51" s="241">
        <v>2203</v>
      </c>
      <c r="B51" s="259" t="s">
        <v>130</v>
      </c>
      <c r="C51" s="31">
        <f>'MES 11'!F51</f>
        <v>0</v>
      </c>
      <c r="D51" s="29">
        <v>0</v>
      </c>
      <c r="E51" s="29">
        <v>0</v>
      </c>
      <c r="F51" s="31">
        <f>C51+D51-E51</f>
        <v>0</v>
      </c>
      <c r="G51" s="31">
        <f>'MES 11'!I51</f>
        <v>0</v>
      </c>
      <c r="H51" s="55">
        <v>0</v>
      </c>
      <c r="I51" s="30">
        <f t="shared" si="7"/>
        <v>0</v>
      </c>
      <c r="J51" s="644" t="e">
        <f t="shared" si="8"/>
        <v>#DIV/0!</v>
      </c>
      <c r="K51" s="645"/>
      <c r="L51" s="61">
        <v>0</v>
      </c>
      <c r="M51" s="61">
        <v>0</v>
      </c>
      <c r="N51" s="30">
        <f t="shared" si="9"/>
        <v>0</v>
      </c>
    </row>
    <row r="52" spans="1:14" ht="18" customHeight="1">
      <c r="A52" s="241">
        <v>2204</v>
      </c>
      <c r="B52" s="239" t="s">
        <v>129</v>
      </c>
      <c r="C52" s="31">
        <f>'MES 11'!F52</f>
        <v>0</v>
      </c>
      <c r="D52" s="29">
        <v>0</v>
      </c>
      <c r="E52" s="29">
        <v>0</v>
      </c>
      <c r="F52" s="31">
        <f>C52+D52-E52</f>
        <v>0</v>
      </c>
      <c r="G52" s="31">
        <f>'MES 11'!I52</f>
        <v>0</v>
      </c>
      <c r="H52" s="55">
        <v>0</v>
      </c>
      <c r="I52" s="30">
        <f t="shared" si="7"/>
        <v>0</v>
      </c>
      <c r="J52" s="644" t="e">
        <f t="shared" si="8"/>
        <v>#DIV/0!</v>
      </c>
      <c r="K52" s="645"/>
      <c r="L52" s="61">
        <v>0</v>
      </c>
      <c r="M52" s="61">
        <v>0</v>
      </c>
      <c r="N52" s="30">
        <f t="shared" si="9"/>
        <v>0</v>
      </c>
    </row>
    <row r="53" spans="1:14" ht="18" customHeight="1">
      <c r="A53" s="241">
        <v>2205</v>
      </c>
      <c r="B53" s="239" t="s">
        <v>81</v>
      </c>
      <c r="C53" s="31">
        <f>'MES 11'!F53</f>
        <v>0</v>
      </c>
      <c r="D53" s="29">
        <v>0</v>
      </c>
      <c r="E53" s="29">
        <v>0</v>
      </c>
      <c r="F53" s="31">
        <f t="shared" ref="F53:F63" si="10">C53+D53-E53</f>
        <v>0</v>
      </c>
      <c r="G53" s="31">
        <f>'MES 11'!I53</f>
        <v>0</v>
      </c>
      <c r="H53" s="55">
        <v>0</v>
      </c>
      <c r="I53" s="30">
        <f t="shared" si="7"/>
        <v>0</v>
      </c>
      <c r="J53" s="644" t="e">
        <f t="shared" si="8"/>
        <v>#DIV/0!</v>
      </c>
      <c r="K53" s="645"/>
      <c r="L53" s="61">
        <v>0</v>
      </c>
      <c r="M53" s="61">
        <v>0</v>
      </c>
      <c r="N53" s="30">
        <f t="shared" si="9"/>
        <v>0</v>
      </c>
    </row>
    <row r="54" spans="1:14" ht="18" customHeight="1">
      <c r="A54" s="241">
        <v>2206</v>
      </c>
      <c r="B54" s="239" t="s">
        <v>128</v>
      </c>
      <c r="C54" s="31">
        <f>'MES 11'!F54</f>
        <v>0</v>
      </c>
      <c r="D54" s="29">
        <v>0</v>
      </c>
      <c r="E54" s="29">
        <v>0</v>
      </c>
      <c r="F54" s="31">
        <f t="shared" si="10"/>
        <v>0</v>
      </c>
      <c r="G54" s="31">
        <f>'MES 11'!I54</f>
        <v>0</v>
      </c>
      <c r="H54" s="55">
        <v>0</v>
      </c>
      <c r="I54" s="30">
        <f t="shared" si="7"/>
        <v>0</v>
      </c>
      <c r="J54" s="644" t="e">
        <f t="shared" si="8"/>
        <v>#DIV/0!</v>
      </c>
      <c r="K54" s="645"/>
      <c r="L54" s="61">
        <v>0</v>
      </c>
      <c r="M54" s="61">
        <v>0</v>
      </c>
      <c r="N54" s="30">
        <f t="shared" si="9"/>
        <v>0</v>
      </c>
    </row>
    <row r="55" spans="1:14" ht="18" customHeight="1">
      <c r="A55" s="241">
        <v>2207</v>
      </c>
      <c r="B55" s="239" t="s">
        <v>195</v>
      </c>
      <c r="C55" s="31">
        <f>'MES 11'!F55</f>
        <v>0</v>
      </c>
      <c r="D55" s="29">
        <v>0</v>
      </c>
      <c r="E55" s="29">
        <v>0</v>
      </c>
      <c r="F55" s="31">
        <f t="shared" si="10"/>
        <v>0</v>
      </c>
      <c r="G55" s="31">
        <f>'MES 11'!I55</f>
        <v>0</v>
      </c>
      <c r="H55" s="55">
        <v>0</v>
      </c>
      <c r="I55" s="30">
        <f t="shared" si="7"/>
        <v>0</v>
      </c>
      <c r="J55" s="644" t="e">
        <f t="shared" si="8"/>
        <v>#DIV/0!</v>
      </c>
      <c r="K55" s="645"/>
      <c r="L55" s="61">
        <v>0</v>
      </c>
      <c r="M55" s="61">
        <v>0</v>
      </c>
      <c r="N55" s="30">
        <f t="shared" si="9"/>
        <v>0</v>
      </c>
    </row>
    <row r="56" spans="1:14" ht="18" customHeight="1">
      <c r="A56" s="241">
        <v>2208</v>
      </c>
      <c r="B56" s="239" t="s">
        <v>100</v>
      </c>
      <c r="C56" s="31">
        <f>'MES 11'!F56</f>
        <v>0</v>
      </c>
      <c r="D56" s="29">
        <v>0</v>
      </c>
      <c r="E56" s="29">
        <v>0</v>
      </c>
      <c r="F56" s="31">
        <f t="shared" si="10"/>
        <v>0</v>
      </c>
      <c r="G56" s="31">
        <f>'MES 11'!I56</f>
        <v>0</v>
      </c>
      <c r="H56" s="55">
        <v>0</v>
      </c>
      <c r="I56" s="30">
        <f t="shared" si="7"/>
        <v>0</v>
      </c>
      <c r="J56" s="644" t="e">
        <f t="shared" si="8"/>
        <v>#DIV/0!</v>
      </c>
      <c r="K56" s="645"/>
      <c r="L56" s="61">
        <v>0</v>
      </c>
      <c r="M56" s="61">
        <v>0</v>
      </c>
      <c r="N56" s="30">
        <f t="shared" si="9"/>
        <v>0</v>
      </c>
    </row>
    <row r="57" spans="1:14" ht="18" customHeight="1">
      <c r="A57" s="241">
        <v>2209</v>
      </c>
      <c r="B57" s="239" t="s">
        <v>183</v>
      </c>
      <c r="C57" s="31">
        <f>'MES 11'!F57</f>
        <v>0</v>
      </c>
      <c r="D57" s="29">
        <v>0</v>
      </c>
      <c r="E57" s="29">
        <v>0</v>
      </c>
      <c r="F57" s="31">
        <f t="shared" si="10"/>
        <v>0</v>
      </c>
      <c r="G57" s="31">
        <f>'MES 11'!I57</f>
        <v>0</v>
      </c>
      <c r="H57" s="55">
        <v>0</v>
      </c>
      <c r="I57" s="30">
        <f t="shared" ref="I57:I63" si="11">(G57+H57)</f>
        <v>0</v>
      </c>
      <c r="J57" s="644" t="e">
        <f t="shared" ref="J57:J63" si="12">(I57/F57)</f>
        <v>#DIV/0!</v>
      </c>
      <c r="K57" s="645"/>
      <c r="L57" s="61">
        <v>0</v>
      </c>
      <c r="M57" s="61">
        <v>0</v>
      </c>
      <c r="N57" s="30">
        <f t="shared" ref="N57:N63" si="13">(F57-I57)</f>
        <v>0</v>
      </c>
    </row>
    <row r="58" spans="1:14" ht="22.9" customHeight="1">
      <c r="A58" s="241">
        <v>2210</v>
      </c>
      <c r="B58" s="258" t="s">
        <v>184</v>
      </c>
      <c r="C58" s="31">
        <f>'MES 11'!F58</f>
        <v>0</v>
      </c>
      <c r="D58" s="29">
        <v>0</v>
      </c>
      <c r="E58" s="29">
        <v>0</v>
      </c>
      <c r="F58" s="31">
        <f>C58+D58-E58</f>
        <v>0</v>
      </c>
      <c r="G58" s="31">
        <f>'MES 11'!I58</f>
        <v>0</v>
      </c>
      <c r="H58" s="55">
        <v>0</v>
      </c>
      <c r="I58" s="30">
        <f t="shared" si="11"/>
        <v>0</v>
      </c>
      <c r="J58" s="644" t="e">
        <f t="shared" si="12"/>
        <v>#DIV/0!</v>
      </c>
      <c r="K58" s="645"/>
      <c r="L58" s="61">
        <v>0</v>
      </c>
      <c r="M58" s="61">
        <v>0</v>
      </c>
      <c r="N58" s="30">
        <f t="shared" si="13"/>
        <v>0</v>
      </c>
    </row>
    <row r="59" spans="1:14" ht="22.15" customHeight="1">
      <c r="A59" s="241">
        <v>2211</v>
      </c>
      <c r="B59" s="258" t="s">
        <v>227</v>
      </c>
      <c r="C59" s="31">
        <f>'MES 11'!F59</f>
        <v>0</v>
      </c>
      <c r="D59" s="29">
        <v>0</v>
      </c>
      <c r="E59" s="29">
        <v>0</v>
      </c>
      <c r="F59" s="31">
        <f>C59+D59-E59</f>
        <v>0</v>
      </c>
      <c r="G59" s="31">
        <f>'MES 11'!I59</f>
        <v>0</v>
      </c>
      <c r="H59" s="55">
        <v>0</v>
      </c>
      <c r="I59" s="30">
        <f t="shared" si="11"/>
        <v>0</v>
      </c>
      <c r="J59" s="644" t="e">
        <f t="shared" si="12"/>
        <v>#DIV/0!</v>
      </c>
      <c r="K59" s="645"/>
      <c r="L59" s="61">
        <v>0</v>
      </c>
      <c r="M59" s="61">
        <v>0</v>
      </c>
      <c r="N59" s="30">
        <f t="shared" si="13"/>
        <v>0</v>
      </c>
    </row>
    <row r="60" spans="1:14" ht="18" customHeight="1">
      <c r="A60" s="241">
        <v>2212</v>
      </c>
      <c r="B60" s="258" t="s">
        <v>200</v>
      </c>
      <c r="C60" s="31">
        <f>'MES 11'!F60</f>
        <v>0</v>
      </c>
      <c r="D60" s="29">
        <v>0</v>
      </c>
      <c r="E60" s="29">
        <v>0</v>
      </c>
      <c r="F60" s="31">
        <f t="shared" si="10"/>
        <v>0</v>
      </c>
      <c r="G60" s="31">
        <f>'MES 11'!I60</f>
        <v>0</v>
      </c>
      <c r="H60" s="55">
        <v>0</v>
      </c>
      <c r="I60" s="30">
        <f t="shared" si="11"/>
        <v>0</v>
      </c>
      <c r="J60" s="644" t="e">
        <f t="shared" si="12"/>
        <v>#DIV/0!</v>
      </c>
      <c r="K60" s="645"/>
      <c r="L60" s="61">
        <v>0</v>
      </c>
      <c r="M60" s="61">
        <v>0</v>
      </c>
      <c r="N60" s="30">
        <f t="shared" si="13"/>
        <v>0</v>
      </c>
    </row>
    <row r="61" spans="1:14" ht="18" customHeight="1">
      <c r="A61" s="241">
        <v>2213</v>
      </c>
      <c r="B61" s="258" t="s">
        <v>194</v>
      </c>
      <c r="C61" s="31">
        <f>'MES 11'!F61</f>
        <v>0</v>
      </c>
      <c r="D61" s="29">
        <v>0</v>
      </c>
      <c r="E61" s="29">
        <v>0</v>
      </c>
      <c r="F61" s="31">
        <f>C61+D61-E61</f>
        <v>0</v>
      </c>
      <c r="G61" s="31">
        <f>'MES 11'!I61</f>
        <v>0</v>
      </c>
      <c r="H61" s="55">
        <v>0</v>
      </c>
      <c r="I61" s="30">
        <f>(G61+H61)</f>
        <v>0</v>
      </c>
      <c r="J61" s="644" t="e">
        <f>(I61/F61)</f>
        <v>#DIV/0!</v>
      </c>
      <c r="K61" s="645"/>
      <c r="L61" s="61">
        <v>0</v>
      </c>
      <c r="M61" s="61">
        <v>0</v>
      </c>
      <c r="N61" s="30">
        <f>(F61-I61)</f>
        <v>0</v>
      </c>
    </row>
    <row r="62" spans="1:14" ht="18" customHeight="1">
      <c r="A62" s="241">
        <v>2214</v>
      </c>
      <c r="B62" s="239" t="s">
        <v>186</v>
      </c>
      <c r="C62" s="31">
        <f>'MES 11'!F62</f>
        <v>0</v>
      </c>
      <c r="D62" s="29">
        <v>0</v>
      </c>
      <c r="E62" s="29">
        <v>0</v>
      </c>
      <c r="F62" s="31">
        <f>C62+D62-E62</f>
        <v>0</v>
      </c>
      <c r="G62" s="31">
        <f>'MES 11'!I62</f>
        <v>0</v>
      </c>
      <c r="H62" s="55">
        <v>0</v>
      </c>
      <c r="I62" s="30">
        <f t="shared" si="11"/>
        <v>0</v>
      </c>
      <c r="J62" s="644" t="e">
        <f t="shared" si="12"/>
        <v>#DIV/0!</v>
      </c>
      <c r="K62" s="645"/>
      <c r="L62" s="61">
        <v>0</v>
      </c>
      <c r="M62" s="61">
        <v>0</v>
      </c>
      <c r="N62" s="30">
        <f t="shared" si="13"/>
        <v>0</v>
      </c>
    </row>
    <row r="63" spans="1:14" ht="18" customHeight="1">
      <c r="A63" s="241">
        <v>2215</v>
      </c>
      <c r="B63" s="239" t="s">
        <v>124</v>
      </c>
      <c r="C63" s="31">
        <f>'MES 11'!F63</f>
        <v>0</v>
      </c>
      <c r="D63" s="29">
        <v>0</v>
      </c>
      <c r="E63" s="29">
        <v>0</v>
      </c>
      <c r="F63" s="31">
        <f t="shared" si="10"/>
        <v>0</v>
      </c>
      <c r="G63" s="31">
        <f>'MES 11'!I63</f>
        <v>0</v>
      </c>
      <c r="H63" s="55">
        <v>0</v>
      </c>
      <c r="I63" s="30">
        <f t="shared" si="11"/>
        <v>0</v>
      </c>
      <c r="J63" s="644" t="e">
        <f t="shared" si="12"/>
        <v>#DIV/0!</v>
      </c>
      <c r="K63" s="645"/>
      <c r="L63" s="61">
        <v>0</v>
      </c>
      <c r="M63" s="61">
        <v>0</v>
      </c>
      <c r="N63" s="30">
        <f t="shared" si="13"/>
        <v>0</v>
      </c>
    </row>
    <row r="64" spans="1:14" s="254" customFormat="1" ht="18" customHeight="1">
      <c r="A64" s="619" t="s">
        <v>29</v>
      </c>
      <c r="B64" s="620"/>
      <c r="C64" s="174">
        <f t="shared" ref="C64:I64" si="14">SUM(C49:C63)</f>
        <v>0</v>
      </c>
      <c r="D64" s="174">
        <f t="shared" si="14"/>
        <v>0</v>
      </c>
      <c r="E64" s="174">
        <f t="shared" si="14"/>
        <v>0</v>
      </c>
      <c r="F64" s="174">
        <f t="shared" si="14"/>
        <v>0</v>
      </c>
      <c r="G64" s="174">
        <f t="shared" si="14"/>
        <v>0</v>
      </c>
      <c r="H64" s="174">
        <f t="shared" si="14"/>
        <v>0</v>
      </c>
      <c r="I64" s="174">
        <f t="shared" si="14"/>
        <v>0</v>
      </c>
      <c r="J64" s="642" t="e">
        <f t="shared" si="8"/>
        <v>#DIV/0!</v>
      </c>
      <c r="K64" s="643"/>
      <c r="L64" s="174">
        <f>SUM(L49:L63)</f>
        <v>0</v>
      </c>
      <c r="M64" s="174">
        <f>SUM(M49:M63)</f>
        <v>0</v>
      </c>
      <c r="N64" s="174">
        <f>SUM(N49:N63)</f>
        <v>0</v>
      </c>
    </row>
    <row r="65" spans="1:14" s="266" customFormat="1" ht="18" customHeight="1">
      <c r="A65" s="260"/>
      <c r="B65" s="261"/>
      <c r="C65" s="262"/>
      <c r="D65" s="262"/>
      <c r="E65" s="262"/>
      <c r="F65" s="262"/>
      <c r="G65" s="262"/>
      <c r="H65" s="262"/>
      <c r="I65" s="262"/>
      <c r="J65" s="263"/>
      <c r="K65" s="263"/>
      <c r="L65" s="264"/>
      <c r="M65" s="264"/>
      <c r="N65" s="265"/>
    </row>
    <row r="66" spans="1:14" s="266" customFormat="1" ht="18" customHeight="1">
      <c r="B66" s="267"/>
      <c r="C66" s="268"/>
      <c r="D66" s="268"/>
      <c r="E66" s="268"/>
      <c r="F66" s="268"/>
      <c r="G66" s="268"/>
      <c r="H66" s="268"/>
      <c r="I66" s="268"/>
      <c r="J66" s="269"/>
      <c r="K66" s="269"/>
      <c r="L66" s="270"/>
      <c r="M66" s="270"/>
      <c r="N66" s="271"/>
    </row>
    <row r="67" spans="1:14" s="254" customFormat="1" ht="18" customHeight="1">
      <c r="A67" s="249" t="s">
        <v>58</v>
      </c>
      <c r="B67" s="251" t="s">
        <v>16</v>
      </c>
      <c r="C67" s="251">
        <v>1</v>
      </c>
      <c r="D67" s="251">
        <v>2</v>
      </c>
      <c r="E67" s="251">
        <v>3</v>
      </c>
      <c r="F67" s="251" t="s">
        <v>5</v>
      </c>
      <c r="G67" s="251">
        <v>5</v>
      </c>
      <c r="H67" s="251">
        <v>6</v>
      </c>
      <c r="I67" s="251" t="s">
        <v>17</v>
      </c>
      <c r="J67" s="619" t="s">
        <v>105</v>
      </c>
      <c r="K67" s="620"/>
      <c r="L67" s="658">
        <v>9</v>
      </c>
      <c r="M67" s="659"/>
      <c r="N67" s="251" t="s">
        <v>44</v>
      </c>
    </row>
    <row r="68" spans="1:14" s="254" customFormat="1" ht="27" customHeight="1">
      <c r="A68" s="656">
        <v>2000</v>
      </c>
      <c r="B68" s="656" t="s">
        <v>18</v>
      </c>
      <c r="C68" s="649" t="str">
        <f>C31</f>
        <v>Presupuesto inicial del periodo a ejecutar</v>
      </c>
      <c r="D68" s="656" t="s">
        <v>9</v>
      </c>
      <c r="E68" s="656" t="s">
        <v>10</v>
      </c>
      <c r="F68" s="649" t="str">
        <f>F31</f>
        <v>Presupuesto al final del  periodo ejecutado</v>
      </c>
      <c r="G68" s="649" t="str">
        <f>G31</f>
        <v>Gastos acumulados al mes 11</v>
      </c>
      <c r="H68" s="649" t="str">
        <f>H31</f>
        <v>Gastos - mes 12</v>
      </c>
      <c r="I68" s="649" t="str">
        <f>I31</f>
        <v xml:space="preserve">Valor total ejecutado al final de periodo </v>
      </c>
      <c r="J68" s="652" t="s">
        <v>76</v>
      </c>
      <c r="K68" s="653"/>
      <c r="L68" s="660" t="s">
        <v>132</v>
      </c>
      <c r="M68" s="661"/>
      <c r="N68" s="649" t="str">
        <f>N31</f>
        <v>Total saldo por ejecutar</v>
      </c>
    </row>
    <row r="69" spans="1:14" s="254" customFormat="1" ht="27" customHeight="1">
      <c r="A69" s="657"/>
      <c r="B69" s="657"/>
      <c r="C69" s="651"/>
      <c r="D69" s="657"/>
      <c r="E69" s="657"/>
      <c r="F69" s="650"/>
      <c r="G69" s="650"/>
      <c r="H69" s="651"/>
      <c r="I69" s="651"/>
      <c r="J69" s="654"/>
      <c r="K69" s="655"/>
      <c r="L69" s="272" t="s">
        <v>133</v>
      </c>
      <c r="M69" s="272" t="s">
        <v>134</v>
      </c>
      <c r="N69" s="651"/>
    </row>
    <row r="70" spans="1:14" s="254" customFormat="1" ht="18" customHeight="1">
      <c r="A70" s="251">
        <v>2300</v>
      </c>
      <c r="B70" s="619" t="s">
        <v>189</v>
      </c>
      <c r="C70" s="686"/>
      <c r="D70" s="686"/>
      <c r="E70" s="686"/>
      <c r="F70" s="686"/>
      <c r="G70" s="686"/>
      <c r="H70" s="686"/>
      <c r="I70" s="686"/>
      <c r="J70" s="686"/>
      <c r="K70" s="686"/>
      <c r="L70" s="686"/>
      <c r="M70" s="686"/>
      <c r="N70" s="620"/>
    </row>
    <row r="71" spans="1:14" ht="18" customHeight="1">
      <c r="A71" s="241">
        <v>2301</v>
      </c>
      <c r="B71" s="243" t="s">
        <v>30</v>
      </c>
      <c r="C71" s="31">
        <f>'MES 11'!F71</f>
        <v>0</v>
      </c>
      <c r="D71" s="29">
        <v>0</v>
      </c>
      <c r="E71" s="29">
        <v>0</v>
      </c>
      <c r="F71" s="31">
        <f>C71+D71-E71</f>
        <v>0</v>
      </c>
      <c r="G71" s="31">
        <f>'MES 11'!I71</f>
        <v>0</v>
      </c>
      <c r="H71" s="55">
        <v>0</v>
      </c>
      <c r="I71" s="30">
        <f>(G71+H71)</f>
        <v>0</v>
      </c>
      <c r="J71" s="644" t="e">
        <f>(I71/F71)</f>
        <v>#DIV/0!</v>
      </c>
      <c r="K71" s="645"/>
      <c r="L71" s="61">
        <v>0</v>
      </c>
      <c r="M71" s="61">
        <v>0</v>
      </c>
      <c r="N71" s="30">
        <f>(F71-I71)</f>
        <v>0</v>
      </c>
    </row>
    <row r="72" spans="1:14" ht="18" customHeight="1">
      <c r="A72" s="241">
        <v>2302</v>
      </c>
      <c r="B72" s="243" t="s">
        <v>185</v>
      </c>
      <c r="C72" s="31">
        <f>'MES 11'!F72</f>
        <v>0</v>
      </c>
      <c r="D72" s="29">
        <v>0</v>
      </c>
      <c r="E72" s="29">
        <v>0</v>
      </c>
      <c r="F72" s="31">
        <f t="shared" ref="F72:F78" si="15">C72+D72-E72</f>
        <v>0</v>
      </c>
      <c r="G72" s="31">
        <f>'MES 11'!I72</f>
        <v>0</v>
      </c>
      <c r="H72" s="55">
        <v>0</v>
      </c>
      <c r="I72" s="30">
        <f t="shared" ref="I72:I78" si="16">(G72+H72)</f>
        <v>0</v>
      </c>
      <c r="J72" s="644" t="e">
        <f t="shared" ref="J72:J78" si="17">(I72/F72)</f>
        <v>#DIV/0!</v>
      </c>
      <c r="K72" s="645"/>
      <c r="L72" s="61">
        <v>0</v>
      </c>
      <c r="M72" s="61">
        <v>0</v>
      </c>
      <c r="N72" s="30">
        <f t="shared" ref="N72:N78" si="18">(F72-I72)</f>
        <v>0</v>
      </c>
    </row>
    <row r="73" spans="1:14" ht="18" customHeight="1">
      <c r="A73" s="241">
        <v>2303</v>
      </c>
      <c r="B73" s="243" t="s">
        <v>196</v>
      </c>
      <c r="C73" s="31">
        <f>'MES 11'!F73</f>
        <v>0</v>
      </c>
      <c r="D73" s="29">
        <v>0</v>
      </c>
      <c r="E73" s="29">
        <v>0</v>
      </c>
      <c r="F73" s="31">
        <f t="shared" si="15"/>
        <v>0</v>
      </c>
      <c r="G73" s="31">
        <f>'MES 11'!I73</f>
        <v>0</v>
      </c>
      <c r="H73" s="55">
        <v>0</v>
      </c>
      <c r="I73" s="30">
        <f t="shared" si="16"/>
        <v>0</v>
      </c>
      <c r="J73" s="644" t="e">
        <f t="shared" si="17"/>
        <v>#DIV/0!</v>
      </c>
      <c r="K73" s="645"/>
      <c r="L73" s="61">
        <v>0</v>
      </c>
      <c r="M73" s="61">
        <v>0</v>
      </c>
      <c r="N73" s="30">
        <f t="shared" si="18"/>
        <v>0</v>
      </c>
    </row>
    <row r="74" spans="1:14" ht="18" customHeight="1">
      <c r="A74" s="241">
        <v>2304</v>
      </c>
      <c r="B74" s="243" t="s">
        <v>197</v>
      </c>
      <c r="C74" s="31">
        <f>'MES 11'!F74</f>
        <v>0</v>
      </c>
      <c r="D74" s="29">
        <v>0</v>
      </c>
      <c r="E74" s="29">
        <v>0</v>
      </c>
      <c r="F74" s="31">
        <f>C74+D74-E74</f>
        <v>0</v>
      </c>
      <c r="G74" s="31">
        <f>'MES 11'!I74</f>
        <v>0</v>
      </c>
      <c r="H74" s="55">
        <v>0</v>
      </c>
      <c r="I74" s="30">
        <f>(G74+H74)</f>
        <v>0</v>
      </c>
      <c r="J74" s="644" t="e">
        <f>(I74/F74)</f>
        <v>#DIV/0!</v>
      </c>
      <c r="K74" s="645"/>
      <c r="L74" s="61">
        <v>0</v>
      </c>
      <c r="M74" s="61">
        <v>0</v>
      </c>
      <c r="N74" s="30">
        <f>(F74-I74)</f>
        <v>0</v>
      </c>
    </row>
    <row r="75" spans="1:14" ht="18" customHeight="1">
      <c r="A75" s="241">
        <v>2305</v>
      </c>
      <c r="B75" s="243" t="s">
        <v>93</v>
      </c>
      <c r="C75" s="31">
        <f>'MES 11'!F75</f>
        <v>0</v>
      </c>
      <c r="D75" s="29">
        <v>0</v>
      </c>
      <c r="E75" s="29">
        <v>0</v>
      </c>
      <c r="F75" s="31">
        <f t="shared" si="15"/>
        <v>0</v>
      </c>
      <c r="G75" s="31">
        <f>'MES 11'!I75</f>
        <v>0</v>
      </c>
      <c r="H75" s="55">
        <v>0</v>
      </c>
      <c r="I75" s="30">
        <f t="shared" si="16"/>
        <v>0</v>
      </c>
      <c r="J75" s="644" t="e">
        <f t="shared" si="17"/>
        <v>#DIV/0!</v>
      </c>
      <c r="K75" s="645"/>
      <c r="L75" s="61">
        <v>0</v>
      </c>
      <c r="M75" s="61">
        <v>0</v>
      </c>
      <c r="N75" s="30">
        <f t="shared" si="18"/>
        <v>0</v>
      </c>
    </row>
    <row r="76" spans="1:14" ht="18" customHeight="1">
      <c r="A76" s="241">
        <v>2306</v>
      </c>
      <c r="B76" s="243" t="s">
        <v>92</v>
      </c>
      <c r="C76" s="31">
        <f>'MES 11'!F76</f>
        <v>0</v>
      </c>
      <c r="D76" s="29">
        <v>0</v>
      </c>
      <c r="E76" s="29">
        <v>0</v>
      </c>
      <c r="F76" s="31">
        <f t="shared" si="15"/>
        <v>0</v>
      </c>
      <c r="G76" s="31">
        <f>'MES 11'!I76</f>
        <v>0</v>
      </c>
      <c r="H76" s="55">
        <v>0</v>
      </c>
      <c r="I76" s="30">
        <f t="shared" si="16"/>
        <v>0</v>
      </c>
      <c r="J76" s="644" t="e">
        <f t="shared" si="17"/>
        <v>#DIV/0!</v>
      </c>
      <c r="K76" s="645"/>
      <c r="L76" s="61">
        <v>0</v>
      </c>
      <c r="M76" s="61">
        <v>0</v>
      </c>
      <c r="N76" s="30">
        <f t="shared" si="18"/>
        <v>0</v>
      </c>
    </row>
    <row r="77" spans="1:14" ht="21" customHeight="1">
      <c r="A77" s="241">
        <v>2307</v>
      </c>
      <c r="B77" s="273" t="s">
        <v>82</v>
      </c>
      <c r="C77" s="31">
        <f>'MES 11'!F77</f>
        <v>0</v>
      </c>
      <c r="D77" s="29">
        <v>0</v>
      </c>
      <c r="E77" s="29">
        <v>0</v>
      </c>
      <c r="F77" s="31">
        <f t="shared" si="15"/>
        <v>0</v>
      </c>
      <c r="G77" s="31">
        <f>'MES 11'!I77</f>
        <v>0</v>
      </c>
      <c r="H77" s="55">
        <v>0</v>
      </c>
      <c r="I77" s="30">
        <f t="shared" si="16"/>
        <v>0</v>
      </c>
      <c r="J77" s="644" t="e">
        <f t="shared" si="17"/>
        <v>#DIV/0!</v>
      </c>
      <c r="K77" s="645"/>
      <c r="L77" s="61">
        <v>0</v>
      </c>
      <c r="M77" s="61">
        <v>0</v>
      </c>
      <c r="N77" s="30">
        <f t="shared" si="18"/>
        <v>0</v>
      </c>
    </row>
    <row r="78" spans="1:14" ht="18" customHeight="1">
      <c r="A78" s="241">
        <v>2308</v>
      </c>
      <c r="B78" s="274" t="s">
        <v>198</v>
      </c>
      <c r="C78" s="31">
        <f>'MES 11'!F78</f>
        <v>0</v>
      </c>
      <c r="D78" s="29">
        <v>0</v>
      </c>
      <c r="E78" s="29">
        <v>0</v>
      </c>
      <c r="F78" s="31">
        <f t="shared" si="15"/>
        <v>0</v>
      </c>
      <c r="G78" s="31">
        <f>'MES 11'!I78</f>
        <v>0</v>
      </c>
      <c r="H78" s="55">
        <v>0</v>
      </c>
      <c r="I78" s="30">
        <f t="shared" si="16"/>
        <v>0</v>
      </c>
      <c r="J78" s="644" t="e">
        <f t="shared" si="17"/>
        <v>#DIV/0!</v>
      </c>
      <c r="K78" s="645"/>
      <c r="L78" s="61">
        <v>0</v>
      </c>
      <c r="M78" s="61">
        <v>0</v>
      </c>
      <c r="N78" s="30">
        <f t="shared" si="18"/>
        <v>0</v>
      </c>
    </row>
    <row r="79" spans="1:14" ht="18" customHeight="1">
      <c r="A79" s="241">
        <v>2309</v>
      </c>
      <c r="B79" s="274" t="s">
        <v>216</v>
      </c>
      <c r="C79" s="31">
        <f>'MES 11'!F79</f>
        <v>0</v>
      </c>
      <c r="D79" s="29">
        <v>0</v>
      </c>
      <c r="E79" s="29">
        <v>0</v>
      </c>
      <c r="F79" s="31">
        <f>C79+D79-E79</f>
        <v>0</v>
      </c>
      <c r="G79" s="31">
        <f>'MES 11'!I79</f>
        <v>0</v>
      </c>
      <c r="H79" s="55">
        <v>0</v>
      </c>
      <c r="I79" s="30">
        <f>(G79+H79)</f>
        <v>0</v>
      </c>
      <c r="J79" s="644" t="e">
        <f t="shared" ref="J79:J84" si="19">(I79/F79)</f>
        <v>#DIV/0!</v>
      </c>
      <c r="K79" s="645"/>
      <c r="L79" s="61">
        <v>0</v>
      </c>
      <c r="M79" s="61">
        <v>0</v>
      </c>
      <c r="N79" s="30">
        <f>(F79-I79)</f>
        <v>0</v>
      </c>
    </row>
    <row r="80" spans="1:14" ht="18" customHeight="1">
      <c r="A80" s="241">
        <v>2310</v>
      </c>
      <c r="B80" s="243" t="s">
        <v>84</v>
      </c>
      <c r="C80" s="31">
        <f>'MES 11'!F80</f>
        <v>0</v>
      </c>
      <c r="D80" s="29">
        <v>0</v>
      </c>
      <c r="E80" s="29">
        <v>0</v>
      </c>
      <c r="F80" s="31">
        <f>C80+D80-E80</f>
        <v>0</v>
      </c>
      <c r="G80" s="31">
        <f>'MES 11'!I80</f>
        <v>0</v>
      </c>
      <c r="H80" s="55">
        <v>0</v>
      </c>
      <c r="I80" s="30">
        <f>(G80+H80)</f>
        <v>0</v>
      </c>
      <c r="J80" s="644" t="e">
        <f t="shared" si="19"/>
        <v>#DIV/0!</v>
      </c>
      <c r="K80" s="645"/>
      <c r="L80" s="61">
        <v>0</v>
      </c>
      <c r="M80" s="61">
        <v>0</v>
      </c>
      <c r="N80" s="30">
        <f>(F80-I80)</f>
        <v>0</v>
      </c>
    </row>
    <row r="81" spans="1:14" ht="22.9" customHeight="1">
      <c r="A81" s="241">
        <v>2311</v>
      </c>
      <c r="B81" s="243" t="s">
        <v>199</v>
      </c>
      <c r="C81" s="31">
        <f>'MES 11'!F81</f>
        <v>0</v>
      </c>
      <c r="D81" s="29">
        <v>0</v>
      </c>
      <c r="E81" s="29">
        <v>0</v>
      </c>
      <c r="F81" s="31">
        <f>C81+D81-E81</f>
        <v>0</v>
      </c>
      <c r="G81" s="31">
        <f>'MES 11'!I81</f>
        <v>0</v>
      </c>
      <c r="H81" s="55">
        <v>0</v>
      </c>
      <c r="I81" s="30">
        <f>(G81+H81)</f>
        <v>0</v>
      </c>
      <c r="J81" s="644" t="e">
        <f t="shared" si="19"/>
        <v>#DIV/0!</v>
      </c>
      <c r="K81" s="645"/>
      <c r="L81" s="61">
        <v>0</v>
      </c>
      <c r="M81" s="61">
        <v>0</v>
      </c>
      <c r="N81" s="30">
        <f>(F81-I81)</f>
        <v>0</v>
      </c>
    </row>
    <row r="82" spans="1:14" ht="18" customHeight="1">
      <c r="A82" s="241">
        <v>2312</v>
      </c>
      <c r="B82" s="239" t="s">
        <v>124</v>
      </c>
      <c r="C82" s="31">
        <f>'MES 11'!F82</f>
        <v>0</v>
      </c>
      <c r="D82" s="29">
        <v>0</v>
      </c>
      <c r="E82" s="29">
        <v>0</v>
      </c>
      <c r="F82" s="31">
        <f>C82+D82-E82</f>
        <v>0</v>
      </c>
      <c r="G82" s="31">
        <f>'MES 11'!I82</f>
        <v>0</v>
      </c>
      <c r="H82" s="55">
        <v>0</v>
      </c>
      <c r="I82" s="30">
        <f>(G82+H82)</f>
        <v>0</v>
      </c>
      <c r="J82" s="644" t="e">
        <f t="shared" si="19"/>
        <v>#DIV/0!</v>
      </c>
      <c r="K82" s="645"/>
      <c r="L82" s="61">
        <v>0</v>
      </c>
      <c r="M82" s="61">
        <v>0</v>
      </c>
      <c r="N82" s="30">
        <f>(F82-I82)</f>
        <v>0</v>
      </c>
    </row>
    <row r="83" spans="1:14" ht="18" customHeight="1">
      <c r="A83" s="619" t="s">
        <v>31</v>
      </c>
      <c r="B83" s="620"/>
      <c r="C83" s="176">
        <f t="shared" ref="C83:I83" si="20">SUM(C71:C82)</f>
        <v>0</v>
      </c>
      <c r="D83" s="176">
        <f t="shared" si="20"/>
        <v>0</v>
      </c>
      <c r="E83" s="176">
        <f t="shared" si="20"/>
        <v>0</v>
      </c>
      <c r="F83" s="176">
        <f t="shared" si="20"/>
        <v>0</v>
      </c>
      <c r="G83" s="176">
        <f t="shared" si="20"/>
        <v>0</v>
      </c>
      <c r="H83" s="176">
        <f t="shared" si="20"/>
        <v>0</v>
      </c>
      <c r="I83" s="176">
        <f t="shared" si="20"/>
        <v>0</v>
      </c>
      <c r="J83" s="642" t="e">
        <f t="shared" si="19"/>
        <v>#DIV/0!</v>
      </c>
      <c r="K83" s="643"/>
      <c r="L83" s="177">
        <f>SUM(L71:L82)</f>
        <v>0</v>
      </c>
      <c r="M83" s="177">
        <f>SUM(M71:M82)</f>
        <v>0</v>
      </c>
      <c r="N83" s="176">
        <f>SUM(N71:N82)</f>
        <v>0</v>
      </c>
    </row>
    <row r="84" spans="1:14" s="254" customFormat="1" ht="18" customHeight="1">
      <c r="A84" s="619" t="s">
        <v>72</v>
      </c>
      <c r="B84" s="620"/>
      <c r="C84" s="176">
        <f t="shared" ref="C84:I84" si="21">C83+C64+C47</f>
        <v>0</v>
      </c>
      <c r="D84" s="176">
        <f t="shared" si="21"/>
        <v>0</v>
      </c>
      <c r="E84" s="176">
        <f t="shared" si="21"/>
        <v>0</v>
      </c>
      <c r="F84" s="176">
        <f t="shared" si="21"/>
        <v>0</v>
      </c>
      <c r="G84" s="176">
        <f t="shared" si="21"/>
        <v>0</v>
      </c>
      <c r="H84" s="176">
        <f t="shared" si="21"/>
        <v>0</v>
      </c>
      <c r="I84" s="176">
        <f t="shared" si="21"/>
        <v>0</v>
      </c>
      <c r="J84" s="642" t="e">
        <f t="shared" si="19"/>
        <v>#DIV/0!</v>
      </c>
      <c r="K84" s="643"/>
      <c r="L84" s="176">
        <f>L83+L64+L47</f>
        <v>0</v>
      </c>
      <c r="M84" s="176">
        <f>M83+M64+M47</f>
        <v>0</v>
      </c>
      <c r="N84" s="176">
        <f>N83+N64+N47</f>
        <v>0</v>
      </c>
    </row>
    <row r="85" spans="1:14" s="78" customFormat="1" ht="18" customHeight="1">
      <c r="B85" s="671" t="s">
        <v>13</v>
      </c>
      <c r="C85" s="672"/>
      <c r="D85" s="666" t="s">
        <v>47</v>
      </c>
      <c r="E85" s="666"/>
      <c r="F85" s="666"/>
      <c r="G85" s="666"/>
      <c r="H85" s="666" t="s">
        <v>191</v>
      </c>
      <c r="I85" s="666"/>
      <c r="J85" s="666"/>
      <c r="K85" s="666"/>
      <c r="L85" s="666"/>
      <c r="M85" s="666"/>
      <c r="N85" s="666"/>
    </row>
    <row r="86" spans="1:14" s="78" customFormat="1" ht="18" customHeight="1">
      <c r="B86" s="666"/>
      <c r="C86" s="666"/>
      <c r="D86" s="666"/>
      <c r="E86" s="666"/>
      <c r="F86" s="666"/>
      <c r="G86" s="666"/>
      <c r="H86" s="666"/>
      <c r="I86" s="666"/>
      <c r="J86" s="666"/>
      <c r="K86" s="666"/>
      <c r="L86" s="666"/>
      <c r="M86" s="666"/>
      <c r="N86" s="666"/>
    </row>
    <row r="87" spans="1:14" s="78" customFormat="1" ht="40.5" customHeight="1">
      <c r="B87" s="683"/>
      <c r="C87" s="684"/>
      <c r="D87" s="685"/>
      <c r="E87" s="685"/>
      <c r="F87" s="685"/>
      <c r="G87" s="685"/>
      <c r="H87" s="666"/>
      <c r="I87" s="666"/>
      <c r="J87" s="666"/>
      <c r="K87" s="666"/>
      <c r="L87" s="666"/>
      <c r="M87" s="666"/>
      <c r="N87" s="666"/>
    </row>
    <row r="88" spans="1:14" s="78" customFormat="1">
      <c r="B88" s="671" t="s">
        <v>14</v>
      </c>
      <c r="C88" s="672"/>
      <c r="D88" s="666" t="s">
        <v>14</v>
      </c>
      <c r="E88" s="666"/>
      <c r="F88" s="666"/>
      <c r="G88" s="666"/>
      <c r="H88" s="666" t="s">
        <v>14</v>
      </c>
      <c r="I88" s="666"/>
      <c r="J88" s="666"/>
      <c r="K88" s="666"/>
      <c r="L88" s="666"/>
      <c r="M88" s="666"/>
      <c r="N88" s="666"/>
    </row>
    <row r="90" spans="1:14" ht="11.25" customHeight="1">
      <c r="A90" s="503" t="s">
        <v>270</v>
      </c>
      <c r="B90" s="503"/>
      <c r="C90" s="504"/>
    </row>
    <row r="91" spans="1:14" ht="13.15" customHeight="1">
      <c r="A91" s="503"/>
      <c r="B91" s="503"/>
      <c r="C91" s="504"/>
      <c r="D91" s="640" t="s">
        <v>96</v>
      </c>
      <c r="E91" s="640"/>
      <c r="F91" s="178">
        <f>H19</f>
        <v>0</v>
      </c>
      <c r="G91" s="625" t="s">
        <v>97</v>
      </c>
      <c r="H91" s="626"/>
      <c r="I91" s="627"/>
      <c r="J91" s="628">
        <f>+F91+'MES 11'!J91</f>
        <v>0</v>
      </c>
      <c r="K91" s="629"/>
      <c r="L91" s="295"/>
      <c r="M91" s="295"/>
      <c r="N91" s="295"/>
    </row>
    <row r="92" spans="1:14" ht="13.15" customHeight="1">
      <c r="A92" s="682" t="s">
        <v>267</v>
      </c>
      <c r="B92" s="682"/>
      <c r="C92" s="682"/>
      <c r="D92" s="641" t="s">
        <v>98</v>
      </c>
      <c r="E92" s="641"/>
      <c r="F92" s="179">
        <f>H84</f>
        <v>0</v>
      </c>
      <c r="G92" s="630" t="s">
        <v>104</v>
      </c>
      <c r="H92" s="631"/>
      <c r="I92" s="632"/>
      <c r="J92" s="628">
        <f>+F92+'MES 11'!J92</f>
        <v>0</v>
      </c>
      <c r="K92" s="629"/>
      <c r="L92" s="295"/>
      <c r="M92" s="295"/>
      <c r="N92" s="295"/>
    </row>
    <row r="93" spans="1:14" ht="21.75" customHeight="1">
      <c r="A93" s="624" t="s">
        <v>268</v>
      </c>
      <c r="B93" s="624"/>
      <c r="C93" s="624"/>
      <c r="D93" s="275" t="s">
        <v>238</v>
      </c>
      <c r="E93" s="276"/>
      <c r="F93" s="180">
        <f>+F91-F92</f>
        <v>0</v>
      </c>
      <c r="G93" s="633" t="s">
        <v>237</v>
      </c>
      <c r="H93" s="634"/>
      <c r="I93" s="635"/>
      <c r="J93" s="592">
        <f>J91-J92</f>
        <v>0</v>
      </c>
      <c r="K93" s="593"/>
      <c r="L93" s="295"/>
      <c r="M93" s="295"/>
      <c r="N93" s="295"/>
    </row>
    <row r="94" spans="1:14" ht="11.25" customHeight="1">
      <c r="A94" s="624" t="s">
        <v>269</v>
      </c>
      <c r="B94" s="624"/>
      <c r="C94" s="624"/>
      <c r="D94" s="277"/>
      <c r="E94" s="277"/>
      <c r="F94" s="277"/>
      <c r="G94" s="563"/>
      <c r="H94" s="563"/>
      <c r="I94" s="563"/>
      <c r="J94" s="533"/>
      <c r="K94" s="533"/>
      <c r="L94" s="295"/>
      <c r="M94" s="295"/>
      <c r="N94" s="295"/>
    </row>
    <row r="95" spans="1:14" ht="23.25" customHeight="1">
      <c r="A95" s="624"/>
      <c r="B95" s="624"/>
      <c r="C95" s="624"/>
      <c r="D95" s="638" t="s">
        <v>248</v>
      </c>
      <c r="E95" s="639"/>
      <c r="F95" s="79">
        <v>0</v>
      </c>
      <c r="H95" s="278" t="s">
        <v>249</v>
      </c>
      <c r="I95" s="279"/>
      <c r="L95" s="295"/>
      <c r="M95" s="295"/>
      <c r="N95" s="295"/>
    </row>
    <row r="96" spans="1:14" ht="22.5" customHeight="1">
      <c r="A96" s="624"/>
      <c r="B96" s="624"/>
      <c r="C96" s="624"/>
      <c r="D96" s="636" t="s">
        <v>257</v>
      </c>
      <c r="E96" s="637"/>
      <c r="F96" s="79">
        <f>H19</f>
        <v>0</v>
      </c>
      <c r="G96" s="280"/>
      <c r="H96" s="281" t="s">
        <v>250</v>
      </c>
      <c r="I96" s="89">
        <v>0</v>
      </c>
      <c r="K96" s="621"/>
      <c r="L96" s="622"/>
      <c r="M96" s="282" t="s">
        <v>281</v>
      </c>
      <c r="N96" s="283" t="s">
        <v>280</v>
      </c>
    </row>
    <row r="97" spans="1:14" ht="33.75">
      <c r="A97" s="624"/>
      <c r="B97" s="624"/>
      <c r="C97" s="624"/>
      <c r="D97" s="497" t="s">
        <v>258</v>
      </c>
      <c r="E97" s="498"/>
      <c r="F97" s="92"/>
      <c r="G97" s="280"/>
      <c r="H97" s="281" t="s">
        <v>251</v>
      </c>
      <c r="I97" s="89">
        <v>0</v>
      </c>
      <c r="K97" s="621" t="s">
        <v>278</v>
      </c>
      <c r="L97" s="622"/>
      <c r="M97" s="94">
        <v>0</v>
      </c>
      <c r="N97" s="95">
        <v>0</v>
      </c>
    </row>
    <row r="98" spans="1:14" ht="11.25" customHeight="1">
      <c r="A98" s="624"/>
      <c r="B98" s="624"/>
      <c r="C98" s="624"/>
      <c r="D98" s="295"/>
      <c r="E98" s="295"/>
      <c r="F98" s="295"/>
      <c r="G98" s="295"/>
      <c r="H98" s="295"/>
      <c r="I98" s="295"/>
      <c r="J98" s="295"/>
      <c r="K98" s="621" t="s">
        <v>278</v>
      </c>
      <c r="L98" s="622"/>
      <c r="M98" s="94">
        <v>0</v>
      </c>
      <c r="N98" s="95">
        <v>0</v>
      </c>
    </row>
    <row r="99" spans="1:14" ht="11.25" customHeight="1">
      <c r="B99" s="295"/>
      <c r="C99" s="295"/>
      <c r="D99" s="295"/>
      <c r="E99" s="295"/>
      <c r="F99" s="295"/>
      <c r="G99" s="295"/>
      <c r="H99" s="295"/>
      <c r="I99" s="295"/>
      <c r="J99" s="295"/>
      <c r="K99" s="621" t="s">
        <v>278</v>
      </c>
      <c r="L99" s="622"/>
      <c r="M99" s="94">
        <v>0</v>
      </c>
      <c r="N99" s="95">
        <v>0</v>
      </c>
    </row>
    <row r="100" spans="1:14" ht="11.25" customHeight="1">
      <c r="A100" s="623" t="s">
        <v>282</v>
      </c>
      <c r="B100" s="623"/>
      <c r="C100" s="623"/>
      <c r="D100" s="295"/>
      <c r="E100" s="295"/>
      <c r="F100" s="295"/>
      <c r="G100" s="295"/>
      <c r="H100" s="295"/>
      <c r="I100" s="295"/>
      <c r="J100" s="295"/>
      <c r="K100" s="621" t="s">
        <v>279</v>
      </c>
      <c r="L100" s="622"/>
      <c r="M100" s="94">
        <v>0</v>
      </c>
      <c r="N100" s="95">
        <v>0</v>
      </c>
    </row>
    <row r="101" spans="1:14" ht="11.25" customHeight="1">
      <c r="A101" s="623"/>
      <c r="B101" s="623"/>
      <c r="C101" s="623"/>
      <c r="D101" s="295"/>
      <c r="E101" s="295"/>
      <c r="F101" s="295"/>
      <c r="G101" s="295"/>
      <c r="H101" s="295"/>
      <c r="I101" s="295"/>
      <c r="J101" s="295"/>
      <c r="K101" s="621" t="s">
        <v>279</v>
      </c>
      <c r="L101" s="622"/>
      <c r="M101" s="94">
        <v>0</v>
      </c>
      <c r="N101" s="95">
        <v>0</v>
      </c>
    </row>
    <row r="102" spans="1:14" ht="11.25" customHeight="1">
      <c r="A102" s="623"/>
      <c r="B102" s="623"/>
      <c r="C102" s="623"/>
      <c r="D102" s="295"/>
      <c r="E102" s="295"/>
      <c r="F102" s="295"/>
      <c r="G102" s="295"/>
      <c r="H102" s="295"/>
      <c r="I102" s="295"/>
      <c r="J102" s="295"/>
      <c r="K102" s="621" t="s">
        <v>279</v>
      </c>
      <c r="L102" s="622"/>
      <c r="M102" s="94">
        <v>0</v>
      </c>
      <c r="N102" s="95">
        <v>0</v>
      </c>
    </row>
    <row r="103" spans="1:14">
      <c r="B103" s="295"/>
      <c r="C103" s="295"/>
      <c r="D103" s="295"/>
      <c r="E103" s="295"/>
      <c r="F103" s="295"/>
      <c r="G103" s="295"/>
      <c r="H103" s="295"/>
      <c r="I103" s="295"/>
      <c r="J103" s="295"/>
      <c r="K103" s="295"/>
      <c r="L103" s="295"/>
      <c r="M103" s="295"/>
      <c r="N103" s="295"/>
    </row>
  </sheetData>
  <sheetProtection algorithmName="SHA-512" hashValue="cN8ibB8ICmndihKDuZvjzFw9UzT4v2Pe6qAW6g1xFRsNT+XHcM1AQvOowH4CbfN/B2ANJ1xzIIZ5jkV6jvuPbQ==" saltValue="SbytKrNb+AcNC844gvRJaw==" spinCount="100000" sheet="1" objects="1" scenarios="1"/>
  <mergeCells count="184">
    <mergeCell ref="K99:L99"/>
    <mergeCell ref="K100:L100"/>
    <mergeCell ref="K101:L101"/>
    <mergeCell ref="K102:L102"/>
    <mergeCell ref="A100:C102"/>
    <mergeCell ref="D95:E95"/>
    <mergeCell ref="A90:C91"/>
    <mergeCell ref="A92:C92"/>
    <mergeCell ref="A93:C93"/>
    <mergeCell ref="A94:C98"/>
    <mergeCell ref="D96:E96"/>
    <mergeCell ref="D97:E97"/>
    <mergeCell ref="K96:L96"/>
    <mergeCell ref="K97:L97"/>
    <mergeCell ref="K98:L98"/>
    <mergeCell ref="D91:E91"/>
    <mergeCell ref="D92:E92"/>
    <mergeCell ref="G91:I91"/>
    <mergeCell ref="J91:K91"/>
    <mergeCell ref="G92:I92"/>
    <mergeCell ref="J92:K92"/>
    <mergeCell ref="G93:I93"/>
    <mergeCell ref="J93:K93"/>
    <mergeCell ref="G94:I94"/>
    <mergeCell ref="B87:C87"/>
    <mergeCell ref="D87:G87"/>
    <mergeCell ref="H87:N87"/>
    <mergeCell ref="M4:N4"/>
    <mergeCell ref="C5:D5"/>
    <mergeCell ref="E5:F5"/>
    <mergeCell ref="G5:H5"/>
    <mergeCell ref="J5:K5"/>
    <mergeCell ref="M5:N5"/>
    <mergeCell ref="C6:D6"/>
    <mergeCell ref="E6:F6"/>
    <mergeCell ref="G6:H6"/>
    <mergeCell ref="J6:K6"/>
    <mergeCell ref="M6:N6"/>
    <mergeCell ref="G4:H4"/>
    <mergeCell ref="J57:K57"/>
    <mergeCell ref="G10:H10"/>
    <mergeCell ref="M10:N10"/>
    <mergeCell ref="J11:K11"/>
    <mergeCell ref="J15:K15"/>
    <mergeCell ref="E12:E13"/>
    <mergeCell ref="N12:N13"/>
    <mergeCell ref="J14:K14"/>
    <mergeCell ref="E68:E69"/>
    <mergeCell ref="J35:K35"/>
    <mergeCell ref="H31:H32"/>
    <mergeCell ref="I31:I32"/>
    <mergeCell ref="B88:C88"/>
    <mergeCell ref="D88:G88"/>
    <mergeCell ref="H88:N88"/>
    <mergeCell ref="B21:D21"/>
    <mergeCell ref="J77:K77"/>
    <mergeCell ref="J78:K78"/>
    <mergeCell ref="A83:B83"/>
    <mergeCell ref="J83:K83"/>
    <mergeCell ref="A84:B84"/>
    <mergeCell ref="J84:K84"/>
    <mergeCell ref="B85:C85"/>
    <mergeCell ref="D85:G85"/>
    <mergeCell ref="H85:N85"/>
    <mergeCell ref="J80:K80"/>
    <mergeCell ref="B48:N48"/>
    <mergeCell ref="J49:K49"/>
    <mergeCell ref="J50:K50"/>
    <mergeCell ref="J51:K51"/>
    <mergeCell ref="J52:K52"/>
    <mergeCell ref="J53:K53"/>
    <mergeCell ref="N68:N69"/>
    <mergeCell ref="M7:N7"/>
    <mergeCell ref="C8:D8"/>
    <mergeCell ref="E8:F8"/>
    <mergeCell ref="G8:H8"/>
    <mergeCell ref="J8:K8"/>
    <mergeCell ref="M8:N8"/>
    <mergeCell ref="C9:D9"/>
    <mergeCell ref="E9:F9"/>
    <mergeCell ref="G9:H9"/>
    <mergeCell ref="J9:K9"/>
    <mergeCell ref="M9:N9"/>
    <mergeCell ref="B86:C86"/>
    <mergeCell ref="D86:G86"/>
    <mergeCell ref="H86:N86"/>
    <mergeCell ref="J76:K76"/>
    <mergeCell ref="B70:N70"/>
    <mergeCell ref="J71:K71"/>
    <mergeCell ref="J72:K72"/>
    <mergeCell ref="A64:B64"/>
    <mergeCell ref="J64:K64"/>
    <mergeCell ref="J67:K67"/>
    <mergeCell ref="A68:A69"/>
    <mergeCell ref="B68:B69"/>
    <mergeCell ref="C68:C69"/>
    <mergeCell ref="D68:D69"/>
    <mergeCell ref="L68:M68"/>
    <mergeCell ref="J74:K74"/>
    <mergeCell ref="J79:K79"/>
    <mergeCell ref="J81:K81"/>
    <mergeCell ref="F68:F69"/>
    <mergeCell ref="G68:G69"/>
    <mergeCell ref="H68:H69"/>
    <mergeCell ref="I68:I69"/>
    <mergeCell ref="J43:K43"/>
    <mergeCell ref="J44:K44"/>
    <mergeCell ref="J46:K46"/>
    <mergeCell ref="J45:K45"/>
    <mergeCell ref="J82:K82"/>
    <mergeCell ref="J58:K58"/>
    <mergeCell ref="J59:K59"/>
    <mergeCell ref="J73:K73"/>
    <mergeCell ref="J75:K75"/>
    <mergeCell ref="J68:K69"/>
    <mergeCell ref="J61:K61"/>
    <mergeCell ref="J63:K63"/>
    <mergeCell ref="J54:K54"/>
    <mergeCell ref="J55:K55"/>
    <mergeCell ref="J56:K56"/>
    <mergeCell ref="J60:K60"/>
    <mergeCell ref="J62:K62"/>
    <mergeCell ref="A31:A32"/>
    <mergeCell ref="A12:A13"/>
    <mergeCell ref="J12:K13"/>
    <mergeCell ref="J16:K16"/>
    <mergeCell ref="J17:K17"/>
    <mergeCell ref="J18:K18"/>
    <mergeCell ref="J19:K19"/>
    <mergeCell ref="J30:K30"/>
    <mergeCell ref="D31:D32"/>
    <mergeCell ref="E31:E32"/>
    <mergeCell ref="J31:K32"/>
    <mergeCell ref="G31:G32"/>
    <mergeCell ref="I23:N23"/>
    <mergeCell ref="I24:N24"/>
    <mergeCell ref="A4:A10"/>
    <mergeCell ref="C4:D4"/>
    <mergeCell ref="E4:F4"/>
    <mergeCell ref="J4:K4"/>
    <mergeCell ref="C7:D7"/>
    <mergeCell ref="E7:F7"/>
    <mergeCell ref="G7:H7"/>
    <mergeCell ref="J7:K7"/>
    <mergeCell ref="B31:B32"/>
    <mergeCell ref="C31:C32"/>
    <mergeCell ref="C12:C13"/>
    <mergeCell ref="D12:D13"/>
    <mergeCell ref="B12:B13"/>
    <mergeCell ref="G12:G13"/>
    <mergeCell ref="F12:F13"/>
    <mergeCell ref="H12:H13"/>
    <mergeCell ref="I12:I13"/>
    <mergeCell ref="A19:B19"/>
    <mergeCell ref="E24:H24"/>
    <mergeCell ref="E10:F10"/>
    <mergeCell ref="J10:L10"/>
    <mergeCell ref="B24:D24"/>
    <mergeCell ref="B23:D23"/>
    <mergeCell ref="E23:H23"/>
    <mergeCell ref="J94:K94"/>
    <mergeCell ref="L11:M11"/>
    <mergeCell ref="L12:M12"/>
    <mergeCell ref="L30:M30"/>
    <mergeCell ref="L31:M31"/>
    <mergeCell ref="L67:M67"/>
    <mergeCell ref="B33:N33"/>
    <mergeCell ref="J34:K34"/>
    <mergeCell ref="F31:F32"/>
    <mergeCell ref="N31:N32"/>
    <mergeCell ref="E21:H21"/>
    <mergeCell ref="I21:N21"/>
    <mergeCell ref="B22:D22"/>
    <mergeCell ref="E22:H22"/>
    <mergeCell ref="I22:N22"/>
    <mergeCell ref="A47:B47"/>
    <mergeCell ref="J47:K47"/>
    <mergeCell ref="J36:K36"/>
    <mergeCell ref="J37:K37"/>
    <mergeCell ref="J38:K38"/>
    <mergeCell ref="J39:K39"/>
    <mergeCell ref="J40:K40"/>
    <mergeCell ref="J41:K41"/>
    <mergeCell ref="J42:K42"/>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46"/>
  <dimension ref="A1:N100"/>
  <sheetViews>
    <sheetView topLeftCell="A76" zoomScaleNormal="100" zoomScaleSheetLayoutView="47" workbookViewId="0">
      <selection activeCell="G68" sqref="G68:G69"/>
    </sheetView>
  </sheetViews>
  <sheetFormatPr baseColWidth="10" defaultColWidth="11.42578125" defaultRowHeight="11.25"/>
  <cols>
    <col min="1" max="1" width="8.7109375" style="237" customWidth="1"/>
    <col min="2" max="2" width="44.7109375" style="237" customWidth="1"/>
    <col min="3" max="3" width="14.7109375" style="237" customWidth="1"/>
    <col min="4" max="4" width="16" style="237" customWidth="1"/>
    <col min="5" max="5" width="15.7109375" style="237" customWidth="1"/>
    <col min="6" max="6" width="16.28515625" style="237" customWidth="1"/>
    <col min="7" max="7" width="7.7109375" style="237" customWidth="1"/>
    <col min="8" max="8" width="11.28515625" style="237" customWidth="1"/>
    <col min="9" max="9" width="11.42578125" style="237" customWidth="1"/>
    <col min="10" max="10" width="8.42578125" style="237" customWidth="1"/>
    <col min="11" max="11" width="9.5703125" style="237" bestFit="1" customWidth="1"/>
    <col min="12" max="12" width="13.7109375" style="237" customWidth="1"/>
    <col min="13" max="16384" width="11.42578125" style="237"/>
  </cols>
  <sheetData>
    <row r="1" spans="1:12" ht="28.9" customHeight="1"/>
    <row r="2" spans="1:12" ht="28.9" customHeight="1"/>
    <row r="3" spans="1:12" ht="28.9" customHeight="1"/>
    <row r="4" spans="1:12" ht="31.9" customHeight="1">
      <c r="A4" s="662"/>
      <c r="B4" s="239" t="s">
        <v>85</v>
      </c>
      <c r="C4" s="723">
        <f>PRESUPUESTO!$C$2</f>
        <v>0</v>
      </c>
      <c r="D4" s="724"/>
      <c r="E4" s="296" t="s">
        <v>213</v>
      </c>
      <c r="F4" s="732" t="s">
        <v>223</v>
      </c>
      <c r="G4" s="733"/>
      <c r="H4" s="240" t="s">
        <v>217</v>
      </c>
      <c r="I4" s="297" t="s">
        <v>218</v>
      </c>
      <c r="J4" s="130" t="s">
        <v>211</v>
      </c>
      <c r="K4" s="732" t="s">
        <v>212</v>
      </c>
      <c r="L4" s="733"/>
    </row>
    <row r="5" spans="1:12" ht="18" customHeight="1">
      <c r="A5" s="722"/>
      <c r="B5" s="239" t="s">
        <v>15</v>
      </c>
      <c r="C5" s="723">
        <f>PRESUPUESTO!$C$3</f>
        <v>0</v>
      </c>
      <c r="D5" s="724"/>
      <c r="E5" s="298"/>
      <c r="F5" s="728" t="str">
        <f>PRESUPUESTO!$A$11</f>
        <v>(1) INTERNADO</v>
      </c>
      <c r="G5" s="729"/>
      <c r="H5" s="241">
        <f>PRESUPUESTO!$E$11</f>
        <v>0</v>
      </c>
      <c r="I5" s="298">
        <f>PRESUPUESTO!$F$11</f>
        <v>0</v>
      </c>
      <c r="J5" s="156">
        <f>PRESUPUESTO!$G$11</f>
        <v>0</v>
      </c>
      <c r="K5" s="767"/>
      <c r="L5" s="768"/>
    </row>
    <row r="6" spans="1:12" ht="21" customHeight="1">
      <c r="A6" s="722"/>
      <c r="B6" s="243" t="s">
        <v>42</v>
      </c>
      <c r="C6" s="723">
        <f>PRESUPUESTO!$C$4</f>
        <v>0</v>
      </c>
      <c r="D6" s="724"/>
      <c r="E6" s="296" t="s">
        <v>215</v>
      </c>
      <c r="F6" s="728" t="str">
        <f>PRESUPUESTO!$A$12</f>
        <v>(2) EXTERNADO MEDIA JORNADA</v>
      </c>
      <c r="G6" s="729"/>
      <c r="H6" s="241">
        <f>PRESUPUESTO!$E$12</f>
        <v>0</v>
      </c>
      <c r="I6" s="298">
        <f>PRESUPUESTO!$F$12</f>
        <v>0</v>
      </c>
      <c r="J6" s="156">
        <f>PRESUPUESTO!$G$12</f>
        <v>0</v>
      </c>
      <c r="K6" s="767"/>
      <c r="L6" s="768"/>
    </row>
    <row r="7" spans="1:12" ht="18" customHeight="1">
      <c r="A7" s="722"/>
      <c r="B7" s="244" t="s">
        <v>1</v>
      </c>
      <c r="C7" s="726">
        <f>PRESUPUESTO!$G$2</f>
        <v>0</v>
      </c>
      <c r="D7" s="727"/>
      <c r="E7" s="296"/>
      <c r="F7" s="728" t="str">
        <f>PRESUPUESTO!$A$13</f>
        <v>(3) INTERVENCION DE APOYO PSICOSOCIAL</v>
      </c>
      <c r="G7" s="729"/>
      <c r="H7" s="241">
        <f>PRESUPUESTO!$E$13</f>
        <v>0</v>
      </c>
      <c r="I7" s="298">
        <f>PRESUPUESTO!$F$13</f>
        <v>0</v>
      </c>
      <c r="J7" s="156">
        <f>PRESUPUESTO!$G$13</f>
        <v>0</v>
      </c>
      <c r="K7" s="767"/>
      <c r="L7" s="768"/>
    </row>
    <row r="8" spans="1:12" ht="21.6" customHeight="1">
      <c r="A8" s="722"/>
      <c r="B8" s="245" t="s">
        <v>41</v>
      </c>
      <c r="C8" s="726">
        <f>PRESUPUESTO!$G$3</f>
        <v>0</v>
      </c>
      <c r="D8" s="727"/>
      <c r="E8" s="296" t="s">
        <v>214</v>
      </c>
      <c r="F8" s="728" t="str">
        <f>PRESUPUESTO!$A$14</f>
        <v>(4) APOYO PSICOLOGICO ESPECIALIZADO</v>
      </c>
      <c r="G8" s="729"/>
      <c r="H8" s="241">
        <f>PRESUPUESTO!$E$14</f>
        <v>0</v>
      </c>
      <c r="I8" s="298">
        <f>PRESUPUESTO!$F$14</f>
        <v>0</v>
      </c>
      <c r="J8" s="156">
        <f>PRESUPUESTO!$G$14</f>
        <v>0</v>
      </c>
      <c r="K8" s="767"/>
      <c r="L8" s="768"/>
    </row>
    <row r="9" spans="1:12" ht="18" customHeight="1">
      <c r="A9" s="722"/>
      <c r="B9" s="245" t="s">
        <v>3</v>
      </c>
      <c r="C9" s="726">
        <f>PRESUPUESTO!$G$4</f>
        <v>0</v>
      </c>
      <c r="D9" s="727"/>
      <c r="E9" s="298"/>
      <c r="F9" s="728">
        <f>PRESUPUESTO!$A$15</f>
        <v>0</v>
      </c>
      <c r="G9" s="729"/>
      <c r="H9" s="242">
        <f>PRESUPUESTO!$E$15</f>
        <v>0</v>
      </c>
      <c r="I9" s="299">
        <f>PRESUPUESTO!$F$15</f>
        <v>0</v>
      </c>
      <c r="J9" s="156">
        <f>PRESUPUESTO!$G$15</f>
        <v>0</v>
      </c>
      <c r="K9" s="767"/>
      <c r="L9" s="768"/>
    </row>
    <row r="10" spans="1:12" ht="18" customHeight="1">
      <c r="A10" s="663"/>
      <c r="B10" s="284"/>
      <c r="C10" s="285"/>
      <c r="D10" s="248"/>
      <c r="E10" s="300"/>
      <c r="F10" s="728"/>
      <c r="G10" s="729"/>
      <c r="H10" s="242"/>
      <c r="I10" s="298"/>
      <c r="J10" s="156"/>
      <c r="K10" s="767"/>
      <c r="L10" s="768"/>
    </row>
    <row r="11" spans="1:12" ht="18" customHeight="1">
      <c r="A11" s="301" t="s">
        <v>58</v>
      </c>
      <c r="B11" s="251" t="s">
        <v>16</v>
      </c>
      <c r="C11" s="251">
        <v>1</v>
      </c>
      <c r="D11" s="251">
        <v>2</v>
      </c>
      <c r="E11" s="251">
        <v>3</v>
      </c>
      <c r="F11" s="251" t="s">
        <v>5</v>
      </c>
      <c r="G11" s="619">
        <v>5</v>
      </c>
      <c r="H11" s="620"/>
      <c r="I11" s="619" t="s">
        <v>77</v>
      </c>
      <c r="J11" s="620"/>
      <c r="K11" s="619" t="s">
        <v>78</v>
      </c>
      <c r="L11" s="620"/>
    </row>
    <row r="12" spans="1:12" s="252" customFormat="1" ht="23.25" customHeight="1">
      <c r="A12" s="662">
        <v>1000</v>
      </c>
      <c r="B12" s="656" t="s">
        <v>8</v>
      </c>
      <c r="C12" s="649" t="s">
        <v>120</v>
      </c>
      <c r="D12" s="649" t="s">
        <v>117</v>
      </c>
      <c r="E12" s="769" t="s">
        <v>118</v>
      </c>
      <c r="F12" s="769" t="s">
        <v>119</v>
      </c>
      <c r="G12" s="664" t="s">
        <v>121</v>
      </c>
      <c r="H12" s="653"/>
      <c r="I12" s="769" t="s">
        <v>75</v>
      </c>
      <c r="J12" s="769"/>
      <c r="K12" s="769" t="s">
        <v>111</v>
      </c>
      <c r="L12" s="769"/>
    </row>
    <row r="13" spans="1:12" s="252" customFormat="1" ht="23.25" customHeight="1">
      <c r="A13" s="663"/>
      <c r="B13" s="657"/>
      <c r="C13" s="651"/>
      <c r="D13" s="651"/>
      <c r="E13" s="769"/>
      <c r="F13" s="770"/>
      <c r="G13" s="665"/>
      <c r="H13" s="655"/>
      <c r="I13" s="769"/>
      <c r="J13" s="769"/>
      <c r="K13" s="769"/>
      <c r="L13" s="769"/>
    </row>
    <row r="14" spans="1:12" ht="18" customHeight="1">
      <c r="A14" s="241">
        <v>1100</v>
      </c>
      <c r="B14" s="239" t="s">
        <v>224</v>
      </c>
      <c r="C14" s="31">
        <f>PRESUPUESTO!G19</f>
        <v>0</v>
      </c>
      <c r="D14" s="31">
        <f>'MES 1'!D14+'MES 2'!D14+'MES 3'!D14+'MES 4'!D14+'MES 5'!D14+'MES 6'!D14+'MES 7'!D14+'MES 8'!D14+'MES 9'!D14+'MES 10'!D14+'MES 11'!D14+'MES 12'!D14</f>
        <v>0</v>
      </c>
      <c r="E14" s="31">
        <f>'MES 1'!E14+'MES 2'!E14+'MES 3'!E14+'MES 4'!E14+'MES 5'!E14+'MES 6'!E14+'MES 7'!E14+'MES 8'!E14+'MES 9'!E14+'MES 10'!E14+'MES 11'!E14+'MES 12'!E14</f>
        <v>0</v>
      </c>
      <c r="F14" s="31">
        <f>C14+D14-E14</f>
        <v>0</v>
      </c>
      <c r="G14" s="753">
        <f>'MES 1'!H14+'MES 2'!H14+'MES 3'!H14+'MES 4'!H14+'MES 5'!H14+'MES 6'!H14+'MES 7'!H14+'MES 8'!H14+'MES 9'!H14+'MES 10'!H14+'MES 11'!H14+'MES 12'!H14</f>
        <v>0</v>
      </c>
      <c r="H14" s="753"/>
      <c r="I14" s="764" t="e">
        <f t="shared" ref="I14:I19" si="0">(G14/F14)</f>
        <v>#DIV/0!</v>
      </c>
      <c r="J14" s="764"/>
      <c r="K14" s="786">
        <f>F14-G14</f>
        <v>0</v>
      </c>
      <c r="L14" s="787"/>
    </row>
    <row r="15" spans="1:12" ht="18" customHeight="1">
      <c r="A15" s="241">
        <v>1200</v>
      </c>
      <c r="B15" s="239" t="s">
        <v>220</v>
      </c>
      <c r="C15" s="31">
        <f>PRESUPUESTO!G20</f>
        <v>0</v>
      </c>
      <c r="D15" s="31">
        <f>'MES 1'!D15+'MES 2'!D15+'MES 3'!D15+'MES 4'!D15+'MES 5'!D15+'MES 6'!D15+'MES 7'!D15+'MES 8'!D15+'MES 9'!D15+'MES 10'!D15+'MES 11'!D15+'MES 12'!D15</f>
        <v>0</v>
      </c>
      <c r="E15" s="31">
        <f>'MES 1'!E15+'MES 2'!E15+'MES 3'!E15+'MES 4'!E15+'MES 5'!E15+'MES 6'!E15+'MES 7'!E15+'MES 8'!E15+'MES 9'!E15+'MES 10'!E15+'MES 11'!E15+'MES 12'!E15</f>
        <v>0</v>
      </c>
      <c r="F15" s="31">
        <f>C15+D15-E15</f>
        <v>0</v>
      </c>
      <c r="G15" s="753">
        <f>'MES 1'!H15+'MES 2'!H15+'MES 3'!H15+'MES 4'!H15+'MES 5'!H15+'MES 6'!H15+'MES 7'!H15+'MES 8'!H15+'MES 9'!H15+'MES 10'!H15+'MES 11'!H15+'MES 12'!H15</f>
        <v>0</v>
      </c>
      <c r="H15" s="753"/>
      <c r="I15" s="764" t="e">
        <f t="shared" si="0"/>
        <v>#DIV/0!</v>
      </c>
      <c r="J15" s="764"/>
      <c r="K15" s="771">
        <f>F15-G15</f>
        <v>0</v>
      </c>
      <c r="L15" s="771"/>
    </row>
    <row r="16" spans="1:12" ht="18" customHeight="1">
      <c r="A16" s="241">
        <v>1300</v>
      </c>
      <c r="B16" s="239" t="s">
        <v>182</v>
      </c>
      <c r="C16" s="31">
        <f>PRESUPUESTO!G21</f>
        <v>0</v>
      </c>
      <c r="D16" s="31">
        <f>'MES 1'!D16+'MES 2'!D16+'MES 3'!D16+'MES 4'!D16+'MES 5'!D16+'MES 6'!D16+'MES 7'!D16+'MES 8'!D16+'MES 9'!D16+'MES 10'!D16+'MES 11'!D16+'MES 12'!D16</f>
        <v>0</v>
      </c>
      <c r="E16" s="31">
        <f>'MES 1'!E16+'MES 2'!E16+'MES 3'!E16+'MES 4'!E16+'MES 5'!E16+'MES 6'!E16+'MES 7'!E16+'MES 8'!E16+'MES 9'!E16+'MES 10'!E16+'MES 11'!E16+'MES 12'!E16</f>
        <v>0</v>
      </c>
      <c r="F16" s="31">
        <f>C16+D16-E16</f>
        <v>0</v>
      </c>
      <c r="G16" s="753">
        <f>'MES 1'!H16+'MES 2'!H16+'MES 3'!H16+'MES 4'!H16+'MES 5'!H16+'MES 6'!H16+'MES 7'!H16+'MES 8'!H16+'MES 9'!H16+'MES 10'!H16+'MES 11'!H16+'MES 12'!H16</f>
        <v>0</v>
      </c>
      <c r="H16" s="753"/>
      <c r="I16" s="764" t="e">
        <f t="shared" si="0"/>
        <v>#DIV/0!</v>
      </c>
      <c r="J16" s="764"/>
      <c r="K16" s="771">
        <f>F16-G16</f>
        <v>0</v>
      </c>
      <c r="L16" s="771"/>
    </row>
    <row r="17" spans="1:12" ht="18" customHeight="1">
      <c r="A17" s="241">
        <v>1400</v>
      </c>
      <c r="B17" s="239" t="s">
        <v>225</v>
      </c>
      <c r="C17" s="31">
        <f>PRESUPUESTO!G22</f>
        <v>0</v>
      </c>
      <c r="D17" s="31">
        <f>'MES 1'!D17+'MES 2'!D17+'MES 3'!D17+'MES 4'!D17+'MES 5'!D17+'MES 6'!D17+'MES 7'!D17+'MES 8'!D17+'MES 9'!D17+'MES 10'!D17+'MES 11'!D17+'MES 12'!D17</f>
        <v>0</v>
      </c>
      <c r="E17" s="31">
        <f>'MES 1'!E17+'MES 2'!E17+'MES 3'!E17+'MES 4'!E17+'MES 5'!E17+'MES 6'!E17+'MES 7'!E17+'MES 8'!E17+'MES 9'!E17+'MES 10'!E17+'MES 11'!E17+'MES 12'!E17</f>
        <v>0</v>
      </c>
      <c r="F17" s="31">
        <f>C17+D17-E17</f>
        <v>0</v>
      </c>
      <c r="G17" s="753">
        <f>'MES 1'!H17+'MES 2'!H17+'MES 3'!H17+'MES 4'!H17+'MES 5'!H17+'MES 6'!H17+'MES 7'!H17+'MES 8'!H17+'MES 9'!H17+'MES 10'!H17+'MES 11'!H17+'MES 12'!H17</f>
        <v>0</v>
      </c>
      <c r="H17" s="753"/>
      <c r="I17" s="764" t="e">
        <f t="shared" si="0"/>
        <v>#DIV/0!</v>
      </c>
      <c r="J17" s="764"/>
      <c r="K17" s="771">
        <f>F17-G17</f>
        <v>0</v>
      </c>
      <c r="L17" s="771"/>
    </row>
    <row r="18" spans="1:12" ht="18" customHeight="1">
      <c r="A18" s="241">
        <v>1500</v>
      </c>
      <c r="B18" s="239" t="s">
        <v>226</v>
      </c>
      <c r="C18" s="31">
        <f>PRESUPUESTO!G23</f>
        <v>0</v>
      </c>
      <c r="D18" s="31">
        <f>'MES 1'!D18+'MES 2'!D18+'MES 3'!D18+'MES 4'!D18+'MES 5'!D18+'MES 6'!D18+'MES 7'!D18+'MES 8'!D18+'MES 9'!D18+'MES 10'!D18+'MES 11'!D18+'MES 12'!D18</f>
        <v>0</v>
      </c>
      <c r="E18" s="31">
        <f>'MES 1'!E18+'MES 2'!E18+'MES 3'!E18+'MES 4'!E18+'MES 5'!E18+'MES 6'!E18+'MES 7'!E18+'MES 8'!E18+'MES 9'!E18+'MES 10'!E18+'MES 11'!E18+'MES 12'!E18</f>
        <v>0</v>
      </c>
      <c r="F18" s="31">
        <f>C18+D18-E18</f>
        <v>0</v>
      </c>
      <c r="G18" s="753">
        <f>'MES 1'!H18+'MES 2'!H18+'MES 3'!H18+'MES 4'!H18+'MES 5'!H18+'MES 6'!H18+'MES 7'!H18+'MES 8'!H18+'MES 9'!H18+'MES 10'!H18+'MES 11'!H18+'MES 12'!H18</f>
        <v>0</v>
      </c>
      <c r="H18" s="753"/>
      <c r="I18" s="764" t="e">
        <f t="shared" si="0"/>
        <v>#DIV/0!</v>
      </c>
      <c r="J18" s="764"/>
      <c r="K18" s="771">
        <f>F18-G18</f>
        <v>0</v>
      </c>
      <c r="L18" s="771"/>
    </row>
    <row r="19" spans="1:12" s="254" customFormat="1" ht="18" customHeight="1">
      <c r="A19" s="619" t="s">
        <v>0</v>
      </c>
      <c r="B19" s="620"/>
      <c r="C19" s="172">
        <f>SUM(C14:C18)</f>
        <v>0</v>
      </c>
      <c r="D19" s="172">
        <f>SUM(D14:D18)</f>
        <v>0</v>
      </c>
      <c r="E19" s="172">
        <f>SUM(E14:E18)</f>
        <v>0</v>
      </c>
      <c r="F19" s="172">
        <f>SUM(F14:F18)</f>
        <v>0</v>
      </c>
      <c r="G19" s="756">
        <f>SUM(G14:G18)</f>
        <v>0</v>
      </c>
      <c r="H19" s="756"/>
      <c r="I19" s="765" t="e">
        <f t="shared" si="0"/>
        <v>#DIV/0!</v>
      </c>
      <c r="J19" s="765"/>
      <c r="K19" s="772">
        <f>SUM(L14:L18)</f>
        <v>0</v>
      </c>
      <c r="L19" s="772"/>
    </row>
    <row r="20" spans="1:12" ht="18.600000000000001" customHeight="1"/>
    <row r="21" spans="1:12" s="78" customFormat="1" ht="12.75" customHeight="1">
      <c r="B21" s="666" t="s">
        <v>13</v>
      </c>
      <c r="C21" s="666"/>
      <c r="D21" s="666" t="s">
        <v>45</v>
      </c>
      <c r="E21" s="666"/>
      <c r="F21" s="666"/>
      <c r="G21" s="666"/>
      <c r="H21" s="671" t="s">
        <v>46</v>
      </c>
      <c r="I21" s="757"/>
      <c r="J21" s="757"/>
      <c r="K21" s="757"/>
      <c r="L21" s="672"/>
    </row>
    <row r="22" spans="1:12" s="78" customFormat="1">
      <c r="B22" s="777"/>
      <c r="C22" s="778"/>
      <c r="D22" s="777"/>
      <c r="E22" s="784"/>
      <c r="F22" s="784"/>
      <c r="G22" s="778"/>
      <c r="H22" s="777"/>
      <c r="I22" s="784"/>
      <c r="J22" s="784"/>
      <c r="K22" s="784"/>
      <c r="L22" s="778"/>
    </row>
    <row r="23" spans="1:12" s="78" customFormat="1" ht="20.65" customHeight="1">
      <c r="B23" s="779"/>
      <c r="C23" s="780"/>
      <c r="D23" s="779"/>
      <c r="E23" s="785"/>
      <c r="F23" s="785"/>
      <c r="G23" s="780"/>
      <c r="H23" s="779"/>
      <c r="I23" s="785"/>
      <c r="J23" s="785"/>
      <c r="K23" s="785"/>
      <c r="L23" s="780"/>
    </row>
    <row r="24" spans="1:12" s="78" customFormat="1">
      <c r="B24" s="666" t="s">
        <v>14</v>
      </c>
      <c r="C24" s="666"/>
      <c r="D24" s="666" t="s">
        <v>14</v>
      </c>
      <c r="E24" s="666"/>
      <c r="F24" s="666"/>
      <c r="G24" s="666"/>
      <c r="H24" s="671" t="s">
        <v>14</v>
      </c>
      <c r="I24" s="757"/>
      <c r="J24" s="757" t="s">
        <v>14</v>
      </c>
      <c r="K24" s="757"/>
      <c r="L24" s="672"/>
    </row>
    <row r="25" spans="1:12" ht="12.6" customHeight="1"/>
    <row r="26" spans="1:12">
      <c r="B26" s="255" t="s">
        <v>233</v>
      </c>
    </row>
    <row r="27" spans="1:12">
      <c r="B27" s="256"/>
    </row>
    <row r="28" spans="1:12" ht="18" customHeight="1">
      <c r="A28" s="249" t="s">
        <v>58</v>
      </c>
      <c r="B28" s="251" t="s">
        <v>16</v>
      </c>
      <c r="C28" s="251">
        <v>1</v>
      </c>
      <c r="D28" s="251">
        <v>2</v>
      </c>
      <c r="E28" s="251">
        <v>3</v>
      </c>
      <c r="F28" s="251" t="s">
        <v>5</v>
      </c>
      <c r="G28" s="619">
        <v>5</v>
      </c>
      <c r="H28" s="620"/>
      <c r="I28" s="646" t="s">
        <v>77</v>
      </c>
      <c r="J28" s="646"/>
      <c r="K28" s="646" t="s">
        <v>78</v>
      </c>
      <c r="L28" s="646"/>
    </row>
    <row r="29" spans="1:12" s="254" customFormat="1" ht="22.15" customHeight="1">
      <c r="A29" s="646">
        <v>2000</v>
      </c>
      <c r="B29" s="646" t="s">
        <v>80</v>
      </c>
      <c r="C29" s="649" t="s">
        <v>120</v>
      </c>
      <c r="D29" s="649" t="s">
        <v>117</v>
      </c>
      <c r="E29" s="769" t="s">
        <v>118</v>
      </c>
      <c r="F29" s="769" t="s">
        <v>119</v>
      </c>
      <c r="G29" s="664" t="s">
        <v>123</v>
      </c>
      <c r="H29" s="653"/>
      <c r="I29" s="664" t="s">
        <v>75</v>
      </c>
      <c r="J29" s="653"/>
      <c r="K29" s="769" t="s">
        <v>122</v>
      </c>
      <c r="L29" s="769"/>
    </row>
    <row r="30" spans="1:12" s="254" customFormat="1" ht="22.15" customHeight="1">
      <c r="A30" s="646"/>
      <c r="B30" s="646"/>
      <c r="C30" s="651"/>
      <c r="D30" s="651"/>
      <c r="E30" s="769"/>
      <c r="F30" s="770"/>
      <c r="G30" s="665"/>
      <c r="H30" s="655"/>
      <c r="I30" s="665"/>
      <c r="J30" s="655"/>
      <c r="K30" s="769"/>
      <c r="L30" s="769"/>
    </row>
    <row r="31" spans="1:12" s="254" customFormat="1" ht="18" customHeight="1">
      <c r="A31" s="251">
        <v>2100</v>
      </c>
      <c r="B31" s="646" t="s">
        <v>71</v>
      </c>
      <c r="C31" s="646"/>
      <c r="D31" s="646"/>
      <c r="E31" s="646"/>
      <c r="F31" s="646"/>
      <c r="G31" s="646"/>
      <c r="H31" s="646"/>
      <c r="I31" s="646"/>
      <c r="J31" s="646"/>
      <c r="K31" s="646"/>
      <c r="L31" s="646"/>
    </row>
    <row r="32" spans="1:12" ht="18" customHeight="1">
      <c r="A32" s="241">
        <v>2101</v>
      </c>
      <c r="B32" s="239" t="s">
        <v>80</v>
      </c>
      <c r="C32" s="31">
        <f>PRESUPUESTO!G29</f>
        <v>0</v>
      </c>
      <c r="D32" s="31">
        <f>'MES 1'!D34+'MES 2'!D36+'MES 3'!D34+'MES 4'!D34+'MES 5'!D34+'MES 6'!D34+'MES 7'!D34+'MES 8'!D34+'MES 9'!D34+'MES 10'!D34+'MES 11'!D34+'MES 12'!D34</f>
        <v>0</v>
      </c>
      <c r="E32" s="31">
        <f>'MES 1'!E34+'MES 2'!E36+'MES 3'!E34+'MES 4'!E34+'MES 5'!E34+'MES 6'!E34+'MES 7'!E34+'MES 8'!E34+'MES 9'!E34+'MES 10'!E34+'MES 11'!E34+'MES 12'!E34</f>
        <v>0</v>
      </c>
      <c r="F32" s="31">
        <f t="shared" ref="F32:F42" si="1">C32+D32-E32</f>
        <v>0</v>
      </c>
      <c r="G32" s="753">
        <f>'MES 1'!H34+'MES 2'!H36+'MES 3'!H34+'MES 4'!H34+'MES 5'!H34+'MES 6'!H34+'MES 7'!H34+'MES 8'!H34+'MES 9'!H34+'MES 10'!H34+'MES 11'!H34+'MES 12'!H34</f>
        <v>0</v>
      </c>
      <c r="H32" s="753"/>
      <c r="I32" s="764" t="e">
        <f t="shared" ref="I32:I45" si="2">(G32/F32)</f>
        <v>#DIV/0!</v>
      </c>
      <c r="J32" s="764"/>
      <c r="K32" s="763">
        <f t="shared" ref="K32:K42" si="3">(F32-G32)</f>
        <v>0</v>
      </c>
      <c r="L32" s="763"/>
    </row>
    <row r="33" spans="1:12" ht="18" customHeight="1">
      <c r="A33" s="241">
        <v>2102</v>
      </c>
      <c r="B33" s="239" t="s">
        <v>20</v>
      </c>
      <c r="C33" s="31">
        <f>PRESUPUESTO!G30</f>
        <v>0</v>
      </c>
      <c r="D33" s="31">
        <f>'MES 1'!D35+'MES 2'!D37+'MES 3'!D35+'MES 4'!D35+'MES 5'!D35+'MES 6'!D35+'MES 7'!D35+'MES 8'!D35+'MES 9'!D35+'MES 10'!D35+'MES 11'!D35+'MES 12'!D35</f>
        <v>0</v>
      </c>
      <c r="E33" s="31">
        <f>'MES 1'!E35+'MES 2'!E37+'MES 3'!E35+'MES 4'!E35+'MES 5'!E35+'MES 6'!E35+'MES 7'!E35+'MES 8'!E35+'MES 9'!E35+'MES 10'!E35+'MES 11'!E35+'MES 12'!E35</f>
        <v>0</v>
      </c>
      <c r="F33" s="31">
        <f t="shared" si="1"/>
        <v>0</v>
      </c>
      <c r="G33" s="753">
        <f>'MES 1'!H35+'MES 2'!H37+'MES 3'!H35+'MES 4'!H35+'MES 5'!H35+'MES 6'!H35+'MES 7'!H35+'MES 8'!H35+'MES 9'!H35+'MES 10'!H35+'MES 11'!H35+'MES 12'!H35</f>
        <v>0</v>
      </c>
      <c r="H33" s="753"/>
      <c r="I33" s="764" t="e">
        <f t="shared" si="2"/>
        <v>#DIV/0!</v>
      </c>
      <c r="J33" s="764"/>
      <c r="K33" s="763">
        <f>(F33-G33)</f>
        <v>0</v>
      </c>
      <c r="L33" s="763"/>
    </row>
    <row r="34" spans="1:12" ht="18" customHeight="1">
      <c r="A34" s="241">
        <v>2103</v>
      </c>
      <c r="B34" s="239" t="s">
        <v>21</v>
      </c>
      <c r="C34" s="31">
        <f>PRESUPUESTO!G31</f>
        <v>0</v>
      </c>
      <c r="D34" s="31">
        <f>'MES 1'!D36+'MES 2'!D38+'MES 3'!D36+'MES 4'!D36+'MES 5'!D36+'MES 6'!D36+'MES 7'!D36+'MES 8'!D36+'MES 9'!D36+'MES 10'!D36+'MES 11'!D36+'MES 12'!D36</f>
        <v>0</v>
      </c>
      <c r="E34" s="31">
        <f>'MES 1'!E36+'MES 2'!E38+'MES 3'!E36+'MES 4'!E36+'MES 5'!E36+'MES 6'!E36+'MES 7'!E36+'MES 8'!E36+'MES 9'!E36+'MES 10'!E36+'MES 11'!E36+'MES 12'!E36</f>
        <v>0</v>
      </c>
      <c r="F34" s="31">
        <f t="shared" si="1"/>
        <v>0</v>
      </c>
      <c r="G34" s="753">
        <f>'MES 1'!H36+'MES 2'!H38+'MES 3'!H36+'MES 4'!H36+'MES 5'!H36+'MES 6'!H36+'MES 7'!H36+'MES 8'!H36+'MES 9'!H36+'MES 10'!H36+'MES 11'!H36+'MES 12'!H36</f>
        <v>0</v>
      </c>
      <c r="H34" s="753"/>
      <c r="I34" s="764" t="e">
        <f t="shared" si="2"/>
        <v>#DIV/0!</v>
      </c>
      <c r="J34" s="764"/>
      <c r="K34" s="763">
        <f t="shared" si="3"/>
        <v>0</v>
      </c>
      <c r="L34" s="763"/>
    </row>
    <row r="35" spans="1:12" ht="18" customHeight="1">
      <c r="A35" s="241">
        <v>2104</v>
      </c>
      <c r="B35" s="239" t="s">
        <v>22</v>
      </c>
      <c r="C35" s="31">
        <f>PRESUPUESTO!G32</f>
        <v>0</v>
      </c>
      <c r="D35" s="31">
        <f>'MES 1'!D37+'MES 2'!D39+'MES 3'!D37+'MES 4'!D37+'MES 5'!D37+'MES 6'!D37+'MES 7'!D37+'MES 8'!D37+'MES 9'!D37+'MES 10'!D37+'MES 11'!D37+'MES 12'!D37</f>
        <v>0</v>
      </c>
      <c r="E35" s="31">
        <f>'MES 1'!E37+'MES 2'!E39+'MES 3'!E37+'MES 4'!E37+'MES 5'!E37+'MES 6'!E37+'MES 7'!E37+'MES 8'!E37+'MES 9'!E37+'MES 10'!E37+'MES 11'!E37+'MES 12'!E37</f>
        <v>0</v>
      </c>
      <c r="F35" s="31">
        <f t="shared" si="1"/>
        <v>0</v>
      </c>
      <c r="G35" s="753">
        <f>'MES 1'!H37+'MES 2'!H39+'MES 3'!H37+'MES 4'!H37+'MES 5'!H37+'MES 6'!H37+'MES 7'!H37+'MES 8'!H37+'MES 9'!H37+'MES 10'!H37+'MES 11'!H37+'MES 12'!H37</f>
        <v>0</v>
      </c>
      <c r="H35" s="753"/>
      <c r="I35" s="764" t="e">
        <f t="shared" si="2"/>
        <v>#DIV/0!</v>
      </c>
      <c r="J35" s="764"/>
      <c r="K35" s="763">
        <f t="shared" si="3"/>
        <v>0</v>
      </c>
      <c r="L35" s="763"/>
    </row>
    <row r="36" spans="1:12" ht="17.25" customHeight="1">
      <c r="A36" s="241">
        <v>2105</v>
      </c>
      <c r="B36" s="239" t="s">
        <v>23</v>
      </c>
      <c r="C36" s="31">
        <f>PRESUPUESTO!G33</f>
        <v>0</v>
      </c>
      <c r="D36" s="31">
        <f>'MES 1'!D38+'MES 2'!D40+'MES 3'!D38+'MES 4'!D38+'MES 5'!D38+'MES 6'!D38+'MES 7'!D38+'MES 8'!D38+'MES 9'!D38+'MES 10'!D38+'MES 11'!D38+'MES 12'!D38</f>
        <v>0</v>
      </c>
      <c r="E36" s="31">
        <f>'MES 1'!E38+'MES 2'!E40+'MES 3'!E38+'MES 4'!E38+'MES 5'!E38+'MES 6'!E38+'MES 7'!E38+'MES 8'!E38+'MES 9'!E38+'MES 10'!E38+'MES 11'!E38+'MES 12'!E38</f>
        <v>0</v>
      </c>
      <c r="F36" s="31">
        <f t="shared" si="1"/>
        <v>0</v>
      </c>
      <c r="G36" s="753">
        <f>'MES 1'!H38+'MES 2'!H40+'MES 3'!H38+'MES 4'!H38+'MES 5'!H38+'MES 6'!H38+'MES 7'!H38+'MES 8'!H38+'MES 9'!H38+'MES 10'!H38+'MES 11'!H38+'MES 12'!H38</f>
        <v>0</v>
      </c>
      <c r="H36" s="753"/>
      <c r="I36" s="764" t="e">
        <f t="shared" si="2"/>
        <v>#DIV/0!</v>
      </c>
      <c r="J36" s="764"/>
      <c r="K36" s="763">
        <f t="shared" si="3"/>
        <v>0</v>
      </c>
      <c r="L36" s="763"/>
    </row>
    <row r="37" spans="1:12" ht="18" customHeight="1">
      <c r="A37" s="241">
        <v>2106</v>
      </c>
      <c r="B37" s="239" t="s">
        <v>24</v>
      </c>
      <c r="C37" s="31">
        <f>PRESUPUESTO!G34</f>
        <v>0</v>
      </c>
      <c r="D37" s="31">
        <f>'MES 1'!D39+'MES 2'!D41+'MES 3'!D39+'MES 4'!D39+'MES 5'!D39+'MES 6'!D39+'MES 7'!D39+'MES 8'!D39+'MES 9'!D39+'MES 10'!D39+'MES 11'!D39+'MES 12'!D39</f>
        <v>0</v>
      </c>
      <c r="E37" s="31">
        <f>'MES 1'!E39+'MES 2'!E41+'MES 3'!E39+'MES 4'!E39+'MES 5'!E39+'MES 6'!E39+'MES 7'!E39+'MES 8'!E39+'MES 9'!E39+'MES 10'!E39+'MES 11'!E39+'MES 12'!E39</f>
        <v>0</v>
      </c>
      <c r="F37" s="31">
        <f t="shared" si="1"/>
        <v>0</v>
      </c>
      <c r="G37" s="753">
        <f>'MES 1'!H39+'MES 2'!H41+'MES 3'!H39+'MES 4'!H39+'MES 5'!H39+'MES 6'!H39+'MES 7'!H39+'MES 8'!H39+'MES 9'!H39+'MES 10'!H39+'MES 11'!H39+'MES 12'!H39</f>
        <v>0</v>
      </c>
      <c r="H37" s="753"/>
      <c r="I37" s="764" t="e">
        <f t="shared" si="2"/>
        <v>#DIV/0!</v>
      </c>
      <c r="J37" s="764"/>
      <c r="K37" s="763">
        <f t="shared" si="3"/>
        <v>0</v>
      </c>
      <c r="L37" s="763"/>
    </row>
    <row r="38" spans="1:12" ht="18" customHeight="1">
      <c r="A38" s="241">
        <v>2107</v>
      </c>
      <c r="B38" s="239" t="s">
        <v>25</v>
      </c>
      <c r="C38" s="31">
        <f>PRESUPUESTO!G35</f>
        <v>0</v>
      </c>
      <c r="D38" s="31">
        <f>'MES 1'!D40+'MES 2'!D42+'MES 3'!D40+'MES 4'!D40+'MES 5'!D40+'MES 6'!D40+'MES 7'!D40+'MES 8'!D40+'MES 9'!D40+'MES 10'!D40+'MES 11'!D40+'MES 12'!D40</f>
        <v>0</v>
      </c>
      <c r="E38" s="31">
        <f>'MES 1'!E40+'MES 2'!E42+'MES 3'!E40+'MES 4'!E40+'MES 5'!E40+'MES 6'!E40+'MES 7'!E40+'MES 8'!E40+'MES 9'!E40+'MES 10'!E40+'MES 11'!E40+'MES 12'!E40</f>
        <v>0</v>
      </c>
      <c r="F38" s="31">
        <f t="shared" si="1"/>
        <v>0</v>
      </c>
      <c r="G38" s="753">
        <f>'MES 1'!H40+'MES 2'!H42+'MES 3'!H40+'MES 4'!H40+'MES 5'!H40+'MES 6'!H40+'MES 7'!H40+'MES 8'!H40+'MES 9'!H40+'MES 10'!H40+'MES 11'!H40+'MES 12'!H40</f>
        <v>0</v>
      </c>
      <c r="H38" s="753"/>
      <c r="I38" s="764" t="e">
        <f t="shared" si="2"/>
        <v>#DIV/0!</v>
      </c>
      <c r="J38" s="764"/>
      <c r="K38" s="763">
        <f t="shared" si="3"/>
        <v>0</v>
      </c>
      <c r="L38" s="763"/>
    </row>
    <row r="39" spans="1:12" ht="18" customHeight="1">
      <c r="A39" s="241">
        <v>2108</v>
      </c>
      <c r="B39" s="258" t="s">
        <v>88</v>
      </c>
      <c r="C39" s="31">
        <f>PRESUPUESTO!G36</f>
        <v>0</v>
      </c>
      <c r="D39" s="31">
        <f>'MES 1'!D41+'MES 2'!D43+'MES 3'!D41+'MES 4'!D41+'MES 5'!D41+'MES 6'!D41+'MES 7'!D41+'MES 8'!D41+'MES 9'!D41+'MES 10'!D41+'MES 11'!D41+'MES 12'!D41</f>
        <v>0</v>
      </c>
      <c r="E39" s="31">
        <f>'MES 1'!E41+'MES 2'!E43+'MES 3'!E41+'MES 4'!E41+'MES 5'!E41+'MES 6'!E41+'MES 7'!E41+'MES 8'!E41+'MES 9'!E41+'MES 10'!E41+'MES 11'!E41+'MES 12'!E41</f>
        <v>0</v>
      </c>
      <c r="F39" s="31">
        <f t="shared" si="1"/>
        <v>0</v>
      </c>
      <c r="G39" s="753">
        <f>'MES 1'!H41+'MES 2'!H43+'MES 3'!H41+'MES 4'!H41+'MES 5'!H41+'MES 6'!H41+'MES 7'!H41+'MES 8'!H41+'MES 9'!H41+'MES 10'!H41+'MES 11'!H41+'MES 12'!H41</f>
        <v>0</v>
      </c>
      <c r="H39" s="753"/>
      <c r="I39" s="764" t="e">
        <f t="shared" si="2"/>
        <v>#DIV/0!</v>
      </c>
      <c r="J39" s="764"/>
      <c r="K39" s="763">
        <f t="shared" si="3"/>
        <v>0</v>
      </c>
      <c r="L39" s="763"/>
    </row>
    <row r="40" spans="1:12" ht="18" customHeight="1">
      <c r="A40" s="241">
        <v>2109</v>
      </c>
      <c r="B40" s="239" t="s">
        <v>131</v>
      </c>
      <c r="C40" s="31">
        <f>PRESUPUESTO!G37</f>
        <v>0</v>
      </c>
      <c r="D40" s="31">
        <f>'MES 1'!D42+'MES 2'!D44+'MES 3'!D42+'MES 4'!D42+'MES 5'!D42+'MES 6'!D42+'MES 7'!D42+'MES 8'!D42+'MES 9'!D42+'MES 10'!D42+'MES 11'!D42+'MES 12'!D42</f>
        <v>0</v>
      </c>
      <c r="E40" s="31">
        <f>'MES 1'!E42+'MES 2'!E44+'MES 3'!E42+'MES 4'!E42+'MES 5'!E42+'MES 6'!E42+'MES 7'!E42+'MES 8'!E42+'MES 9'!E42+'MES 10'!E42+'MES 11'!E42+'MES 12'!E42</f>
        <v>0</v>
      </c>
      <c r="F40" s="31">
        <f t="shared" si="1"/>
        <v>0</v>
      </c>
      <c r="G40" s="753">
        <f>'MES 1'!H42+'MES 2'!H44+'MES 3'!H42+'MES 4'!H42+'MES 5'!H42+'MES 6'!H42+'MES 7'!H42+'MES 8'!H42+'MES 9'!H42+'MES 10'!H42+'MES 11'!H42+'MES 12'!H42</f>
        <v>0</v>
      </c>
      <c r="H40" s="753"/>
      <c r="I40" s="764" t="e">
        <f t="shared" si="2"/>
        <v>#DIV/0!</v>
      </c>
      <c r="J40" s="764"/>
      <c r="K40" s="763">
        <f t="shared" si="3"/>
        <v>0</v>
      </c>
      <c r="L40" s="763"/>
    </row>
    <row r="41" spans="1:12" ht="18" customHeight="1">
      <c r="A41" s="241">
        <f>+A40+1</f>
        <v>2110</v>
      </c>
      <c r="B41" s="239" t="s">
        <v>27</v>
      </c>
      <c r="C41" s="31">
        <f>PRESUPUESTO!G38</f>
        <v>0</v>
      </c>
      <c r="D41" s="31">
        <f>'MES 1'!D43+'MES 2'!D45+'MES 3'!D43+'MES 4'!D43+'MES 5'!D43+'MES 6'!D43+'MES 7'!D43+'MES 8'!D43+'MES 9'!D43+'MES 10'!D43+'MES 11'!D43+'MES 12'!D43</f>
        <v>0</v>
      </c>
      <c r="E41" s="31">
        <f>'MES 1'!E43+'MES 2'!E45+'MES 3'!E43+'MES 4'!E43+'MES 5'!E43+'MES 6'!E43+'MES 7'!E43+'MES 8'!E43+'MES 9'!E43+'MES 10'!E43+'MES 11'!E43+'MES 12'!E43</f>
        <v>0</v>
      </c>
      <c r="F41" s="31">
        <f t="shared" si="1"/>
        <v>0</v>
      </c>
      <c r="G41" s="753">
        <f>'MES 1'!H43+'MES 2'!H45+'MES 3'!H43+'MES 4'!H43+'MES 5'!H43+'MES 6'!H43+'MES 7'!H43+'MES 8'!H43+'MES 9'!H43+'MES 10'!H43+'MES 11'!H43+'MES 12'!H43</f>
        <v>0</v>
      </c>
      <c r="H41" s="753"/>
      <c r="I41" s="764" t="e">
        <f t="shared" si="2"/>
        <v>#DIV/0!</v>
      </c>
      <c r="J41" s="764"/>
      <c r="K41" s="763">
        <f t="shared" si="3"/>
        <v>0</v>
      </c>
      <c r="L41" s="763"/>
    </row>
    <row r="42" spans="1:12" ht="18" customHeight="1">
      <c r="A42" s="241">
        <f>+A41+1</f>
        <v>2111</v>
      </c>
      <c r="B42" s="239" t="s">
        <v>28</v>
      </c>
      <c r="C42" s="31">
        <f>PRESUPUESTO!G39</f>
        <v>0</v>
      </c>
      <c r="D42" s="31">
        <f>'MES 1'!D44+'MES 2'!D46+'MES 3'!D44+'MES 4'!D44+'MES 5'!D44+'MES 6'!D44+'MES 7'!D44+'MES 8'!D44+'MES 9'!D44+'MES 10'!D44+'MES 11'!D44+'MES 12'!D44</f>
        <v>0</v>
      </c>
      <c r="E42" s="31">
        <f>'MES 1'!E44+'MES 2'!E46+'MES 3'!E44+'MES 4'!E44+'MES 5'!E44+'MES 6'!E44+'MES 7'!E44+'MES 8'!E44+'MES 9'!E44+'MES 10'!E44+'MES 11'!E44+'MES 12'!E44</f>
        <v>0</v>
      </c>
      <c r="F42" s="31">
        <f t="shared" si="1"/>
        <v>0</v>
      </c>
      <c r="G42" s="753">
        <f>'MES 1'!H44+'MES 2'!H46+'MES 3'!H44+'MES 4'!H44+'MES 5'!H44+'MES 6'!H44+'MES 7'!H44+'MES 8'!H44+'MES 9'!H44+'MES 10'!H44+'MES 11'!H44+'MES 12'!H44</f>
        <v>0</v>
      </c>
      <c r="H42" s="753"/>
      <c r="I42" s="764" t="e">
        <f t="shared" si="2"/>
        <v>#DIV/0!</v>
      </c>
      <c r="J42" s="764"/>
      <c r="K42" s="763">
        <f t="shared" si="3"/>
        <v>0</v>
      </c>
      <c r="L42" s="763"/>
    </row>
    <row r="43" spans="1:12" ht="18" customHeight="1">
      <c r="A43" s="241">
        <f>+A42+1</f>
        <v>2112</v>
      </c>
      <c r="B43" s="239" t="s">
        <v>205</v>
      </c>
      <c r="C43" s="31">
        <f>PRESUPUESTO!G40</f>
        <v>0</v>
      </c>
      <c r="D43" s="31">
        <f>'MES 1'!D45+'MES 2'!D47+'MES 3'!D45+'MES 4'!D45+'MES 5'!D45+'MES 6'!D45+'MES 7'!D45+'MES 8'!D45+'MES 9'!D45+'MES 10'!D45+'MES 11'!D45+'MES 12'!D45</f>
        <v>0</v>
      </c>
      <c r="E43" s="31">
        <f>'MES 1'!E45+'MES 2'!E47+'MES 3'!E45+'MES 4'!E45+'MES 5'!E45+'MES 6'!E45+'MES 7'!E45+'MES 8'!E45+'MES 9'!E45+'MES 10'!E45+'MES 11'!E45+'MES 12'!E45</f>
        <v>0</v>
      </c>
      <c r="F43" s="31">
        <f>C43+D43-E43</f>
        <v>0</v>
      </c>
      <c r="G43" s="753">
        <f>'MES 1'!H45+'MES 2'!H47+'MES 3'!H45+'MES 4'!H45+'MES 5'!H45+'MES 6'!H45+'MES 7'!H45+'MES 8'!H45+'MES 9'!H45+'MES 10'!H45+'MES 11'!H45+'MES 12'!H45</f>
        <v>0</v>
      </c>
      <c r="H43" s="753"/>
      <c r="I43" s="764" t="e">
        <f>(G43/F43)</f>
        <v>#DIV/0!</v>
      </c>
      <c r="J43" s="764"/>
      <c r="K43" s="763">
        <f>(F43-G43)</f>
        <v>0</v>
      </c>
      <c r="L43" s="763"/>
    </row>
    <row r="44" spans="1:12" ht="18" customHeight="1">
      <c r="A44" s="241">
        <f>+A43+1</f>
        <v>2113</v>
      </c>
      <c r="B44" s="239" t="s">
        <v>124</v>
      </c>
      <c r="C44" s="31">
        <f>PRESUPUESTO!G41</f>
        <v>0</v>
      </c>
      <c r="D44" s="31">
        <f>'MES 1'!D46+'MES 2'!D48+'MES 3'!D46+'MES 4'!D46+'MES 5'!D46+'MES 6'!D46+'MES 7'!D46+'MES 8'!D46+'MES 9'!D46+'MES 10'!D46+'MES 11'!D46+'MES 12'!D46</f>
        <v>0</v>
      </c>
      <c r="E44" s="31">
        <f>'MES 1'!E46+'MES 2'!E48+'MES 3'!E46+'MES 4'!E46+'MES 5'!E46+'MES 6'!E46+'MES 7'!E46+'MES 8'!E46+'MES 9'!E46+'MES 10'!E46+'MES 11'!E46+'MES 12'!E46</f>
        <v>0</v>
      </c>
      <c r="F44" s="31">
        <f>C44+D44-E44</f>
        <v>0</v>
      </c>
      <c r="G44" s="753">
        <f>'MES 1'!H46+'MES 2'!H48+'MES 3'!H46+'MES 4'!H46+'MES 5'!H46+'MES 6'!H46+'MES 7'!H46+'MES 8'!H46+'MES 9'!H46+'MES 10'!H46+'MES 11'!H46+'MES 12'!H46</f>
        <v>0</v>
      </c>
      <c r="H44" s="753"/>
      <c r="I44" s="764" t="e">
        <f>(G44/F44)</f>
        <v>#DIV/0!</v>
      </c>
      <c r="J44" s="764"/>
      <c r="K44" s="763">
        <f>(F44-G44)</f>
        <v>0</v>
      </c>
      <c r="L44" s="763"/>
    </row>
    <row r="45" spans="1:12" s="254" customFormat="1" ht="15.6" customHeight="1">
      <c r="A45" s="646" t="s">
        <v>29</v>
      </c>
      <c r="B45" s="646"/>
      <c r="C45" s="175">
        <f>SUM(C32:C44)</f>
        <v>0</v>
      </c>
      <c r="D45" s="175">
        <f>SUM(D32:D44)</f>
        <v>0</v>
      </c>
      <c r="E45" s="175">
        <f>SUM(E32:E44)</f>
        <v>0</v>
      </c>
      <c r="F45" s="175">
        <f>SUM(F32:F44)</f>
        <v>0</v>
      </c>
      <c r="G45" s="756">
        <f>SUM(G32:G44)</f>
        <v>0</v>
      </c>
      <c r="H45" s="756"/>
      <c r="I45" s="765" t="e">
        <f t="shared" si="2"/>
        <v>#DIV/0!</v>
      </c>
      <c r="J45" s="765"/>
      <c r="K45" s="766">
        <f>SUM(K32:K44)</f>
        <v>0</v>
      </c>
      <c r="L45" s="766"/>
    </row>
    <row r="46" spans="1:12" s="254" customFormat="1" ht="16.149999999999999" customHeight="1">
      <c r="A46" s="251">
        <v>2200</v>
      </c>
      <c r="B46" s="646" t="s">
        <v>188</v>
      </c>
      <c r="C46" s="646"/>
      <c r="D46" s="646"/>
      <c r="E46" s="646"/>
      <c r="F46" s="646"/>
      <c r="G46" s="646"/>
      <c r="H46" s="646"/>
      <c r="I46" s="646"/>
      <c r="J46" s="646"/>
      <c r="K46" s="646"/>
      <c r="L46" s="646"/>
    </row>
    <row r="47" spans="1:12" ht="18" customHeight="1">
      <c r="A47" s="241">
        <v>2201</v>
      </c>
      <c r="B47" s="239" t="s">
        <v>126</v>
      </c>
      <c r="C47" s="30">
        <f>PRESUPUESTO!G44</f>
        <v>0</v>
      </c>
      <c r="D47" s="31">
        <f>'MES 1'!D49+'MES 2'!D51+'MES 3'!D49+'MES 4'!D49+'MES 5'!D49+'MES 6'!D49+'MES 7'!D49+'MES 8'!D49+'MES 9'!D49+'MES 10'!D49+'MES 11'!D49+'MES 12'!D49</f>
        <v>0</v>
      </c>
      <c r="E47" s="31">
        <f>'MES 1'!E49+'MES 2'!E51+'MES 3'!E49+'MES 4'!E49+'MES 5'!E49+'MES 6'!E49+'MES 7'!E49+'MES 8'!E49+'MES 9'!E49+'MES 10'!E49+'MES 11'!E49+'MES 12'!E49</f>
        <v>0</v>
      </c>
      <c r="F47" s="31">
        <f t="shared" ref="F47:F61" si="4">C47+D47-E47</f>
        <v>0</v>
      </c>
      <c r="G47" s="754">
        <f>'MES 1'!H49+'MES 2'!H51+'MES 3'!H49+'MES 4'!H49+'MES 5'!H49+'MES 6'!H49+'MES 7'!H49+'MES 8'!H49+'MES 9'!H49+'MES 10'!H49+'MES 11'!H49+'MES 12'!H49</f>
        <v>0</v>
      </c>
      <c r="H47" s="755"/>
      <c r="I47" s="773" t="e">
        <f t="shared" ref="I47:I62" si="5">(G47/F47)</f>
        <v>#DIV/0!</v>
      </c>
      <c r="J47" s="774"/>
      <c r="K47" s="763">
        <f t="shared" ref="K47:K54" si="6">(F47-G47)</f>
        <v>0</v>
      </c>
      <c r="L47" s="763"/>
    </row>
    <row r="48" spans="1:12" ht="18.600000000000001" customHeight="1">
      <c r="A48" s="241">
        <v>2202</v>
      </c>
      <c r="B48" s="286" t="s">
        <v>95</v>
      </c>
      <c r="C48" s="30">
        <f>PRESUPUESTO!G45</f>
        <v>0</v>
      </c>
      <c r="D48" s="31">
        <f>'MES 1'!D50+'MES 2'!D52+'MES 3'!D50+'MES 4'!D50+'MES 5'!D50+'MES 6'!D50+'MES 7'!D50+'MES 8'!D50+'MES 9'!D50+'MES 10'!D50+'MES 11'!D50+'MES 12'!D50</f>
        <v>0</v>
      </c>
      <c r="E48" s="31">
        <f>'MES 1'!E50+'MES 2'!E52+'MES 3'!E50+'MES 4'!E50+'MES 5'!E50+'MES 6'!E50+'MES 7'!E50+'MES 8'!E50+'MES 9'!E50+'MES 10'!E50+'MES 11'!E50+'MES 12'!E50</f>
        <v>0</v>
      </c>
      <c r="F48" s="31">
        <f t="shared" si="4"/>
        <v>0</v>
      </c>
      <c r="G48" s="754">
        <f>'MES 1'!H50+'MES 2'!H52+'MES 3'!H50+'MES 4'!H50+'MES 5'!H50+'MES 6'!H50+'MES 7'!H50+'MES 8'!H50+'MES 9'!H50+'MES 10'!H50+'MES 11'!H50+'MES 12'!H50</f>
        <v>0</v>
      </c>
      <c r="H48" s="755"/>
      <c r="I48" s="764" t="e">
        <f t="shared" si="5"/>
        <v>#DIV/0!</v>
      </c>
      <c r="J48" s="764"/>
      <c r="K48" s="763">
        <f t="shared" si="6"/>
        <v>0</v>
      </c>
      <c r="L48" s="763"/>
    </row>
    <row r="49" spans="1:12" ht="22.15" customHeight="1">
      <c r="A49" s="241">
        <v>2203</v>
      </c>
      <c r="B49" s="259" t="s">
        <v>130</v>
      </c>
      <c r="C49" s="30">
        <f>PRESUPUESTO!G46</f>
        <v>0</v>
      </c>
      <c r="D49" s="31">
        <f>'MES 1'!D51+'MES 2'!D53+'MES 3'!D51+'MES 4'!D51+'MES 5'!D51+'MES 6'!D51+'MES 7'!D51+'MES 8'!D51+'MES 9'!D51+'MES 10'!D51+'MES 11'!D51+'MES 12'!D51</f>
        <v>0</v>
      </c>
      <c r="E49" s="31">
        <f>'MES 1'!E51+'MES 2'!E53+'MES 3'!E51+'MES 4'!E51+'MES 5'!E51+'MES 6'!E51+'MES 7'!E51+'MES 8'!E51+'MES 9'!E51+'MES 10'!E51+'MES 11'!E51+'MES 12'!E51</f>
        <v>0</v>
      </c>
      <c r="F49" s="31">
        <f t="shared" si="4"/>
        <v>0</v>
      </c>
      <c r="G49" s="754">
        <f>'MES 1'!H51+'MES 2'!H53+'MES 3'!H51+'MES 4'!H51+'MES 5'!H51+'MES 6'!H51+'MES 7'!H51+'MES 8'!H51+'MES 9'!H51+'MES 10'!H51+'MES 11'!H51+'MES 12'!H51</f>
        <v>0</v>
      </c>
      <c r="H49" s="755"/>
      <c r="I49" s="764" t="e">
        <f t="shared" si="5"/>
        <v>#DIV/0!</v>
      </c>
      <c r="J49" s="764"/>
      <c r="K49" s="763">
        <f t="shared" si="6"/>
        <v>0</v>
      </c>
      <c r="L49" s="763"/>
    </row>
    <row r="50" spans="1:12" ht="18" customHeight="1">
      <c r="A50" s="241">
        <v>2204</v>
      </c>
      <c r="B50" s="239" t="s">
        <v>129</v>
      </c>
      <c r="C50" s="30">
        <f>PRESUPUESTO!G47</f>
        <v>0</v>
      </c>
      <c r="D50" s="31">
        <f>'MES 1'!D52+'MES 2'!D54+'MES 3'!D52+'MES 4'!D52+'MES 5'!D52+'MES 6'!D52+'MES 7'!D52+'MES 8'!D52+'MES 9'!D52+'MES 10'!D52+'MES 11'!D52+'MES 12'!D52</f>
        <v>0</v>
      </c>
      <c r="E50" s="31">
        <f>'MES 1'!E52+'MES 2'!E54+'MES 3'!E52+'MES 4'!E52+'MES 5'!E52+'MES 6'!E52+'MES 7'!E52+'MES 8'!E52+'MES 9'!E52+'MES 10'!E52+'MES 11'!E52+'MES 12'!E52</f>
        <v>0</v>
      </c>
      <c r="F50" s="31">
        <f t="shared" si="4"/>
        <v>0</v>
      </c>
      <c r="G50" s="754">
        <f>'MES 1'!H52+'MES 2'!H54+'MES 3'!H52+'MES 4'!H52+'MES 5'!H52+'MES 6'!H52+'MES 7'!H52+'MES 8'!H52+'MES 9'!H52+'MES 10'!H52+'MES 11'!H52+'MES 12'!H52</f>
        <v>0</v>
      </c>
      <c r="H50" s="755"/>
      <c r="I50" s="764" t="e">
        <f t="shared" si="5"/>
        <v>#DIV/0!</v>
      </c>
      <c r="J50" s="764"/>
      <c r="K50" s="763">
        <f t="shared" si="6"/>
        <v>0</v>
      </c>
      <c r="L50" s="763"/>
    </row>
    <row r="51" spans="1:12" ht="18" customHeight="1">
      <c r="A51" s="241">
        <v>2205</v>
      </c>
      <c r="B51" s="239" t="s">
        <v>81</v>
      </c>
      <c r="C51" s="30">
        <f>PRESUPUESTO!G48</f>
        <v>0</v>
      </c>
      <c r="D51" s="31">
        <f>'MES 1'!D53+'MES 2'!D55+'MES 3'!D53+'MES 4'!D53+'MES 5'!D53+'MES 6'!D53+'MES 7'!D53+'MES 8'!D53+'MES 9'!D53+'MES 10'!D53+'MES 11'!D53+'MES 12'!D53</f>
        <v>0</v>
      </c>
      <c r="E51" s="31">
        <f>'MES 1'!E53+'MES 2'!E55+'MES 3'!E53+'MES 4'!E53+'MES 5'!E53+'MES 6'!E53+'MES 7'!E53+'MES 8'!E53+'MES 9'!E53+'MES 10'!E53+'MES 11'!E53+'MES 12'!E53</f>
        <v>0</v>
      </c>
      <c r="F51" s="31">
        <f t="shared" si="4"/>
        <v>0</v>
      </c>
      <c r="G51" s="754">
        <f>'MES 1'!H53+'MES 2'!H55+'MES 3'!H53+'MES 4'!H53+'MES 5'!H53+'MES 6'!H53+'MES 7'!H53+'MES 8'!H53+'MES 9'!H53+'MES 10'!H53+'MES 11'!H53+'MES 12'!H53</f>
        <v>0</v>
      </c>
      <c r="H51" s="755"/>
      <c r="I51" s="764" t="e">
        <f t="shared" si="5"/>
        <v>#DIV/0!</v>
      </c>
      <c r="J51" s="764"/>
      <c r="K51" s="763">
        <f t="shared" si="6"/>
        <v>0</v>
      </c>
      <c r="L51" s="763"/>
    </row>
    <row r="52" spans="1:12" ht="18" customHeight="1">
      <c r="A52" s="241">
        <v>2206</v>
      </c>
      <c r="B52" s="239" t="s">
        <v>128</v>
      </c>
      <c r="C52" s="30">
        <f>PRESUPUESTO!G49</f>
        <v>0</v>
      </c>
      <c r="D52" s="31">
        <f>'MES 1'!D54+'MES 2'!D56+'MES 3'!D54+'MES 4'!D54+'MES 5'!D54+'MES 6'!D54+'MES 7'!D54+'MES 8'!D54+'MES 9'!D54+'MES 10'!D54+'MES 11'!D54+'MES 12'!D54</f>
        <v>0</v>
      </c>
      <c r="E52" s="31">
        <f>'MES 1'!E54+'MES 2'!E56+'MES 3'!E54+'MES 4'!E54+'MES 5'!E54+'MES 6'!E54+'MES 7'!E54+'MES 8'!E54+'MES 9'!E54+'MES 10'!E54+'MES 11'!E54+'MES 12'!E54</f>
        <v>0</v>
      </c>
      <c r="F52" s="31">
        <f t="shared" si="4"/>
        <v>0</v>
      </c>
      <c r="G52" s="754">
        <f>'MES 1'!H54+'MES 2'!H56+'MES 3'!H54+'MES 4'!H54+'MES 5'!H54+'MES 6'!H54+'MES 7'!H54+'MES 8'!H54+'MES 9'!H54+'MES 10'!H54+'MES 11'!H54+'MES 12'!H54</f>
        <v>0</v>
      </c>
      <c r="H52" s="755"/>
      <c r="I52" s="764" t="e">
        <f t="shared" si="5"/>
        <v>#DIV/0!</v>
      </c>
      <c r="J52" s="764"/>
      <c r="K52" s="763">
        <f t="shared" si="6"/>
        <v>0</v>
      </c>
      <c r="L52" s="763"/>
    </row>
    <row r="53" spans="1:12" ht="18" customHeight="1">
      <c r="A53" s="241">
        <v>2207</v>
      </c>
      <c r="B53" s="239" t="s">
        <v>195</v>
      </c>
      <c r="C53" s="30">
        <f>PRESUPUESTO!G50</f>
        <v>0</v>
      </c>
      <c r="D53" s="31">
        <f>'MES 1'!D55+'MES 2'!D57+'MES 3'!D55+'MES 4'!D55+'MES 5'!D55+'MES 6'!D55+'MES 7'!D55+'MES 8'!D55+'MES 9'!D55+'MES 10'!D55+'MES 11'!D55+'MES 12'!D55</f>
        <v>0</v>
      </c>
      <c r="E53" s="31">
        <f>'MES 1'!E55+'MES 2'!E57+'MES 3'!E55+'MES 4'!E55+'MES 5'!E55+'MES 6'!E55+'MES 7'!E55+'MES 8'!E55+'MES 9'!E55+'MES 10'!E55+'MES 11'!E55+'MES 12'!E55</f>
        <v>0</v>
      </c>
      <c r="F53" s="31">
        <f t="shared" si="4"/>
        <v>0</v>
      </c>
      <c r="G53" s="754">
        <f>'MES 1'!H55+'MES 2'!H57+'MES 3'!H55+'MES 4'!H55+'MES 5'!H55+'MES 6'!H55+'MES 7'!H55+'MES 8'!H55+'MES 9'!H55+'MES 10'!H55+'MES 11'!H55+'MES 12'!H55</f>
        <v>0</v>
      </c>
      <c r="H53" s="755"/>
      <c r="I53" s="764" t="e">
        <f t="shared" si="5"/>
        <v>#DIV/0!</v>
      </c>
      <c r="J53" s="764"/>
      <c r="K53" s="763">
        <f t="shared" si="6"/>
        <v>0</v>
      </c>
      <c r="L53" s="763"/>
    </row>
    <row r="54" spans="1:12" ht="18" customHeight="1">
      <c r="A54" s="241">
        <v>2208</v>
      </c>
      <c r="B54" s="239" t="s">
        <v>100</v>
      </c>
      <c r="C54" s="30">
        <f>PRESUPUESTO!G51</f>
        <v>0</v>
      </c>
      <c r="D54" s="31">
        <f>'MES 1'!D56+'MES 2'!D58+'MES 3'!D56+'MES 4'!D56+'MES 5'!D56+'MES 6'!D56+'MES 7'!D56+'MES 8'!D56+'MES 9'!D56+'MES 10'!D56+'MES 11'!D56+'MES 12'!D56</f>
        <v>0</v>
      </c>
      <c r="E54" s="31">
        <f>'MES 1'!E56+'MES 2'!E58+'MES 3'!E56+'MES 4'!E56+'MES 5'!E56+'MES 6'!E56+'MES 7'!E56+'MES 8'!E56+'MES 9'!E56+'MES 10'!E56+'MES 11'!E56+'MES 12'!E56</f>
        <v>0</v>
      </c>
      <c r="F54" s="31">
        <f t="shared" si="4"/>
        <v>0</v>
      </c>
      <c r="G54" s="754">
        <f>'MES 1'!H56+'MES 2'!H58+'MES 3'!H56+'MES 4'!H56+'MES 5'!H56+'MES 6'!H56+'MES 7'!H56+'MES 8'!H56+'MES 9'!H56+'MES 10'!H56+'MES 11'!H56+'MES 12'!H56</f>
        <v>0</v>
      </c>
      <c r="H54" s="755"/>
      <c r="I54" s="764" t="e">
        <f t="shared" si="5"/>
        <v>#DIV/0!</v>
      </c>
      <c r="J54" s="764"/>
      <c r="K54" s="763">
        <f t="shared" si="6"/>
        <v>0</v>
      </c>
      <c r="L54" s="763"/>
    </row>
    <row r="55" spans="1:12" ht="18" customHeight="1">
      <c r="A55" s="241">
        <v>2209</v>
      </c>
      <c r="B55" s="239" t="s">
        <v>183</v>
      </c>
      <c r="C55" s="30">
        <f>PRESUPUESTO!G52</f>
        <v>0</v>
      </c>
      <c r="D55" s="31">
        <f>'MES 1'!D57+'MES 2'!D59+'MES 3'!D57+'MES 4'!D57+'MES 5'!D57+'MES 6'!D57+'MES 7'!D57+'MES 8'!D57+'MES 9'!D57+'MES 10'!D57+'MES 11'!D57+'MES 12'!D57</f>
        <v>0</v>
      </c>
      <c r="E55" s="31">
        <f>'MES 1'!E57+'MES 2'!E59+'MES 3'!E57+'MES 4'!E57+'MES 5'!E57+'MES 6'!E57+'MES 7'!E57+'MES 8'!E57+'MES 9'!E57+'MES 10'!E57+'MES 11'!E57+'MES 12'!E57</f>
        <v>0</v>
      </c>
      <c r="F55" s="31">
        <f t="shared" si="4"/>
        <v>0</v>
      </c>
      <c r="G55" s="754">
        <f>'MES 1'!H57+'MES 2'!H59+'MES 3'!H57+'MES 4'!H57+'MES 5'!H57+'MES 6'!H57+'MES 7'!H57+'MES 8'!H57+'MES 9'!H57+'MES 10'!H57+'MES 11'!H57+'MES 12'!H57</f>
        <v>0</v>
      </c>
      <c r="H55" s="755"/>
      <c r="I55" s="764" t="e">
        <f t="shared" ref="I55:I61" si="7">(G55/F55)</f>
        <v>#DIV/0!</v>
      </c>
      <c r="J55" s="764"/>
      <c r="K55" s="763">
        <f t="shared" ref="K55:K61" si="8">(F55-G55)</f>
        <v>0</v>
      </c>
      <c r="L55" s="763"/>
    </row>
    <row r="56" spans="1:12" ht="21.6" customHeight="1">
      <c r="A56" s="241">
        <v>2210</v>
      </c>
      <c r="B56" s="258" t="s">
        <v>184</v>
      </c>
      <c r="C56" s="30">
        <f>PRESUPUESTO!G53</f>
        <v>0</v>
      </c>
      <c r="D56" s="31">
        <f>'MES 1'!D58+'MES 2'!D60+'MES 3'!D58+'MES 4'!D58+'MES 5'!D58+'MES 6'!D58+'MES 7'!D58+'MES 8'!D58+'MES 9'!D58+'MES 10'!D58+'MES 11'!D58+'MES 12'!D58</f>
        <v>0</v>
      </c>
      <c r="E56" s="31">
        <f>'MES 1'!E58+'MES 2'!E60+'MES 3'!E58+'MES 4'!E58+'MES 5'!E58+'MES 6'!E58+'MES 7'!E58+'MES 8'!E58+'MES 9'!E58+'MES 10'!E58+'MES 11'!E58+'MES 12'!E58</f>
        <v>0</v>
      </c>
      <c r="F56" s="31">
        <f>C56+D56-E56</f>
        <v>0</v>
      </c>
      <c r="G56" s="754">
        <f>'MES 1'!H58+'MES 2'!H60+'MES 3'!H58+'MES 4'!H58+'MES 5'!H58+'MES 6'!H58+'MES 7'!H58+'MES 8'!H58+'MES 9'!H58+'MES 10'!H58+'MES 11'!H58+'MES 12'!H58</f>
        <v>0</v>
      </c>
      <c r="H56" s="755"/>
      <c r="I56" s="764" t="e">
        <f t="shared" si="7"/>
        <v>#DIV/0!</v>
      </c>
      <c r="J56" s="764"/>
      <c r="K56" s="763">
        <f t="shared" si="8"/>
        <v>0</v>
      </c>
      <c r="L56" s="763"/>
    </row>
    <row r="57" spans="1:12" ht="21" customHeight="1">
      <c r="A57" s="241">
        <v>2211</v>
      </c>
      <c r="B57" s="258" t="s">
        <v>227</v>
      </c>
      <c r="C57" s="30">
        <f>PRESUPUESTO!G54</f>
        <v>0</v>
      </c>
      <c r="D57" s="31">
        <f>'MES 1'!D59+'MES 2'!D61+'MES 3'!D59+'MES 4'!D59+'MES 5'!D59+'MES 6'!D59+'MES 7'!D59+'MES 8'!D59+'MES 9'!D59+'MES 10'!D59+'MES 11'!D59+'MES 12'!D59</f>
        <v>0</v>
      </c>
      <c r="E57" s="31">
        <f>'MES 1'!E59+'MES 2'!E61+'MES 3'!E59+'MES 4'!E59+'MES 5'!E59+'MES 6'!E59+'MES 7'!E59+'MES 8'!E59+'MES 9'!E59+'MES 10'!E59+'MES 11'!E59+'MES 12'!E59</f>
        <v>0</v>
      </c>
      <c r="F57" s="31">
        <f>C57+D57-E57</f>
        <v>0</v>
      </c>
      <c r="G57" s="754">
        <f>'MES 1'!H59+'MES 2'!H61+'MES 3'!H59+'MES 4'!H59+'MES 5'!H59+'MES 6'!H59+'MES 7'!H59+'MES 8'!H59+'MES 9'!H59+'MES 10'!H59+'MES 11'!H59+'MES 12'!H59</f>
        <v>0</v>
      </c>
      <c r="H57" s="755"/>
      <c r="I57" s="764" t="e">
        <f t="shared" si="7"/>
        <v>#DIV/0!</v>
      </c>
      <c r="J57" s="764"/>
      <c r="K57" s="763">
        <f t="shared" si="8"/>
        <v>0</v>
      </c>
      <c r="L57" s="763"/>
    </row>
    <row r="58" spans="1:12" ht="18" customHeight="1">
      <c r="A58" s="241">
        <v>2212</v>
      </c>
      <c r="B58" s="258" t="s">
        <v>200</v>
      </c>
      <c r="C58" s="30">
        <f>PRESUPUESTO!G55</f>
        <v>0</v>
      </c>
      <c r="D58" s="31">
        <f>'MES 1'!D60+'MES 2'!D62+'MES 3'!D60+'MES 4'!D60+'MES 5'!D60+'MES 6'!D60+'MES 7'!D60+'MES 8'!D60+'MES 9'!D60+'MES 10'!D60+'MES 11'!D60+'MES 12'!D60</f>
        <v>0</v>
      </c>
      <c r="E58" s="31">
        <f>'MES 1'!E60+'MES 2'!E62+'MES 3'!E60+'MES 4'!E60+'MES 5'!E60+'MES 6'!E60+'MES 7'!E60+'MES 8'!E60+'MES 9'!E60+'MES 10'!E60+'MES 11'!E60+'MES 12'!E60</f>
        <v>0</v>
      </c>
      <c r="F58" s="31">
        <f>C58+D58-E58</f>
        <v>0</v>
      </c>
      <c r="G58" s="754">
        <f>'MES 1'!H60+'MES 2'!H62+'MES 3'!H60+'MES 4'!H60+'MES 5'!H60+'MES 6'!H60+'MES 7'!H60+'MES 8'!H60+'MES 9'!H60+'MES 10'!H60+'MES 11'!H60+'MES 12'!H60</f>
        <v>0</v>
      </c>
      <c r="H58" s="755"/>
      <c r="I58" s="764" t="e">
        <f t="shared" si="7"/>
        <v>#DIV/0!</v>
      </c>
      <c r="J58" s="764"/>
      <c r="K58" s="763">
        <f t="shared" si="8"/>
        <v>0</v>
      </c>
      <c r="L58" s="763"/>
    </row>
    <row r="59" spans="1:12" ht="18" customHeight="1">
      <c r="A59" s="241">
        <v>2213</v>
      </c>
      <c r="B59" s="258" t="s">
        <v>194</v>
      </c>
      <c r="C59" s="30">
        <f>PRESUPUESTO!G56</f>
        <v>0</v>
      </c>
      <c r="D59" s="31">
        <f>'MES 1'!D61+'MES 2'!D63+'MES 3'!D61+'MES 4'!D61+'MES 5'!D61+'MES 6'!D61+'MES 7'!D61+'MES 8'!D61+'MES 9'!D61+'MES 10'!D61+'MES 11'!D61+'MES 12'!D61</f>
        <v>0</v>
      </c>
      <c r="E59" s="31">
        <f>'MES 1'!E61+'MES 2'!E63+'MES 3'!E61+'MES 4'!E61+'MES 5'!E61+'MES 6'!E61+'MES 7'!E61+'MES 8'!E61+'MES 9'!E61+'MES 10'!E61+'MES 11'!E61+'MES 12'!E61</f>
        <v>0</v>
      </c>
      <c r="F59" s="31">
        <f>C59+D59-E59</f>
        <v>0</v>
      </c>
      <c r="G59" s="754">
        <f>'MES 1'!H61+'MES 2'!H63+'MES 3'!H61+'MES 4'!H61+'MES 5'!H61+'MES 6'!H61+'MES 7'!H61+'MES 8'!H61+'MES 9'!H61+'MES 10'!H61+'MES 11'!H61+'MES 12'!H61</f>
        <v>0</v>
      </c>
      <c r="H59" s="755"/>
      <c r="I59" s="764" t="e">
        <f>(G59/F59)</f>
        <v>#DIV/0!</v>
      </c>
      <c r="J59" s="764"/>
      <c r="K59" s="763">
        <f>(F59-G59)</f>
        <v>0</v>
      </c>
      <c r="L59" s="763"/>
    </row>
    <row r="60" spans="1:12" ht="18" customHeight="1">
      <c r="A60" s="241">
        <v>2214</v>
      </c>
      <c r="B60" s="239" t="s">
        <v>186</v>
      </c>
      <c r="C60" s="30">
        <f>PRESUPUESTO!G57</f>
        <v>0</v>
      </c>
      <c r="D60" s="31">
        <f>'MES 1'!D62+'MES 2'!D64+'MES 3'!D62+'MES 4'!D62+'MES 5'!D62+'MES 6'!D62+'MES 7'!D62+'MES 8'!D62+'MES 9'!D62+'MES 10'!D62+'MES 11'!D62+'MES 12'!D62</f>
        <v>0</v>
      </c>
      <c r="E60" s="31">
        <f>'MES 1'!E62+'MES 2'!E64+'MES 3'!E62+'MES 4'!E62+'MES 5'!E62+'MES 6'!E62+'MES 7'!E62+'MES 8'!E62+'MES 9'!E62+'MES 10'!E62+'MES 11'!E62+'MES 12'!E62</f>
        <v>0</v>
      </c>
      <c r="F60" s="31">
        <f>C60+D60-E60</f>
        <v>0</v>
      </c>
      <c r="G60" s="754">
        <f>'MES 1'!H62+'MES 2'!H64+'MES 3'!H62+'MES 4'!H62+'MES 5'!H62+'MES 6'!H62+'MES 7'!H62+'MES 8'!H62+'MES 9'!H62+'MES 10'!H62+'MES 11'!H62+'MES 12'!H62</f>
        <v>0</v>
      </c>
      <c r="H60" s="755"/>
      <c r="I60" s="764" t="e">
        <f t="shared" si="7"/>
        <v>#DIV/0!</v>
      </c>
      <c r="J60" s="764"/>
      <c r="K60" s="763">
        <f t="shared" si="8"/>
        <v>0</v>
      </c>
      <c r="L60" s="763"/>
    </row>
    <row r="61" spans="1:12" ht="18" customHeight="1">
      <c r="A61" s="241">
        <v>2215</v>
      </c>
      <c r="B61" s="239" t="s">
        <v>124</v>
      </c>
      <c r="C61" s="30">
        <f>PRESUPUESTO!G58</f>
        <v>0</v>
      </c>
      <c r="D61" s="31">
        <f>'MES 1'!D63+'MES 2'!D65+'MES 3'!D63+'MES 4'!D63+'MES 5'!D63+'MES 6'!D63+'MES 7'!D63+'MES 8'!D63+'MES 9'!D63+'MES 10'!D63+'MES 11'!D63+'MES 12'!D63</f>
        <v>0</v>
      </c>
      <c r="E61" s="31">
        <f>'MES 1'!E63+'MES 2'!E65+'MES 3'!E63+'MES 4'!E63+'MES 5'!E63+'MES 6'!E63+'MES 7'!E63+'MES 8'!E63+'MES 9'!E63+'MES 10'!E63+'MES 11'!E63+'MES 12'!E63</f>
        <v>0</v>
      </c>
      <c r="F61" s="31">
        <f t="shared" si="4"/>
        <v>0</v>
      </c>
      <c r="G61" s="754">
        <f>'MES 1'!H63+'MES 2'!H65+'MES 3'!H63+'MES 4'!H63+'MES 5'!H63+'MES 6'!H63+'MES 7'!H63+'MES 8'!H63+'MES 9'!H63+'MES 10'!H63+'MES 11'!H63+'MES 12'!H63</f>
        <v>0</v>
      </c>
      <c r="H61" s="755"/>
      <c r="I61" s="764" t="e">
        <f t="shared" si="7"/>
        <v>#DIV/0!</v>
      </c>
      <c r="J61" s="764"/>
      <c r="K61" s="763">
        <f t="shared" si="8"/>
        <v>0</v>
      </c>
      <c r="L61" s="763"/>
    </row>
    <row r="62" spans="1:12" s="254" customFormat="1" ht="18" customHeight="1">
      <c r="A62" s="619" t="s">
        <v>29</v>
      </c>
      <c r="B62" s="620"/>
      <c r="C62" s="174">
        <f>SUM(C47:C61)</f>
        <v>0</v>
      </c>
      <c r="D62" s="174">
        <f>SUM(D47:D61)</f>
        <v>0</v>
      </c>
      <c r="E62" s="174">
        <f>SUM(E47:E61)</f>
        <v>0</v>
      </c>
      <c r="F62" s="174">
        <f>SUM(F47:F61)</f>
        <v>0</v>
      </c>
      <c r="G62" s="756">
        <f>SUM(G47:G61)</f>
        <v>0</v>
      </c>
      <c r="H62" s="756"/>
      <c r="I62" s="765" t="e">
        <f t="shared" si="5"/>
        <v>#DIV/0!</v>
      </c>
      <c r="J62" s="765"/>
      <c r="K62" s="766">
        <f>SUM(K47:K61)</f>
        <v>0</v>
      </c>
      <c r="L62" s="766"/>
    </row>
    <row r="63" spans="1:12" s="266" customFormat="1" ht="10.15" customHeight="1">
      <c r="A63" s="260"/>
      <c r="B63" s="261"/>
      <c r="C63" s="262"/>
      <c r="D63" s="262"/>
      <c r="E63" s="262"/>
      <c r="F63" s="262"/>
      <c r="G63" s="262"/>
      <c r="H63" s="262"/>
      <c r="I63" s="262"/>
      <c r="J63" s="263"/>
      <c r="K63" s="263"/>
      <c r="L63" s="265"/>
    </row>
    <row r="64" spans="1:12" s="266" customFormat="1" ht="11.65" customHeight="1">
      <c r="B64" s="267"/>
      <c r="C64" s="268"/>
      <c r="D64" s="268"/>
      <c r="E64" s="268"/>
      <c r="F64" s="268"/>
      <c r="G64" s="268"/>
      <c r="H64" s="268"/>
      <c r="I64" s="268"/>
      <c r="J64" s="269"/>
      <c r="K64" s="269"/>
      <c r="L64" s="271"/>
    </row>
    <row r="65" spans="1:12" ht="18" customHeight="1">
      <c r="A65" s="249" t="s">
        <v>58</v>
      </c>
      <c r="B65" s="251" t="s">
        <v>16</v>
      </c>
      <c r="C65" s="251">
        <v>1</v>
      </c>
      <c r="D65" s="251">
        <v>2</v>
      </c>
      <c r="E65" s="251">
        <v>3</v>
      </c>
      <c r="F65" s="251" t="s">
        <v>5</v>
      </c>
      <c r="G65" s="619">
        <v>5</v>
      </c>
      <c r="H65" s="620"/>
      <c r="I65" s="646" t="s">
        <v>106</v>
      </c>
      <c r="J65" s="646"/>
      <c r="K65" s="646" t="s">
        <v>78</v>
      </c>
      <c r="L65" s="646"/>
    </row>
    <row r="66" spans="1:12" s="254" customFormat="1" ht="22.5" customHeight="1">
      <c r="A66" s="646">
        <v>2000</v>
      </c>
      <c r="B66" s="646" t="s">
        <v>18</v>
      </c>
      <c r="C66" s="769" t="str">
        <f t="shared" ref="C66:L66" si="9">C29</f>
        <v>Presupuesto inicial del contrato</v>
      </c>
      <c r="D66" s="769" t="str">
        <f t="shared" si="9"/>
        <v>Total Adiciones durante la ejecución del contrato</v>
      </c>
      <c r="E66" s="769" t="str">
        <f t="shared" si="9"/>
        <v>Total Disminución durante la ejecución del contrato</v>
      </c>
      <c r="F66" s="649" t="str">
        <f t="shared" si="9"/>
        <v xml:space="preserve">Presupuesto al final contrato </v>
      </c>
      <c r="G66" s="664" t="str">
        <f t="shared" si="9"/>
        <v>Total egresos  del contrato</v>
      </c>
      <c r="H66" s="653">
        <f t="shared" si="9"/>
        <v>0</v>
      </c>
      <c r="I66" s="664" t="str">
        <f t="shared" si="9"/>
        <v>% Aportes recibidos</v>
      </c>
      <c r="J66" s="653">
        <f t="shared" si="9"/>
        <v>0</v>
      </c>
      <c r="K66" s="769" t="str">
        <f t="shared" si="9"/>
        <v xml:space="preserve">Total saldo por ejecutar </v>
      </c>
      <c r="L66" s="769">
        <f t="shared" si="9"/>
        <v>0</v>
      </c>
    </row>
    <row r="67" spans="1:12" s="254" customFormat="1" ht="20.25" customHeight="1">
      <c r="A67" s="646"/>
      <c r="B67" s="646"/>
      <c r="C67" s="769"/>
      <c r="D67" s="769"/>
      <c r="E67" s="769"/>
      <c r="F67" s="651"/>
      <c r="G67" s="665"/>
      <c r="H67" s="655"/>
      <c r="I67" s="665"/>
      <c r="J67" s="655"/>
      <c r="K67" s="769"/>
      <c r="L67" s="769"/>
    </row>
    <row r="68" spans="1:12" s="254" customFormat="1" ht="18" customHeight="1">
      <c r="A68" s="251">
        <v>2300</v>
      </c>
      <c r="B68" s="619" t="s">
        <v>189</v>
      </c>
      <c r="C68" s="686"/>
      <c r="D68" s="686"/>
      <c r="E68" s="686"/>
      <c r="F68" s="686"/>
      <c r="G68" s="686"/>
      <c r="H68" s="686"/>
      <c r="I68" s="686"/>
      <c r="J68" s="686"/>
      <c r="K68" s="686"/>
      <c r="L68" s="620"/>
    </row>
    <row r="69" spans="1:12" ht="17.100000000000001" customHeight="1">
      <c r="A69" s="241">
        <v>2301</v>
      </c>
      <c r="B69" s="243" t="s">
        <v>30</v>
      </c>
      <c r="C69" s="173">
        <f>PRESUPUESTO!G61</f>
        <v>0</v>
      </c>
      <c r="D69" s="31">
        <f>'MES 1'!D71+'MES 2'!D73+'MES 3'!D71+'MES 4'!D71+'MES 5'!D71+'MES 6'!D71+'MES 7'!D71+'MES 8'!D71+'MES 9'!D71+'MES 10'!D71+'MES 11'!D71+'MES 12'!D71</f>
        <v>0</v>
      </c>
      <c r="E69" s="31">
        <f>'MES 1'!E71+'MES 2'!E73+'MES 3'!E71+'MES 4'!E71+'MES 5'!E71+'MES 6'!E71+'MES 7'!E71+'MES 8'!E71+'MES 9'!E71+'MES 10'!E71+'MES 11'!E71+'MES 12'!E71</f>
        <v>0</v>
      </c>
      <c r="F69" s="31">
        <f t="shared" ref="F69:F80" si="10">C69+D69-E69</f>
        <v>0</v>
      </c>
      <c r="G69" s="754">
        <f>'MES 1'!H71+'MES 2'!H73+'MES 3'!H71+'MES 4'!H71+'MES 5'!H71+'MES 6'!H71+'MES 7'!H71+'MES 8'!H71+'MES 9'!H71+'MES 10'!H71+'MES 11'!H71+'MES 12'!H71</f>
        <v>0</v>
      </c>
      <c r="H69" s="755">
        <f>'MES 1'!H71+'MES 2'!H73+'MES 3'!H71+'MES 4'!H71+'MES 5'!H71+'MES 6'!H71+'MES 7'!H71+'MES 8'!H71+'MES 9'!H71+'MES 10'!H71+'MES 11'!H71+'MES 12'!H71</f>
        <v>0</v>
      </c>
      <c r="I69" s="773" t="e">
        <f>(G69/F69)</f>
        <v>#DIV/0!</v>
      </c>
      <c r="J69" s="774"/>
      <c r="K69" s="763">
        <f>(F69-G69)</f>
        <v>0</v>
      </c>
      <c r="L69" s="763"/>
    </row>
    <row r="70" spans="1:12" ht="17.100000000000001" customHeight="1">
      <c r="A70" s="241">
        <v>2302</v>
      </c>
      <c r="B70" s="243" t="s">
        <v>185</v>
      </c>
      <c r="C70" s="173">
        <f>PRESUPUESTO!G62</f>
        <v>0</v>
      </c>
      <c r="D70" s="31">
        <f>'MES 1'!D72+'MES 2'!D74+'MES 3'!D72+'MES 4'!D72+'MES 5'!D72+'MES 6'!D72+'MES 7'!D72+'MES 8'!D72+'MES 9'!D72+'MES 10'!D72+'MES 11'!D72+'MES 12'!D72</f>
        <v>0</v>
      </c>
      <c r="E70" s="31">
        <f>'MES 1'!E72+'MES 2'!E74+'MES 3'!E72+'MES 4'!E72+'MES 5'!E72+'MES 6'!E72+'MES 7'!E72+'MES 8'!E72+'MES 9'!E72+'MES 10'!E72+'MES 11'!E72+'MES 12'!E72</f>
        <v>0</v>
      </c>
      <c r="F70" s="31">
        <f t="shared" si="10"/>
        <v>0</v>
      </c>
      <c r="G70" s="754">
        <f>'MES 1'!H72+'MES 2'!H74+'MES 3'!H72+'MES 4'!H72+'MES 5'!H72+'MES 6'!H72+'MES 7'!H72+'MES 8'!H72+'MES 9'!H72+'MES 10'!H72+'MES 11'!H72+'MES 12'!H72</f>
        <v>0</v>
      </c>
      <c r="H70" s="755">
        <f>'MES 1'!H72+'MES 2'!H74+'MES 3'!H72+'MES 4'!H72+'MES 5'!H72+'MES 6'!H72+'MES 7'!H72+'MES 8'!H72+'MES 9'!H72+'MES 10'!H72+'MES 11'!H72+'MES 12'!H72</f>
        <v>0</v>
      </c>
      <c r="I70" s="773" t="e">
        <f t="shared" ref="I70:I80" si="11">(G70/F70)</f>
        <v>#DIV/0!</v>
      </c>
      <c r="J70" s="774"/>
      <c r="K70" s="763">
        <f t="shared" ref="K70:K80" si="12">(F70-G70)</f>
        <v>0</v>
      </c>
      <c r="L70" s="763"/>
    </row>
    <row r="71" spans="1:12" ht="17.100000000000001" customHeight="1">
      <c r="A71" s="241">
        <v>2303</v>
      </c>
      <c r="B71" s="243" t="s">
        <v>196</v>
      </c>
      <c r="C71" s="173">
        <f>PRESUPUESTO!G63</f>
        <v>0</v>
      </c>
      <c r="D71" s="31">
        <f>'MES 1'!D73+'MES 2'!D75+'MES 3'!D73+'MES 4'!D73+'MES 5'!D73+'MES 6'!D73+'MES 7'!D73+'MES 8'!D73+'MES 9'!D73+'MES 10'!D73+'MES 11'!D73+'MES 12'!D73</f>
        <v>0</v>
      </c>
      <c r="E71" s="31">
        <f>'MES 1'!E73+'MES 2'!E75+'MES 3'!E73+'MES 4'!E73+'MES 5'!E73+'MES 6'!E73+'MES 7'!E73+'MES 8'!E73+'MES 9'!E73+'MES 10'!E73+'MES 11'!E73+'MES 12'!E73</f>
        <v>0</v>
      </c>
      <c r="F71" s="31">
        <f t="shared" si="10"/>
        <v>0</v>
      </c>
      <c r="G71" s="754">
        <f>'MES 1'!H73+'MES 2'!H75+'MES 3'!H73+'MES 4'!H73+'MES 5'!H73+'MES 6'!H73+'MES 7'!H73+'MES 8'!H73+'MES 9'!H73+'MES 10'!H73+'MES 11'!H73+'MES 12'!H73</f>
        <v>0</v>
      </c>
      <c r="H71" s="755">
        <f>'MES 1'!H73+'MES 2'!H75+'MES 3'!H73+'MES 4'!H73+'MES 5'!H73+'MES 6'!H73+'MES 7'!H73+'MES 8'!H73+'MES 9'!H73+'MES 10'!H73+'MES 11'!H73+'MES 12'!H73</f>
        <v>0</v>
      </c>
      <c r="I71" s="773" t="e">
        <f t="shared" si="11"/>
        <v>#DIV/0!</v>
      </c>
      <c r="J71" s="774"/>
      <c r="K71" s="763">
        <f t="shared" si="12"/>
        <v>0</v>
      </c>
      <c r="L71" s="763"/>
    </row>
    <row r="72" spans="1:12" ht="17.100000000000001" customHeight="1">
      <c r="A72" s="241">
        <v>2304</v>
      </c>
      <c r="B72" s="243" t="s">
        <v>197</v>
      </c>
      <c r="C72" s="173">
        <f>PRESUPUESTO!G64</f>
        <v>0</v>
      </c>
      <c r="D72" s="31">
        <f>'MES 1'!D74+'MES 2'!D76+'MES 3'!D74+'MES 4'!D74+'MES 5'!D74+'MES 6'!D74+'MES 7'!D74+'MES 8'!D74+'MES 9'!D74+'MES 10'!D74+'MES 11'!D74+'MES 12'!D74</f>
        <v>0</v>
      </c>
      <c r="E72" s="31">
        <f>'MES 1'!E74+'MES 2'!E76+'MES 3'!E74+'MES 4'!E74+'MES 5'!E74+'MES 6'!E74+'MES 7'!E74+'MES 8'!E74+'MES 9'!E74+'MES 10'!E74+'MES 11'!E74+'MES 12'!E74</f>
        <v>0</v>
      </c>
      <c r="F72" s="31">
        <f>C72+D72-E72</f>
        <v>0</v>
      </c>
      <c r="G72" s="754">
        <f>'MES 1'!H74+'MES 2'!H76+'MES 3'!H74+'MES 4'!H74+'MES 5'!H74+'MES 6'!H74+'MES 7'!H74+'MES 8'!H74+'MES 9'!H74+'MES 10'!H74+'MES 11'!H74+'MES 12'!H74</f>
        <v>0</v>
      </c>
      <c r="H72" s="755">
        <f>'MES 1'!H74+'MES 2'!H76+'MES 3'!H74+'MES 4'!H74+'MES 5'!H74+'MES 6'!H74+'MES 7'!H74+'MES 8'!H74+'MES 9'!H74+'MES 10'!H74+'MES 11'!H74+'MES 12'!H74</f>
        <v>0</v>
      </c>
      <c r="I72" s="773" t="e">
        <f>(G72/F72)</f>
        <v>#DIV/0!</v>
      </c>
      <c r="J72" s="774"/>
      <c r="K72" s="763">
        <f>(F72-G72)</f>
        <v>0</v>
      </c>
      <c r="L72" s="763"/>
    </row>
    <row r="73" spans="1:12" ht="17.100000000000001" customHeight="1">
      <c r="A73" s="241">
        <v>2305</v>
      </c>
      <c r="B73" s="243" t="s">
        <v>93</v>
      </c>
      <c r="C73" s="173">
        <f>PRESUPUESTO!G65</f>
        <v>0</v>
      </c>
      <c r="D73" s="31">
        <f>'MES 1'!D75+'MES 2'!D77+'MES 3'!D75+'MES 4'!D75+'MES 5'!D75+'MES 6'!D75+'MES 7'!D75+'MES 8'!D75+'MES 9'!D75+'MES 10'!D75+'MES 11'!D75+'MES 12'!D75</f>
        <v>0</v>
      </c>
      <c r="E73" s="31">
        <f>'MES 1'!E75+'MES 2'!E77+'MES 3'!E75+'MES 4'!E75+'MES 5'!E75+'MES 6'!E75+'MES 7'!E75+'MES 8'!E75+'MES 9'!E75+'MES 10'!E75+'MES 11'!E75+'MES 12'!E75</f>
        <v>0</v>
      </c>
      <c r="F73" s="31">
        <f t="shared" si="10"/>
        <v>0</v>
      </c>
      <c r="G73" s="754">
        <f>'MES 1'!H75+'MES 2'!H77+'MES 3'!H75+'MES 4'!H75+'MES 5'!H75+'MES 6'!H75+'MES 7'!H75+'MES 8'!H75+'MES 9'!H75+'MES 10'!H75+'MES 11'!H75+'MES 12'!H75</f>
        <v>0</v>
      </c>
      <c r="H73" s="755">
        <f>'MES 1'!H75+'MES 2'!H77+'MES 3'!H75+'MES 4'!H75+'MES 5'!H75+'MES 6'!H75+'MES 7'!H75+'MES 8'!H75+'MES 9'!H75+'MES 10'!H75+'MES 11'!H75+'MES 12'!H75</f>
        <v>0</v>
      </c>
      <c r="I73" s="773" t="e">
        <f t="shared" si="11"/>
        <v>#DIV/0!</v>
      </c>
      <c r="J73" s="774"/>
      <c r="K73" s="763">
        <f t="shared" si="12"/>
        <v>0</v>
      </c>
      <c r="L73" s="763"/>
    </row>
    <row r="74" spans="1:12" ht="17.100000000000001" customHeight="1">
      <c r="A74" s="241">
        <v>2306</v>
      </c>
      <c r="B74" s="243" t="s">
        <v>92</v>
      </c>
      <c r="C74" s="173">
        <f>PRESUPUESTO!G66</f>
        <v>0</v>
      </c>
      <c r="D74" s="31">
        <f>'MES 1'!D76+'MES 2'!D78+'MES 3'!D76+'MES 4'!D76+'MES 5'!D76+'MES 6'!D76+'MES 7'!D76+'MES 8'!D76+'MES 9'!D76+'MES 10'!D76+'MES 11'!D76+'MES 12'!D76</f>
        <v>0</v>
      </c>
      <c r="E74" s="31">
        <f>'MES 1'!E76+'MES 2'!E78+'MES 3'!E76+'MES 4'!E76+'MES 5'!E76+'MES 6'!E76+'MES 7'!E76+'MES 8'!E76+'MES 9'!E76+'MES 10'!E76+'MES 11'!E76+'MES 12'!E76</f>
        <v>0</v>
      </c>
      <c r="F74" s="31">
        <f t="shared" si="10"/>
        <v>0</v>
      </c>
      <c r="G74" s="754">
        <f>'MES 1'!H76+'MES 2'!H78+'MES 3'!H76+'MES 4'!H76+'MES 5'!H76+'MES 6'!H76+'MES 7'!H76+'MES 8'!H76+'MES 9'!H76+'MES 10'!H76+'MES 11'!H76+'MES 12'!H76</f>
        <v>0</v>
      </c>
      <c r="H74" s="755">
        <f>'MES 1'!H76+'MES 2'!H78+'MES 3'!H76+'MES 4'!H76+'MES 5'!H76+'MES 6'!H76+'MES 7'!H76+'MES 8'!H76+'MES 9'!H76+'MES 10'!H76+'MES 11'!H76+'MES 12'!H76</f>
        <v>0</v>
      </c>
      <c r="I74" s="773" t="e">
        <f t="shared" si="11"/>
        <v>#DIV/0!</v>
      </c>
      <c r="J74" s="774"/>
      <c r="K74" s="763">
        <f t="shared" si="12"/>
        <v>0</v>
      </c>
      <c r="L74" s="763"/>
    </row>
    <row r="75" spans="1:12" ht="23.25" customHeight="1">
      <c r="A75" s="241">
        <v>2307</v>
      </c>
      <c r="B75" s="273" t="s">
        <v>82</v>
      </c>
      <c r="C75" s="173">
        <f>PRESUPUESTO!G67</f>
        <v>0</v>
      </c>
      <c r="D75" s="31">
        <f>'MES 1'!D77+'MES 2'!D79+'MES 3'!D77+'MES 4'!D77+'MES 5'!D77+'MES 6'!D77+'MES 7'!D77+'MES 8'!D77+'MES 9'!D77+'MES 10'!D77+'MES 11'!D77+'MES 12'!D77</f>
        <v>0</v>
      </c>
      <c r="E75" s="31">
        <f>'MES 1'!E77+'MES 2'!E79+'MES 3'!E77+'MES 4'!E77+'MES 5'!E77+'MES 6'!E77+'MES 7'!E77+'MES 8'!E77+'MES 9'!E77+'MES 10'!E77+'MES 11'!E77+'MES 12'!E77</f>
        <v>0</v>
      </c>
      <c r="F75" s="31">
        <f t="shared" si="10"/>
        <v>0</v>
      </c>
      <c r="G75" s="754">
        <f>'MES 1'!H77+'MES 2'!H79+'MES 3'!H77+'MES 4'!H77+'MES 5'!H77+'MES 6'!H77+'MES 7'!H77+'MES 8'!H77+'MES 9'!H77+'MES 10'!H77+'MES 11'!H77+'MES 12'!H77</f>
        <v>0</v>
      </c>
      <c r="H75" s="755">
        <f>'MES 1'!H77+'MES 2'!H79+'MES 3'!H77+'MES 4'!H77+'MES 5'!H77+'MES 6'!H77+'MES 7'!H77+'MES 8'!H77+'MES 9'!H77+'MES 10'!H77+'MES 11'!H77+'MES 12'!H77</f>
        <v>0</v>
      </c>
      <c r="I75" s="773" t="e">
        <f t="shared" si="11"/>
        <v>#DIV/0!</v>
      </c>
      <c r="J75" s="774"/>
      <c r="K75" s="763">
        <f t="shared" si="12"/>
        <v>0</v>
      </c>
      <c r="L75" s="763"/>
    </row>
    <row r="76" spans="1:12" ht="17.100000000000001" customHeight="1">
      <c r="A76" s="241">
        <v>2308</v>
      </c>
      <c r="B76" s="274" t="s">
        <v>198</v>
      </c>
      <c r="C76" s="173">
        <f>PRESUPUESTO!G68</f>
        <v>0</v>
      </c>
      <c r="D76" s="31">
        <f>'MES 1'!D78+'MES 2'!D80+'MES 3'!D78+'MES 4'!D78+'MES 5'!D78+'MES 6'!D78+'MES 7'!D78+'MES 8'!D78+'MES 9'!D78+'MES 10'!D78+'MES 11'!D78+'MES 12'!D78</f>
        <v>0</v>
      </c>
      <c r="E76" s="31">
        <f>'MES 1'!E78+'MES 2'!E80+'MES 3'!E78+'MES 4'!E78+'MES 5'!E78+'MES 6'!E78+'MES 7'!E78+'MES 8'!E78+'MES 9'!E78+'MES 10'!E78+'MES 11'!E78+'MES 12'!E78</f>
        <v>0</v>
      </c>
      <c r="F76" s="31">
        <f t="shared" si="10"/>
        <v>0</v>
      </c>
      <c r="G76" s="754">
        <f>'MES 1'!H78+'MES 2'!H80+'MES 3'!H78+'MES 4'!H78+'MES 5'!H78+'MES 6'!H78+'MES 7'!H78+'MES 8'!H78+'MES 9'!H78+'MES 10'!H78+'MES 11'!H78+'MES 12'!H78</f>
        <v>0</v>
      </c>
      <c r="H76" s="755">
        <f>'MES 1'!H78+'MES 2'!H80+'MES 3'!H78+'MES 4'!H78+'MES 5'!H78+'MES 6'!H78+'MES 7'!H78+'MES 8'!H78+'MES 9'!H78+'MES 10'!H78+'MES 11'!H78+'MES 12'!H78</f>
        <v>0</v>
      </c>
      <c r="I76" s="773" t="e">
        <f t="shared" si="11"/>
        <v>#DIV/0!</v>
      </c>
      <c r="J76" s="774"/>
      <c r="K76" s="763">
        <f t="shared" si="12"/>
        <v>0</v>
      </c>
      <c r="L76" s="763"/>
    </row>
    <row r="77" spans="1:12" ht="17.100000000000001" customHeight="1">
      <c r="A77" s="241">
        <v>2309</v>
      </c>
      <c r="B77" s="274" t="s">
        <v>216</v>
      </c>
      <c r="C77" s="173">
        <f>PRESUPUESTO!G69</f>
        <v>0</v>
      </c>
      <c r="D77" s="31">
        <f>'MES 1'!D79+'MES 2'!D81+'MES 3'!D79+'MES 4'!D79+'MES 5'!D79+'MES 6'!D79+'MES 7'!D79+'MES 8'!D79+'MES 9'!D79+'MES 10'!D79+'MES 11'!D79+'MES 12'!D79</f>
        <v>0</v>
      </c>
      <c r="E77" s="31">
        <f>'MES 1'!E79+'MES 2'!E81+'MES 3'!E79+'MES 4'!E79+'MES 5'!E79+'MES 6'!E79+'MES 7'!E79+'MES 8'!E79+'MES 9'!E79+'MES 10'!E79+'MES 11'!E79+'MES 12'!E79</f>
        <v>0</v>
      </c>
      <c r="F77" s="31">
        <f>C77+D77-E77</f>
        <v>0</v>
      </c>
      <c r="G77" s="754">
        <f>'MES 1'!H79+'MES 2'!H81+'MES 3'!H79+'MES 4'!H79+'MES 5'!H79+'MES 6'!H79+'MES 7'!H79+'MES 8'!H79+'MES 9'!H79+'MES 10'!H79+'MES 11'!H79+'MES 12'!H79</f>
        <v>0</v>
      </c>
      <c r="H77" s="755">
        <f>'MES 1'!H79+'MES 2'!H81+'MES 3'!H79+'MES 4'!H79+'MES 5'!H79+'MES 6'!H79+'MES 7'!H79+'MES 8'!H79+'MES 9'!H79+'MES 10'!H79+'MES 11'!H79+'MES 12'!H79</f>
        <v>0</v>
      </c>
      <c r="I77" s="773" t="e">
        <f>(G77/F77)</f>
        <v>#DIV/0!</v>
      </c>
      <c r="J77" s="774"/>
      <c r="K77" s="763">
        <f>(F77-G77)</f>
        <v>0</v>
      </c>
      <c r="L77" s="763"/>
    </row>
    <row r="78" spans="1:12" ht="17.100000000000001" customHeight="1">
      <c r="A78" s="241">
        <v>2310</v>
      </c>
      <c r="B78" s="243" t="s">
        <v>84</v>
      </c>
      <c r="C78" s="173">
        <f>PRESUPUESTO!G70</f>
        <v>0</v>
      </c>
      <c r="D78" s="31">
        <f>'MES 1'!D80+'MES 2'!D82+'MES 3'!D80+'MES 4'!D80+'MES 5'!D80+'MES 6'!D80+'MES 7'!D80+'MES 8'!D80+'MES 9'!D80+'MES 10'!D80+'MES 11'!D80+'MES 12'!D80</f>
        <v>0</v>
      </c>
      <c r="E78" s="31">
        <f>'MES 1'!E80+'MES 2'!E82+'MES 3'!E80+'MES 4'!E80+'MES 5'!E80+'MES 6'!E80+'MES 7'!E80+'MES 8'!E80+'MES 9'!E80+'MES 10'!E80+'MES 11'!E80+'MES 12'!E80</f>
        <v>0</v>
      </c>
      <c r="F78" s="31">
        <f t="shared" si="10"/>
        <v>0</v>
      </c>
      <c r="G78" s="754">
        <f>'MES 1'!H80+'MES 2'!H82+'MES 3'!H80+'MES 4'!H80+'MES 5'!H80+'MES 6'!H80+'MES 7'!H80+'MES 8'!H80+'MES 9'!H80+'MES 10'!H80+'MES 11'!H80+'MES 12'!H80</f>
        <v>0</v>
      </c>
      <c r="H78" s="755">
        <f>'MES 1'!H80+'MES 2'!H82+'MES 3'!H80+'MES 4'!H80+'MES 5'!H80+'MES 6'!H80+'MES 7'!H80+'MES 8'!H80+'MES 9'!H80+'MES 10'!H80+'MES 11'!H80+'MES 12'!H80</f>
        <v>0</v>
      </c>
      <c r="I78" s="773" t="e">
        <f t="shared" si="11"/>
        <v>#DIV/0!</v>
      </c>
      <c r="J78" s="774"/>
      <c r="K78" s="763">
        <f t="shared" si="12"/>
        <v>0</v>
      </c>
      <c r="L78" s="763"/>
    </row>
    <row r="79" spans="1:12" ht="22.15" customHeight="1">
      <c r="A79" s="241">
        <v>2311</v>
      </c>
      <c r="B79" s="243" t="s">
        <v>199</v>
      </c>
      <c r="C79" s="173">
        <f>PRESUPUESTO!G71</f>
        <v>0</v>
      </c>
      <c r="D79" s="31">
        <f>'MES 1'!D81+'MES 2'!D83+'MES 3'!D81+'MES 4'!D81+'MES 5'!D81+'MES 6'!D81+'MES 7'!D81+'MES 8'!D81+'MES 9'!D81+'MES 10'!D81+'MES 11'!D81+'MES 12'!D81</f>
        <v>0</v>
      </c>
      <c r="E79" s="31">
        <f>'MES 1'!E81+'MES 2'!E83+'MES 3'!E81+'MES 4'!E81+'MES 5'!E81+'MES 6'!E81+'MES 7'!E81+'MES 8'!E81+'MES 9'!E81+'MES 10'!E81+'MES 11'!E81+'MES 12'!E81</f>
        <v>0</v>
      </c>
      <c r="F79" s="31">
        <f>C79+D79-E79</f>
        <v>0</v>
      </c>
      <c r="G79" s="754">
        <f>'MES 1'!H81+'MES 2'!H83+'MES 3'!H81+'MES 4'!H81+'MES 5'!H81+'MES 6'!H81+'MES 7'!H81+'MES 8'!H81+'MES 9'!H81+'MES 10'!H81+'MES 11'!H81+'MES 12'!H81</f>
        <v>0</v>
      </c>
      <c r="H79" s="755">
        <f>'MES 1'!H81+'MES 2'!H83+'MES 3'!H81+'MES 4'!H81+'MES 5'!H81+'MES 6'!H81+'MES 7'!H81+'MES 8'!H81+'MES 9'!H81+'MES 10'!H81+'MES 11'!H81+'MES 12'!H81</f>
        <v>0</v>
      </c>
      <c r="I79" s="773" t="e">
        <f>(G79/F79)</f>
        <v>#DIV/0!</v>
      </c>
      <c r="J79" s="774"/>
      <c r="K79" s="763">
        <f>(F79-G79)</f>
        <v>0</v>
      </c>
      <c r="L79" s="763"/>
    </row>
    <row r="80" spans="1:12" ht="17.25" customHeight="1">
      <c r="A80" s="241">
        <v>2312</v>
      </c>
      <c r="B80" s="239" t="s">
        <v>124</v>
      </c>
      <c r="C80" s="173">
        <f>PRESUPUESTO!G72</f>
        <v>0</v>
      </c>
      <c r="D80" s="31">
        <f>'MES 1'!D82+'MES 2'!D84+'MES 3'!D82+'MES 4'!D82+'MES 5'!D82+'MES 6'!D82+'MES 7'!D82+'MES 8'!D82+'MES 9'!D82+'MES 10'!D82+'MES 11'!D82+'MES 12'!D82</f>
        <v>0</v>
      </c>
      <c r="E80" s="31">
        <f>'MES 1'!E82+'MES 2'!E84+'MES 3'!E82+'MES 4'!E82+'MES 5'!E82+'MES 6'!E82+'MES 7'!E82+'MES 8'!E82+'MES 9'!E82+'MES 10'!E82+'MES 11'!E82+'MES 12'!E82</f>
        <v>0</v>
      </c>
      <c r="F80" s="31">
        <f t="shared" si="10"/>
        <v>0</v>
      </c>
      <c r="G80" s="754">
        <f>'MES 1'!H82+'MES 2'!H84+'MES 3'!H82+'MES 4'!H82+'MES 5'!H82+'MES 6'!H82+'MES 7'!H82+'MES 8'!H82+'MES 9'!H82+'MES 10'!H82+'MES 11'!H82+'MES 12'!H82</f>
        <v>0</v>
      </c>
      <c r="H80" s="755">
        <f>'MES 1'!H82+'MES 2'!H84+'MES 3'!H82+'MES 4'!H82+'MES 5'!H82+'MES 6'!H82+'MES 7'!H82+'MES 8'!H82+'MES 9'!H82+'MES 10'!H82+'MES 11'!H82+'MES 12'!H82</f>
        <v>0</v>
      </c>
      <c r="I80" s="773" t="e">
        <f t="shared" si="11"/>
        <v>#DIV/0!</v>
      </c>
      <c r="J80" s="774"/>
      <c r="K80" s="763">
        <f t="shared" si="12"/>
        <v>0</v>
      </c>
      <c r="L80" s="763"/>
    </row>
    <row r="81" spans="1:14" ht="16.5" customHeight="1">
      <c r="A81" s="619" t="s">
        <v>31</v>
      </c>
      <c r="B81" s="620"/>
      <c r="C81" s="176">
        <f>SUM(C69:C80)</f>
        <v>0</v>
      </c>
      <c r="D81" s="176">
        <f>SUM(D69:D80)</f>
        <v>0</v>
      </c>
      <c r="E81" s="176">
        <f>SUM(E69:E80)</f>
        <v>0</v>
      </c>
      <c r="F81" s="176">
        <f>SUM(F69:F80)</f>
        <v>0</v>
      </c>
      <c r="G81" s="775">
        <f>SUM(G69:G80)</f>
        <v>0</v>
      </c>
      <c r="H81" s="776"/>
      <c r="I81" s="773" t="e">
        <f>(G81/F81)</f>
        <v>#DIV/0!</v>
      </c>
      <c r="J81" s="774"/>
      <c r="K81" s="763">
        <f>(F81-G81)</f>
        <v>0</v>
      </c>
      <c r="L81" s="763"/>
    </row>
    <row r="82" spans="1:14" s="254" customFormat="1" ht="15.75" customHeight="1">
      <c r="A82" s="619" t="s">
        <v>72</v>
      </c>
      <c r="B82" s="620"/>
      <c r="C82" s="176">
        <f>C81+C62+C45</f>
        <v>0</v>
      </c>
      <c r="D82" s="176">
        <f>D81+D62+D45</f>
        <v>0</v>
      </c>
      <c r="E82" s="176">
        <f>E81+E62+E45</f>
        <v>0</v>
      </c>
      <c r="F82" s="176">
        <f>F81+F62+F45</f>
        <v>0</v>
      </c>
      <c r="G82" s="759">
        <f>G81+G62+G45</f>
        <v>0</v>
      </c>
      <c r="H82" s="760"/>
      <c r="I82" s="761" t="e">
        <f>(G82/F82)</f>
        <v>#DIV/0!</v>
      </c>
      <c r="J82" s="762"/>
      <c r="K82" s="766">
        <f>K81+K62+K45</f>
        <v>0</v>
      </c>
      <c r="L82" s="766"/>
    </row>
    <row r="83" spans="1:14" s="78" customFormat="1" ht="15" customHeight="1">
      <c r="B83" s="671" t="s">
        <v>13</v>
      </c>
      <c r="C83" s="672"/>
      <c r="D83" s="666" t="s">
        <v>47</v>
      </c>
      <c r="E83" s="666"/>
      <c r="F83" s="666"/>
      <c r="G83" s="666"/>
      <c r="H83" s="671" t="s">
        <v>46</v>
      </c>
      <c r="I83" s="757"/>
      <c r="J83" s="757"/>
      <c r="K83" s="757"/>
      <c r="L83" s="672"/>
    </row>
    <row r="84" spans="1:14" s="78" customFormat="1" ht="15" customHeight="1">
      <c r="B84" s="666"/>
      <c r="C84" s="666"/>
      <c r="D84" s="666"/>
      <c r="E84" s="666"/>
      <c r="F84" s="666"/>
      <c r="G84" s="666"/>
      <c r="H84" s="671"/>
      <c r="I84" s="757"/>
      <c r="J84" s="757"/>
      <c r="K84" s="757"/>
      <c r="L84" s="672"/>
    </row>
    <row r="85" spans="1:14" s="78" customFormat="1" ht="31.5" customHeight="1">
      <c r="B85" s="683"/>
      <c r="C85" s="684"/>
      <c r="D85" s="685"/>
      <c r="E85" s="685"/>
      <c r="F85" s="685"/>
      <c r="G85" s="685"/>
      <c r="H85" s="683"/>
      <c r="I85" s="758"/>
      <c r="J85" s="758"/>
      <c r="K85" s="758"/>
      <c r="L85" s="684"/>
    </row>
    <row r="86" spans="1:14" s="78" customFormat="1" ht="10.5" customHeight="1">
      <c r="B86" s="671" t="s">
        <v>14</v>
      </c>
      <c r="C86" s="672"/>
      <c r="D86" s="671" t="s">
        <v>14</v>
      </c>
      <c r="E86" s="757"/>
      <c r="F86" s="757"/>
      <c r="G86" s="757"/>
      <c r="H86" s="666" t="s">
        <v>14</v>
      </c>
      <c r="I86" s="666"/>
      <c r="J86" s="666"/>
      <c r="K86" s="666"/>
      <c r="L86" s="666"/>
    </row>
    <row r="88" spans="1:14">
      <c r="D88" s="266"/>
    </row>
    <row r="89" spans="1:14" ht="12.75" customHeight="1">
      <c r="A89" s="503" t="s">
        <v>270</v>
      </c>
      <c r="B89" s="503"/>
      <c r="C89" s="506"/>
      <c r="D89" s="266"/>
      <c r="G89" s="788" t="s">
        <v>102</v>
      </c>
      <c r="H89" s="789"/>
      <c r="I89" s="790"/>
      <c r="J89" s="781">
        <f>G19</f>
        <v>0</v>
      </c>
      <c r="K89" s="782"/>
      <c r="L89" s="783"/>
      <c r="N89" s="302"/>
    </row>
    <row r="90" spans="1:14" ht="11.65" customHeight="1">
      <c r="A90" s="503"/>
      <c r="B90" s="503"/>
      <c r="C90" s="506"/>
      <c r="D90" s="266"/>
      <c r="G90" s="788" t="s">
        <v>103</v>
      </c>
      <c r="H90" s="789"/>
      <c r="I90" s="790"/>
      <c r="J90" s="781">
        <f>G82</f>
        <v>0</v>
      </c>
      <c r="K90" s="782"/>
      <c r="L90" s="783"/>
      <c r="N90" s="303"/>
    </row>
    <row r="91" spans="1:14" ht="12.6" customHeight="1">
      <c r="A91" s="682" t="s">
        <v>267</v>
      </c>
      <c r="B91" s="682"/>
      <c r="C91" s="682"/>
      <c r="G91" s="788" t="s">
        <v>235</v>
      </c>
      <c r="H91" s="789"/>
      <c r="I91" s="790"/>
      <c r="J91" s="781">
        <f>J89-J90</f>
        <v>0</v>
      </c>
      <c r="K91" s="782"/>
      <c r="L91" s="783"/>
      <c r="N91" s="302"/>
    </row>
    <row r="92" spans="1:14" ht="39.6" customHeight="1">
      <c r="A92" s="624" t="s">
        <v>268</v>
      </c>
      <c r="B92" s="624"/>
      <c r="C92" s="624"/>
      <c r="D92" s="254" t="s">
        <v>277</v>
      </c>
      <c r="F92" s="304"/>
      <c r="G92" s="254"/>
    </row>
    <row r="93" spans="1:14" ht="26.25" customHeight="1">
      <c r="A93" s="624" t="s">
        <v>269</v>
      </c>
      <c r="B93" s="624"/>
      <c r="C93" s="624"/>
      <c r="D93" s="747" t="s">
        <v>254</v>
      </c>
      <c r="E93" s="748"/>
      <c r="F93" s="305">
        <f>'MES 2'!C10</f>
        <v>0</v>
      </c>
      <c r="H93" s="621"/>
      <c r="I93" s="622"/>
      <c r="J93" s="282" t="s">
        <v>281</v>
      </c>
      <c r="K93" s="283" t="s">
        <v>280</v>
      </c>
      <c r="L93" s="304"/>
    </row>
    <row r="94" spans="1:14" ht="37.5" customHeight="1">
      <c r="A94" s="624"/>
      <c r="B94" s="624"/>
      <c r="C94" s="624"/>
      <c r="D94" s="749" t="s">
        <v>255</v>
      </c>
      <c r="E94" s="750"/>
      <c r="F94" s="305">
        <f>+'MES 7'!I96</f>
        <v>0</v>
      </c>
      <c r="H94" s="621" t="s">
        <v>278</v>
      </c>
      <c r="I94" s="622"/>
      <c r="J94" s="94">
        <v>0</v>
      </c>
      <c r="K94" s="95" t="s">
        <v>284</v>
      </c>
      <c r="L94" s="304"/>
    </row>
    <row r="95" spans="1:14" ht="30.75" customHeight="1">
      <c r="A95" s="624"/>
      <c r="B95" s="624"/>
      <c r="C95" s="624"/>
      <c r="D95" s="747" t="s">
        <v>252</v>
      </c>
      <c r="E95" s="748"/>
      <c r="F95" s="305">
        <f>+'MES 2'!I99</f>
        <v>0</v>
      </c>
      <c r="H95" s="621" t="s">
        <v>278</v>
      </c>
      <c r="I95" s="622"/>
      <c r="J95" s="94">
        <v>0</v>
      </c>
      <c r="K95" s="95">
        <v>0</v>
      </c>
      <c r="L95" s="304"/>
    </row>
    <row r="96" spans="1:14" ht="20.25" customHeight="1">
      <c r="A96" s="624"/>
      <c r="B96" s="624"/>
      <c r="C96" s="624"/>
      <c r="D96" s="619" t="s">
        <v>253</v>
      </c>
      <c r="E96" s="620"/>
      <c r="F96" s="306">
        <f>F93+F94-F95</f>
        <v>0</v>
      </c>
      <c r="H96" s="621" t="s">
        <v>278</v>
      </c>
      <c r="I96" s="622"/>
      <c r="J96" s="94">
        <v>0</v>
      </c>
      <c r="K96" s="95">
        <v>0</v>
      </c>
    </row>
    <row r="97" spans="1:11" ht="20.100000000000001" customHeight="1">
      <c r="A97" s="624"/>
      <c r="B97" s="624"/>
      <c r="C97" s="624"/>
      <c r="D97" s="747" t="s">
        <v>256</v>
      </c>
      <c r="E97" s="748"/>
      <c r="F97" s="84">
        <v>0</v>
      </c>
      <c r="H97" s="621" t="s">
        <v>279</v>
      </c>
      <c r="I97" s="622"/>
      <c r="J97" s="94">
        <v>0</v>
      </c>
      <c r="K97" s="95" t="s">
        <v>284</v>
      </c>
    </row>
    <row r="98" spans="1:11" ht="21.75" customHeight="1">
      <c r="A98" s="623" t="s">
        <v>283</v>
      </c>
      <c r="B98" s="623"/>
      <c r="C98" s="623"/>
      <c r="D98" s="751" t="s">
        <v>258</v>
      </c>
      <c r="E98" s="752"/>
      <c r="F98" s="305">
        <f>F96-F97</f>
        <v>0</v>
      </c>
      <c r="H98" s="621" t="s">
        <v>279</v>
      </c>
      <c r="I98" s="622"/>
      <c r="J98" s="94">
        <v>0</v>
      </c>
      <c r="K98" s="95">
        <v>0</v>
      </c>
    </row>
    <row r="99" spans="1:11" ht="22.5" customHeight="1">
      <c r="A99" s="623"/>
      <c r="B99" s="623"/>
      <c r="C99" s="623"/>
      <c r="H99" s="621" t="s">
        <v>279</v>
      </c>
      <c r="I99" s="622"/>
      <c r="J99" s="94">
        <v>0</v>
      </c>
      <c r="K99" s="95">
        <v>0</v>
      </c>
    </row>
    <row r="100" spans="1:11">
      <c r="A100" s="623"/>
      <c r="B100" s="623"/>
      <c r="C100" s="623"/>
    </row>
  </sheetData>
  <sheetProtection algorithmName="SHA-512" hashValue="y1/943vqeubQ4zrduzWnegmkljZVZzCFdBNXXeF7VX3vIGN9MppEvG/1xpgbtEGCSq4qvfc0O467+2nB5p8FqA==" saltValue="mlTcG6bKdWV1+OzJxfjhhg==" spinCount="100000" sheet="1" objects="1" scenarios="1"/>
  <mergeCells count="260">
    <mergeCell ref="J91:L91"/>
    <mergeCell ref="G89:I89"/>
    <mergeCell ref="G90:I90"/>
    <mergeCell ref="G91:I91"/>
    <mergeCell ref="I76:J76"/>
    <mergeCell ref="K76:L76"/>
    <mergeCell ref="K73:L73"/>
    <mergeCell ref="G69:H69"/>
    <mergeCell ref="I69:J69"/>
    <mergeCell ref="K69:L69"/>
    <mergeCell ref="K70:L70"/>
    <mergeCell ref="G71:H71"/>
    <mergeCell ref="I71:J71"/>
    <mergeCell ref="K71:L71"/>
    <mergeCell ref="K74:L74"/>
    <mergeCell ref="K75:L75"/>
    <mergeCell ref="I73:J73"/>
    <mergeCell ref="G74:H74"/>
    <mergeCell ref="G78:H78"/>
    <mergeCell ref="I78:J78"/>
    <mergeCell ref="K78:L78"/>
    <mergeCell ref="G80:H80"/>
    <mergeCell ref="G73:H73"/>
    <mergeCell ref="I74:J74"/>
    <mergeCell ref="K61:L61"/>
    <mergeCell ref="I17:J17"/>
    <mergeCell ref="I18:J18"/>
    <mergeCell ref="I19:J19"/>
    <mergeCell ref="I12:J13"/>
    <mergeCell ref="A19:B19"/>
    <mergeCell ref="A62:B62"/>
    <mergeCell ref="J89:L89"/>
    <mergeCell ref="J90:L90"/>
    <mergeCell ref="A66:A67"/>
    <mergeCell ref="B66:B67"/>
    <mergeCell ref="K12:L13"/>
    <mergeCell ref="G12:H13"/>
    <mergeCell ref="G14:H14"/>
    <mergeCell ref="B24:C24"/>
    <mergeCell ref="H21:L21"/>
    <mergeCell ref="D22:G23"/>
    <mergeCell ref="H22:L23"/>
    <mergeCell ref="G16:H16"/>
    <mergeCell ref="G17:H17"/>
    <mergeCell ref="K14:L14"/>
    <mergeCell ref="K15:L15"/>
    <mergeCell ref="C12:C13"/>
    <mergeCell ref="D12:D13"/>
    <mergeCell ref="B22:C23"/>
    <mergeCell ref="G18:H18"/>
    <mergeCell ref="G19:H19"/>
    <mergeCell ref="I16:J16"/>
    <mergeCell ref="I66:J67"/>
    <mergeCell ref="K66:L67"/>
    <mergeCell ref="G66:H67"/>
    <mergeCell ref="G70:H70"/>
    <mergeCell ref="C66:C67"/>
    <mergeCell ref="D66:D67"/>
    <mergeCell ref="E66:E67"/>
    <mergeCell ref="F66:F67"/>
    <mergeCell ref="B68:L68"/>
    <mergeCell ref="I70:J70"/>
    <mergeCell ref="G51:H51"/>
    <mergeCell ref="A45:B45"/>
    <mergeCell ref="K52:L52"/>
    <mergeCell ref="K51:L51"/>
    <mergeCell ref="K55:L55"/>
    <mergeCell ref="K56:L56"/>
    <mergeCell ref="K54:L54"/>
    <mergeCell ref="K57:L57"/>
    <mergeCell ref="I52:J52"/>
    <mergeCell ref="I53:J53"/>
    <mergeCell ref="B86:C86"/>
    <mergeCell ref="D84:G84"/>
    <mergeCell ref="D85:G85"/>
    <mergeCell ref="D86:G86"/>
    <mergeCell ref="K81:L81"/>
    <mergeCell ref="K82:L82"/>
    <mergeCell ref="G81:H81"/>
    <mergeCell ref="I81:J81"/>
    <mergeCell ref="G72:H72"/>
    <mergeCell ref="I72:J72"/>
    <mergeCell ref="K72:L72"/>
    <mergeCell ref="I80:J80"/>
    <mergeCell ref="K80:L80"/>
    <mergeCell ref="G76:H76"/>
    <mergeCell ref="G77:H77"/>
    <mergeCell ref="I77:J77"/>
    <mergeCell ref="K77:L77"/>
    <mergeCell ref="G79:H79"/>
    <mergeCell ref="I79:J79"/>
    <mergeCell ref="K79:L79"/>
    <mergeCell ref="G75:H75"/>
    <mergeCell ref="I75:J75"/>
    <mergeCell ref="K53:L53"/>
    <mergeCell ref="I55:J55"/>
    <mergeCell ref="I51:J51"/>
    <mergeCell ref="I43:J43"/>
    <mergeCell ref="I45:J45"/>
    <mergeCell ref="K49:L49"/>
    <mergeCell ref="I49:J49"/>
    <mergeCell ref="G50:H50"/>
    <mergeCell ref="I50:J50"/>
    <mergeCell ref="K50:L50"/>
    <mergeCell ref="G47:H47"/>
    <mergeCell ref="I47:J47"/>
    <mergeCell ref="K47:L47"/>
    <mergeCell ref="I44:J44"/>
    <mergeCell ref="K44:L44"/>
    <mergeCell ref="K43:L43"/>
    <mergeCell ref="K45:L45"/>
    <mergeCell ref="B46:L46"/>
    <mergeCell ref="G48:H48"/>
    <mergeCell ref="I48:J48"/>
    <mergeCell ref="K48:L48"/>
    <mergeCell ref="G49:H49"/>
    <mergeCell ref="I35:J35"/>
    <mergeCell ref="I36:J36"/>
    <mergeCell ref="I37:J37"/>
    <mergeCell ref="B31:L31"/>
    <mergeCell ref="I29:J30"/>
    <mergeCell ref="K29:L30"/>
    <mergeCell ref="G32:H32"/>
    <mergeCell ref="G29:H30"/>
    <mergeCell ref="G34:H34"/>
    <mergeCell ref="G35:H35"/>
    <mergeCell ref="G36:H36"/>
    <mergeCell ref="G37:H37"/>
    <mergeCell ref="K32:L32"/>
    <mergeCell ref="I32:J32"/>
    <mergeCell ref="I33:J33"/>
    <mergeCell ref="I34:J34"/>
    <mergeCell ref="K35:L35"/>
    <mergeCell ref="K37:L37"/>
    <mergeCell ref="K33:L33"/>
    <mergeCell ref="K36:L36"/>
    <mergeCell ref="K34:L34"/>
    <mergeCell ref="G33:H33"/>
    <mergeCell ref="A29:A30"/>
    <mergeCell ref="B29:B30"/>
    <mergeCell ref="C29:C30"/>
    <mergeCell ref="D29:D30"/>
    <mergeCell ref="E29:E30"/>
    <mergeCell ref="F29:F30"/>
    <mergeCell ref="A12:A13"/>
    <mergeCell ref="B12:B13"/>
    <mergeCell ref="I14:J14"/>
    <mergeCell ref="I15:J15"/>
    <mergeCell ref="H24:L24"/>
    <mergeCell ref="G28:H28"/>
    <mergeCell ref="I28:J28"/>
    <mergeCell ref="K28:L28"/>
    <mergeCell ref="D24:G24"/>
    <mergeCell ref="B21:C21"/>
    <mergeCell ref="D21:G21"/>
    <mergeCell ref="E12:E13"/>
    <mergeCell ref="F12:F13"/>
    <mergeCell ref="K16:L16"/>
    <mergeCell ref="K17:L17"/>
    <mergeCell ref="K18:L18"/>
    <mergeCell ref="K19:L19"/>
    <mergeCell ref="G15:H15"/>
    <mergeCell ref="A4:A10"/>
    <mergeCell ref="C4:D4"/>
    <mergeCell ref="C6:D6"/>
    <mergeCell ref="F4:G4"/>
    <mergeCell ref="K4:L4"/>
    <mergeCell ref="F5:G5"/>
    <mergeCell ref="F6:G6"/>
    <mergeCell ref="K6:L6"/>
    <mergeCell ref="I11:J11"/>
    <mergeCell ref="C8:D8"/>
    <mergeCell ref="F7:G7"/>
    <mergeCell ref="K7:L7"/>
    <mergeCell ref="F8:G8"/>
    <mergeCell ref="K8:L8"/>
    <mergeCell ref="C7:D7"/>
    <mergeCell ref="C9:D9"/>
    <mergeCell ref="F9:G9"/>
    <mergeCell ref="K9:L9"/>
    <mergeCell ref="F10:G10"/>
    <mergeCell ref="K10:L10"/>
    <mergeCell ref="C5:D5"/>
    <mergeCell ref="K5:L5"/>
    <mergeCell ref="K11:L11"/>
    <mergeCell ref="G11:H11"/>
    <mergeCell ref="I65:J65"/>
    <mergeCell ref="G65:H65"/>
    <mergeCell ref="G62:H62"/>
    <mergeCell ref="I62:J62"/>
    <mergeCell ref="K62:L62"/>
    <mergeCell ref="G54:H54"/>
    <mergeCell ref="I54:J54"/>
    <mergeCell ref="I61:J61"/>
    <mergeCell ref="G59:H59"/>
    <mergeCell ref="I59:J59"/>
    <mergeCell ref="K59:L59"/>
    <mergeCell ref="K60:L60"/>
    <mergeCell ref="I57:J57"/>
    <mergeCell ref="I56:J56"/>
    <mergeCell ref="G61:H61"/>
    <mergeCell ref="G58:H58"/>
    <mergeCell ref="I58:J58"/>
    <mergeCell ref="K58:L58"/>
    <mergeCell ref="G60:H60"/>
    <mergeCell ref="I60:J60"/>
    <mergeCell ref="G57:H57"/>
    <mergeCell ref="G56:H56"/>
    <mergeCell ref="K65:L65"/>
    <mergeCell ref="G55:H55"/>
    <mergeCell ref="K41:L41"/>
    <mergeCell ref="K42:L42"/>
    <mergeCell ref="K40:L40"/>
    <mergeCell ref="I38:J38"/>
    <mergeCell ref="I39:J39"/>
    <mergeCell ref="K38:L38"/>
    <mergeCell ref="K39:L39"/>
    <mergeCell ref="G40:H40"/>
    <mergeCell ref="G41:H41"/>
    <mergeCell ref="I40:J40"/>
    <mergeCell ref="I41:J41"/>
    <mergeCell ref="G42:H42"/>
    <mergeCell ref="I42:J42"/>
    <mergeCell ref="A89:C90"/>
    <mergeCell ref="A91:C91"/>
    <mergeCell ref="A92:C92"/>
    <mergeCell ref="A93:C97"/>
    <mergeCell ref="A98:C100"/>
    <mergeCell ref="G38:H38"/>
    <mergeCell ref="G39:H39"/>
    <mergeCell ref="G44:H44"/>
    <mergeCell ref="G43:H43"/>
    <mergeCell ref="G52:H52"/>
    <mergeCell ref="G53:H53"/>
    <mergeCell ref="G45:H45"/>
    <mergeCell ref="H83:L83"/>
    <mergeCell ref="H84:L84"/>
    <mergeCell ref="H85:L85"/>
    <mergeCell ref="H86:L86"/>
    <mergeCell ref="B84:C84"/>
    <mergeCell ref="B85:C85"/>
    <mergeCell ref="A81:B81"/>
    <mergeCell ref="A82:B82"/>
    <mergeCell ref="B83:C83"/>
    <mergeCell ref="D83:G83"/>
    <mergeCell ref="G82:H82"/>
    <mergeCell ref="I82:J82"/>
    <mergeCell ref="H93:I93"/>
    <mergeCell ref="H94:I94"/>
    <mergeCell ref="H95:I95"/>
    <mergeCell ref="H96:I96"/>
    <mergeCell ref="H97:I97"/>
    <mergeCell ref="H98:I98"/>
    <mergeCell ref="H99:I99"/>
    <mergeCell ref="D93:E93"/>
    <mergeCell ref="D94:E94"/>
    <mergeCell ref="D95:E95"/>
    <mergeCell ref="D96:E96"/>
    <mergeCell ref="D97:E97"/>
    <mergeCell ref="D98:E98"/>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F63"/>
  <sheetViews>
    <sheetView workbookViewId="0">
      <selection activeCell="H12" sqref="H12"/>
    </sheetView>
  </sheetViews>
  <sheetFormatPr baseColWidth="10" defaultColWidth="11.42578125" defaultRowHeight="12.75"/>
  <cols>
    <col min="1" max="1" width="20.5703125" style="2" customWidth="1"/>
    <col min="2" max="2" width="14.28515625" style="2" customWidth="1"/>
    <col min="3" max="3" width="13.7109375" style="2" customWidth="1"/>
    <col min="4" max="4" width="13" style="2" customWidth="1"/>
    <col min="5" max="5" width="15.7109375" style="2" customWidth="1"/>
    <col min="6" max="16384" width="11.42578125" style="2"/>
  </cols>
  <sheetData>
    <row r="1" spans="1:6" ht="13.5" thickBot="1"/>
    <row r="2" spans="1:6">
      <c r="A2" s="5"/>
      <c r="B2" s="6"/>
      <c r="C2" s="6"/>
      <c r="D2" s="7"/>
      <c r="E2" s="7"/>
      <c r="F2" s="8"/>
    </row>
    <row r="3" spans="1:6">
      <c r="A3" s="9"/>
      <c r="B3" s="411" t="s">
        <v>32</v>
      </c>
      <c r="C3" s="411"/>
      <c r="D3" s="411"/>
      <c r="E3" s="411"/>
      <c r="F3" s="412"/>
    </row>
    <row r="4" spans="1:6">
      <c r="A4" s="9"/>
      <c r="B4" s="411" t="s">
        <v>33</v>
      </c>
      <c r="C4" s="411"/>
      <c r="D4" s="411"/>
      <c r="E4" s="411"/>
      <c r="F4" s="412"/>
    </row>
    <row r="5" spans="1:6">
      <c r="A5" s="9"/>
      <c r="B5" s="10"/>
      <c r="C5" s="10"/>
      <c r="D5" s="4"/>
      <c r="E5" s="4"/>
      <c r="F5" s="11"/>
    </row>
    <row r="6" spans="1:6">
      <c r="A6" s="12"/>
      <c r="B6" s="411" t="s">
        <v>34</v>
      </c>
      <c r="C6" s="411"/>
      <c r="D6" s="411"/>
      <c r="E6" s="411"/>
      <c r="F6" s="412"/>
    </row>
    <row r="7" spans="1:6">
      <c r="A7" s="13"/>
      <c r="B7" s="3"/>
      <c r="C7" s="3"/>
      <c r="D7" s="4"/>
      <c r="E7" s="4"/>
      <c r="F7" s="11"/>
    </row>
    <row r="8" spans="1:6">
      <c r="A8" s="12"/>
      <c r="B8" s="411" t="s">
        <v>57</v>
      </c>
      <c r="C8" s="411"/>
      <c r="D8" s="411"/>
      <c r="E8" s="411"/>
      <c r="F8" s="412"/>
    </row>
    <row r="9" spans="1:6" ht="13.5" thickBot="1">
      <c r="A9" s="14"/>
      <c r="B9" s="15"/>
      <c r="C9" s="15"/>
      <c r="D9" s="1"/>
      <c r="E9" s="415"/>
      <c r="F9" s="416"/>
    </row>
    <row r="10" spans="1:6" ht="13.5" thickBot="1">
      <c r="A10" s="413"/>
      <c r="B10" s="411"/>
      <c r="C10" s="411"/>
      <c r="D10" s="411"/>
      <c r="E10" s="411"/>
      <c r="F10" s="414"/>
    </row>
    <row r="11" spans="1:6">
      <c r="A11" s="417" t="s">
        <v>2</v>
      </c>
      <c r="B11" s="418"/>
      <c r="C11" s="419" t="s">
        <v>48</v>
      </c>
      <c r="D11" s="420"/>
      <c r="E11" s="420"/>
      <c r="F11" s="421"/>
    </row>
    <row r="12" spans="1:6">
      <c r="A12" s="427" t="s">
        <v>35</v>
      </c>
      <c r="B12" s="427"/>
      <c r="C12" s="422"/>
      <c r="D12" s="406"/>
      <c r="E12" s="406"/>
      <c r="F12" s="407"/>
    </row>
    <row r="13" spans="1:6">
      <c r="A13" s="16" t="s">
        <v>3</v>
      </c>
      <c r="B13" s="422"/>
      <c r="C13" s="423"/>
      <c r="D13" s="16" t="s">
        <v>49</v>
      </c>
      <c r="E13" s="422"/>
      <c r="F13" s="407"/>
    </row>
    <row r="14" spans="1:6">
      <c r="A14" s="424" t="s">
        <v>43</v>
      </c>
      <c r="B14" s="425"/>
      <c r="C14" s="426" t="s">
        <v>50</v>
      </c>
      <c r="D14" s="425"/>
      <c r="E14" s="426" t="s">
        <v>51</v>
      </c>
      <c r="F14" s="428"/>
    </row>
    <row r="15" spans="1:6" ht="13.5" thickBot="1">
      <c r="A15" s="17" t="s">
        <v>36</v>
      </c>
      <c r="B15" s="18" t="s">
        <v>52</v>
      </c>
      <c r="C15" s="403" t="s">
        <v>53</v>
      </c>
      <c r="D15" s="403"/>
      <c r="E15" s="403" t="s">
        <v>54</v>
      </c>
      <c r="F15" s="404"/>
    </row>
    <row r="16" spans="1:6" ht="13.5" thickBot="1">
      <c r="A16" s="19"/>
      <c r="B16" s="20"/>
      <c r="C16" s="21"/>
      <c r="D16" s="21"/>
      <c r="E16" s="21"/>
      <c r="F16" s="22"/>
    </row>
    <row r="17" spans="1:6">
      <c r="A17" s="408" t="s">
        <v>55</v>
      </c>
      <c r="B17" s="409"/>
      <c r="C17" s="409"/>
      <c r="D17" s="409"/>
      <c r="E17" s="409"/>
      <c r="F17" s="410"/>
    </row>
    <row r="18" spans="1:6" ht="12.75" customHeight="1">
      <c r="A18" s="405"/>
      <c r="B18" s="406"/>
      <c r="C18" s="406"/>
      <c r="D18" s="406"/>
      <c r="E18" s="406"/>
      <c r="F18" s="407"/>
    </row>
    <row r="19" spans="1:6">
      <c r="A19" s="405"/>
      <c r="B19" s="406"/>
      <c r="C19" s="406"/>
      <c r="D19" s="406"/>
      <c r="E19" s="406"/>
      <c r="F19" s="407"/>
    </row>
    <row r="20" spans="1:6">
      <c r="A20" s="405"/>
      <c r="B20" s="406"/>
      <c r="C20" s="406"/>
      <c r="D20" s="406"/>
      <c r="E20" s="406"/>
      <c r="F20" s="407"/>
    </row>
    <row r="21" spans="1:6" ht="13.5" thickBot="1">
      <c r="A21" s="429"/>
      <c r="B21" s="430"/>
      <c r="C21" s="430"/>
      <c r="D21" s="430"/>
      <c r="E21" s="430"/>
      <c r="F21" s="431"/>
    </row>
    <row r="22" spans="1:6">
      <c r="A22" s="439" t="s">
        <v>37</v>
      </c>
      <c r="B22" s="440"/>
      <c r="C22" s="440"/>
      <c r="D22" s="440"/>
      <c r="E22" s="440"/>
      <c r="F22" s="441"/>
    </row>
    <row r="23" spans="1:6">
      <c r="A23" s="405"/>
      <c r="B23" s="406"/>
      <c r="C23" s="406"/>
      <c r="D23" s="406"/>
      <c r="E23" s="406"/>
      <c r="F23" s="407"/>
    </row>
    <row r="24" spans="1:6">
      <c r="A24" s="405"/>
      <c r="B24" s="406"/>
      <c r="C24" s="406"/>
      <c r="D24" s="406"/>
      <c r="E24" s="406"/>
      <c r="F24" s="407"/>
    </row>
    <row r="25" spans="1:6">
      <c r="A25" s="405"/>
      <c r="B25" s="406"/>
      <c r="C25" s="406"/>
      <c r="D25" s="406"/>
      <c r="E25" s="406"/>
      <c r="F25" s="407"/>
    </row>
    <row r="26" spans="1:6" ht="13.5" thickBot="1">
      <c r="A26" s="429"/>
      <c r="B26" s="430"/>
      <c r="C26" s="430"/>
      <c r="D26" s="430"/>
      <c r="E26" s="430"/>
      <c r="F26" s="431"/>
    </row>
    <row r="27" spans="1:6">
      <c r="A27" s="432" t="s">
        <v>38</v>
      </c>
      <c r="B27" s="433"/>
      <c r="C27" s="433"/>
      <c r="D27" s="433"/>
      <c r="E27" s="433"/>
      <c r="F27" s="434"/>
    </row>
    <row r="28" spans="1:6">
      <c r="A28" s="435"/>
      <c r="B28" s="427"/>
      <c r="C28" s="427"/>
      <c r="D28" s="427"/>
      <c r="E28" s="427"/>
      <c r="F28" s="436"/>
    </row>
    <row r="29" spans="1:6">
      <c r="A29" s="405"/>
      <c r="B29" s="406"/>
      <c r="C29" s="406"/>
      <c r="D29" s="406"/>
      <c r="E29" s="406"/>
      <c r="F29" s="407"/>
    </row>
    <row r="30" spans="1:6">
      <c r="A30" s="394"/>
      <c r="B30" s="395"/>
      <c r="C30" s="395"/>
      <c r="D30" s="395"/>
      <c r="E30" s="395"/>
      <c r="F30" s="437"/>
    </row>
    <row r="31" spans="1:6" ht="13.5" thickBot="1">
      <c r="A31" s="429"/>
      <c r="B31" s="430"/>
      <c r="C31" s="430"/>
      <c r="D31" s="430"/>
      <c r="E31" s="430"/>
      <c r="F31" s="431"/>
    </row>
    <row r="32" spans="1:6">
      <c r="A32" s="438" t="s">
        <v>13</v>
      </c>
      <c r="B32" s="396"/>
      <c r="C32" s="396"/>
      <c r="D32" s="396" t="s">
        <v>39</v>
      </c>
      <c r="E32" s="396"/>
      <c r="F32" s="397"/>
    </row>
    <row r="33" spans="1:6">
      <c r="A33" s="384"/>
      <c r="B33" s="385"/>
      <c r="C33" s="386"/>
      <c r="D33" s="390"/>
      <c r="E33" s="385"/>
      <c r="F33" s="391"/>
    </row>
    <row r="34" spans="1:6" ht="13.5" thickBot="1">
      <c r="A34" s="387"/>
      <c r="B34" s="388"/>
      <c r="C34" s="389"/>
      <c r="D34" s="392"/>
      <c r="E34" s="388"/>
      <c r="F34" s="393"/>
    </row>
    <row r="35" spans="1:6" ht="12.75" customHeight="1">
      <c r="A35" s="394" t="s">
        <v>56</v>
      </c>
      <c r="B35" s="395"/>
      <c r="C35" s="395"/>
      <c r="D35" s="396" t="s">
        <v>39</v>
      </c>
      <c r="E35" s="396"/>
      <c r="F35" s="397"/>
    </row>
    <row r="36" spans="1:6">
      <c r="A36" s="384"/>
      <c r="B36" s="385"/>
      <c r="C36" s="386"/>
      <c r="D36" s="390"/>
      <c r="E36" s="385"/>
      <c r="F36" s="391"/>
    </row>
    <row r="37" spans="1:6" ht="13.5" thickBot="1">
      <c r="A37" s="387"/>
      <c r="B37" s="388"/>
      <c r="C37" s="389"/>
      <c r="D37" s="392"/>
      <c r="E37" s="388"/>
      <c r="F37" s="393"/>
    </row>
    <row r="38" spans="1:6">
      <c r="A38" s="394" t="s">
        <v>40</v>
      </c>
      <c r="B38" s="395"/>
      <c r="C38" s="395"/>
      <c r="D38" s="396" t="s">
        <v>39</v>
      </c>
      <c r="E38" s="396"/>
      <c r="F38" s="397"/>
    </row>
    <row r="39" spans="1:6">
      <c r="A39" s="384"/>
      <c r="B39" s="385"/>
      <c r="C39" s="386"/>
      <c r="D39" s="390"/>
      <c r="E39" s="385"/>
      <c r="F39" s="391"/>
    </row>
    <row r="40" spans="1:6" ht="13.5" thickBot="1">
      <c r="A40" s="398"/>
      <c r="B40" s="399"/>
      <c r="C40" s="400"/>
      <c r="D40" s="401"/>
      <c r="E40" s="399"/>
      <c r="F40" s="402"/>
    </row>
    <row r="63" ht="12.75" customHeight="1"/>
  </sheetData>
  <mergeCells count="44">
    <mergeCell ref="A23:F23"/>
    <mergeCell ref="A24:F24"/>
    <mergeCell ref="A22:F22"/>
    <mergeCell ref="A25:F25"/>
    <mergeCell ref="A21:F21"/>
    <mergeCell ref="A33:C34"/>
    <mergeCell ref="D33:F34"/>
    <mergeCell ref="A35:C35"/>
    <mergeCell ref="D35:F35"/>
    <mergeCell ref="A26:F26"/>
    <mergeCell ref="A27:F27"/>
    <mergeCell ref="A28:F28"/>
    <mergeCell ref="D32:F32"/>
    <mergeCell ref="A29:F29"/>
    <mergeCell ref="A30:F30"/>
    <mergeCell ref="A31:F31"/>
    <mergeCell ref="A32:C32"/>
    <mergeCell ref="A11:B11"/>
    <mergeCell ref="C11:F11"/>
    <mergeCell ref="B13:C13"/>
    <mergeCell ref="E13:F13"/>
    <mergeCell ref="A14:B14"/>
    <mergeCell ref="C14:D14"/>
    <mergeCell ref="A12:B12"/>
    <mergeCell ref="C12:F12"/>
    <mergeCell ref="E14:F14"/>
    <mergeCell ref="B3:F3"/>
    <mergeCell ref="B4:F4"/>
    <mergeCell ref="B6:F6"/>
    <mergeCell ref="B8:F8"/>
    <mergeCell ref="A10:F10"/>
    <mergeCell ref="E9:F9"/>
    <mergeCell ref="C15:D15"/>
    <mergeCell ref="E15:F15"/>
    <mergeCell ref="A18:F18"/>
    <mergeCell ref="A19:F19"/>
    <mergeCell ref="A20:F20"/>
    <mergeCell ref="A17:F17"/>
    <mergeCell ref="A36:C37"/>
    <mergeCell ref="D36:F37"/>
    <mergeCell ref="A38:C38"/>
    <mergeCell ref="D38:F38"/>
    <mergeCell ref="A39:C40"/>
    <mergeCell ref="D39:F4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B17"/>
  <sheetViews>
    <sheetView workbookViewId="0">
      <selection activeCell="B15" sqref="B15"/>
    </sheetView>
  </sheetViews>
  <sheetFormatPr baseColWidth="10" defaultRowHeight="12.75"/>
  <cols>
    <col min="1" max="1" width="10" bestFit="1" customWidth="1"/>
    <col min="2" max="2" width="97.28515625" customWidth="1"/>
  </cols>
  <sheetData>
    <row r="1" spans="1:2">
      <c r="A1" s="23" t="s">
        <v>59</v>
      </c>
      <c r="B1" s="23" t="s">
        <v>60</v>
      </c>
    </row>
    <row r="2" spans="1:2">
      <c r="A2">
        <f ca="1">INT(10*RAND())</f>
        <v>2</v>
      </c>
      <c r="B2" s="24" t="e">
        <f ca="1">enletras(A2)</f>
        <v>#NAME?</v>
      </c>
    </row>
    <row r="3" spans="1:2">
      <c r="A3">
        <f ca="1">INT(10*RAND())</f>
        <v>3</v>
      </c>
      <c r="B3" s="24" t="e">
        <f ca="1">enletras(A3)</f>
        <v>#NAME?</v>
      </c>
    </row>
    <row r="4" spans="1:2">
      <c r="A4">
        <f ca="1">INT(100*RAND())</f>
        <v>37</v>
      </c>
      <c r="B4" s="24" t="e">
        <f ca="1">enletras(A4)</f>
        <v>#NAME?</v>
      </c>
    </row>
    <row r="5" spans="1:2">
      <c r="A5">
        <f ca="1">INT(100*RAND())</f>
        <v>68</v>
      </c>
      <c r="B5" s="24" t="e">
        <f ca="1">enletras(A5)</f>
        <v>#NAME?</v>
      </c>
    </row>
    <row r="6" spans="1:2">
      <c r="A6">
        <f ca="1">INT(1000*RAND())</f>
        <v>539</v>
      </c>
      <c r="B6" s="24" t="e">
        <f t="shared" ref="B6:B13" ca="1" si="0">enletras(A6)</f>
        <v>#NAME?</v>
      </c>
    </row>
    <row r="7" spans="1:2">
      <c r="A7">
        <f ca="1">INT(1000*RAND())</f>
        <v>581</v>
      </c>
      <c r="B7" s="24" t="e">
        <f t="shared" ca="1" si="0"/>
        <v>#NAME?</v>
      </c>
    </row>
    <row r="8" spans="1:2">
      <c r="A8">
        <f ca="1">INT(10000*RAND())</f>
        <v>6713</v>
      </c>
      <c r="B8" s="24" t="e">
        <f t="shared" ca="1" si="0"/>
        <v>#NAME?</v>
      </c>
    </row>
    <row r="9" spans="1:2">
      <c r="A9">
        <f ca="1">INT(100000*RAND())</f>
        <v>71142</v>
      </c>
      <c r="B9" s="24" t="e">
        <f t="shared" ca="1" si="0"/>
        <v>#NAME?</v>
      </c>
    </row>
    <row r="10" spans="1:2">
      <c r="A10">
        <f ca="1">INT(1000000*RAND())</f>
        <v>687157</v>
      </c>
      <c r="B10" s="24" t="e">
        <f t="shared" ca="1" si="0"/>
        <v>#NAME?</v>
      </c>
    </row>
    <row r="11" spans="1:2">
      <c r="A11">
        <f ca="1">INT(10000000*RAND())</f>
        <v>8362359</v>
      </c>
      <c r="B11" s="24" t="e">
        <f t="shared" ca="1" si="0"/>
        <v>#NAME?</v>
      </c>
    </row>
    <row r="12" spans="1:2">
      <c r="A12">
        <f ca="1">INT(100000000*RAND())</f>
        <v>40001020</v>
      </c>
      <c r="B12" s="24" t="e">
        <f t="shared" ca="1" si="0"/>
        <v>#NAME?</v>
      </c>
    </row>
    <row r="13" spans="1:2">
      <c r="A13">
        <f ca="1">INT(1000000000*RAND())</f>
        <v>566523200</v>
      </c>
      <c r="B13" s="24" t="e">
        <f t="shared" ca="1" si="0"/>
        <v>#NAME?</v>
      </c>
    </row>
    <row r="14" spans="1:2">
      <c r="A14" s="25">
        <f ca="1">INT(100000*RAND())/100</f>
        <v>576.23</v>
      </c>
      <c r="B14" s="24" t="e">
        <f ca="1">enletras(INT(A14))&amp;IF(INT(A14)&lt;&gt;A14," CON "&amp;enletras((A14-INT(A14))*100),"")</f>
        <v>#NAME?</v>
      </c>
    </row>
    <row r="15" spans="1:2">
      <c r="A15" s="25">
        <f ca="1">INT(1000000*RAND())/100</f>
        <v>3623.77</v>
      </c>
      <c r="B15" s="24" t="e">
        <f ca="1">enletras(INT(A15))&amp;IF(INT(A15)&lt;&gt;A15," CON "&amp;enletras(A15*100-INT(A15)*100),"")</f>
        <v>#NAME?</v>
      </c>
    </row>
    <row r="16" spans="1:2">
      <c r="A16" s="25">
        <f ca="1">INT(10000000*RAND())/100</f>
        <v>58537.48</v>
      </c>
      <c r="B16" s="24" t="e">
        <f ca="1">enletras(INT(A16))&amp;IF(INT(A16)&lt;&gt;A16," CON "&amp;enletras(A16*100-INT(A16)*100),"")</f>
        <v>#NAME?</v>
      </c>
    </row>
    <row r="17" spans="1:2">
      <c r="A17" s="25">
        <f ca="1">INT(100000000*RAND())/100</f>
        <v>451968.64</v>
      </c>
      <c r="B17" s="24" t="e">
        <f ca="1">enletras(INT(A17))&amp;IF(INT(A17)&lt;&gt;A17," CON "&amp;enletras(A17*100-INT(A17)*100),"")</f>
        <v>#NAME?</v>
      </c>
    </row>
  </sheetData>
  <pageMargins left="0.75" right="0.75" top="1" bottom="1" header="0" footer="0"/>
  <pageSetup orientation="portrait" horizontalDpi="120" verticalDpi="144" copies="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H84"/>
  <sheetViews>
    <sheetView showGridLines="0" zoomScale="120" zoomScaleNormal="120" workbookViewId="0">
      <selection activeCell="G68" sqref="G68:G69"/>
    </sheetView>
  </sheetViews>
  <sheetFormatPr baseColWidth="10" defaultColWidth="11.42578125" defaultRowHeight="12.75"/>
  <cols>
    <col min="1" max="2" width="9.28515625" style="163" customWidth="1"/>
    <col min="3" max="3" width="22.42578125" style="119" customWidth="1"/>
    <col min="4" max="4" width="11.28515625" style="119" customWidth="1"/>
    <col min="5" max="5" width="15.42578125" style="119" customWidth="1"/>
    <col min="6" max="6" width="11.7109375" style="119" customWidth="1"/>
    <col min="7" max="7" width="19.28515625" style="170" customWidth="1"/>
    <col min="8" max="8" width="16.7109375" style="171" customWidth="1"/>
    <col min="9" max="16384" width="11.42578125" style="119"/>
  </cols>
  <sheetData>
    <row r="1" spans="1:8" ht="15.6" customHeight="1">
      <c r="A1" s="464" t="s">
        <v>61</v>
      </c>
      <c r="B1" s="465"/>
      <c r="C1" s="465"/>
      <c r="D1" s="465"/>
      <c r="E1" s="465"/>
      <c r="F1" s="465"/>
      <c r="G1" s="465"/>
      <c r="H1" s="466"/>
    </row>
    <row r="2" spans="1:8" s="123" customFormat="1" ht="21" customHeight="1">
      <c r="A2" s="120" t="s">
        <v>208</v>
      </c>
      <c r="B2" s="121"/>
      <c r="C2" s="469"/>
      <c r="D2" s="469"/>
      <c r="E2" s="470"/>
      <c r="F2" s="122" t="s">
        <v>62</v>
      </c>
      <c r="G2" s="467"/>
      <c r="H2" s="467"/>
    </row>
    <row r="3" spans="1:8" s="123" customFormat="1" ht="15" customHeight="1">
      <c r="A3" s="124" t="s">
        <v>209</v>
      </c>
      <c r="B3" s="125"/>
      <c r="C3" s="471"/>
      <c r="D3" s="471"/>
      <c r="E3" s="472"/>
      <c r="F3" s="122" t="s">
        <v>49</v>
      </c>
      <c r="G3" s="467"/>
      <c r="H3" s="467"/>
    </row>
    <row r="4" spans="1:8" s="123" customFormat="1" ht="15" customHeight="1">
      <c r="A4" s="126" t="s">
        <v>210</v>
      </c>
      <c r="B4" s="127"/>
      <c r="C4" s="473"/>
      <c r="D4" s="473"/>
      <c r="E4" s="474"/>
      <c r="F4" s="128" t="s">
        <v>68</v>
      </c>
      <c r="G4" s="468"/>
      <c r="H4" s="468"/>
    </row>
    <row r="5" spans="1:8" s="123" customFormat="1" ht="15" customHeight="1">
      <c r="A5" s="129" t="s">
        <v>259</v>
      </c>
      <c r="B5" s="129" t="s">
        <v>260</v>
      </c>
      <c r="C5" s="129" t="s">
        <v>261</v>
      </c>
      <c r="D5" s="129" t="s">
        <v>262</v>
      </c>
      <c r="E5" s="130"/>
      <c r="F5" s="131"/>
      <c r="G5" s="130"/>
      <c r="H5" s="132"/>
    </row>
    <row r="6" spans="1:8" s="123" customFormat="1" ht="15" customHeight="1" thickBot="1">
      <c r="A6" s="456" t="s">
        <v>243</v>
      </c>
      <c r="B6" s="456"/>
      <c r="C6" s="456"/>
      <c r="D6" s="456"/>
      <c r="E6" s="133"/>
      <c r="F6" s="134"/>
      <c r="G6" s="133"/>
      <c r="H6" s="135"/>
    </row>
    <row r="7" spans="1:8" s="123" customFormat="1" ht="34.5" thickBot="1">
      <c r="A7" s="136">
        <v>0</v>
      </c>
      <c r="B7" s="137">
        <v>0</v>
      </c>
      <c r="C7" s="138">
        <v>0</v>
      </c>
      <c r="D7" s="139">
        <v>0</v>
      </c>
      <c r="E7" s="140" t="s">
        <v>263</v>
      </c>
      <c r="F7" s="141">
        <v>0</v>
      </c>
      <c r="G7" s="142" t="s">
        <v>231</v>
      </c>
      <c r="H7" s="143">
        <f>((G11*A7)+(G12*B7)+(G13*C7)+(G14*D7))*F7</f>
        <v>0</v>
      </c>
    </row>
    <row r="8" spans="1:8" s="123" customFormat="1" ht="12" thickBot="1">
      <c r="A8" s="457" t="s">
        <v>243</v>
      </c>
      <c r="B8" s="457"/>
      <c r="C8" s="457"/>
      <c r="D8" s="457"/>
      <c r="E8" s="144"/>
      <c r="F8" s="145"/>
      <c r="G8" s="146"/>
      <c r="H8" s="147"/>
    </row>
    <row r="9" spans="1:8" s="123" customFormat="1" ht="34.5" thickBot="1">
      <c r="A9" s="142">
        <v>0</v>
      </c>
      <c r="B9" s="148">
        <v>0</v>
      </c>
      <c r="C9" s="149">
        <v>0</v>
      </c>
      <c r="D9" s="150">
        <v>0</v>
      </c>
      <c r="E9" s="140" t="s">
        <v>263</v>
      </c>
      <c r="F9" s="141">
        <v>0</v>
      </c>
      <c r="G9" s="142" t="s">
        <v>231</v>
      </c>
      <c r="H9" s="151">
        <f>((G11*A9)+(G12*B9)+(G13*C9)+(G14*D9))*F9</f>
        <v>0</v>
      </c>
    </row>
    <row r="10" spans="1:8" s="123" customFormat="1" ht="32.25" customHeight="1">
      <c r="A10" s="461" t="s">
        <v>219</v>
      </c>
      <c r="B10" s="462"/>
      <c r="C10" s="462"/>
      <c r="D10" s="463"/>
      <c r="E10" s="152" t="s">
        <v>217</v>
      </c>
      <c r="F10" s="153" t="s">
        <v>218</v>
      </c>
      <c r="G10" s="154" t="s">
        <v>211</v>
      </c>
      <c r="H10" s="152" t="s">
        <v>266</v>
      </c>
    </row>
    <row r="11" spans="1:8" s="123" customFormat="1" ht="14.65" customHeight="1">
      <c r="A11" s="458" t="s">
        <v>239</v>
      </c>
      <c r="B11" s="459"/>
      <c r="C11" s="459"/>
      <c r="D11" s="460"/>
      <c r="E11" s="155"/>
      <c r="F11" s="155"/>
      <c r="G11" s="166">
        <v>0</v>
      </c>
      <c r="H11" s="157"/>
    </row>
    <row r="12" spans="1:8" s="123" customFormat="1" ht="14.65" customHeight="1">
      <c r="A12" s="458" t="s">
        <v>240</v>
      </c>
      <c r="B12" s="459"/>
      <c r="C12" s="459"/>
      <c r="D12" s="460"/>
      <c r="E12" s="155"/>
      <c r="F12" s="155"/>
      <c r="G12" s="155">
        <v>0</v>
      </c>
      <c r="H12" s="157"/>
    </row>
    <row r="13" spans="1:8" s="123" customFormat="1" ht="14.65" customHeight="1">
      <c r="A13" s="458" t="s">
        <v>241</v>
      </c>
      <c r="B13" s="459"/>
      <c r="C13" s="459"/>
      <c r="D13" s="460"/>
      <c r="E13" s="155"/>
      <c r="F13" s="155"/>
      <c r="G13" s="155">
        <v>0</v>
      </c>
      <c r="H13" s="157"/>
    </row>
    <row r="14" spans="1:8" s="123" customFormat="1" ht="14.65" customHeight="1">
      <c r="A14" s="458" t="s">
        <v>242</v>
      </c>
      <c r="B14" s="459"/>
      <c r="C14" s="459"/>
      <c r="D14" s="460"/>
      <c r="E14" s="155"/>
      <c r="F14" s="155"/>
      <c r="G14" s="155">
        <v>0</v>
      </c>
      <c r="H14" s="157"/>
    </row>
    <row r="15" spans="1:8" s="123" customFormat="1" ht="14.65" customHeight="1">
      <c r="A15" s="443"/>
      <c r="B15" s="444"/>
      <c r="C15" s="444"/>
      <c r="D15" s="445"/>
      <c r="E15" s="166"/>
      <c r="F15" s="166"/>
      <c r="G15" s="166"/>
      <c r="H15" s="157"/>
    </row>
    <row r="16" spans="1:8" s="123" customFormat="1" ht="13.9" customHeight="1">
      <c r="A16" s="443"/>
      <c r="B16" s="444"/>
      <c r="C16" s="444"/>
      <c r="D16" s="444"/>
      <c r="E16" s="444"/>
      <c r="F16" s="444"/>
      <c r="G16" s="444"/>
      <c r="H16" s="445"/>
    </row>
    <row r="17" spans="1:8" s="159" customFormat="1" ht="17.45" customHeight="1">
      <c r="A17" s="158" t="s">
        <v>58</v>
      </c>
      <c r="B17" s="446" t="s">
        <v>86</v>
      </c>
      <c r="C17" s="447"/>
      <c r="D17" s="447"/>
      <c r="E17" s="447"/>
      <c r="F17" s="448"/>
      <c r="G17" s="165">
        <v>1</v>
      </c>
      <c r="H17" s="165">
        <v>2</v>
      </c>
    </row>
    <row r="18" spans="1:8" s="159" customFormat="1" ht="24" customHeight="1">
      <c r="A18" s="160">
        <v>1000</v>
      </c>
      <c r="B18" s="446" t="s">
        <v>8</v>
      </c>
      <c r="C18" s="447"/>
      <c r="D18" s="447"/>
      <c r="E18" s="447"/>
      <c r="F18" s="448"/>
      <c r="G18" s="165" t="s">
        <v>69</v>
      </c>
      <c r="H18" s="165" t="s">
        <v>70</v>
      </c>
    </row>
    <row r="19" spans="1:8" s="123" customFormat="1" ht="18" customHeight="1">
      <c r="A19" s="169">
        <v>1100</v>
      </c>
      <c r="B19" s="452" t="s">
        <v>12</v>
      </c>
      <c r="C19" s="453"/>
      <c r="D19" s="453"/>
      <c r="E19" s="453"/>
      <c r="F19" s="454"/>
      <c r="G19" s="161">
        <v>0</v>
      </c>
      <c r="H19" s="307" t="e">
        <f>G19/G24</f>
        <v>#DIV/0!</v>
      </c>
    </row>
    <row r="20" spans="1:8" s="123" customFormat="1" ht="18" customHeight="1">
      <c r="A20" s="169">
        <v>1200</v>
      </c>
      <c r="B20" s="452" t="s">
        <v>220</v>
      </c>
      <c r="C20" s="453"/>
      <c r="D20" s="453"/>
      <c r="E20" s="453"/>
      <c r="F20" s="454"/>
      <c r="G20" s="161">
        <v>0</v>
      </c>
      <c r="H20" s="307" t="e">
        <f>G20/G24</f>
        <v>#DIV/0!</v>
      </c>
    </row>
    <row r="21" spans="1:8" s="123" customFormat="1" ht="18" customHeight="1">
      <c r="A21" s="169">
        <v>1300</v>
      </c>
      <c r="B21" s="452" t="s">
        <v>182</v>
      </c>
      <c r="C21" s="453"/>
      <c r="D21" s="453"/>
      <c r="E21" s="453"/>
      <c r="F21" s="454"/>
      <c r="G21" s="161">
        <v>0</v>
      </c>
      <c r="H21" s="307" t="e">
        <f>G21/G24</f>
        <v>#DIV/0!</v>
      </c>
    </row>
    <row r="22" spans="1:8" s="123" customFormat="1" ht="18" customHeight="1">
      <c r="A22" s="169">
        <v>1400</v>
      </c>
      <c r="B22" s="452" t="s">
        <v>221</v>
      </c>
      <c r="C22" s="453"/>
      <c r="D22" s="453"/>
      <c r="E22" s="453"/>
      <c r="F22" s="454"/>
      <c r="G22" s="161">
        <v>0</v>
      </c>
      <c r="H22" s="307" t="e">
        <f>G22/G24</f>
        <v>#DIV/0!</v>
      </c>
    </row>
    <row r="23" spans="1:8" s="123" customFormat="1" ht="18" customHeight="1">
      <c r="A23" s="169">
        <v>1500</v>
      </c>
      <c r="B23" s="452" t="s">
        <v>222</v>
      </c>
      <c r="C23" s="453"/>
      <c r="D23" s="453"/>
      <c r="E23" s="453"/>
      <c r="F23" s="454"/>
      <c r="G23" s="161">
        <v>0</v>
      </c>
      <c r="H23" s="307" t="e">
        <f>G23/G24</f>
        <v>#DIV/0!</v>
      </c>
    </row>
    <row r="24" spans="1:8" s="162" customFormat="1" ht="18" customHeight="1">
      <c r="A24" s="446" t="s">
        <v>63</v>
      </c>
      <c r="B24" s="447"/>
      <c r="C24" s="447"/>
      <c r="D24" s="447"/>
      <c r="E24" s="447"/>
      <c r="F24" s="448"/>
      <c r="G24" s="118">
        <f>SUM(G19:G23)</f>
        <v>0</v>
      </c>
      <c r="H24" s="308" t="e">
        <f>SUM(H19:H23)</f>
        <v>#DIV/0!</v>
      </c>
    </row>
    <row r="25" spans="1:8" s="123" customFormat="1" ht="12.6" customHeight="1">
      <c r="A25" s="163"/>
      <c r="B25" s="163"/>
      <c r="C25" s="477"/>
      <c r="D25" s="478"/>
      <c r="E25" s="478"/>
      <c r="F25" s="478"/>
      <c r="G25" s="478"/>
      <c r="H25" s="479"/>
    </row>
    <row r="26" spans="1:8" s="159" customFormat="1" ht="18" customHeight="1">
      <c r="A26" s="164" t="s">
        <v>58</v>
      </c>
      <c r="B26" s="164"/>
      <c r="C26" s="475" t="s">
        <v>87</v>
      </c>
      <c r="D26" s="475"/>
      <c r="E26" s="475"/>
      <c r="F26" s="475"/>
      <c r="G26" s="165">
        <v>1</v>
      </c>
      <c r="H26" s="165">
        <v>2</v>
      </c>
    </row>
    <row r="27" spans="1:8" s="159" customFormat="1" ht="22.5" customHeight="1">
      <c r="A27" s="158">
        <v>2000</v>
      </c>
      <c r="B27" s="158"/>
      <c r="C27" s="475" t="s">
        <v>18</v>
      </c>
      <c r="D27" s="475"/>
      <c r="E27" s="475"/>
      <c r="F27" s="475"/>
      <c r="G27" s="165" t="s">
        <v>66</v>
      </c>
      <c r="H27" s="165" t="s">
        <v>67</v>
      </c>
    </row>
    <row r="28" spans="1:8" s="123" customFormat="1" ht="14.25" customHeight="1">
      <c r="A28" s="169">
        <v>2100</v>
      </c>
      <c r="B28" s="446" t="s">
        <v>187</v>
      </c>
      <c r="C28" s="447"/>
      <c r="D28" s="447"/>
      <c r="E28" s="447"/>
      <c r="F28" s="447"/>
      <c r="G28" s="447"/>
      <c r="H28" s="448"/>
    </row>
    <row r="29" spans="1:8" s="123" customFormat="1" ht="16.149999999999999" customHeight="1">
      <c r="A29" s="169">
        <v>2101</v>
      </c>
      <c r="B29" s="449" t="s">
        <v>80</v>
      </c>
      <c r="C29" s="450"/>
      <c r="D29" s="450"/>
      <c r="E29" s="450"/>
      <c r="F29" s="451"/>
      <c r="G29" s="161">
        <v>0</v>
      </c>
      <c r="H29" s="307" t="e">
        <f>G29/G24</f>
        <v>#DIV/0!</v>
      </c>
    </row>
    <row r="30" spans="1:8" s="123" customFormat="1" ht="16.149999999999999" customHeight="1">
      <c r="A30" s="169">
        <v>2102</v>
      </c>
      <c r="B30" s="449" t="s">
        <v>20</v>
      </c>
      <c r="C30" s="450"/>
      <c r="D30" s="450"/>
      <c r="E30" s="450"/>
      <c r="F30" s="451"/>
      <c r="G30" s="161">
        <v>0</v>
      </c>
      <c r="H30" s="307" t="e">
        <f>G30/G24</f>
        <v>#DIV/0!</v>
      </c>
    </row>
    <row r="31" spans="1:8" s="123" customFormat="1" ht="16.149999999999999" customHeight="1">
      <c r="A31" s="169">
        <v>2103</v>
      </c>
      <c r="B31" s="168"/>
      <c r="C31" s="449" t="s">
        <v>21</v>
      </c>
      <c r="D31" s="450"/>
      <c r="E31" s="450"/>
      <c r="F31" s="451" t="s">
        <v>21</v>
      </c>
      <c r="G31" s="161">
        <v>0</v>
      </c>
      <c r="H31" s="307" t="e">
        <f>G31/G24</f>
        <v>#DIV/0!</v>
      </c>
    </row>
    <row r="32" spans="1:8" s="123" customFormat="1" ht="16.149999999999999" customHeight="1">
      <c r="A32" s="169">
        <v>2104</v>
      </c>
      <c r="B32" s="168"/>
      <c r="C32" s="449" t="s">
        <v>22</v>
      </c>
      <c r="D32" s="450"/>
      <c r="E32" s="450"/>
      <c r="F32" s="451" t="s">
        <v>22</v>
      </c>
      <c r="G32" s="161">
        <v>0</v>
      </c>
      <c r="H32" s="307" t="e">
        <f>G32/G24</f>
        <v>#DIV/0!</v>
      </c>
    </row>
    <row r="33" spans="1:8" s="123" customFormat="1" ht="16.149999999999999" customHeight="1">
      <c r="A33" s="169">
        <v>2105</v>
      </c>
      <c r="B33" s="168"/>
      <c r="C33" s="449" t="s">
        <v>23</v>
      </c>
      <c r="D33" s="450"/>
      <c r="E33" s="450"/>
      <c r="F33" s="451" t="s">
        <v>23</v>
      </c>
      <c r="G33" s="161">
        <v>0</v>
      </c>
      <c r="H33" s="307" t="e">
        <f>G33/G24</f>
        <v>#DIV/0!</v>
      </c>
    </row>
    <row r="34" spans="1:8" s="123" customFormat="1" ht="16.149999999999999" customHeight="1">
      <c r="A34" s="169">
        <v>2106</v>
      </c>
      <c r="B34" s="168"/>
      <c r="C34" s="449" t="s">
        <v>24</v>
      </c>
      <c r="D34" s="450"/>
      <c r="E34" s="450"/>
      <c r="F34" s="451" t="s">
        <v>24</v>
      </c>
      <c r="G34" s="161">
        <v>0</v>
      </c>
      <c r="H34" s="307" t="e">
        <f>G34/G24</f>
        <v>#DIV/0!</v>
      </c>
    </row>
    <row r="35" spans="1:8" s="123" customFormat="1" ht="16.149999999999999" customHeight="1">
      <c r="A35" s="169">
        <v>2107</v>
      </c>
      <c r="B35" s="168"/>
      <c r="C35" s="449" t="s">
        <v>25</v>
      </c>
      <c r="D35" s="450"/>
      <c r="E35" s="450"/>
      <c r="F35" s="451" t="s">
        <v>25</v>
      </c>
      <c r="G35" s="161">
        <v>0</v>
      </c>
      <c r="H35" s="307" t="e">
        <f>G35/G24</f>
        <v>#DIV/0!</v>
      </c>
    </row>
    <row r="36" spans="1:8" s="123" customFormat="1" ht="16.149999999999999" customHeight="1">
      <c r="A36" s="169">
        <v>2108</v>
      </c>
      <c r="B36" s="168"/>
      <c r="C36" s="449" t="s">
        <v>204</v>
      </c>
      <c r="D36" s="450"/>
      <c r="E36" s="450"/>
      <c r="F36" s="451" t="s">
        <v>88</v>
      </c>
      <c r="G36" s="161">
        <v>0</v>
      </c>
      <c r="H36" s="307" t="e">
        <f>G36/G24</f>
        <v>#DIV/0!</v>
      </c>
    </row>
    <row r="37" spans="1:8" s="123" customFormat="1" ht="16.149999999999999" customHeight="1">
      <c r="A37" s="169">
        <v>2109</v>
      </c>
      <c r="B37" s="168"/>
      <c r="C37" s="449" t="s">
        <v>131</v>
      </c>
      <c r="D37" s="450"/>
      <c r="E37" s="450"/>
      <c r="F37" s="451" t="s">
        <v>26</v>
      </c>
      <c r="G37" s="99">
        <v>0</v>
      </c>
      <c r="H37" s="309" t="e">
        <f>G37/G24</f>
        <v>#DIV/0!</v>
      </c>
    </row>
    <row r="38" spans="1:8" s="123" customFormat="1" ht="16.149999999999999" customHeight="1">
      <c r="A38" s="169">
        <f>+A37+1</f>
        <v>2110</v>
      </c>
      <c r="B38" s="168"/>
      <c r="C38" s="449" t="s">
        <v>27</v>
      </c>
      <c r="D38" s="450"/>
      <c r="E38" s="450"/>
      <c r="F38" s="451" t="s">
        <v>27</v>
      </c>
      <c r="G38" s="99">
        <v>0</v>
      </c>
      <c r="H38" s="309" t="e">
        <f>G38/G24</f>
        <v>#DIV/0!</v>
      </c>
    </row>
    <row r="39" spans="1:8" s="123" customFormat="1" ht="16.149999999999999" customHeight="1">
      <c r="A39" s="169">
        <f>+A38+1</f>
        <v>2111</v>
      </c>
      <c r="B39" s="168"/>
      <c r="C39" s="449" t="s">
        <v>28</v>
      </c>
      <c r="D39" s="450"/>
      <c r="E39" s="450"/>
      <c r="F39" s="451" t="s">
        <v>28</v>
      </c>
      <c r="G39" s="99">
        <v>0</v>
      </c>
      <c r="H39" s="309" t="e">
        <f>G39/G24</f>
        <v>#DIV/0!</v>
      </c>
    </row>
    <row r="40" spans="1:8" s="123" customFormat="1" ht="16.149999999999999" customHeight="1">
      <c r="A40" s="169">
        <f>+A39+1</f>
        <v>2112</v>
      </c>
      <c r="B40" s="168"/>
      <c r="C40" s="449" t="s">
        <v>205</v>
      </c>
      <c r="D40" s="450"/>
      <c r="E40" s="450"/>
      <c r="F40" s="451" t="s">
        <v>28</v>
      </c>
      <c r="G40" s="99">
        <v>0</v>
      </c>
      <c r="H40" s="309" t="e">
        <f>G40/G24</f>
        <v>#DIV/0!</v>
      </c>
    </row>
    <row r="41" spans="1:8" s="123" customFormat="1" ht="16.149999999999999" customHeight="1">
      <c r="A41" s="169">
        <f>+A40+1</f>
        <v>2113</v>
      </c>
      <c r="B41" s="168"/>
      <c r="C41" s="449" t="s">
        <v>124</v>
      </c>
      <c r="D41" s="450"/>
      <c r="E41" s="450"/>
      <c r="F41" s="451"/>
      <c r="G41" s="99">
        <v>0</v>
      </c>
      <c r="H41" s="309" t="e">
        <f>G41/G24</f>
        <v>#DIV/0!</v>
      </c>
    </row>
    <row r="42" spans="1:8" s="162" customFormat="1" ht="15.75" customHeight="1">
      <c r="A42" s="483" t="s">
        <v>64</v>
      </c>
      <c r="B42" s="483"/>
      <c r="C42" s="483"/>
      <c r="D42" s="483"/>
      <c r="E42" s="483"/>
      <c r="F42" s="484"/>
      <c r="G42" s="310">
        <f>SUM(G29:G41)</f>
        <v>0</v>
      </c>
      <c r="H42" s="311" t="e">
        <f>SUM(H29:H41)</f>
        <v>#DIV/0!</v>
      </c>
    </row>
    <row r="43" spans="1:8" s="123" customFormat="1" ht="18" customHeight="1">
      <c r="A43" s="164">
        <v>2200</v>
      </c>
      <c r="B43" s="164"/>
      <c r="C43" s="455" t="s">
        <v>188</v>
      </c>
      <c r="D43" s="455"/>
      <c r="E43" s="455"/>
      <c r="F43" s="455"/>
      <c r="G43" s="455"/>
      <c r="H43" s="455"/>
    </row>
    <row r="44" spans="1:8" s="123" customFormat="1" ht="18" customHeight="1">
      <c r="A44" s="169">
        <v>2201</v>
      </c>
      <c r="B44" s="168"/>
      <c r="C44" s="449" t="s">
        <v>126</v>
      </c>
      <c r="D44" s="450"/>
      <c r="E44" s="450"/>
      <c r="F44" s="451"/>
      <c r="G44" s="99">
        <v>0</v>
      </c>
      <c r="H44" s="309" t="e">
        <f>G44/G24</f>
        <v>#DIV/0!</v>
      </c>
    </row>
    <row r="45" spans="1:8" s="123" customFormat="1" ht="18" customHeight="1">
      <c r="A45" s="169">
        <v>2202</v>
      </c>
      <c r="B45" s="168"/>
      <c r="C45" s="449" t="s">
        <v>95</v>
      </c>
      <c r="D45" s="450"/>
      <c r="E45" s="450"/>
      <c r="F45" s="451" t="s">
        <v>95</v>
      </c>
      <c r="G45" s="99">
        <v>0</v>
      </c>
      <c r="H45" s="309" t="e">
        <f>G45/G24</f>
        <v>#DIV/0!</v>
      </c>
    </row>
    <row r="46" spans="1:8" s="123" customFormat="1" ht="18" customHeight="1">
      <c r="A46" s="169">
        <v>2203</v>
      </c>
      <c r="B46" s="168"/>
      <c r="C46" s="449" t="s">
        <v>130</v>
      </c>
      <c r="D46" s="450"/>
      <c r="E46" s="450"/>
      <c r="F46" s="451" t="s">
        <v>89</v>
      </c>
      <c r="G46" s="99">
        <v>0</v>
      </c>
      <c r="H46" s="309" t="e">
        <f>G46/G24</f>
        <v>#DIV/0!</v>
      </c>
    </row>
    <row r="47" spans="1:8" s="123" customFormat="1" ht="18" customHeight="1">
      <c r="A47" s="169">
        <v>2204</v>
      </c>
      <c r="B47" s="168"/>
      <c r="C47" s="449" t="s">
        <v>129</v>
      </c>
      <c r="D47" s="450"/>
      <c r="E47" s="450"/>
      <c r="F47" s="451" t="s">
        <v>90</v>
      </c>
      <c r="G47" s="99">
        <v>0</v>
      </c>
      <c r="H47" s="309" t="e">
        <f>G47/G24</f>
        <v>#DIV/0!</v>
      </c>
    </row>
    <row r="48" spans="1:8" s="123" customFormat="1" ht="18" customHeight="1">
      <c r="A48" s="169">
        <v>2205</v>
      </c>
      <c r="B48" s="168"/>
      <c r="C48" s="449" t="s">
        <v>81</v>
      </c>
      <c r="D48" s="450"/>
      <c r="E48" s="450"/>
      <c r="F48" s="451" t="s">
        <v>81</v>
      </c>
      <c r="G48" s="99">
        <v>0</v>
      </c>
      <c r="H48" s="309" t="e">
        <f>G48/G24</f>
        <v>#DIV/0!</v>
      </c>
    </row>
    <row r="49" spans="1:8" s="123" customFormat="1" ht="18" customHeight="1">
      <c r="A49" s="169">
        <v>2206</v>
      </c>
      <c r="B49" s="168"/>
      <c r="C49" s="449" t="s">
        <v>128</v>
      </c>
      <c r="D49" s="450"/>
      <c r="E49" s="450"/>
      <c r="F49" s="451" t="s">
        <v>99</v>
      </c>
      <c r="G49" s="99">
        <v>0</v>
      </c>
      <c r="H49" s="309" t="e">
        <f>G49/G24</f>
        <v>#DIV/0!</v>
      </c>
    </row>
    <row r="50" spans="1:8" s="123" customFormat="1" ht="18" customHeight="1">
      <c r="A50" s="169">
        <v>2207</v>
      </c>
      <c r="B50" s="168"/>
      <c r="C50" s="449" t="s">
        <v>206</v>
      </c>
      <c r="D50" s="450"/>
      <c r="E50" s="450"/>
      <c r="F50" s="451" t="s">
        <v>91</v>
      </c>
      <c r="G50" s="99">
        <v>0</v>
      </c>
      <c r="H50" s="309" t="e">
        <f>G50/G24</f>
        <v>#DIV/0!</v>
      </c>
    </row>
    <row r="51" spans="1:8" s="123" customFormat="1" ht="18" customHeight="1">
      <c r="A51" s="169">
        <v>2208</v>
      </c>
      <c r="B51" s="168"/>
      <c r="C51" s="449" t="s">
        <v>100</v>
      </c>
      <c r="D51" s="450"/>
      <c r="E51" s="450"/>
      <c r="F51" s="451" t="s">
        <v>100</v>
      </c>
      <c r="G51" s="99">
        <v>0</v>
      </c>
      <c r="H51" s="309" t="e">
        <f>G51/G24</f>
        <v>#DIV/0!</v>
      </c>
    </row>
    <row r="52" spans="1:8" s="123" customFormat="1" ht="18" customHeight="1">
      <c r="A52" s="169">
        <v>2209</v>
      </c>
      <c r="B52" s="168"/>
      <c r="C52" s="449" t="s">
        <v>202</v>
      </c>
      <c r="D52" s="450"/>
      <c r="E52" s="450"/>
      <c r="F52" s="451"/>
      <c r="G52" s="99">
        <v>0</v>
      </c>
      <c r="H52" s="309" t="e">
        <f>G52/G24</f>
        <v>#DIV/0!</v>
      </c>
    </row>
    <row r="53" spans="1:8" s="123" customFormat="1" ht="23.65" customHeight="1">
      <c r="A53" s="169">
        <v>2210</v>
      </c>
      <c r="B53" s="168"/>
      <c r="C53" s="485" t="s">
        <v>184</v>
      </c>
      <c r="D53" s="486"/>
      <c r="E53" s="486"/>
      <c r="F53" s="487"/>
      <c r="G53" s="99">
        <v>0</v>
      </c>
      <c r="H53" s="309" t="e">
        <f>G53/G24</f>
        <v>#DIV/0!</v>
      </c>
    </row>
    <row r="54" spans="1:8" s="123" customFormat="1" ht="21" customHeight="1">
      <c r="A54" s="169">
        <v>2211</v>
      </c>
      <c r="B54" s="168"/>
      <c r="C54" s="485" t="s">
        <v>227</v>
      </c>
      <c r="D54" s="486"/>
      <c r="E54" s="486"/>
      <c r="F54" s="487"/>
      <c r="G54" s="99">
        <v>0</v>
      </c>
      <c r="H54" s="309" t="e">
        <f>G54/G24</f>
        <v>#DIV/0!</v>
      </c>
    </row>
    <row r="55" spans="1:8" s="123" customFormat="1" ht="18" customHeight="1">
      <c r="A55" s="169">
        <v>2212</v>
      </c>
      <c r="B55" s="168"/>
      <c r="C55" s="449" t="s">
        <v>207</v>
      </c>
      <c r="D55" s="450"/>
      <c r="E55" s="450"/>
      <c r="F55" s="451"/>
      <c r="G55" s="99">
        <v>0</v>
      </c>
      <c r="H55" s="309" t="e">
        <f>G55/G24</f>
        <v>#DIV/0!</v>
      </c>
    </row>
    <row r="56" spans="1:8" s="123" customFormat="1" ht="18" customHeight="1">
      <c r="A56" s="169">
        <v>2213</v>
      </c>
      <c r="B56" s="168"/>
      <c r="C56" s="449" t="s">
        <v>203</v>
      </c>
      <c r="D56" s="450"/>
      <c r="E56" s="450"/>
      <c r="F56" s="451"/>
      <c r="G56" s="99">
        <v>0</v>
      </c>
      <c r="H56" s="309" t="e">
        <f>G56/G24</f>
        <v>#DIV/0!</v>
      </c>
    </row>
    <row r="57" spans="1:8" s="123" customFormat="1" ht="18" customHeight="1">
      <c r="A57" s="169">
        <v>2214</v>
      </c>
      <c r="B57" s="168"/>
      <c r="C57" s="449" t="s">
        <v>201</v>
      </c>
      <c r="D57" s="450"/>
      <c r="E57" s="450"/>
      <c r="F57" s="451"/>
      <c r="G57" s="99">
        <v>0</v>
      </c>
      <c r="H57" s="309" t="e">
        <f>G57/G24</f>
        <v>#DIV/0!</v>
      </c>
    </row>
    <row r="58" spans="1:8" s="123" customFormat="1" ht="18" customHeight="1">
      <c r="A58" s="169">
        <v>2215</v>
      </c>
      <c r="B58" s="168"/>
      <c r="C58" s="449" t="s">
        <v>124</v>
      </c>
      <c r="D58" s="450"/>
      <c r="E58" s="450"/>
      <c r="F58" s="451"/>
      <c r="G58" s="99">
        <v>0</v>
      </c>
      <c r="H58" s="309" t="e">
        <f>G58/G24</f>
        <v>#DIV/0!</v>
      </c>
    </row>
    <row r="59" spans="1:8" s="123" customFormat="1" ht="18" customHeight="1">
      <c r="A59" s="483" t="s">
        <v>64</v>
      </c>
      <c r="B59" s="483"/>
      <c r="C59" s="483"/>
      <c r="D59" s="483"/>
      <c r="E59" s="483"/>
      <c r="F59" s="484"/>
      <c r="G59" s="310">
        <f>SUM(G44:G58)</f>
        <v>0</v>
      </c>
      <c r="H59" s="311" t="e">
        <f>SUM(H44:H58)</f>
        <v>#DIV/0!</v>
      </c>
    </row>
    <row r="60" spans="1:8" s="123" customFormat="1" ht="18" customHeight="1">
      <c r="A60" s="164">
        <v>2300</v>
      </c>
      <c r="B60" s="164"/>
      <c r="C60" s="455" t="s">
        <v>189</v>
      </c>
      <c r="D60" s="455"/>
      <c r="E60" s="455"/>
      <c r="F60" s="455"/>
      <c r="G60" s="455"/>
      <c r="H60" s="455"/>
    </row>
    <row r="61" spans="1:8" s="123" customFormat="1" ht="16.899999999999999" customHeight="1">
      <c r="A61" s="169">
        <v>2301</v>
      </c>
      <c r="B61" s="168"/>
      <c r="C61" s="480" t="s">
        <v>30</v>
      </c>
      <c r="D61" s="481"/>
      <c r="E61" s="481"/>
      <c r="F61" s="482"/>
      <c r="G61" s="99">
        <v>0</v>
      </c>
      <c r="H61" s="309" t="e">
        <f>G61/G24</f>
        <v>#DIV/0!</v>
      </c>
    </row>
    <row r="62" spans="1:8" s="123" customFormat="1" ht="16.899999999999999" customHeight="1">
      <c r="A62" s="169">
        <v>2302</v>
      </c>
      <c r="B62" s="168"/>
      <c r="C62" s="480" t="s">
        <v>185</v>
      </c>
      <c r="D62" s="481"/>
      <c r="E62" s="481"/>
      <c r="F62" s="482" t="s">
        <v>94</v>
      </c>
      <c r="G62" s="99">
        <v>0</v>
      </c>
      <c r="H62" s="309" t="e">
        <f>G62/G24</f>
        <v>#DIV/0!</v>
      </c>
    </row>
    <row r="63" spans="1:8" s="123" customFormat="1" ht="16.899999999999999" customHeight="1">
      <c r="A63" s="169">
        <v>2303</v>
      </c>
      <c r="B63" s="168"/>
      <c r="C63" s="480" t="s">
        <v>196</v>
      </c>
      <c r="D63" s="481"/>
      <c r="E63" s="481"/>
      <c r="F63" s="482" t="s">
        <v>83</v>
      </c>
      <c r="G63" s="99">
        <v>0</v>
      </c>
      <c r="H63" s="309" t="e">
        <f>G63/G24</f>
        <v>#DIV/0!</v>
      </c>
    </row>
    <row r="64" spans="1:8" s="123" customFormat="1" ht="16.899999999999999" customHeight="1">
      <c r="A64" s="169">
        <v>2304</v>
      </c>
      <c r="B64" s="168"/>
      <c r="C64" s="480" t="s">
        <v>197</v>
      </c>
      <c r="D64" s="481"/>
      <c r="E64" s="481"/>
      <c r="F64" s="482"/>
      <c r="G64" s="99">
        <v>0</v>
      </c>
      <c r="H64" s="309" t="e">
        <f>G64/G24</f>
        <v>#DIV/0!</v>
      </c>
    </row>
    <row r="65" spans="1:8" s="123" customFormat="1" ht="16.899999999999999" customHeight="1">
      <c r="A65" s="169">
        <v>2305</v>
      </c>
      <c r="B65" s="168"/>
      <c r="C65" s="480" t="s">
        <v>93</v>
      </c>
      <c r="D65" s="481"/>
      <c r="E65" s="481"/>
      <c r="F65" s="482" t="s">
        <v>93</v>
      </c>
      <c r="G65" s="99">
        <v>0</v>
      </c>
      <c r="H65" s="309" t="e">
        <f>G65/G24</f>
        <v>#DIV/0!</v>
      </c>
    </row>
    <row r="66" spans="1:8" s="123" customFormat="1" ht="16.899999999999999" customHeight="1">
      <c r="A66" s="169">
        <v>2306</v>
      </c>
      <c r="B66" s="168"/>
      <c r="C66" s="480" t="s">
        <v>92</v>
      </c>
      <c r="D66" s="481"/>
      <c r="E66" s="481"/>
      <c r="F66" s="482" t="s">
        <v>92</v>
      </c>
      <c r="G66" s="99">
        <v>0</v>
      </c>
      <c r="H66" s="309" t="e">
        <f>G66/G24</f>
        <v>#DIV/0!</v>
      </c>
    </row>
    <row r="67" spans="1:8" s="123" customFormat="1" ht="22.5" customHeight="1">
      <c r="A67" s="169">
        <v>2307</v>
      </c>
      <c r="B67" s="168"/>
      <c r="C67" s="485" t="s">
        <v>82</v>
      </c>
      <c r="D67" s="486"/>
      <c r="E67" s="486"/>
      <c r="F67" s="487" t="s">
        <v>82</v>
      </c>
      <c r="G67" s="99">
        <v>0</v>
      </c>
      <c r="H67" s="309" t="e">
        <f>G67/G24</f>
        <v>#DIV/0!</v>
      </c>
    </row>
    <row r="68" spans="1:8" s="123" customFormat="1" ht="18" customHeight="1">
      <c r="A68" s="169">
        <v>2308</v>
      </c>
      <c r="B68" s="168"/>
      <c r="C68" s="480" t="s">
        <v>198</v>
      </c>
      <c r="D68" s="481"/>
      <c r="E68" s="481"/>
      <c r="F68" s="482" t="s">
        <v>101</v>
      </c>
      <c r="G68" s="99">
        <v>0</v>
      </c>
      <c r="H68" s="309" t="e">
        <f>G68/G24</f>
        <v>#DIV/0!</v>
      </c>
    </row>
    <row r="69" spans="1:8" s="123" customFormat="1" ht="18" customHeight="1">
      <c r="A69" s="169">
        <v>2309</v>
      </c>
      <c r="B69" s="168"/>
      <c r="C69" s="480" t="s">
        <v>216</v>
      </c>
      <c r="D69" s="481"/>
      <c r="E69" s="481"/>
      <c r="F69" s="482" t="s">
        <v>101</v>
      </c>
      <c r="G69" s="99">
        <v>0</v>
      </c>
      <c r="H69" s="309" t="e">
        <f>G69/G24</f>
        <v>#DIV/0!</v>
      </c>
    </row>
    <row r="70" spans="1:8" s="123" customFormat="1" ht="16.149999999999999" customHeight="1">
      <c r="A70" s="169">
        <v>2310</v>
      </c>
      <c r="B70" s="168"/>
      <c r="C70" s="480" t="s">
        <v>84</v>
      </c>
      <c r="D70" s="481"/>
      <c r="E70" s="481"/>
      <c r="F70" s="482" t="s">
        <v>84</v>
      </c>
      <c r="G70" s="99">
        <v>0</v>
      </c>
      <c r="H70" s="309" t="e">
        <f>G70/G24</f>
        <v>#DIV/0!</v>
      </c>
    </row>
    <row r="71" spans="1:8" s="123" customFormat="1" ht="16.899999999999999" customHeight="1">
      <c r="A71" s="169">
        <v>2311</v>
      </c>
      <c r="B71" s="168"/>
      <c r="C71" s="485" t="s">
        <v>199</v>
      </c>
      <c r="D71" s="486"/>
      <c r="E71" s="486"/>
      <c r="F71" s="487" t="s">
        <v>84</v>
      </c>
      <c r="G71" s="99">
        <v>0</v>
      </c>
      <c r="H71" s="309" t="e">
        <f>G71/G24</f>
        <v>#DIV/0!</v>
      </c>
    </row>
    <row r="72" spans="1:8" s="162" customFormat="1" ht="15.6" customHeight="1">
      <c r="A72" s="169">
        <v>2312</v>
      </c>
      <c r="B72" s="168"/>
      <c r="C72" s="449" t="s">
        <v>124</v>
      </c>
      <c r="D72" s="450"/>
      <c r="E72" s="450"/>
      <c r="F72" s="451"/>
      <c r="G72" s="99">
        <v>0</v>
      </c>
      <c r="H72" s="309" t="e">
        <f>G72/G24</f>
        <v>#DIV/0!</v>
      </c>
    </row>
    <row r="73" spans="1:8">
      <c r="A73" s="475" t="s">
        <v>64</v>
      </c>
      <c r="B73" s="475"/>
      <c r="C73" s="475"/>
      <c r="D73" s="475"/>
      <c r="E73" s="475"/>
      <c r="F73" s="475"/>
      <c r="G73" s="118">
        <f>SUM(G61:G72)</f>
        <v>0</v>
      </c>
      <c r="H73" s="308" t="e">
        <f>SUM(H61:H72)</f>
        <v>#DIV/0!</v>
      </c>
    </row>
    <row r="74" spans="1:8" ht="9.6" customHeight="1">
      <c r="A74" s="476"/>
      <c r="B74" s="476"/>
      <c r="C74" s="476"/>
      <c r="D74" s="476"/>
      <c r="E74" s="476"/>
      <c r="F74" s="476"/>
      <c r="G74" s="476"/>
      <c r="H74" s="476"/>
    </row>
    <row r="75" spans="1:8">
      <c r="A75" s="475" t="s">
        <v>65</v>
      </c>
      <c r="B75" s="475"/>
      <c r="C75" s="475"/>
      <c r="D75" s="475"/>
      <c r="E75" s="475"/>
      <c r="F75" s="475"/>
      <c r="G75" s="118">
        <f>G73+G59+G42</f>
        <v>0</v>
      </c>
      <c r="H75" s="308" t="e">
        <f>H73+H59+H42</f>
        <v>#DIV/0!</v>
      </c>
    </row>
    <row r="76" spans="1:8" ht="7.15" customHeight="1">
      <c r="A76" s="123"/>
      <c r="B76" s="123"/>
      <c r="F76" s="123"/>
      <c r="G76" s="167"/>
      <c r="H76" s="167"/>
    </row>
    <row r="77" spans="1:8" s="312" customFormat="1">
      <c r="C77" s="489" t="s">
        <v>114</v>
      </c>
      <c r="D77" s="490"/>
      <c r="E77" s="491"/>
      <c r="F77" s="488" t="s">
        <v>115</v>
      </c>
      <c r="G77" s="488"/>
      <c r="H77" s="488"/>
    </row>
    <row r="78" spans="1:8" s="312" customFormat="1" ht="25.9" customHeight="1">
      <c r="C78" s="489"/>
      <c r="D78" s="490"/>
      <c r="E78" s="491"/>
      <c r="F78" s="488"/>
      <c r="G78" s="488"/>
      <c r="H78" s="488"/>
    </row>
    <row r="79" spans="1:8" s="312" customFormat="1">
      <c r="C79" s="489" t="s">
        <v>14</v>
      </c>
      <c r="D79" s="490"/>
      <c r="E79" s="491"/>
      <c r="F79" s="488" t="s">
        <v>14</v>
      </c>
      <c r="G79" s="488"/>
      <c r="H79" s="488"/>
    </row>
    <row r="80" spans="1:8" ht="6" customHeight="1"/>
    <row r="81" spans="1:7" ht="16.5" customHeight="1">
      <c r="A81" s="442" t="s">
        <v>264</v>
      </c>
      <c r="B81" s="442"/>
      <c r="C81" s="442"/>
      <c r="G81" s="119"/>
    </row>
    <row r="82" spans="1:7" ht="15" customHeight="1">
      <c r="A82" s="442"/>
      <c r="B82" s="442"/>
      <c r="C82" s="442"/>
      <c r="G82" s="119"/>
    </row>
    <row r="83" spans="1:7" ht="33" customHeight="1">
      <c r="A83" s="442" t="s">
        <v>265</v>
      </c>
      <c r="B83" s="442"/>
      <c r="C83" s="442"/>
    </row>
    <row r="84" spans="1:7" ht="33.950000000000003" customHeight="1">
      <c r="A84" s="442"/>
      <c r="B84" s="442"/>
      <c r="C84" s="442"/>
    </row>
  </sheetData>
  <sheetProtection algorithmName="SHA-512" hashValue="yLsOfcie7tFESUacC+5HNFXN4bFCzgLr0PaOTPM9yMnkgMq0q0m2wcRV4fB6KS6AKdRNbA61nCNvKziTkOmZNw==" saltValue="wD1rJuDKE19nBIAhVbsz8A==" spinCount="100000" sheet="1" objects="1" scenarios="1"/>
  <mergeCells count="83">
    <mergeCell ref="C68:F68"/>
    <mergeCell ref="C60:H60"/>
    <mergeCell ref="F78:H78"/>
    <mergeCell ref="F79:H79"/>
    <mergeCell ref="C77:E77"/>
    <mergeCell ref="C78:E78"/>
    <mergeCell ref="C79:E79"/>
    <mergeCell ref="F77:H77"/>
    <mergeCell ref="C72:F72"/>
    <mergeCell ref="C66:F66"/>
    <mergeCell ref="C67:F67"/>
    <mergeCell ref="C70:F70"/>
    <mergeCell ref="C69:F69"/>
    <mergeCell ref="C71:F71"/>
    <mergeCell ref="A73:F73"/>
    <mergeCell ref="A75:F75"/>
    <mergeCell ref="C65:F65"/>
    <mergeCell ref="C56:F56"/>
    <mergeCell ref="C63:F63"/>
    <mergeCell ref="C53:F53"/>
    <mergeCell ref="C55:F55"/>
    <mergeCell ref="A59:F59"/>
    <mergeCell ref="C58:F58"/>
    <mergeCell ref="C54:F54"/>
    <mergeCell ref="A74:H74"/>
    <mergeCell ref="C26:F26"/>
    <mergeCell ref="C25:H25"/>
    <mergeCell ref="C64:F64"/>
    <mergeCell ref="C57:F57"/>
    <mergeCell ref="C39:F39"/>
    <mergeCell ref="A42:F42"/>
    <mergeCell ref="C33:F33"/>
    <mergeCell ref="C40:F40"/>
    <mergeCell ref="C31:F31"/>
    <mergeCell ref="C35:F35"/>
    <mergeCell ref="C32:F32"/>
    <mergeCell ref="C34:F34"/>
    <mergeCell ref="C52:F52"/>
    <mergeCell ref="C61:F61"/>
    <mergeCell ref="C62:F62"/>
    <mergeCell ref="C27:F27"/>
    <mergeCell ref="A24:F24"/>
    <mergeCell ref="A14:D14"/>
    <mergeCell ref="A15:D15"/>
    <mergeCell ref="B17:F17"/>
    <mergeCell ref="B18:F18"/>
    <mergeCell ref="A1:H1"/>
    <mergeCell ref="G2:H2"/>
    <mergeCell ref="G3:H3"/>
    <mergeCell ref="G4:H4"/>
    <mergeCell ref="C2:E2"/>
    <mergeCell ref="C3:E3"/>
    <mergeCell ref="C4:E4"/>
    <mergeCell ref="C41:F41"/>
    <mergeCell ref="C46:F46"/>
    <mergeCell ref="C47:F47"/>
    <mergeCell ref="C48:F48"/>
    <mergeCell ref="C45:F45"/>
    <mergeCell ref="A6:D6"/>
    <mergeCell ref="A8:D8"/>
    <mergeCell ref="B19:F19"/>
    <mergeCell ref="B20:F20"/>
    <mergeCell ref="B21:F21"/>
    <mergeCell ref="A12:D12"/>
    <mergeCell ref="A11:D11"/>
    <mergeCell ref="A10:D10"/>
    <mergeCell ref="A13:D13"/>
    <mergeCell ref="A81:C82"/>
    <mergeCell ref="A83:C84"/>
    <mergeCell ref="A16:H16"/>
    <mergeCell ref="B28:H28"/>
    <mergeCell ref="B29:F29"/>
    <mergeCell ref="B30:F30"/>
    <mergeCell ref="B22:F22"/>
    <mergeCell ref="B23:F23"/>
    <mergeCell ref="C51:F51"/>
    <mergeCell ref="C49:F49"/>
    <mergeCell ref="C38:F38"/>
    <mergeCell ref="C44:F44"/>
    <mergeCell ref="C36:F36"/>
    <mergeCell ref="C43:H43"/>
    <mergeCell ref="C50:F50"/>
    <mergeCell ref="C37:F37"/>
  </mergeCells>
  <dataValidations count="1">
    <dataValidation allowBlank="1" showInputMessage="1" showErrorMessage="1" errorTitle="Solo disponible nuevo contrato " sqref="G54:G56" xr:uid="{00000000-0002-0000-0300-000000000000}"/>
  </dataValidation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rowBreaks count="1" manualBreakCount="1">
    <brk id="39" max="7" man="1"/>
  </rowBreaks>
  <ignoredErrors>
    <ignoredError sqref="H20:H24 H29:H39 F42 F73 F75 F74 F70 F67 F68 H70 H44:H51 H74 H61:H63 H65:H68 C67 C70 C74 C75 C73 C42 A42 A73 A75 A74" evalError="1"/>
  </ignoredErrors>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03"/>
  <sheetViews>
    <sheetView topLeftCell="A59" zoomScaleNormal="100" workbookViewId="0">
      <selection activeCell="G68" sqref="G68:G69"/>
    </sheetView>
  </sheetViews>
  <sheetFormatPr baseColWidth="10" defaultColWidth="11.42578125" defaultRowHeight="18" customHeight="1"/>
  <cols>
    <col min="1" max="1" width="8" style="163" customWidth="1"/>
    <col min="2" max="2" width="31.140625" style="163" customWidth="1"/>
    <col min="3" max="3" width="19.28515625" style="163" customWidth="1"/>
    <col min="4" max="4" width="12.85546875" style="163" customWidth="1"/>
    <col min="5" max="5" width="12.140625" style="163" customWidth="1"/>
    <col min="6" max="6" width="14.7109375" style="163" customWidth="1"/>
    <col min="7" max="8" width="13.28515625" style="163" customWidth="1"/>
    <col min="9" max="9" width="14.28515625" style="163" customWidth="1"/>
    <col min="10" max="11" width="6.42578125" style="163" customWidth="1"/>
    <col min="12" max="13" width="9.28515625" style="315" customWidth="1"/>
    <col min="14" max="14" width="12.28515625" style="163" customWidth="1"/>
    <col min="15" max="16384" width="11.42578125" style="163"/>
  </cols>
  <sheetData>
    <row r="1" spans="1:14" ht="25.15" customHeight="1"/>
    <row r="2" spans="1:14" ht="25.15" customHeight="1"/>
    <row r="3" spans="1:14" ht="25.15" customHeight="1"/>
    <row r="4" spans="1:14" s="97" customFormat="1" ht="32.25" customHeight="1">
      <c r="A4" s="488"/>
      <c r="B4" s="183" t="s">
        <v>85</v>
      </c>
      <c r="C4" s="488">
        <f>PRESUPUESTO!$C$2</f>
        <v>0</v>
      </c>
      <c r="D4" s="488"/>
      <c r="E4" s="488" t="s">
        <v>213</v>
      </c>
      <c r="F4" s="488"/>
      <c r="G4" s="545" t="s">
        <v>223</v>
      </c>
      <c r="H4" s="542"/>
      <c r="I4" s="114" t="s">
        <v>217</v>
      </c>
      <c r="J4" s="545" t="s">
        <v>218</v>
      </c>
      <c r="K4" s="542"/>
      <c r="L4" s="114" t="s">
        <v>211</v>
      </c>
      <c r="M4" s="541" t="s">
        <v>212</v>
      </c>
      <c r="N4" s="542"/>
    </row>
    <row r="5" spans="1:14" s="97" customFormat="1" ht="18" customHeight="1">
      <c r="A5" s="488"/>
      <c r="B5" s="183" t="s">
        <v>15</v>
      </c>
      <c r="C5" s="489">
        <f>PRESUPUESTO!$C$3</f>
        <v>0</v>
      </c>
      <c r="D5" s="491"/>
      <c r="E5" s="488"/>
      <c r="F5" s="488"/>
      <c r="G5" s="537" t="str">
        <f>PRESUPUESTO!$A$11</f>
        <v>(1) INTERNADO</v>
      </c>
      <c r="H5" s="538"/>
      <c r="I5" s="117">
        <f>PRESUPUESTO!$E$11</f>
        <v>0</v>
      </c>
      <c r="J5" s="489">
        <f>PRESUPUESTO!$F$11</f>
        <v>0</v>
      </c>
      <c r="K5" s="491"/>
      <c r="L5" s="113">
        <f>PRESUPUESTO!G11+$M$96+$M$97+$M$98-$M$99-$M$100-$M$101</f>
        <v>0</v>
      </c>
      <c r="M5" s="543"/>
      <c r="N5" s="544"/>
    </row>
    <row r="6" spans="1:14" s="97" customFormat="1" ht="15.75" customHeight="1">
      <c r="A6" s="488"/>
      <c r="B6" s="184" t="s">
        <v>42</v>
      </c>
      <c r="C6" s="489">
        <f>PRESUPUESTO!$C$4</f>
        <v>0</v>
      </c>
      <c r="D6" s="491"/>
      <c r="E6" s="488" t="s">
        <v>215</v>
      </c>
      <c r="F6" s="488"/>
      <c r="G6" s="537" t="str">
        <f>PRESUPUESTO!$A$12</f>
        <v>(2) EXTERNADO MEDIA JORNADA</v>
      </c>
      <c r="H6" s="538"/>
      <c r="I6" s="117">
        <f>PRESUPUESTO!$E$12</f>
        <v>0</v>
      </c>
      <c r="J6" s="489">
        <f>PRESUPUESTO!$F$12</f>
        <v>0</v>
      </c>
      <c r="K6" s="491"/>
      <c r="L6" s="113">
        <f>PRESUPUESTO!G12+$M$96+$M$97+$M$98-$M$99-$M$100-$M$101</f>
        <v>0</v>
      </c>
      <c r="M6" s="543"/>
      <c r="N6" s="544"/>
    </row>
    <row r="7" spans="1:14" s="97" customFormat="1" ht="22.5" customHeight="1">
      <c r="A7" s="488"/>
      <c r="B7" s="224" t="s">
        <v>1</v>
      </c>
      <c r="C7" s="534">
        <f>PRESUPUESTO!$G$2</f>
        <v>0</v>
      </c>
      <c r="D7" s="535"/>
      <c r="E7" s="536"/>
      <c r="F7" s="536"/>
      <c r="G7" s="537" t="str">
        <f>PRESUPUESTO!$A$13</f>
        <v>(3) INTERVENCION DE APOYO PSICOSOCIAL</v>
      </c>
      <c r="H7" s="538"/>
      <c r="I7" s="117">
        <f>PRESUPUESTO!$E$13</f>
        <v>0</v>
      </c>
      <c r="J7" s="489">
        <f>PRESUPUESTO!$F$13</f>
        <v>0</v>
      </c>
      <c r="K7" s="491"/>
      <c r="L7" s="113">
        <f>PRESUPUESTO!G13+$M$96+$M$97+$M$98-$M$99-$M$100-$M$101</f>
        <v>0</v>
      </c>
      <c r="M7" s="543"/>
      <c r="N7" s="544"/>
    </row>
    <row r="8" spans="1:14" s="97" customFormat="1" ht="20.25" customHeight="1">
      <c r="A8" s="488"/>
      <c r="B8" s="186" t="s">
        <v>41</v>
      </c>
      <c r="C8" s="534">
        <f>PRESUPUESTO!$G$3</f>
        <v>0</v>
      </c>
      <c r="D8" s="535"/>
      <c r="E8" s="489" t="s">
        <v>214</v>
      </c>
      <c r="F8" s="491"/>
      <c r="G8" s="537" t="str">
        <f>PRESUPUESTO!$A$14</f>
        <v>(4) APOYO PSICOLOGICO ESPECIALIZADO</v>
      </c>
      <c r="H8" s="538"/>
      <c r="I8" s="117">
        <f>PRESUPUESTO!$E$14</f>
        <v>0</v>
      </c>
      <c r="J8" s="489">
        <f>PRESUPUESTO!$F$14</f>
        <v>0</v>
      </c>
      <c r="K8" s="491"/>
      <c r="L8" s="113">
        <f>PRESUPUESTO!G14+$M$96+$M$97+$M$98-$M$99-$M$100-$M$101</f>
        <v>0</v>
      </c>
      <c r="M8" s="543"/>
      <c r="N8" s="544"/>
    </row>
    <row r="9" spans="1:14" s="97" customFormat="1" ht="18" customHeight="1">
      <c r="A9" s="488"/>
      <c r="B9" s="186" t="s">
        <v>3</v>
      </c>
      <c r="C9" s="534">
        <f>PRESUPUESTO!$G$4</f>
        <v>0</v>
      </c>
      <c r="D9" s="535"/>
      <c r="E9" s="489"/>
      <c r="F9" s="491"/>
      <c r="G9" s="537">
        <f>PRESUPUESTO!$A$15</f>
        <v>0</v>
      </c>
      <c r="H9" s="538"/>
      <c r="I9" s="113">
        <f>PRESUPUESTO!$E$15</f>
        <v>0</v>
      </c>
      <c r="J9" s="553">
        <f>PRESUPUESTO!$F$15</f>
        <v>0</v>
      </c>
      <c r="K9" s="491"/>
      <c r="L9" s="113">
        <f>PRESUPUESTO!G15+$M$96+$M$97+$M$98-$M$99-$M$100-$M$101</f>
        <v>0</v>
      </c>
      <c r="M9" s="543">
        <v>0</v>
      </c>
      <c r="N9" s="544"/>
    </row>
    <row r="10" spans="1:14" s="97" customFormat="1" ht="18" customHeight="1">
      <c r="A10" s="488"/>
      <c r="B10" s="105" t="s">
        <v>232</v>
      </c>
      <c r="C10" s="106">
        <f>PRESUPUESTO!H7</f>
        <v>0</v>
      </c>
      <c r="D10" s="82"/>
      <c r="E10" s="501" t="s">
        <v>244</v>
      </c>
      <c r="F10" s="502"/>
      <c r="G10" s="537" t="s">
        <v>245</v>
      </c>
      <c r="H10" s="538"/>
      <c r="I10" s="113" t="s">
        <v>246</v>
      </c>
      <c r="J10" s="489" t="s">
        <v>275</v>
      </c>
      <c r="K10" s="490"/>
      <c r="L10" s="491"/>
      <c r="M10" s="543"/>
      <c r="N10" s="544"/>
    </row>
    <row r="11" spans="1:14" ht="18" customHeight="1">
      <c r="A11" s="317" t="s">
        <v>58</v>
      </c>
      <c r="B11" s="318" t="s">
        <v>4</v>
      </c>
      <c r="C11" s="319">
        <v>1</v>
      </c>
      <c r="D11" s="319">
        <v>2</v>
      </c>
      <c r="E11" s="319">
        <v>3</v>
      </c>
      <c r="F11" s="319" t="s">
        <v>5</v>
      </c>
      <c r="G11" s="319">
        <v>5</v>
      </c>
      <c r="H11" s="319">
        <v>-6</v>
      </c>
      <c r="I11" s="319" t="s">
        <v>6</v>
      </c>
      <c r="J11" s="546" t="s">
        <v>105</v>
      </c>
      <c r="K11" s="547"/>
      <c r="L11" s="548" t="s">
        <v>135</v>
      </c>
      <c r="M11" s="549"/>
      <c r="N11" s="318" t="s">
        <v>44</v>
      </c>
    </row>
    <row r="12" spans="1:14" s="320" customFormat="1" ht="27" customHeight="1">
      <c r="A12" s="539">
        <v>1000</v>
      </c>
      <c r="B12" s="525" t="s">
        <v>8</v>
      </c>
      <c r="C12" s="509" t="s">
        <v>113</v>
      </c>
      <c r="D12" s="525" t="s">
        <v>9</v>
      </c>
      <c r="E12" s="525" t="s">
        <v>10</v>
      </c>
      <c r="F12" s="509" t="s">
        <v>107</v>
      </c>
      <c r="G12" s="509" t="s">
        <v>73</v>
      </c>
      <c r="H12" s="509" t="s">
        <v>192</v>
      </c>
      <c r="I12" s="509" t="s">
        <v>11</v>
      </c>
      <c r="J12" s="551" t="s">
        <v>75</v>
      </c>
      <c r="K12" s="530"/>
      <c r="L12" s="513" t="s">
        <v>132</v>
      </c>
      <c r="M12" s="514"/>
      <c r="N12" s="509" t="s">
        <v>111</v>
      </c>
    </row>
    <row r="13" spans="1:14" s="320" customFormat="1" ht="33" customHeight="1">
      <c r="A13" s="540"/>
      <c r="B13" s="526"/>
      <c r="C13" s="510"/>
      <c r="D13" s="526"/>
      <c r="E13" s="526"/>
      <c r="F13" s="528"/>
      <c r="G13" s="510"/>
      <c r="H13" s="510"/>
      <c r="I13" s="510"/>
      <c r="J13" s="552"/>
      <c r="K13" s="532"/>
      <c r="L13" s="321" t="s">
        <v>136</v>
      </c>
      <c r="M13" s="321" t="s">
        <v>137</v>
      </c>
      <c r="N13" s="510"/>
    </row>
    <row r="14" spans="1:14" ht="18" customHeight="1">
      <c r="A14" s="169">
        <v>1100</v>
      </c>
      <c r="B14" s="316" t="s">
        <v>224</v>
      </c>
      <c r="C14" s="190">
        <f>PRESUPUESTO!G19</f>
        <v>0</v>
      </c>
      <c r="D14" s="107">
        <v>0</v>
      </c>
      <c r="E14" s="107">
        <v>0</v>
      </c>
      <c r="F14" s="190">
        <f>C14+D14-E14</f>
        <v>0</v>
      </c>
      <c r="G14" s="190">
        <v>0</v>
      </c>
      <c r="H14" s="107">
        <f>SUM(M5:N10)</f>
        <v>0</v>
      </c>
      <c r="I14" s="190">
        <f>G14+H14</f>
        <v>0</v>
      </c>
      <c r="J14" s="507" t="e">
        <f t="shared" ref="J14:J19" si="0">(I14/F14)</f>
        <v>#DIV/0!</v>
      </c>
      <c r="K14" s="508"/>
      <c r="L14" s="110">
        <v>0</v>
      </c>
      <c r="M14" s="110">
        <v>0</v>
      </c>
      <c r="N14" s="220">
        <f>F14-I14</f>
        <v>0</v>
      </c>
    </row>
    <row r="15" spans="1:14" ht="18" customHeight="1">
      <c r="A15" s="169">
        <v>1200</v>
      </c>
      <c r="B15" s="316" t="s">
        <v>220</v>
      </c>
      <c r="C15" s="190">
        <f>PRESUPUESTO!G20</f>
        <v>0</v>
      </c>
      <c r="D15" s="107">
        <v>0</v>
      </c>
      <c r="E15" s="107">
        <v>0</v>
      </c>
      <c r="F15" s="190">
        <f>C15+D15-E15</f>
        <v>0</v>
      </c>
      <c r="G15" s="190">
        <v>0</v>
      </c>
      <c r="H15" s="107">
        <v>0</v>
      </c>
      <c r="I15" s="190">
        <f>G15+H15</f>
        <v>0</v>
      </c>
      <c r="J15" s="507" t="e">
        <f t="shared" si="0"/>
        <v>#DIV/0!</v>
      </c>
      <c r="K15" s="508"/>
      <c r="L15" s="110">
        <v>0</v>
      </c>
      <c r="M15" s="110">
        <v>0</v>
      </c>
      <c r="N15" s="220">
        <f>F15-I15</f>
        <v>0</v>
      </c>
    </row>
    <row r="16" spans="1:14" ht="18" customHeight="1">
      <c r="A16" s="169">
        <v>1300</v>
      </c>
      <c r="B16" s="316" t="s">
        <v>182</v>
      </c>
      <c r="C16" s="190">
        <f>PRESUPUESTO!G21</f>
        <v>0</v>
      </c>
      <c r="D16" s="107">
        <v>0</v>
      </c>
      <c r="E16" s="107">
        <v>0</v>
      </c>
      <c r="F16" s="190">
        <f>C16+D16-E16</f>
        <v>0</v>
      </c>
      <c r="G16" s="190">
        <v>0</v>
      </c>
      <c r="H16" s="107">
        <v>0</v>
      </c>
      <c r="I16" s="190">
        <f>G16+H16</f>
        <v>0</v>
      </c>
      <c r="J16" s="507" t="e">
        <f t="shared" si="0"/>
        <v>#DIV/0!</v>
      </c>
      <c r="K16" s="508"/>
      <c r="L16" s="110">
        <v>0</v>
      </c>
      <c r="M16" s="110">
        <v>0</v>
      </c>
      <c r="N16" s="220">
        <f>F16-I16</f>
        <v>0</v>
      </c>
    </row>
    <row r="17" spans="1:14" ht="18" customHeight="1">
      <c r="A17" s="169">
        <v>1400</v>
      </c>
      <c r="B17" s="316" t="s">
        <v>225</v>
      </c>
      <c r="C17" s="190">
        <f>PRESUPUESTO!G22</f>
        <v>0</v>
      </c>
      <c r="D17" s="107">
        <v>0</v>
      </c>
      <c r="E17" s="107">
        <v>0</v>
      </c>
      <c r="F17" s="190">
        <f>C17+D17-E17</f>
        <v>0</v>
      </c>
      <c r="G17" s="190">
        <v>0</v>
      </c>
      <c r="H17" s="107">
        <v>0</v>
      </c>
      <c r="I17" s="190">
        <f>G17+H17</f>
        <v>0</v>
      </c>
      <c r="J17" s="507" t="e">
        <f t="shared" si="0"/>
        <v>#DIV/0!</v>
      </c>
      <c r="K17" s="508"/>
      <c r="L17" s="110">
        <v>0</v>
      </c>
      <c r="M17" s="110">
        <v>0</v>
      </c>
      <c r="N17" s="220">
        <f>F17-I17</f>
        <v>0</v>
      </c>
    </row>
    <row r="18" spans="1:14" ht="18" customHeight="1">
      <c r="A18" s="169">
        <v>1500</v>
      </c>
      <c r="B18" s="316" t="s">
        <v>226</v>
      </c>
      <c r="C18" s="190">
        <f>PRESUPUESTO!G23</f>
        <v>0</v>
      </c>
      <c r="D18" s="107">
        <v>0</v>
      </c>
      <c r="E18" s="107">
        <v>0</v>
      </c>
      <c r="F18" s="190">
        <f>C18+D18-E18</f>
        <v>0</v>
      </c>
      <c r="G18" s="190">
        <v>0</v>
      </c>
      <c r="H18" s="107">
        <v>0</v>
      </c>
      <c r="I18" s="190">
        <f>G18+H18</f>
        <v>0</v>
      </c>
      <c r="J18" s="507" t="e">
        <f t="shared" si="0"/>
        <v>#DIV/0!</v>
      </c>
      <c r="K18" s="508"/>
      <c r="L18" s="110">
        <v>0</v>
      </c>
      <c r="M18" s="110">
        <v>0</v>
      </c>
      <c r="N18" s="220">
        <f>F18-I18</f>
        <v>0</v>
      </c>
    </row>
    <row r="19" spans="1:14" s="322" customFormat="1" ht="18" customHeight="1">
      <c r="A19" s="520" t="s">
        <v>0</v>
      </c>
      <c r="B19" s="521"/>
      <c r="C19" s="192">
        <f>SUM(C14:C18)</f>
        <v>0</v>
      </c>
      <c r="D19" s="192">
        <f t="shared" ref="D19:I19" si="1">SUM(D14:D18)</f>
        <v>0</v>
      </c>
      <c r="E19" s="192">
        <f t="shared" si="1"/>
        <v>0</v>
      </c>
      <c r="F19" s="192">
        <f t="shared" si="1"/>
        <v>0</v>
      </c>
      <c r="G19" s="192">
        <f t="shared" si="1"/>
        <v>0</v>
      </c>
      <c r="H19" s="192">
        <f t="shared" si="1"/>
        <v>0</v>
      </c>
      <c r="I19" s="192">
        <f t="shared" si="1"/>
        <v>0</v>
      </c>
      <c r="J19" s="518" t="e">
        <f t="shared" si="0"/>
        <v>#DIV/0!</v>
      </c>
      <c r="K19" s="519"/>
      <c r="L19" s="194">
        <f>SUM(L14:L18)</f>
        <v>0</v>
      </c>
      <c r="M19" s="194">
        <f>SUM(M14:M18)</f>
        <v>0</v>
      </c>
      <c r="N19" s="194">
        <f>SUM(N14:N18)</f>
        <v>0</v>
      </c>
    </row>
    <row r="21" spans="1:14" s="97" customFormat="1" ht="18" customHeight="1">
      <c r="B21" s="488" t="s">
        <v>13</v>
      </c>
      <c r="C21" s="488"/>
      <c r="D21" s="488"/>
      <c r="E21" s="488" t="s">
        <v>79</v>
      </c>
      <c r="F21" s="488"/>
      <c r="G21" s="488"/>
      <c r="H21" s="488"/>
      <c r="I21" s="488" t="s">
        <v>234</v>
      </c>
      <c r="J21" s="488"/>
      <c r="K21" s="488"/>
      <c r="L21" s="488"/>
      <c r="M21" s="488"/>
      <c r="N21" s="488"/>
    </row>
    <row r="22" spans="1:14" s="97" customFormat="1" ht="18" customHeight="1">
      <c r="B22" s="488"/>
      <c r="C22" s="488"/>
      <c r="D22" s="488"/>
      <c r="E22" s="488"/>
      <c r="F22" s="488"/>
      <c r="G22" s="488"/>
      <c r="H22" s="488"/>
      <c r="I22" s="488"/>
      <c r="J22" s="488"/>
      <c r="K22" s="488"/>
      <c r="L22" s="488"/>
      <c r="M22" s="488"/>
      <c r="N22" s="488"/>
    </row>
    <row r="23" spans="1:14" s="97" customFormat="1" ht="40.5" customHeight="1">
      <c r="B23" s="488"/>
      <c r="C23" s="488"/>
      <c r="D23" s="488"/>
      <c r="E23" s="488"/>
      <c r="F23" s="488"/>
      <c r="G23" s="488"/>
      <c r="H23" s="488"/>
      <c r="I23" s="488"/>
      <c r="J23" s="488"/>
      <c r="K23" s="488"/>
      <c r="L23" s="488"/>
      <c r="M23" s="488"/>
      <c r="N23" s="488"/>
    </row>
    <row r="24" spans="1:14" s="97" customFormat="1" ht="11.25">
      <c r="B24" s="488" t="s">
        <v>14</v>
      </c>
      <c r="C24" s="488"/>
      <c r="D24" s="488"/>
      <c r="E24" s="488" t="s">
        <v>14</v>
      </c>
      <c r="F24" s="488"/>
      <c r="G24" s="488"/>
      <c r="H24" s="488"/>
      <c r="I24" s="488" t="s">
        <v>14</v>
      </c>
      <c r="J24" s="488"/>
      <c r="K24" s="488"/>
      <c r="L24" s="488"/>
      <c r="M24" s="488"/>
      <c r="N24" s="488"/>
    </row>
    <row r="25" spans="1:14" ht="11.25"/>
    <row r="26" spans="1:14" ht="11.25">
      <c r="B26" s="323" t="s">
        <v>233</v>
      </c>
    </row>
    <row r="27" spans="1:14" ht="11.25"/>
    <row r="28" spans="1:14" ht="11.25">
      <c r="B28" s="324"/>
    </row>
    <row r="29" spans="1:14" ht="13.5" customHeight="1"/>
    <row r="30" spans="1:14" ht="18" customHeight="1">
      <c r="A30" s="325" t="s">
        <v>58</v>
      </c>
      <c r="B30" s="164" t="s">
        <v>16</v>
      </c>
      <c r="C30" s="164">
        <v>1</v>
      </c>
      <c r="D30" s="164">
        <v>2</v>
      </c>
      <c r="E30" s="164">
        <v>3</v>
      </c>
      <c r="F30" s="164" t="s">
        <v>5</v>
      </c>
      <c r="G30" s="164">
        <v>5</v>
      </c>
      <c r="H30" s="164">
        <v>6</v>
      </c>
      <c r="I30" s="164" t="s">
        <v>17</v>
      </c>
      <c r="J30" s="520" t="s">
        <v>105</v>
      </c>
      <c r="K30" s="521"/>
      <c r="L30" s="511">
        <v>9</v>
      </c>
      <c r="M30" s="512"/>
      <c r="N30" s="164" t="s">
        <v>44</v>
      </c>
    </row>
    <row r="31" spans="1:14" s="322" customFormat="1" ht="19.5" customHeight="1">
      <c r="A31" s="525">
        <v>2000</v>
      </c>
      <c r="B31" s="525" t="s">
        <v>18</v>
      </c>
      <c r="C31" s="509" t="s">
        <v>113</v>
      </c>
      <c r="D31" s="525" t="s">
        <v>9</v>
      </c>
      <c r="E31" s="525" t="s">
        <v>10</v>
      </c>
      <c r="F31" s="509" t="s">
        <v>107</v>
      </c>
      <c r="G31" s="509" t="s">
        <v>74</v>
      </c>
      <c r="H31" s="509" t="s">
        <v>193</v>
      </c>
      <c r="I31" s="509" t="s">
        <v>19</v>
      </c>
      <c r="J31" s="529" t="s">
        <v>76</v>
      </c>
      <c r="K31" s="530"/>
      <c r="L31" s="550" t="s">
        <v>132</v>
      </c>
      <c r="M31" s="550"/>
      <c r="N31" s="509" t="s">
        <v>112</v>
      </c>
    </row>
    <row r="32" spans="1:14" s="322" customFormat="1" ht="36.75" customHeight="1">
      <c r="A32" s="526"/>
      <c r="B32" s="526"/>
      <c r="C32" s="510"/>
      <c r="D32" s="526"/>
      <c r="E32" s="526"/>
      <c r="F32" s="528"/>
      <c r="G32" s="528"/>
      <c r="H32" s="510"/>
      <c r="I32" s="510"/>
      <c r="J32" s="531"/>
      <c r="K32" s="532"/>
      <c r="L32" s="326" t="s">
        <v>133</v>
      </c>
      <c r="M32" s="326" t="s">
        <v>134</v>
      </c>
      <c r="N32" s="510"/>
    </row>
    <row r="33" spans="1:14" s="322" customFormat="1" ht="18" customHeight="1">
      <c r="A33" s="164">
        <v>2100</v>
      </c>
      <c r="B33" s="527" t="s">
        <v>187</v>
      </c>
      <c r="C33" s="527"/>
      <c r="D33" s="527"/>
      <c r="E33" s="527"/>
      <c r="F33" s="527"/>
      <c r="G33" s="527"/>
      <c r="H33" s="527"/>
      <c r="I33" s="527"/>
      <c r="J33" s="527"/>
      <c r="K33" s="527"/>
      <c r="L33" s="527"/>
      <c r="M33" s="527"/>
      <c r="N33" s="527"/>
    </row>
    <row r="34" spans="1:14" ht="18" customHeight="1">
      <c r="A34" s="169">
        <v>2101</v>
      </c>
      <c r="B34" s="316" t="s">
        <v>80</v>
      </c>
      <c r="C34" s="190">
        <f>PRESUPUESTO!G29</f>
        <v>0</v>
      </c>
      <c r="D34" s="107">
        <v>0</v>
      </c>
      <c r="E34" s="107">
        <v>0</v>
      </c>
      <c r="F34" s="190">
        <f>C34+D34-E34</f>
        <v>0</v>
      </c>
      <c r="G34" s="190">
        <v>0</v>
      </c>
      <c r="H34" s="107">
        <v>0</v>
      </c>
      <c r="I34" s="190">
        <f>G34+H34</f>
        <v>0</v>
      </c>
      <c r="J34" s="507" t="e">
        <f>(I34/F34)</f>
        <v>#DIV/0!</v>
      </c>
      <c r="K34" s="508"/>
      <c r="L34" s="110">
        <v>0</v>
      </c>
      <c r="M34" s="110">
        <v>0</v>
      </c>
      <c r="N34" s="181">
        <f>(F34-I34)</f>
        <v>0</v>
      </c>
    </row>
    <row r="35" spans="1:14" ht="18" customHeight="1">
      <c r="A35" s="169">
        <v>2102</v>
      </c>
      <c r="B35" s="316" t="s">
        <v>20</v>
      </c>
      <c r="C35" s="190">
        <f>PRESUPUESTO!G30</f>
        <v>0</v>
      </c>
      <c r="D35" s="107">
        <v>0</v>
      </c>
      <c r="E35" s="107">
        <v>0</v>
      </c>
      <c r="F35" s="190">
        <f t="shared" ref="F35:F44" si="2">C35+D35-E35</f>
        <v>0</v>
      </c>
      <c r="G35" s="190">
        <v>0</v>
      </c>
      <c r="H35" s="107">
        <v>0</v>
      </c>
      <c r="I35" s="190">
        <f t="shared" ref="I35:I44" si="3">G35+H35</f>
        <v>0</v>
      </c>
      <c r="J35" s="507" t="e">
        <f t="shared" ref="J35:J44" si="4">(I35/F35)</f>
        <v>#DIV/0!</v>
      </c>
      <c r="K35" s="508"/>
      <c r="L35" s="110">
        <v>0</v>
      </c>
      <c r="M35" s="110">
        <v>0</v>
      </c>
      <c r="N35" s="181">
        <f t="shared" ref="N35:N44" si="5">(F35-I35)</f>
        <v>0</v>
      </c>
    </row>
    <row r="36" spans="1:14" ht="18" customHeight="1">
      <c r="A36" s="169">
        <v>2103</v>
      </c>
      <c r="B36" s="316" t="s">
        <v>21</v>
      </c>
      <c r="C36" s="190">
        <f>PRESUPUESTO!G31</f>
        <v>0</v>
      </c>
      <c r="D36" s="107">
        <v>0</v>
      </c>
      <c r="E36" s="107">
        <v>0</v>
      </c>
      <c r="F36" s="190">
        <f t="shared" si="2"/>
        <v>0</v>
      </c>
      <c r="G36" s="190">
        <v>0</v>
      </c>
      <c r="H36" s="107">
        <v>0</v>
      </c>
      <c r="I36" s="190">
        <f t="shared" si="3"/>
        <v>0</v>
      </c>
      <c r="J36" s="507" t="e">
        <f t="shared" si="4"/>
        <v>#DIV/0!</v>
      </c>
      <c r="K36" s="508"/>
      <c r="L36" s="110">
        <v>0</v>
      </c>
      <c r="M36" s="110">
        <v>0</v>
      </c>
      <c r="N36" s="181">
        <f t="shared" si="5"/>
        <v>0</v>
      </c>
    </row>
    <row r="37" spans="1:14" ht="18" customHeight="1">
      <c r="A37" s="169">
        <v>2104</v>
      </c>
      <c r="B37" s="316" t="s">
        <v>22</v>
      </c>
      <c r="C37" s="190">
        <f>PRESUPUESTO!G32</f>
        <v>0</v>
      </c>
      <c r="D37" s="107">
        <v>0</v>
      </c>
      <c r="E37" s="107">
        <v>0</v>
      </c>
      <c r="F37" s="190">
        <f t="shared" si="2"/>
        <v>0</v>
      </c>
      <c r="G37" s="190">
        <v>0</v>
      </c>
      <c r="H37" s="107">
        <v>0</v>
      </c>
      <c r="I37" s="190">
        <f t="shared" si="3"/>
        <v>0</v>
      </c>
      <c r="J37" s="507" t="e">
        <f t="shared" si="4"/>
        <v>#DIV/0!</v>
      </c>
      <c r="K37" s="508"/>
      <c r="L37" s="110">
        <v>0</v>
      </c>
      <c r="M37" s="110">
        <v>0</v>
      </c>
      <c r="N37" s="181">
        <f t="shared" si="5"/>
        <v>0</v>
      </c>
    </row>
    <row r="38" spans="1:14" ht="18" customHeight="1">
      <c r="A38" s="169">
        <v>2105</v>
      </c>
      <c r="B38" s="316" t="s">
        <v>23</v>
      </c>
      <c r="C38" s="190">
        <f>PRESUPUESTO!G33</f>
        <v>0</v>
      </c>
      <c r="D38" s="107">
        <v>0</v>
      </c>
      <c r="E38" s="107">
        <v>0</v>
      </c>
      <c r="F38" s="190">
        <f t="shared" si="2"/>
        <v>0</v>
      </c>
      <c r="G38" s="190">
        <v>0</v>
      </c>
      <c r="H38" s="107">
        <v>0</v>
      </c>
      <c r="I38" s="190">
        <f t="shared" si="3"/>
        <v>0</v>
      </c>
      <c r="J38" s="507" t="e">
        <f t="shared" si="4"/>
        <v>#DIV/0!</v>
      </c>
      <c r="K38" s="508"/>
      <c r="L38" s="110">
        <v>0</v>
      </c>
      <c r="M38" s="110">
        <v>0</v>
      </c>
      <c r="N38" s="181">
        <f t="shared" si="5"/>
        <v>0</v>
      </c>
    </row>
    <row r="39" spans="1:14" ht="18" customHeight="1">
      <c r="A39" s="169">
        <v>2106</v>
      </c>
      <c r="B39" s="316" t="s">
        <v>24</v>
      </c>
      <c r="C39" s="190">
        <f>PRESUPUESTO!G34</f>
        <v>0</v>
      </c>
      <c r="D39" s="107">
        <v>0</v>
      </c>
      <c r="E39" s="107">
        <v>0</v>
      </c>
      <c r="F39" s="190">
        <f t="shared" si="2"/>
        <v>0</v>
      </c>
      <c r="G39" s="190">
        <v>0</v>
      </c>
      <c r="H39" s="107">
        <v>0</v>
      </c>
      <c r="I39" s="190">
        <f t="shared" si="3"/>
        <v>0</v>
      </c>
      <c r="J39" s="507" t="e">
        <f t="shared" si="4"/>
        <v>#DIV/0!</v>
      </c>
      <c r="K39" s="508"/>
      <c r="L39" s="110">
        <v>0</v>
      </c>
      <c r="M39" s="110">
        <v>0</v>
      </c>
      <c r="N39" s="181">
        <f t="shared" si="5"/>
        <v>0</v>
      </c>
    </row>
    <row r="40" spans="1:14" ht="18" customHeight="1">
      <c r="A40" s="169">
        <v>2107</v>
      </c>
      <c r="B40" s="316" t="s">
        <v>25</v>
      </c>
      <c r="C40" s="190">
        <f>PRESUPUESTO!G35</f>
        <v>0</v>
      </c>
      <c r="D40" s="107">
        <v>0</v>
      </c>
      <c r="E40" s="107">
        <v>0</v>
      </c>
      <c r="F40" s="190">
        <f t="shared" si="2"/>
        <v>0</v>
      </c>
      <c r="G40" s="190">
        <v>0</v>
      </c>
      <c r="H40" s="107">
        <v>0</v>
      </c>
      <c r="I40" s="190">
        <f t="shared" si="3"/>
        <v>0</v>
      </c>
      <c r="J40" s="507" t="e">
        <f t="shared" si="4"/>
        <v>#DIV/0!</v>
      </c>
      <c r="K40" s="508"/>
      <c r="L40" s="110">
        <v>0</v>
      </c>
      <c r="M40" s="110">
        <v>0</v>
      </c>
      <c r="N40" s="181">
        <f t="shared" si="5"/>
        <v>0</v>
      </c>
    </row>
    <row r="41" spans="1:14" ht="18" customHeight="1">
      <c r="A41" s="169">
        <v>2108</v>
      </c>
      <c r="B41" s="327" t="s">
        <v>88</v>
      </c>
      <c r="C41" s="190">
        <f>PRESUPUESTO!G36</f>
        <v>0</v>
      </c>
      <c r="D41" s="107">
        <v>0</v>
      </c>
      <c r="E41" s="107">
        <v>0</v>
      </c>
      <c r="F41" s="190">
        <f t="shared" si="2"/>
        <v>0</v>
      </c>
      <c r="G41" s="190">
        <v>0</v>
      </c>
      <c r="H41" s="107">
        <v>0</v>
      </c>
      <c r="I41" s="190">
        <f t="shared" si="3"/>
        <v>0</v>
      </c>
      <c r="J41" s="507" t="e">
        <f t="shared" si="4"/>
        <v>#DIV/0!</v>
      </c>
      <c r="K41" s="508"/>
      <c r="L41" s="110">
        <v>0</v>
      </c>
      <c r="M41" s="110">
        <v>0</v>
      </c>
      <c r="N41" s="181">
        <f t="shared" si="5"/>
        <v>0</v>
      </c>
    </row>
    <row r="42" spans="1:14" ht="18" customHeight="1">
      <c r="A42" s="169">
        <v>2109</v>
      </c>
      <c r="B42" s="316" t="s">
        <v>131</v>
      </c>
      <c r="C42" s="190">
        <f>PRESUPUESTO!G37</f>
        <v>0</v>
      </c>
      <c r="D42" s="107">
        <v>0</v>
      </c>
      <c r="E42" s="107">
        <v>0</v>
      </c>
      <c r="F42" s="190">
        <f t="shared" si="2"/>
        <v>0</v>
      </c>
      <c r="G42" s="190">
        <v>0</v>
      </c>
      <c r="H42" s="107">
        <v>0</v>
      </c>
      <c r="I42" s="190">
        <f t="shared" si="3"/>
        <v>0</v>
      </c>
      <c r="J42" s="507" t="e">
        <f t="shared" si="4"/>
        <v>#DIV/0!</v>
      </c>
      <c r="K42" s="508"/>
      <c r="L42" s="110">
        <v>0</v>
      </c>
      <c r="M42" s="110">
        <v>0</v>
      </c>
      <c r="N42" s="181">
        <f t="shared" si="5"/>
        <v>0</v>
      </c>
    </row>
    <row r="43" spans="1:14" ht="18" customHeight="1">
      <c r="A43" s="169">
        <v>2110</v>
      </c>
      <c r="B43" s="316" t="s">
        <v>27</v>
      </c>
      <c r="C43" s="190">
        <f>PRESUPUESTO!G38</f>
        <v>0</v>
      </c>
      <c r="D43" s="107">
        <v>0</v>
      </c>
      <c r="E43" s="107">
        <v>0</v>
      </c>
      <c r="F43" s="190">
        <f t="shared" si="2"/>
        <v>0</v>
      </c>
      <c r="G43" s="190">
        <v>0</v>
      </c>
      <c r="H43" s="107">
        <v>0</v>
      </c>
      <c r="I43" s="190">
        <f t="shared" si="3"/>
        <v>0</v>
      </c>
      <c r="J43" s="507" t="e">
        <f t="shared" si="4"/>
        <v>#DIV/0!</v>
      </c>
      <c r="K43" s="508"/>
      <c r="L43" s="110">
        <v>0</v>
      </c>
      <c r="M43" s="110">
        <v>0</v>
      </c>
      <c r="N43" s="181">
        <f t="shared" si="5"/>
        <v>0</v>
      </c>
    </row>
    <row r="44" spans="1:14" ht="18" customHeight="1">
      <c r="A44" s="169">
        <v>2111</v>
      </c>
      <c r="B44" s="316" t="s">
        <v>28</v>
      </c>
      <c r="C44" s="190">
        <f>PRESUPUESTO!G39</f>
        <v>0</v>
      </c>
      <c r="D44" s="107">
        <v>0</v>
      </c>
      <c r="E44" s="107">
        <v>0</v>
      </c>
      <c r="F44" s="190">
        <f t="shared" si="2"/>
        <v>0</v>
      </c>
      <c r="G44" s="190">
        <v>0</v>
      </c>
      <c r="H44" s="107">
        <v>0</v>
      </c>
      <c r="I44" s="190">
        <f t="shared" si="3"/>
        <v>0</v>
      </c>
      <c r="J44" s="507" t="e">
        <f t="shared" si="4"/>
        <v>#DIV/0!</v>
      </c>
      <c r="K44" s="508"/>
      <c r="L44" s="110">
        <v>0</v>
      </c>
      <c r="M44" s="110">
        <v>0</v>
      </c>
      <c r="N44" s="181">
        <f t="shared" si="5"/>
        <v>0</v>
      </c>
    </row>
    <row r="45" spans="1:14" ht="18" customHeight="1">
      <c r="A45" s="169">
        <v>2112</v>
      </c>
      <c r="B45" s="316" t="s">
        <v>205</v>
      </c>
      <c r="C45" s="190">
        <f>PRESUPUESTO!G40</f>
        <v>0</v>
      </c>
      <c r="D45" s="107">
        <v>0</v>
      </c>
      <c r="E45" s="107">
        <v>0</v>
      </c>
      <c r="F45" s="190">
        <f>C45+D45-E45</f>
        <v>0</v>
      </c>
      <c r="G45" s="190">
        <v>0</v>
      </c>
      <c r="H45" s="107">
        <v>0</v>
      </c>
      <c r="I45" s="190">
        <f>G45+H45</f>
        <v>0</v>
      </c>
      <c r="J45" s="507" t="e">
        <f>(I45/F45)</f>
        <v>#DIV/0!</v>
      </c>
      <c r="K45" s="508"/>
      <c r="L45" s="110">
        <v>0</v>
      </c>
      <c r="M45" s="110">
        <v>0</v>
      </c>
      <c r="N45" s="181">
        <f>(F45-I45)</f>
        <v>0</v>
      </c>
    </row>
    <row r="46" spans="1:14" ht="18" customHeight="1">
      <c r="A46" s="169">
        <v>2113</v>
      </c>
      <c r="B46" s="316" t="s">
        <v>124</v>
      </c>
      <c r="C46" s="190">
        <f>PRESUPUESTO!G41</f>
        <v>0</v>
      </c>
      <c r="D46" s="107">
        <v>0</v>
      </c>
      <c r="E46" s="107">
        <v>0</v>
      </c>
      <c r="F46" s="190">
        <f>C46+D46-E46</f>
        <v>0</v>
      </c>
      <c r="G46" s="190">
        <v>0</v>
      </c>
      <c r="H46" s="107">
        <v>0</v>
      </c>
      <c r="I46" s="190">
        <f>G46+H46</f>
        <v>0</v>
      </c>
      <c r="J46" s="507" t="e">
        <f>(I46/F46)</f>
        <v>#DIV/0!</v>
      </c>
      <c r="K46" s="508"/>
      <c r="L46" s="110">
        <v>0</v>
      </c>
      <c r="M46" s="110">
        <v>0</v>
      </c>
      <c r="N46" s="181">
        <f>(F46-I46)</f>
        <v>0</v>
      </c>
    </row>
    <row r="47" spans="1:14" s="322" customFormat="1" ht="18" customHeight="1">
      <c r="A47" s="520" t="s">
        <v>29</v>
      </c>
      <c r="B47" s="521"/>
      <c r="C47" s="203">
        <f t="shared" ref="C47:I47" si="6">SUM(C34:C46)</f>
        <v>0</v>
      </c>
      <c r="D47" s="203">
        <f t="shared" si="6"/>
        <v>0</v>
      </c>
      <c r="E47" s="203">
        <f t="shared" si="6"/>
        <v>0</v>
      </c>
      <c r="F47" s="203">
        <f t="shared" si="6"/>
        <v>0</v>
      </c>
      <c r="G47" s="203">
        <f t="shared" si="6"/>
        <v>0</v>
      </c>
      <c r="H47" s="203">
        <f t="shared" si="6"/>
        <v>0</v>
      </c>
      <c r="I47" s="203">
        <f t="shared" si="6"/>
        <v>0</v>
      </c>
      <c r="J47" s="518" t="e">
        <f>(I47/F47)</f>
        <v>#DIV/0!</v>
      </c>
      <c r="K47" s="519"/>
      <c r="L47" s="204">
        <f>SUM(L34:L46)</f>
        <v>0</v>
      </c>
      <c r="M47" s="204">
        <f>SUM(M34:M46)</f>
        <v>0</v>
      </c>
      <c r="N47" s="204">
        <f>SUM(N34:N46)</f>
        <v>0</v>
      </c>
    </row>
    <row r="48" spans="1:14" s="322" customFormat="1" ht="18" customHeight="1">
      <c r="A48" s="164">
        <v>2200</v>
      </c>
      <c r="B48" s="527" t="s">
        <v>190</v>
      </c>
      <c r="C48" s="527"/>
      <c r="D48" s="527"/>
      <c r="E48" s="527"/>
      <c r="F48" s="527"/>
      <c r="G48" s="527"/>
      <c r="H48" s="527"/>
      <c r="I48" s="527"/>
      <c r="J48" s="527"/>
      <c r="K48" s="527"/>
      <c r="L48" s="527"/>
      <c r="M48" s="527"/>
      <c r="N48" s="527"/>
    </row>
    <row r="49" spans="1:14" ht="18" customHeight="1">
      <c r="A49" s="169">
        <v>2201</v>
      </c>
      <c r="B49" s="328" t="s">
        <v>126</v>
      </c>
      <c r="C49" s="181">
        <f>PRESUPUESTO!G44</f>
        <v>0</v>
      </c>
      <c r="D49" s="111">
        <v>0</v>
      </c>
      <c r="E49" s="111">
        <v>0</v>
      </c>
      <c r="F49" s="181">
        <f>C49+D49-E49</f>
        <v>0</v>
      </c>
      <c r="G49" s="181">
        <v>0</v>
      </c>
      <c r="H49" s="107">
        <v>0</v>
      </c>
      <c r="I49" s="181">
        <f>(G49+H49)</f>
        <v>0</v>
      </c>
      <c r="J49" s="507" t="e">
        <f>(I49/F49)</f>
        <v>#DIV/0!</v>
      </c>
      <c r="K49" s="508"/>
      <c r="L49" s="110">
        <v>0</v>
      </c>
      <c r="M49" s="110">
        <v>0</v>
      </c>
      <c r="N49" s="181">
        <f>(F49-I49)</f>
        <v>0</v>
      </c>
    </row>
    <row r="50" spans="1:14" ht="20.65" customHeight="1">
      <c r="A50" s="169">
        <v>2202</v>
      </c>
      <c r="B50" s="329" t="s">
        <v>95</v>
      </c>
      <c r="C50" s="181">
        <f>PRESUPUESTO!G45</f>
        <v>0</v>
      </c>
      <c r="D50" s="111">
        <v>0</v>
      </c>
      <c r="E50" s="111">
        <v>0</v>
      </c>
      <c r="F50" s="181">
        <f t="shared" ref="F50:F56" si="7">C50+D50-E50</f>
        <v>0</v>
      </c>
      <c r="G50" s="181">
        <v>0</v>
      </c>
      <c r="H50" s="107">
        <v>0</v>
      </c>
      <c r="I50" s="181">
        <f t="shared" ref="I50:I56" si="8">(G50+H50)</f>
        <v>0</v>
      </c>
      <c r="J50" s="507" t="e">
        <f t="shared" ref="J50:J56" si="9">(I50/F50)</f>
        <v>#DIV/0!</v>
      </c>
      <c r="K50" s="508"/>
      <c r="L50" s="110">
        <v>0</v>
      </c>
      <c r="M50" s="110">
        <v>0</v>
      </c>
      <c r="N50" s="181">
        <f t="shared" ref="N50:N56" si="10">(F50-I50)</f>
        <v>0</v>
      </c>
    </row>
    <row r="51" spans="1:14" ht="22.9" customHeight="1">
      <c r="A51" s="169">
        <v>2203</v>
      </c>
      <c r="B51" s="329" t="s">
        <v>130</v>
      </c>
      <c r="C51" s="181">
        <f>PRESUPUESTO!G46</f>
        <v>0</v>
      </c>
      <c r="D51" s="111">
        <v>0</v>
      </c>
      <c r="E51" s="111">
        <v>0</v>
      </c>
      <c r="F51" s="181">
        <f t="shared" si="7"/>
        <v>0</v>
      </c>
      <c r="G51" s="181">
        <v>0</v>
      </c>
      <c r="H51" s="107">
        <v>0</v>
      </c>
      <c r="I51" s="181">
        <f t="shared" si="8"/>
        <v>0</v>
      </c>
      <c r="J51" s="507" t="e">
        <f t="shared" si="9"/>
        <v>#DIV/0!</v>
      </c>
      <c r="K51" s="508"/>
      <c r="L51" s="110">
        <v>0</v>
      </c>
      <c r="M51" s="110">
        <v>0</v>
      </c>
      <c r="N51" s="181">
        <f t="shared" si="10"/>
        <v>0</v>
      </c>
    </row>
    <row r="52" spans="1:14" ht="18" customHeight="1">
      <c r="A52" s="169">
        <v>2204</v>
      </c>
      <c r="B52" s="328" t="s">
        <v>129</v>
      </c>
      <c r="C52" s="181">
        <f>PRESUPUESTO!G47</f>
        <v>0</v>
      </c>
      <c r="D52" s="111">
        <v>0</v>
      </c>
      <c r="E52" s="111">
        <v>0</v>
      </c>
      <c r="F52" s="181">
        <f t="shared" si="7"/>
        <v>0</v>
      </c>
      <c r="G52" s="181">
        <v>0</v>
      </c>
      <c r="H52" s="107">
        <v>0</v>
      </c>
      <c r="I52" s="181">
        <f t="shared" si="8"/>
        <v>0</v>
      </c>
      <c r="J52" s="507" t="e">
        <f t="shared" si="9"/>
        <v>#DIV/0!</v>
      </c>
      <c r="K52" s="508"/>
      <c r="L52" s="110">
        <v>0</v>
      </c>
      <c r="M52" s="110">
        <v>0</v>
      </c>
      <c r="N52" s="181">
        <f t="shared" si="10"/>
        <v>0</v>
      </c>
    </row>
    <row r="53" spans="1:14" ht="18" customHeight="1">
      <c r="A53" s="169">
        <v>2205</v>
      </c>
      <c r="B53" s="328" t="s">
        <v>81</v>
      </c>
      <c r="C53" s="181">
        <f>PRESUPUESTO!G48</f>
        <v>0</v>
      </c>
      <c r="D53" s="111">
        <v>0</v>
      </c>
      <c r="E53" s="111"/>
      <c r="F53" s="181">
        <f t="shared" si="7"/>
        <v>0</v>
      </c>
      <c r="G53" s="181">
        <v>0</v>
      </c>
      <c r="H53" s="107">
        <v>0</v>
      </c>
      <c r="I53" s="181">
        <f t="shared" si="8"/>
        <v>0</v>
      </c>
      <c r="J53" s="507" t="e">
        <f t="shared" si="9"/>
        <v>#DIV/0!</v>
      </c>
      <c r="K53" s="508"/>
      <c r="L53" s="110">
        <v>0</v>
      </c>
      <c r="M53" s="110">
        <v>0</v>
      </c>
      <c r="N53" s="181">
        <f t="shared" si="10"/>
        <v>0</v>
      </c>
    </row>
    <row r="54" spans="1:14" ht="18" customHeight="1">
      <c r="A54" s="169">
        <v>2206</v>
      </c>
      <c r="B54" s="328" t="s">
        <v>127</v>
      </c>
      <c r="C54" s="181">
        <f>PRESUPUESTO!G49</f>
        <v>0</v>
      </c>
      <c r="D54" s="111">
        <v>0</v>
      </c>
      <c r="E54" s="111">
        <v>0</v>
      </c>
      <c r="F54" s="181">
        <f t="shared" si="7"/>
        <v>0</v>
      </c>
      <c r="G54" s="181">
        <v>0</v>
      </c>
      <c r="H54" s="107">
        <v>0</v>
      </c>
      <c r="I54" s="181">
        <f t="shared" si="8"/>
        <v>0</v>
      </c>
      <c r="J54" s="507" t="e">
        <f t="shared" si="9"/>
        <v>#DIV/0!</v>
      </c>
      <c r="K54" s="508"/>
      <c r="L54" s="110">
        <v>0</v>
      </c>
      <c r="M54" s="110">
        <v>0</v>
      </c>
      <c r="N54" s="181">
        <f t="shared" si="10"/>
        <v>0</v>
      </c>
    </row>
    <row r="55" spans="1:14" ht="18" customHeight="1">
      <c r="A55" s="169">
        <v>2207</v>
      </c>
      <c r="B55" s="328" t="s">
        <v>195</v>
      </c>
      <c r="C55" s="181">
        <f>PRESUPUESTO!G50</f>
        <v>0</v>
      </c>
      <c r="D55" s="111">
        <v>0</v>
      </c>
      <c r="E55" s="111">
        <v>0</v>
      </c>
      <c r="F55" s="181">
        <f t="shared" si="7"/>
        <v>0</v>
      </c>
      <c r="G55" s="181">
        <v>0</v>
      </c>
      <c r="H55" s="107">
        <v>0</v>
      </c>
      <c r="I55" s="181">
        <f t="shared" si="8"/>
        <v>0</v>
      </c>
      <c r="J55" s="507" t="e">
        <f t="shared" si="9"/>
        <v>#DIV/0!</v>
      </c>
      <c r="K55" s="508"/>
      <c r="L55" s="110">
        <v>0</v>
      </c>
      <c r="M55" s="110">
        <v>0</v>
      </c>
      <c r="N55" s="181">
        <f t="shared" si="10"/>
        <v>0</v>
      </c>
    </row>
    <row r="56" spans="1:14" ht="18" customHeight="1">
      <c r="A56" s="169">
        <v>2208</v>
      </c>
      <c r="B56" s="328" t="s">
        <v>100</v>
      </c>
      <c r="C56" s="181">
        <f>PRESUPUESTO!G51</f>
        <v>0</v>
      </c>
      <c r="D56" s="111">
        <v>0</v>
      </c>
      <c r="E56" s="111">
        <v>0</v>
      </c>
      <c r="F56" s="181">
        <f t="shared" si="7"/>
        <v>0</v>
      </c>
      <c r="G56" s="181">
        <v>0</v>
      </c>
      <c r="H56" s="107">
        <v>0</v>
      </c>
      <c r="I56" s="181">
        <f t="shared" si="8"/>
        <v>0</v>
      </c>
      <c r="J56" s="507" t="e">
        <f t="shared" si="9"/>
        <v>#DIV/0!</v>
      </c>
      <c r="K56" s="508"/>
      <c r="L56" s="110">
        <v>0</v>
      </c>
      <c r="M56" s="110">
        <v>0</v>
      </c>
      <c r="N56" s="181">
        <f t="shared" si="10"/>
        <v>0</v>
      </c>
    </row>
    <row r="57" spans="1:14" ht="18" customHeight="1">
      <c r="A57" s="169">
        <v>2209</v>
      </c>
      <c r="B57" s="328" t="s">
        <v>183</v>
      </c>
      <c r="C57" s="181">
        <f>PRESUPUESTO!G52</f>
        <v>0</v>
      </c>
      <c r="D57" s="111">
        <v>0</v>
      </c>
      <c r="E57" s="111">
        <v>0</v>
      </c>
      <c r="F57" s="181">
        <f t="shared" ref="F57:F63" si="11">C57+D57-E57</f>
        <v>0</v>
      </c>
      <c r="G57" s="181">
        <v>0</v>
      </c>
      <c r="H57" s="107">
        <v>0</v>
      </c>
      <c r="I57" s="181">
        <f t="shared" ref="I57:I63" si="12">(G57+H57)</f>
        <v>0</v>
      </c>
      <c r="J57" s="507" t="e">
        <f t="shared" ref="J57:J64" si="13">(I57/F57)</f>
        <v>#DIV/0!</v>
      </c>
      <c r="K57" s="508"/>
      <c r="L57" s="110">
        <v>0</v>
      </c>
      <c r="M57" s="110">
        <v>0</v>
      </c>
      <c r="N57" s="181">
        <f t="shared" ref="N57:N63" si="14">(F57-I57)</f>
        <v>0</v>
      </c>
    </row>
    <row r="58" spans="1:14" ht="22.15" customHeight="1">
      <c r="A58" s="169">
        <v>2210</v>
      </c>
      <c r="B58" s="329" t="s">
        <v>184</v>
      </c>
      <c r="C58" s="181">
        <f>PRESUPUESTO!G53</f>
        <v>0</v>
      </c>
      <c r="D58" s="111">
        <v>0</v>
      </c>
      <c r="E58" s="111">
        <v>0</v>
      </c>
      <c r="F58" s="181">
        <f t="shared" si="11"/>
        <v>0</v>
      </c>
      <c r="G58" s="181">
        <v>0</v>
      </c>
      <c r="H58" s="107">
        <v>0</v>
      </c>
      <c r="I58" s="181">
        <f t="shared" si="12"/>
        <v>0</v>
      </c>
      <c r="J58" s="507" t="e">
        <f t="shared" si="13"/>
        <v>#DIV/0!</v>
      </c>
      <c r="K58" s="508"/>
      <c r="L58" s="110">
        <v>0</v>
      </c>
      <c r="M58" s="110">
        <v>0</v>
      </c>
      <c r="N58" s="181">
        <f t="shared" si="14"/>
        <v>0</v>
      </c>
    </row>
    <row r="59" spans="1:14" ht="21.6" customHeight="1">
      <c r="A59" s="169">
        <v>2211</v>
      </c>
      <c r="B59" s="329" t="s">
        <v>227</v>
      </c>
      <c r="C59" s="181">
        <f>PRESUPUESTO!G54</f>
        <v>0</v>
      </c>
      <c r="D59" s="111">
        <v>0</v>
      </c>
      <c r="E59" s="111">
        <v>0</v>
      </c>
      <c r="F59" s="181">
        <f t="shared" si="11"/>
        <v>0</v>
      </c>
      <c r="G59" s="181">
        <v>0</v>
      </c>
      <c r="H59" s="107">
        <v>0</v>
      </c>
      <c r="I59" s="181">
        <f t="shared" si="12"/>
        <v>0</v>
      </c>
      <c r="J59" s="507" t="e">
        <f t="shared" si="13"/>
        <v>#DIV/0!</v>
      </c>
      <c r="K59" s="508"/>
      <c r="L59" s="110">
        <v>0</v>
      </c>
      <c r="M59" s="110">
        <v>0</v>
      </c>
      <c r="N59" s="181">
        <f t="shared" si="14"/>
        <v>0</v>
      </c>
    </row>
    <row r="60" spans="1:14" ht="16.149999999999999" customHeight="1">
      <c r="A60" s="169">
        <v>2212</v>
      </c>
      <c r="B60" s="329" t="s">
        <v>200</v>
      </c>
      <c r="C60" s="181">
        <f>PRESUPUESTO!G55</f>
        <v>0</v>
      </c>
      <c r="D60" s="111">
        <v>0</v>
      </c>
      <c r="E60" s="111">
        <v>0</v>
      </c>
      <c r="F60" s="181">
        <f t="shared" si="11"/>
        <v>0</v>
      </c>
      <c r="G60" s="181">
        <v>0</v>
      </c>
      <c r="H60" s="107">
        <v>0</v>
      </c>
      <c r="I60" s="181">
        <f t="shared" si="12"/>
        <v>0</v>
      </c>
      <c r="J60" s="507" t="e">
        <f t="shared" si="13"/>
        <v>#DIV/0!</v>
      </c>
      <c r="K60" s="508"/>
      <c r="L60" s="110">
        <v>0</v>
      </c>
      <c r="M60" s="110">
        <v>0</v>
      </c>
      <c r="N60" s="181">
        <f t="shared" si="14"/>
        <v>0</v>
      </c>
    </row>
    <row r="61" spans="1:14" ht="16.149999999999999" customHeight="1">
      <c r="A61" s="169">
        <v>2213</v>
      </c>
      <c r="B61" s="329" t="s">
        <v>194</v>
      </c>
      <c r="C61" s="181">
        <f>PRESUPUESTO!G56</f>
        <v>0</v>
      </c>
      <c r="D61" s="111">
        <v>0</v>
      </c>
      <c r="E61" s="111">
        <v>0</v>
      </c>
      <c r="F61" s="181">
        <f t="shared" si="11"/>
        <v>0</v>
      </c>
      <c r="G61" s="181">
        <v>0</v>
      </c>
      <c r="H61" s="107">
        <v>0</v>
      </c>
      <c r="I61" s="181">
        <f t="shared" si="12"/>
        <v>0</v>
      </c>
      <c r="J61" s="507" t="e">
        <f>(I61/F61)</f>
        <v>#DIV/0!</v>
      </c>
      <c r="K61" s="508"/>
      <c r="L61" s="110">
        <v>0</v>
      </c>
      <c r="M61" s="110">
        <v>0</v>
      </c>
      <c r="N61" s="181">
        <f>(F61-I61)</f>
        <v>0</v>
      </c>
    </row>
    <row r="62" spans="1:14" ht="16.149999999999999" customHeight="1">
      <c r="A62" s="169">
        <v>2214</v>
      </c>
      <c r="B62" s="328" t="s">
        <v>186</v>
      </c>
      <c r="C62" s="181">
        <f>PRESUPUESTO!G57</f>
        <v>0</v>
      </c>
      <c r="D62" s="111">
        <v>0</v>
      </c>
      <c r="E62" s="111">
        <v>0</v>
      </c>
      <c r="F62" s="181">
        <f t="shared" si="11"/>
        <v>0</v>
      </c>
      <c r="G62" s="181">
        <v>0</v>
      </c>
      <c r="H62" s="107">
        <v>0</v>
      </c>
      <c r="I62" s="181">
        <f t="shared" si="12"/>
        <v>0</v>
      </c>
      <c r="J62" s="507" t="e">
        <f>(I62/F62)</f>
        <v>#DIV/0!</v>
      </c>
      <c r="K62" s="508"/>
      <c r="L62" s="110">
        <v>0</v>
      </c>
      <c r="M62" s="110">
        <v>0</v>
      </c>
      <c r="N62" s="181">
        <f t="shared" si="14"/>
        <v>0</v>
      </c>
    </row>
    <row r="63" spans="1:14" ht="16.149999999999999" customHeight="1">
      <c r="A63" s="169">
        <v>2215</v>
      </c>
      <c r="B63" s="328" t="s">
        <v>124</v>
      </c>
      <c r="C63" s="181">
        <f>PRESUPUESTO!G58</f>
        <v>0</v>
      </c>
      <c r="D63" s="111">
        <v>0</v>
      </c>
      <c r="E63" s="111">
        <v>0</v>
      </c>
      <c r="F63" s="181">
        <f t="shared" si="11"/>
        <v>0</v>
      </c>
      <c r="G63" s="181">
        <v>0</v>
      </c>
      <c r="H63" s="107">
        <v>0</v>
      </c>
      <c r="I63" s="181">
        <f t="shared" si="12"/>
        <v>0</v>
      </c>
      <c r="J63" s="507" t="e">
        <f t="shared" si="13"/>
        <v>#DIV/0!</v>
      </c>
      <c r="K63" s="508"/>
      <c r="L63" s="110">
        <v>0</v>
      </c>
      <c r="M63" s="110">
        <v>0</v>
      </c>
      <c r="N63" s="181">
        <f t="shared" si="14"/>
        <v>0</v>
      </c>
    </row>
    <row r="64" spans="1:14" s="322" customFormat="1" ht="18" customHeight="1">
      <c r="A64" s="520" t="s">
        <v>29</v>
      </c>
      <c r="B64" s="521"/>
      <c r="C64" s="194">
        <f t="shared" ref="C64:I64" si="15">SUM(C49:C63)</f>
        <v>0</v>
      </c>
      <c r="D64" s="194">
        <f t="shared" si="15"/>
        <v>0</v>
      </c>
      <c r="E64" s="194">
        <f t="shared" si="15"/>
        <v>0</v>
      </c>
      <c r="F64" s="194">
        <f t="shared" si="15"/>
        <v>0</v>
      </c>
      <c r="G64" s="194">
        <f t="shared" si="15"/>
        <v>0</v>
      </c>
      <c r="H64" s="194">
        <f t="shared" si="15"/>
        <v>0</v>
      </c>
      <c r="I64" s="194">
        <f t="shared" si="15"/>
        <v>0</v>
      </c>
      <c r="J64" s="518" t="e">
        <f t="shared" si="13"/>
        <v>#DIV/0!</v>
      </c>
      <c r="K64" s="519"/>
      <c r="L64" s="194">
        <f>SUM(L49:L63)</f>
        <v>0</v>
      </c>
      <c r="M64" s="194">
        <f>SUM(M49:M63)</f>
        <v>0</v>
      </c>
      <c r="N64" s="194">
        <f>SUM(N49:N63)</f>
        <v>0</v>
      </c>
    </row>
    <row r="65" spans="1:14" s="336" customFormat="1" ht="18" customHeight="1">
      <c r="A65" s="330"/>
      <c r="B65" s="331"/>
      <c r="C65" s="332"/>
      <c r="D65" s="332"/>
      <c r="E65" s="332"/>
      <c r="F65" s="332"/>
      <c r="G65" s="332"/>
      <c r="H65" s="332"/>
      <c r="I65" s="332"/>
      <c r="J65" s="333"/>
      <c r="K65" s="333"/>
      <c r="L65" s="334"/>
      <c r="M65" s="334"/>
      <c r="N65" s="335"/>
    </row>
    <row r="66" spans="1:14" s="336" customFormat="1" ht="18" customHeight="1">
      <c r="B66" s="337"/>
      <c r="C66" s="338"/>
      <c r="D66" s="338"/>
      <c r="E66" s="338"/>
      <c r="F66" s="338"/>
      <c r="G66" s="338"/>
      <c r="H66" s="338"/>
      <c r="I66" s="338"/>
      <c r="J66" s="339"/>
      <c r="K66" s="339"/>
      <c r="L66" s="340"/>
      <c r="M66" s="340"/>
      <c r="N66" s="341"/>
    </row>
    <row r="67" spans="1:14" s="322" customFormat="1" ht="18" customHeight="1">
      <c r="A67" s="317" t="s">
        <v>58</v>
      </c>
      <c r="B67" s="164" t="s">
        <v>16</v>
      </c>
      <c r="C67" s="164">
        <v>1</v>
      </c>
      <c r="D67" s="164">
        <v>2</v>
      </c>
      <c r="E67" s="164">
        <v>3</v>
      </c>
      <c r="F67" s="164" t="s">
        <v>5</v>
      </c>
      <c r="G67" s="164">
        <v>5</v>
      </c>
      <c r="H67" s="164">
        <v>6</v>
      </c>
      <c r="I67" s="164" t="s">
        <v>17</v>
      </c>
      <c r="J67" s="520" t="s">
        <v>105</v>
      </c>
      <c r="K67" s="521"/>
      <c r="L67" s="511">
        <v>9</v>
      </c>
      <c r="M67" s="512"/>
      <c r="N67" s="164" t="s">
        <v>44</v>
      </c>
    </row>
    <row r="68" spans="1:14" s="322" customFormat="1" ht="27" customHeight="1">
      <c r="A68" s="525">
        <v>2000</v>
      </c>
      <c r="B68" s="525" t="s">
        <v>18</v>
      </c>
      <c r="C68" s="509" t="str">
        <f>C31</f>
        <v xml:space="preserve">Presupuesto inicial </v>
      </c>
      <c r="D68" s="525" t="s">
        <v>9</v>
      </c>
      <c r="E68" s="525" t="s">
        <v>10</v>
      </c>
      <c r="F68" s="509" t="str">
        <f>F31</f>
        <v>Presupuesto al final del  periodo ejecutado</v>
      </c>
      <c r="G68" s="509" t="str">
        <f>G31</f>
        <v xml:space="preserve">Gastos acumulados </v>
      </c>
      <c r="H68" s="509" t="str">
        <f>H31</f>
        <v>Gastos - mes 1</v>
      </c>
      <c r="I68" s="509" t="str">
        <f>I31</f>
        <v>Valor total ejecutado</v>
      </c>
      <c r="J68" s="529" t="s">
        <v>76</v>
      </c>
      <c r="K68" s="530"/>
      <c r="L68" s="513" t="s">
        <v>132</v>
      </c>
      <c r="M68" s="514"/>
      <c r="N68" s="509" t="str">
        <f>N31</f>
        <v>Total saldo por ejecutar</v>
      </c>
    </row>
    <row r="69" spans="1:14" s="322" customFormat="1" ht="27" customHeight="1">
      <c r="A69" s="526"/>
      <c r="B69" s="526"/>
      <c r="C69" s="510"/>
      <c r="D69" s="526"/>
      <c r="E69" s="526"/>
      <c r="F69" s="528"/>
      <c r="G69" s="528"/>
      <c r="H69" s="510"/>
      <c r="I69" s="510"/>
      <c r="J69" s="531"/>
      <c r="K69" s="532"/>
      <c r="L69" s="342" t="s">
        <v>133</v>
      </c>
      <c r="M69" s="342" t="s">
        <v>134</v>
      </c>
      <c r="N69" s="510"/>
    </row>
    <row r="70" spans="1:14" s="322" customFormat="1" ht="18" customHeight="1">
      <c r="A70" s="164">
        <v>2300</v>
      </c>
      <c r="B70" s="520" t="s">
        <v>189</v>
      </c>
      <c r="C70" s="561"/>
      <c r="D70" s="561"/>
      <c r="E70" s="561"/>
      <c r="F70" s="561"/>
      <c r="G70" s="561"/>
      <c r="H70" s="561"/>
      <c r="I70" s="561"/>
      <c r="J70" s="561"/>
      <c r="K70" s="561"/>
      <c r="L70" s="561"/>
      <c r="M70" s="561"/>
      <c r="N70" s="521"/>
    </row>
    <row r="71" spans="1:14" ht="18" customHeight="1">
      <c r="A71" s="169">
        <v>2301</v>
      </c>
      <c r="B71" s="343" t="s">
        <v>30</v>
      </c>
      <c r="C71" s="220">
        <f>PRESUPUESTO!G61</f>
        <v>0</v>
      </c>
      <c r="D71" s="111">
        <v>0</v>
      </c>
      <c r="E71" s="111">
        <v>0</v>
      </c>
      <c r="F71" s="181">
        <f>C71+D71-E71</f>
        <v>0</v>
      </c>
      <c r="G71" s="181">
        <v>0</v>
      </c>
      <c r="H71" s="107">
        <v>0</v>
      </c>
      <c r="I71" s="181">
        <f>(G71+H71)</f>
        <v>0</v>
      </c>
      <c r="J71" s="507" t="e">
        <f>(I71/F71)</f>
        <v>#DIV/0!</v>
      </c>
      <c r="K71" s="508"/>
      <c r="L71" s="110">
        <v>0</v>
      </c>
      <c r="M71" s="110">
        <v>0</v>
      </c>
      <c r="N71" s="181">
        <f t="shared" ref="N71:N80" si="16">(F71-I71)</f>
        <v>0</v>
      </c>
    </row>
    <row r="72" spans="1:14" ht="22.5">
      <c r="A72" s="169">
        <v>2302</v>
      </c>
      <c r="B72" s="343" t="s">
        <v>185</v>
      </c>
      <c r="C72" s="220">
        <f>PRESUPUESTO!G62</f>
        <v>0</v>
      </c>
      <c r="D72" s="111">
        <v>0</v>
      </c>
      <c r="E72" s="111">
        <v>0</v>
      </c>
      <c r="F72" s="181">
        <f t="shared" ref="F72:F80" si="17">C72+D72-E72</f>
        <v>0</v>
      </c>
      <c r="G72" s="181">
        <v>0</v>
      </c>
      <c r="H72" s="107">
        <v>0</v>
      </c>
      <c r="I72" s="181">
        <f t="shared" ref="I72:I80" si="18">(G72+H72)</f>
        <v>0</v>
      </c>
      <c r="J72" s="507" t="e">
        <f t="shared" ref="J72:J78" si="19">(I72/F72)</f>
        <v>#DIV/0!</v>
      </c>
      <c r="K72" s="508"/>
      <c r="L72" s="110">
        <v>0</v>
      </c>
      <c r="M72" s="110">
        <v>0</v>
      </c>
      <c r="N72" s="181">
        <f t="shared" si="16"/>
        <v>0</v>
      </c>
    </row>
    <row r="73" spans="1:14" ht="18" customHeight="1">
      <c r="A73" s="169">
        <v>2303</v>
      </c>
      <c r="B73" s="343" t="s">
        <v>196</v>
      </c>
      <c r="C73" s="220">
        <f>PRESUPUESTO!G63</f>
        <v>0</v>
      </c>
      <c r="D73" s="111">
        <v>0</v>
      </c>
      <c r="E73" s="111"/>
      <c r="F73" s="181">
        <f t="shared" si="17"/>
        <v>0</v>
      </c>
      <c r="G73" s="181">
        <v>0</v>
      </c>
      <c r="H73" s="107">
        <v>0</v>
      </c>
      <c r="I73" s="181">
        <f t="shared" si="18"/>
        <v>0</v>
      </c>
      <c r="J73" s="507" t="e">
        <f t="shared" si="19"/>
        <v>#DIV/0!</v>
      </c>
      <c r="K73" s="508"/>
      <c r="L73" s="110">
        <v>0</v>
      </c>
      <c r="M73" s="110">
        <v>0</v>
      </c>
      <c r="N73" s="181">
        <f t="shared" si="16"/>
        <v>0</v>
      </c>
    </row>
    <row r="74" spans="1:14" ht="18" customHeight="1">
      <c r="A74" s="169">
        <v>2304</v>
      </c>
      <c r="B74" s="343" t="s">
        <v>197</v>
      </c>
      <c r="C74" s="220">
        <f>PRESUPUESTO!G64</f>
        <v>0</v>
      </c>
      <c r="D74" s="111">
        <v>0</v>
      </c>
      <c r="E74" s="111"/>
      <c r="F74" s="181">
        <f>C74+D74-E74</f>
        <v>0</v>
      </c>
      <c r="G74" s="181">
        <v>0</v>
      </c>
      <c r="H74" s="107">
        <v>0</v>
      </c>
      <c r="I74" s="181">
        <f>(G74+H74)</f>
        <v>0</v>
      </c>
      <c r="J74" s="507" t="e">
        <f>(I74/F74)</f>
        <v>#DIV/0!</v>
      </c>
      <c r="K74" s="508"/>
      <c r="L74" s="110">
        <v>0</v>
      </c>
      <c r="M74" s="110">
        <v>0</v>
      </c>
      <c r="N74" s="181">
        <f>(F74-I74)</f>
        <v>0</v>
      </c>
    </row>
    <row r="75" spans="1:14" ht="18" customHeight="1">
      <c r="A75" s="169">
        <v>2305</v>
      </c>
      <c r="B75" s="343" t="s">
        <v>93</v>
      </c>
      <c r="C75" s="220">
        <f>PRESUPUESTO!G65</f>
        <v>0</v>
      </c>
      <c r="D75" s="111">
        <v>0</v>
      </c>
      <c r="E75" s="111"/>
      <c r="F75" s="181">
        <f t="shared" si="17"/>
        <v>0</v>
      </c>
      <c r="G75" s="181">
        <v>0</v>
      </c>
      <c r="H75" s="107">
        <v>0</v>
      </c>
      <c r="I75" s="181">
        <f t="shared" si="18"/>
        <v>0</v>
      </c>
      <c r="J75" s="507" t="e">
        <f t="shared" si="19"/>
        <v>#DIV/0!</v>
      </c>
      <c r="K75" s="508"/>
      <c r="L75" s="110">
        <v>0</v>
      </c>
      <c r="M75" s="110">
        <v>0</v>
      </c>
      <c r="N75" s="181">
        <f t="shared" si="16"/>
        <v>0</v>
      </c>
    </row>
    <row r="76" spans="1:14" ht="18" customHeight="1">
      <c r="A76" s="169">
        <v>2306</v>
      </c>
      <c r="B76" s="343" t="s">
        <v>92</v>
      </c>
      <c r="C76" s="220">
        <f>PRESUPUESTO!G66</f>
        <v>0</v>
      </c>
      <c r="D76" s="111">
        <v>0</v>
      </c>
      <c r="E76" s="111"/>
      <c r="F76" s="181">
        <f t="shared" si="17"/>
        <v>0</v>
      </c>
      <c r="G76" s="181">
        <v>0</v>
      </c>
      <c r="H76" s="107">
        <v>0</v>
      </c>
      <c r="I76" s="181">
        <f t="shared" si="18"/>
        <v>0</v>
      </c>
      <c r="J76" s="507" t="e">
        <f t="shared" si="19"/>
        <v>#DIV/0!</v>
      </c>
      <c r="K76" s="508"/>
      <c r="L76" s="110">
        <v>0</v>
      </c>
      <c r="M76" s="110">
        <v>0</v>
      </c>
      <c r="N76" s="181">
        <f t="shared" si="16"/>
        <v>0</v>
      </c>
    </row>
    <row r="77" spans="1:14" ht="21.6" customHeight="1">
      <c r="A77" s="169">
        <v>2307</v>
      </c>
      <c r="B77" s="344" t="s">
        <v>82</v>
      </c>
      <c r="C77" s="220">
        <f>PRESUPUESTO!G67</f>
        <v>0</v>
      </c>
      <c r="D77" s="111">
        <v>0</v>
      </c>
      <c r="E77" s="111"/>
      <c r="F77" s="181">
        <f t="shared" si="17"/>
        <v>0</v>
      </c>
      <c r="G77" s="181">
        <v>0</v>
      </c>
      <c r="H77" s="107">
        <v>0</v>
      </c>
      <c r="I77" s="181">
        <f t="shared" si="18"/>
        <v>0</v>
      </c>
      <c r="J77" s="507" t="e">
        <f t="shared" si="19"/>
        <v>#DIV/0!</v>
      </c>
      <c r="K77" s="508"/>
      <c r="L77" s="110">
        <v>0</v>
      </c>
      <c r="M77" s="110">
        <v>0</v>
      </c>
      <c r="N77" s="181">
        <f t="shared" si="16"/>
        <v>0</v>
      </c>
    </row>
    <row r="78" spans="1:14" ht="18" customHeight="1">
      <c r="A78" s="169">
        <v>2308</v>
      </c>
      <c r="B78" s="345" t="s">
        <v>198</v>
      </c>
      <c r="C78" s="220">
        <f>PRESUPUESTO!G68</f>
        <v>0</v>
      </c>
      <c r="D78" s="111">
        <v>0</v>
      </c>
      <c r="E78" s="111">
        <v>0</v>
      </c>
      <c r="F78" s="181">
        <f t="shared" si="17"/>
        <v>0</v>
      </c>
      <c r="G78" s="181">
        <v>0</v>
      </c>
      <c r="H78" s="107">
        <v>0</v>
      </c>
      <c r="I78" s="181">
        <f t="shared" si="18"/>
        <v>0</v>
      </c>
      <c r="J78" s="507" t="e">
        <f t="shared" si="19"/>
        <v>#DIV/0!</v>
      </c>
      <c r="K78" s="508"/>
      <c r="L78" s="110">
        <v>0</v>
      </c>
      <c r="M78" s="110">
        <v>0</v>
      </c>
      <c r="N78" s="181">
        <f t="shared" si="16"/>
        <v>0</v>
      </c>
    </row>
    <row r="79" spans="1:14" ht="20.25" customHeight="1">
      <c r="A79" s="169">
        <v>2309</v>
      </c>
      <c r="B79" s="345" t="s">
        <v>216</v>
      </c>
      <c r="C79" s="220">
        <f>PRESUPUESTO!G69</f>
        <v>0</v>
      </c>
      <c r="D79" s="111">
        <v>0</v>
      </c>
      <c r="E79" s="111">
        <v>0</v>
      </c>
      <c r="F79" s="181">
        <f>C79+D79-E79</f>
        <v>0</v>
      </c>
      <c r="G79" s="181">
        <v>0</v>
      </c>
      <c r="H79" s="107">
        <v>0</v>
      </c>
      <c r="I79" s="181">
        <f>(G79+H79)</f>
        <v>0</v>
      </c>
      <c r="J79" s="507" t="e">
        <f t="shared" ref="J79:J84" si="20">(I79/F79)</f>
        <v>#DIV/0!</v>
      </c>
      <c r="K79" s="508"/>
      <c r="L79" s="110">
        <v>0</v>
      </c>
      <c r="M79" s="110">
        <v>0</v>
      </c>
      <c r="N79" s="181">
        <f>(F79-I79)</f>
        <v>0</v>
      </c>
    </row>
    <row r="80" spans="1:14" ht="18" customHeight="1">
      <c r="A80" s="169">
        <v>2310</v>
      </c>
      <c r="B80" s="343" t="s">
        <v>84</v>
      </c>
      <c r="C80" s="220">
        <f>PRESUPUESTO!G70</f>
        <v>0</v>
      </c>
      <c r="D80" s="111">
        <v>0</v>
      </c>
      <c r="E80" s="111">
        <v>0</v>
      </c>
      <c r="F80" s="181">
        <f t="shared" si="17"/>
        <v>0</v>
      </c>
      <c r="G80" s="181">
        <v>0</v>
      </c>
      <c r="H80" s="107">
        <v>0</v>
      </c>
      <c r="I80" s="181">
        <f t="shared" si="18"/>
        <v>0</v>
      </c>
      <c r="J80" s="507" t="e">
        <f t="shared" si="20"/>
        <v>#DIV/0!</v>
      </c>
      <c r="K80" s="508"/>
      <c r="L80" s="110">
        <v>0</v>
      </c>
      <c r="M80" s="110">
        <v>0</v>
      </c>
      <c r="N80" s="181">
        <f t="shared" si="16"/>
        <v>0</v>
      </c>
    </row>
    <row r="81" spans="1:14" ht="22.15" customHeight="1">
      <c r="A81" s="169">
        <v>2311</v>
      </c>
      <c r="B81" s="343" t="s">
        <v>199</v>
      </c>
      <c r="C81" s="220">
        <f>PRESUPUESTO!G71</f>
        <v>0</v>
      </c>
      <c r="D81" s="111">
        <v>0</v>
      </c>
      <c r="E81" s="111">
        <v>0</v>
      </c>
      <c r="F81" s="181">
        <f>C81+D81-E81</f>
        <v>0</v>
      </c>
      <c r="G81" s="181">
        <v>0</v>
      </c>
      <c r="H81" s="107">
        <v>0</v>
      </c>
      <c r="I81" s="181">
        <f>(G81+H81)</f>
        <v>0</v>
      </c>
      <c r="J81" s="507" t="e">
        <f t="shared" si="20"/>
        <v>#DIV/0!</v>
      </c>
      <c r="K81" s="508"/>
      <c r="L81" s="110">
        <v>0</v>
      </c>
      <c r="M81" s="110">
        <v>0</v>
      </c>
      <c r="N81" s="181">
        <f>(F81-I81)</f>
        <v>0</v>
      </c>
    </row>
    <row r="82" spans="1:14" ht="18" customHeight="1">
      <c r="A82" s="169">
        <v>2312</v>
      </c>
      <c r="B82" s="343" t="s">
        <v>124</v>
      </c>
      <c r="C82" s="220">
        <f>PRESUPUESTO!G72</f>
        <v>0</v>
      </c>
      <c r="D82" s="111">
        <v>0</v>
      </c>
      <c r="E82" s="111">
        <v>0</v>
      </c>
      <c r="F82" s="181">
        <f>C82+D82-E82</f>
        <v>0</v>
      </c>
      <c r="G82" s="181">
        <v>0</v>
      </c>
      <c r="H82" s="107">
        <v>0</v>
      </c>
      <c r="I82" s="181">
        <f>(G82+H82)</f>
        <v>0</v>
      </c>
      <c r="J82" s="507" t="e">
        <f t="shared" si="20"/>
        <v>#DIV/0!</v>
      </c>
      <c r="K82" s="508"/>
      <c r="L82" s="110">
        <v>0</v>
      </c>
      <c r="M82" s="110">
        <v>0</v>
      </c>
      <c r="N82" s="181">
        <f>(F82-I82)</f>
        <v>0</v>
      </c>
    </row>
    <row r="83" spans="1:14" ht="18" customHeight="1">
      <c r="A83" s="520" t="s">
        <v>31</v>
      </c>
      <c r="B83" s="521"/>
      <c r="C83" s="222">
        <f t="shared" ref="C83:I83" si="21">SUM(C71:C82)</f>
        <v>0</v>
      </c>
      <c r="D83" s="223">
        <f t="shared" si="21"/>
        <v>0</v>
      </c>
      <c r="E83" s="223">
        <f t="shared" si="21"/>
        <v>0</v>
      </c>
      <c r="F83" s="222">
        <f t="shared" si="21"/>
        <v>0</v>
      </c>
      <c r="G83" s="222">
        <f t="shared" si="21"/>
        <v>0</v>
      </c>
      <c r="H83" s="223">
        <f t="shared" si="21"/>
        <v>0</v>
      </c>
      <c r="I83" s="222">
        <f t="shared" si="21"/>
        <v>0</v>
      </c>
      <c r="J83" s="518" t="e">
        <f t="shared" si="20"/>
        <v>#DIV/0!</v>
      </c>
      <c r="K83" s="519"/>
      <c r="L83" s="354">
        <f>SUM(L71:L82)</f>
        <v>0</v>
      </c>
      <c r="M83" s="354">
        <f>SUM(M71:M82)</f>
        <v>0</v>
      </c>
      <c r="N83" s="204">
        <f>SUM(N71:N82)</f>
        <v>0</v>
      </c>
    </row>
    <row r="84" spans="1:14" s="322" customFormat="1" ht="18" customHeight="1">
      <c r="A84" s="520" t="s">
        <v>72</v>
      </c>
      <c r="B84" s="521"/>
      <c r="C84" s="222">
        <f t="shared" ref="C84:I84" si="22">C83+C64+C47</f>
        <v>0</v>
      </c>
      <c r="D84" s="222">
        <f t="shared" si="22"/>
        <v>0</v>
      </c>
      <c r="E84" s="222">
        <f t="shared" si="22"/>
        <v>0</v>
      </c>
      <c r="F84" s="222">
        <f t="shared" si="22"/>
        <v>0</v>
      </c>
      <c r="G84" s="222">
        <f t="shared" si="22"/>
        <v>0</v>
      </c>
      <c r="H84" s="222">
        <f>H83+H64+H47</f>
        <v>0</v>
      </c>
      <c r="I84" s="222">
        <f t="shared" si="22"/>
        <v>0</v>
      </c>
      <c r="J84" s="518" t="e">
        <f t="shared" si="20"/>
        <v>#DIV/0!</v>
      </c>
      <c r="K84" s="519"/>
      <c r="L84" s="222">
        <f>L83+L64+L47</f>
        <v>0</v>
      </c>
      <c r="M84" s="222">
        <f>M83+M64+M47</f>
        <v>0</v>
      </c>
      <c r="N84" s="222">
        <f>N83+N64+N47</f>
        <v>0</v>
      </c>
    </row>
    <row r="85" spans="1:14" s="97" customFormat="1" ht="18" customHeight="1">
      <c r="B85" s="489" t="s">
        <v>13</v>
      </c>
      <c r="C85" s="491"/>
      <c r="D85" s="488" t="s">
        <v>47</v>
      </c>
      <c r="E85" s="488"/>
      <c r="F85" s="488"/>
      <c r="G85" s="488"/>
      <c r="H85" s="488" t="s">
        <v>191</v>
      </c>
      <c r="I85" s="488"/>
      <c r="J85" s="488"/>
      <c r="K85" s="488"/>
      <c r="L85" s="488"/>
      <c r="M85" s="488"/>
      <c r="N85" s="488"/>
    </row>
    <row r="86" spans="1:14" s="97" customFormat="1" ht="15.6" customHeight="1">
      <c r="B86" s="488"/>
      <c r="C86" s="488"/>
      <c r="D86" s="488"/>
      <c r="E86" s="488"/>
      <c r="F86" s="488"/>
      <c r="G86" s="488"/>
      <c r="H86" s="488"/>
      <c r="I86" s="488"/>
      <c r="J86" s="488"/>
      <c r="K86" s="488"/>
      <c r="L86" s="488"/>
      <c r="M86" s="488"/>
      <c r="N86" s="488"/>
    </row>
    <row r="87" spans="1:14" s="97" customFormat="1" ht="40.5" customHeight="1">
      <c r="B87" s="489"/>
      <c r="C87" s="491"/>
      <c r="D87" s="488"/>
      <c r="E87" s="488"/>
      <c r="F87" s="488"/>
      <c r="G87" s="488"/>
      <c r="H87" s="488"/>
      <c r="I87" s="488"/>
      <c r="J87" s="488"/>
      <c r="K87" s="488"/>
      <c r="L87" s="488"/>
      <c r="M87" s="488"/>
      <c r="N87" s="488"/>
    </row>
    <row r="88" spans="1:14" s="97" customFormat="1" ht="16.5" customHeight="1">
      <c r="B88" s="489" t="s">
        <v>14</v>
      </c>
      <c r="C88" s="491"/>
      <c r="D88" s="488" t="s">
        <v>14</v>
      </c>
      <c r="E88" s="488"/>
      <c r="F88" s="488"/>
      <c r="G88" s="488"/>
      <c r="H88" s="488" t="s">
        <v>14</v>
      </c>
      <c r="I88" s="488"/>
      <c r="J88" s="488"/>
      <c r="K88" s="488"/>
      <c r="L88" s="488"/>
      <c r="M88" s="488"/>
      <c r="N88" s="488"/>
    </row>
    <row r="89" spans="1:14" ht="11.25"/>
    <row r="90" spans="1:14" ht="5.45" customHeight="1">
      <c r="B90" s="515"/>
      <c r="C90" s="515"/>
      <c r="D90" s="515"/>
      <c r="E90" s="515"/>
      <c r="F90" s="515"/>
    </row>
    <row r="91" spans="1:14" ht="13.15" customHeight="1">
      <c r="A91" s="503" t="s">
        <v>270</v>
      </c>
      <c r="B91" s="503"/>
      <c r="C91" s="504"/>
      <c r="D91" s="346" t="s">
        <v>96</v>
      </c>
      <c r="E91" s="346"/>
      <c r="F91" s="225">
        <f>H19</f>
        <v>0</v>
      </c>
      <c r="G91" s="522" t="s">
        <v>97</v>
      </c>
      <c r="H91" s="523"/>
      <c r="I91" s="524"/>
      <c r="J91" s="516">
        <f>I19</f>
        <v>0</v>
      </c>
      <c r="K91" s="517"/>
    </row>
    <row r="92" spans="1:14" ht="13.15" customHeight="1">
      <c r="A92" s="503"/>
      <c r="B92" s="503"/>
      <c r="C92" s="504"/>
      <c r="D92" s="346" t="s">
        <v>98</v>
      </c>
      <c r="E92" s="346"/>
      <c r="F92" s="225">
        <f>H84</f>
        <v>0</v>
      </c>
      <c r="G92" s="522" t="s">
        <v>104</v>
      </c>
      <c r="H92" s="523"/>
      <c r="I92" s="524"/>
      <c r="J92" s="516">
        <f>I84</f>
        <v>0</v>
      </c>
      <c r="K92" s="517"/>
    </row>
    <row r="93" spans="1:14" ht="22.15" customHeight="1">
      <c r="A93" s="505" t="s">
        <v>267</v>
      </c>
      <c r="B93" s="505"/>
      <c r="C93" s="505"/>
      <c r="D93" s="495" t="s">
        <v>238</v>
      </c>
      <c r="E93" s="496"/>
      <c r="F93" s="314">
        <f>+F91-F92</f>
        <v>0</v>
      </c>
      <c r="G93" s="556" t="s">
        <v>237</v>
      </c>
      <c r="H93" s="557"/>
      <c r="I93" s="558"/>
      <c r="J93" s="559">
        <f>+F93</f>
        <v>0</v>
      </c>
      <c r="K93" s="560"/>
    </row>
    <row r="94" spans="1:14" ht="47.1" customHeight="1">
      <c r="A94" s="503" t="s">
        <v>268</v>
      </c>
      <c r="B94" s="503"/>
      <c r="C94" s="503"/>
      <c r="D94" s="562"/>
      <c r="E94" s="562"/>
      <c r="F94" s="347"/>
      <c r="G94" s="562"/>
      <c r="H94" s="562"/>
      <c r="I94" s="347"/>
      <c r="J94" s="563"/>
      <c r="K94" s="563"/>
      <c r="L94" s="563"/>
      <c r="M94" s="533"/>
      <c r="N94" s="533"/>
    </row>
    <row r="95" spans="1:14" ht="13.5" customHeight="1">
      <c r="A95" s="503" t="s">
        <v>269</v>
      </c>
      <c r="B95" s="503"/>
      <c r="C95" s="504"/>
      <c r="D95" s="554" t="s">
        <v>248</v>
      </c>
      <c r="E95" s="555"/>
      <c r="F95" s="228">
        <f>C10</f>
        <v>0</v>
      </c>
      <c r="G95" s="348"/>
      <c r="H95" s="349" t="s">
        <v>249</v>
      </c>
      <c r="I95" s="350"/>
      <c r="K95" s="492"/>
      <c r="L95" s="493"/>
      <c r="M95" s="351" t="s">
        <v>281</v>
      </c>
      <c r="N95" s="352" t="s">
        <v>280</v>
      </c>
    </row>
    <row r="96" spans="1:14" ht="33.75" customHeight="1">
      <c r="A96" s="503"/>
      <c r="B96" s="503"/>
      <c r="C96" s="504"/>
      <c r="D96" s="499" t="s">
        <v>257</v>
      </c>
      <c r="E96" s="500"/>
      <c r="F96" s="228">
        <f>H19</f>
        <v>0</v>
      </c>
      <c r="G96" s="348"/>
      <c r="H96" s="353" t="s">
        <v>250</v>
      </c>
      <c r="I96" s="233">
        <v>0</v>
      </c>
      <c r="K96" s="492" t="s">
        <v>278</v>
      </c>
      <c r="L96" s="493"/>
      <c r="M96" s="234">
        <v>0</v>
      </c>
      <c r="N96" s="235">
        <v>0</v>
      </c>
    </row>
    <row r="97" spans="1:14" ht="31.5" customHeight="1">
      <c r="A97" s="503"/>
      <c r="B97" s="503"/>
      <c r="C97" s="504"/>
      <c r="D97" s="497" t="s">
        <v>258</v>
      </c>
      <c r="E97" s="498"/>
      <c r="F97" s="92">
        <f>F95-F96</f>
        <v>0</v>
      </c>
      <c r="G97" s="348"/>
      <c r="H97" s="353" t="s">
        <v>251</v>
      </c>
      <c r="I97" s="233">
        <v>0</v>
      </c>
      <c r="K97" s="492" t="s">
        <v>278</v>
      </c>
      <c r="L97" s="493"/>
      <c r="M97" s="234">
        <v>0</v>
      </c>
      <c r="N97" s="235">
        <v>0</v>
      </c>
    </row>
    <row r="98" spans="1:14" ht="18" customHeight="1">
      <c r="A98" s="503"/>
      <c r="B98" s="503"/>
      <c r="C98" s="504"/>
      <c r="F98" s="97"/>
      <c r="G98" s="348"/>
      <c r="H98" s="348"/>
      <c r="I98" s="348"/>
      <c r="J98" s="348"/>
      <c r="K98" s="492" t="s">
        <v>278</v>
      </c>
      <c r="L98" s="493"/>
      <c r="M98" s="234">
        <v>0</v>
      </c>
      <c r="N98" s="235">
        <v>0</v>
      </c>
    </row>
    <row r="99" spans="1:14" ht="21.75" customHeight="1">
      <c r="A99" s="503"/>
      <c r="B99" s="503"/>
      <c r="C99" s="506"/>
      <c r="D99" s="336"/>
      <c r="K99" s="492" t="s">
        <v>279</v>
      </c>
      <c r="L99" s="493"/>
      <c r="M99" s="234">
        <v>0</v>
      </c>
      <c r="N99" s="235">
        <v>0</v>
      </c>
    </row>
    <row r="100" spans="1:14" ht="24" customHeight="1">
      <c r="A100" s="503"/>
      <c r="B100" s="503"/>
      <c r="C100" s="506"/>
      <c r="D100" s="336"/>
      <c r="K100" s="492" t="s">
        <v>279</v>
      </c>
      <c r="L100" s="493"/>
      <c r="M100" s="234">
        <v>0</v>
      </c>
      <c r="N100" s="235">
        <v>0</v>
      </c>
    </row>
    <row r="101" spans="1:14" ht="18" customHeight="1">
      <c r="A101" s="494" t="s">
        <v>282</v>
      </c>
      <c r="B101" s="494"/>
      <c r="C101" s="494"/>
      <c r="K101" s="492" t="s">
        <v>279</v>
      </c>
      <c r="L101" s="493"/>
      <c r="M101" s="234">
        <v>0</v>
      </c>
      <c r="N101" s="235">
        <v>0</v>
      </c>
    </row>
    <row r="102" spans="1:14" ht="18" customHeight="1">
      <c r="A102" s="494"/>
      <c r="B102" s="494"/>
      <c r="C102" s="494"/>
      <c r="E102" s="123"/>
      <c r="F102" s="123"/>
    </row>
    <row r="103" spans="1:14" ht="18" customHeight="1">
      <c r="A103" s="494"/>
      <c r="B103" s="494"/>
      <c r="C103" s="494"/>
    </row>
  </sheetData>
  <sheetProtection algorithmName="SHA-512" hashValue="sio1nPVVsW7ncVyeY0/K9jwBoIhq/kD/EYJ3B+lze1n5zbLj8Rjr5YBc/EOfEhUzcOlPpXAMQpGqnug3AzKWgA==" saltValue="ZHrYLbC7cum6YNvVXNY8eg==" spinCount="100000" sheet="1" objects="1" scenarios="1"/>
  <mergeCells count="186">
    <mergeCell ref="D95:E95"/>
    <mergeCell ref="G93:I93"/>
    <mergeCell ref="J93:K93"/>
    <mergeCell ref="B87:C87"/>
    <mergeCell ref="D87:G87"/>
    <mergeCell ref="H87:N87"/>
    <mergeCell ref="A64:B64"/>
    <mergeCell ref="J64:K64"/>
    <mergeCell ref="J68:K69"/>
    <mergeCell ref="N68:N69"/>
    <mergeCell ref="B70:N70"/>
    <mergeCell ref="J71:K71"/>
    <mergeCell ref="J72:K72"/>
    <mergeCell ref="J67:K67"/>
    <mergeCell ref="A68:A69"/>
    <mergeCell ref="B68:B69"/>
    <mergeCell ref="C68:C69"/>
    <mergeCell ref="D94:E94"/>
    <mergeCell ref="F68:F69"/>
    <mergeCell ref="G68:G69"/>
    <mergeCell ref="H68:H69"/>
    <mergeCell ref="A83:B83"/>
    <mergeCell ref="G94:H94"/>
    <mergeCell ref="J94:L94"/>
    <mergeCell ref="B24:D24"/>
    <mergeCell ref="E24:H24"/>
    <mergeCell ref="I24:N24"/>
    <mergeCell ref="B21:D21"/>
    <mergeCell ref="E21:H21"/>
    <mergeCell ref="I21:N21"/>
    <mergeCell ref="B22:D22"/>
    <mergeCell ref="E22:H22"/>
    <mergeCell ref="I22:N22"/>
    <mergeCell ref="B23:D23"/>
    <mergeCell ref="E23:H23"/>
    <mergeCell ref="I23:N23"/>
    <mergeCell ref="E12:E13"/>
    <mergeCell ref="F12:F13"/>
    <mergeCell ref="C4:D4"/>
    <mergeCell ref="C5:D5"/>
    <mergeCell ref="C6:D6"/>
    <mergeCell ref="C7:D7"/>
    <mergeCell ref="J4:K4"/>
    <mergeCell ref="E4:F4"/>
    <mergeCell ref="A19:B19"/>
    <mergeCell ref="J19:K19"/>
    <mergeCell ref="G12:G13"/>
    <mergeCell ref="H12:H13"/>
    <mergeCell ref="I12:I13"/>
    <mergeCell ref="J12:K13"/>
    <mergeCell ref="J5:K5"/>
    <mergeCell ref="J6:K6"/>
    <mergeCell ref="J7:K7"/>
    <mergeCell ref="J8:K8"/>
    <mergeCell ref="J9:K9"/>
    <mergeCell ref="G10:H10"/>
    <mergeCell ref="J17:K17"/>
    <mergeCell ref="J18:K18"/>
    <mergeCell ref="J14:K14"/>
    <mergeCell ref="J15:K15"/>
    <mergeCell ref="M5:N5"/>
    <mergeCell ref="M6:N6"/>
    <mergeCell ref="M7:N7"/>
    <mergeCell ref="M8:N8"/>
    <mergeCell ref="M9:N9"/>
    <mergeCell ref="G4:H4"/>
    <mergeCell ref="J11:K11"/>
    <mergeCell ref="L11:M11"/>
    <mergeCell ref="N31:N32"/>
    <mergeCell ref="L31:M31"/>
    <mergeCell ref="L30:M30"/>
    <mergeCell ref="N12:N13"/>
    <mergeCell ref="L12:M12"/>
    <mergeCell ref="M10:N10"/>
    <mergeCell ref="J16:K16"/>
    <mergeCell ref="M94:N94"/>
    <mergeCell ref="A4:A10"/>
    <mergeCell ref="C8:D8"/>
    <mergeCell ref="C9:D9"/>
    <mergeCell ref="E6:F6"/>
    <mergeCell ref="E8:F8"/>
    <mergeCell ref="E5:F5"/>
    <mergeCell ref="E7:F7"/>
    <mergeCell ref="E9:F9"/>
    <mergeCell ref="G5:H5"/>
    <mergeCell ref="G6:H6"/>
    <mergeCell ref="G7:H7"/>
    <mergeCell ref="G8:H8"/>
    <mergeCell ref="G9:H9"/>
    <mergeCell ref="A12:A13"/>
    <mergeCell ref="B12:B13"/>
    <mergeCell ref="C12:C13"/>
    <mergeCell ref="D12:D13"/>
    <mergeCell ref="J36:K36"/>
    <mergeCell ref="J37:K37"/>
    <mergeCell ref="A31:A32"/>
    <mergeCell ref="J30:K30"/>
    <mergeCell ref="G31:G32"/>
    <mergeCell ref="M4:N4"/>
    <mergeCell ref="B31:B32"/>
    <mergeCell ref="C31:C32"/>
    <mergeCell ref="D31:D32"/>
    <mergeCell ref="E31:E32"/>
    <mergeCell ref="F31:F32"/>
    <mergeCell ref="J44:K44"/>
    <mergeCell ref="H31:H32"/>
    <mergeCell ref="I31:I32"/>
    <mergeCell ref="J31:K32"/>
    <mergeCell ref="B33:N33"/>
    <mergeCell ref="J34:K34"/>
    <mergeCell ref="J35:K35"/>
    <mergeCell ref="A47:B47"/>
    <mergeCell ref="J47:K47"/>
    <mergeCell ref="J38:K38"/>
    <mergeCell ref="J39:K39"/>
    <mergeCell ref="J40:K40"/>
    <mergeCell ref="J41:K41"/>
    <mergeCell ref="J42:K42"/>
    <mergeCell ref="J43:K43"/>
    <mergeCell ref="J46:K46"/>
    <mergeCell ref="J45:K45"/>
    <mergeCell ref="J92:K92"/>
    <mergeCell ref="G91:I91"/>
    <mergeCell ref="G92:I92"/>
    <mergeCell ref="D85:G85"/>
    <mergeCell ref="H85:N85"/>
    <mergeCell ref="D68:D69"/>
    <mergeCell ref="E68:E69"/>
    <mergeCell ref="B48:N48"/>
    <mergeCell ref="J49:K49"/>
    <mergeCell ref="J50:K50"/>
    <mergeCell ref="J51:K51"/>
    <mergeCell ref="J52:K52"/>
    <mergeCell ref="J54:K54"/>
    <mergeCell ref="J55:K55"/>
    <mergeCell ref="J56:K56"/>
    <mergeCell ref="J53:K53"/>
    <mergeCell ref="J84:K84"/>
    <mergeCell ref="J73:K73"/>
    <mergeCell ref="J75:K75"/>
    <mergeCell ref="J76:K76"/>
    <mergeCell ref="J77:K77"/>
    <mergeCell ref="J78:K78"/>
    <mergeCell ref="J80:K80"/>
    <mergeCell ref="J82:K82"/>
    <mergeCell ref="L67:M67"/>
    <mergeCell ref="L68:M68"/>
    <mergeCell ref="J61:K61"/>
    <mergeCell ref="B85:C85"/>
    <mergeCell ref="B90:F90"/>
    <mergeCell ref="B88:C88"/>
    <mergeCell ref="D88:G88"/>
    <mergeCell ref="H88:N88"/>
    <mergeCell ref="J91:K91"/>
    <mergeCell ref="J74:K74"/>
    <mergeCell ref="J79:K79"/>
    <mergeCell ref="J81:K81"/>
    <mergeCell ref="B86:C86"/>
    <mergeCell ref="D86:G86"/>
    <mergeCell ref="H86:N86"/>
    <mergeCell ref="J83:K83"/>
    <mergeCell ref="A84:B84"/>
    <mergeCell ref="K101:L101"/>
    <mergeCell ref="A101:C103"/>
    <mergeCell ref="D93:E93"/>
    <mergeCell ref="D97:E97"/>
    <mergeCell ref="D96:E96"/>
    <mergeCell ref="E10:F10"/>
    <mergeCell ref="J10:L10"/>
    <mergeCell ref="A91:C92"/>
    <mergeCell ref="A93:C93"/>
    <mergeCell ref="A94:C94"/>
    <mergeCell ref="K97:L97"/>
    <mergeCell ref="K96:L96"/>
    <mergeCell ref="K95:L95"/>
    <mergeCell ref="K98:L98"/>
    <mergeCell ref="K99:L99"/>
    <mergeCell ref="A95:C100"/>
    <mergeCell ref="K100:L100"/>
    <mergeCell ref="J57:K57"/>
    <mergeCell ref="J63:K63"/>
    <mergeCell ref="J60:K60"/>
    <mergeCell ref="J58:K58"/>
    <mergeCell ref="J59:K59"/>
    <mergeCell ref="J62:K62"/>
    <mergeCell ref="I68:I69"/>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legacy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07"/>
  <sheetViews>
    <sheetView topLeftCell="B70" zoomScaleNormal="100" workbookViewId="0">
      <selection activeCell="G68" sqref="G68:G69"/>
    </sheetView>
  </sheetViews>
  <sheetFormatPr baseColWidth="10" defaultColWidth="11.42578125" defaultRowHeight="18" customHeight="1"/>
  <cols>
    <col min="1" max="1" width="8.7109375" style="97" customWidth="1"/>
    <col min="2" max="2" width="34.5703125" style="97" customWidth="1"/>
    <col min="3" max="3" width="16.42578125" style="97" customWidth="1"/>
    <col min="4" max="4" width="10.7109375" style="97" customWidth="1"/>
    <col min="5" max="5" width="11.5703125" style="97" customWidth="1"/>
    <col min="6" max="7" width="11.28515625" style="97" customWidth="1"/>
    <col min="8" max="8" width="11.5703125" style="97" customWidth="1"/>
    <col min="9" max="9" width="13.7109375" style="97" customWidth="1"/>
    <col min="10" max="10" width="6" style="97" customWidth="1"/>
    <col min="11" max="11" width="5.5703125" style="97" customWidth="1"/>
    <col min="12" max="12" width="9" style="182" customWidth="1"/>
    <col min="13" max="13" width="8.7109375" style="182" customWidth="1"/>
    <col min="14" max="14" width="12" style="97" customWidth="1"/>
    <col min="15" max="16384" width="11.42578125" style="97"/>
  </cols>
  <sheetData>
    <row r="1" spans="1:14" ht="26.45" customHeight="1"/>
    <row r="2" spans="1:14" ht="26.45" customHeight="1"/>
    <row r="3" spans="1:14" ht="26.45" customHeight="1"/>
    <row r="4" spans="1:14" ht="32.25" customHeight="1">
      <c r="A4" s="488"/>
      <c r="B4" s="183" t="s">
        <v>85</v>
      </c>
      <c r="C4" s="488">
        <f>PRESUPUESTO!$C$2</f>
        <v>0</v>
      </c>
      <c r="D4" s="488"/>
      <c r="E4" s="488" t="s">
        <v>213</v>
      </c>
      <c r="F4" s="488"/>
      <c r="G4" s="545" t="s">
        <v>223</v>
      </c>
      <c r="H4" s="542"/>
      <c r="I4" s="114" t="s">
        <v>217</v>
      </c>
      <c r="J4" s="545" t="s">
        <v>218</v>
      </c>
      <c r="K4" s="542"/>
      <c r="L4" s="114" t="s">
        <v>211</v>
      </c>
      <c r="M4" s="541" t="s">
        <v>212</v>
      </c>
      <c r="N4" s="542"/>
    </row>
    <row r="5" spans="1:14" ht="21.6" customHeight="1">
      <c r="A5" s="488"/>
      <c r="B5" s="183" t="s">
        <v>15</v>
      </c>
      <c r="C5" s="489">
        <f>PRESUPUESTO!$C$3</f>
        <v>0</v>
      </c>
      <c r="D5" s="491"/>
      <c r="E5" s="488"/>
      <c r="F5" s="488"/>
      <c r="G5" s="537" t="str">
        <f>PRESUPUESTO!$A$11</f>
        <v>(1) INTERNADO</v>
      </c>
      <c r="H5" s="538"/>
      <c r="I5" s="112">
        <f>PRESUPUESTO!$E$11</f>
        <v>0</v>
      </c>
      <c r="J5" s="489">
        <f>PRESUPUESTO!$F$11</f>
        <v>0</v>
      </c>
      <c r="K5" s="491"/>
      <c r="L5" s="113">
        <v>0</v>
      </c>
      <c r="M5" s="543">
        <v>0</v>
      </c>
      <c r="N5" s="544"/>
    </row>
    <row r="6" spans="1:14" ht="23.25" customHeight="1">
      <c r="A6" s="488"/>
      <c r="B6" s="184" t="s">
        <v>42</v>
      </c>
      <c r="C6" s="489">
        <f>PRESUPUESTO!$C$4</f>
        <v>0</v>
      </c>
      <c r="D6" s="491"/>
      <c r="E6" s="488" t="s">
        <v>215</v>
      </c>
      <c r="F6" s="488"/>
      <c r="G6" s="537" t="str">
        <f>PRESUPUESTO!$A$12</f>
        <v>(2) EXTERNADO MEDIA JORNADA</v>
      </c>
      <c r="H6" s="538"/>
      <c r="I6" s="112">
        <f>PRESUPUESTO!$E$12</f>
        <v>0</v>
      </c>
      <c r="J6" s="489">
        <f>PRESUPUESTO!$F$12</f>
        <v>0</v>
      </c>
      <c r="K6" s="491"/>
      <c r="L6" s="113">
        <f>'MES 1'!L6</f>
        <v>0</v>
      </c>
      <c r="M6" s="543">
        <v>0</v>
      </c>
      <c r="N6" s="544"/>
    </row>
    <row r="7" spans="1:14" ht="21.75" customHeight="1">
      <c r="A7" s="488"/>
      <c r="B7" s="185" t="s">
        <v>1</v>
      </c>
      <c r="C7" s="534">
        <f>PRESUPUESTO!$G$2</f>
        <v>0</v>
      </c>
      <c r="D7" s="535"/>
      <c r="E7" s="536"/>
      <c r="F7" s="536"/>
      <c r="G7" s="537" t="str">
        <f>PRESUPUESTO!$A$13</f>
        <v>(3) INTERVENCION DE APOYO PSICOSOCIAL</v>
      </c>
      <c r="H7" s="538"/>
      <c r="I7" s="112">
        <f>PRESUPUESTO!$E$13</f>
        <v>0</v>
      </c>
      <c r="J7" s="489">
        <f>PRESUPUESTO!$F$13</f>
        <v>0</v>
      </c>
      <c r="K7" s="491"/>
      <c r="L7" s="113">
        <f>'MES 1'!L7</f>
        <v>0</v>
      </c>
      <c r="M7" s="543">
        <v>0</v>
      </c>
      <c r="N7" s="544"/>
    </row>
    <row r="8" spans="1:14" ht="20.25" customHeight="1">
      <c r="A8" s="488"/>
      <c r="B8" s="186" t="s">
        <v>41</v>
      </c>
      <c r="C8" s="534">
        <f>PRESUPUESTO!$G$3</f>
        <v>0</v>
      </c>
      <c r="D8" s="535"/>
      <c r="E8" s="489" t="s">
        <v>214</v>
      </c>
      <c r="F8" s="491"/>
      <c r="G8" s="537" t="str">
        <f>PRESUPUESTO!$A$14</f>
        <v>(4) APOYO PSICOLOGICO ESPECIALIZADO</v>
      </c>
      <c r="H8" s="538"/>
      <c r="I8" s="112">
        <f>PRESUPUESTO!$E$14</f>
        <v>0</v>
      </c>
      <c r="J8" s="489">
        <f>PRESUPUESTO!$F$14</f>
        <v>0</v>
      </c>
      <c r="K8" s="491"/>
      <c r="L8" s="113">
        <f>'MES 1'!L8</f>
        <v>0</v>
      </c>
      <c r="M8" s="543">
        <v>0</v>
      </c>
      <c r="N8" s="544"/>
    </row>
    <row r="9" spans="1:14" ht="18" customHeight="1">
      <c r="A9" s="488"/>
      <c r="B9" s="186" t="s">
        <v>3</v>
      </c>
      <c r="C9" s="534">
        <f>PRESUPUESTO!$G$4</f>
        <v>0</v>
      </c>
      <c r="D9" s="535"/>
      <c r="E9" s="489"/>
      <c r="F9" s="491"/>
      <c r="G9" s="537">
        <f>PRESUPUESTO!$A$15</f>
        <v>0</v>
      </c>
      <c r="H9" s="538"/>
      <c r="I9" s="113">
        <f>PRESUPUESTO!$E$15</f>
        <v>0</v>
      </c>
      <c r="J9" s="553">
        <f>PRESUPUESTO!$F$15</f>
        <v>0</v>
      </c>
      <c r="K9" s="491"/>
      <c r="L9" s="113">
        <f>PRESUPUESTO!$G$15</f>
        <v>0</v>
      </c>
      <c r="M9" s="543">
        <v>0</v>
      </c>
      <c r="N9" s="544"/>
    </row>
    <row r="10" spans="1:14" ht="18" customHeight="1">
      <c r="A10" s="488"/>
      <c r="B10" s="93" t="s">
        <v>232</v>
      </c>
      <c r="C10" s="102">
        <f>PRESUPUESTO!H9</f>
        <v>0</v>
      </c>
      <c r="D10" s="82"/>
      <c r="E10" s="501" t="s">
        <v>244</v>
      </c>
      <c r="F10" s="502"/>
      <c r="G10" s="537" t="s">
        <v>271</v>
      </c>
      <c r="H10" s="538"/>
      <c r="I10" s="113" t="s">
        <v>246</v>
      </c>
      <c r="J10" s="489" t="s">
        <v>274</v>
      </c>
      <c r="K10" s="490"/>
      <c r="L10" s="491"/>
      <c r="M10" s="543"/>
      <c r="N10" s="544"/>
    </row>
    <row r="11" spans="1:14" ht="18" customHeight="1">
      <c r="A11" s="187" t="s">
        <v>58</v>
      </c>
      <c r="B11" s="104" t="s">
        <v>4</v>
      </c>
      <c r="C11" s="103">
        <v>1</v>
      </c>
      <c r="D11" s="103">
        <v>2</v>
      </c>
      <c r="E11" s="103">
        <v>3</v>
      </c>
      <c r="F11" s="103" t="s">
        <v>5</v>
      </c>
      <c r="G11" s="103">
        <v>5</v>
      </c>
      <c r="H11" s="103">
        <v>-6</v>
      </c>
      <c r="I11" s="103" t="s">
        <v>6</v>
      </c>
      <c r="J11" s="611" t="s">
        <v>105</v>
      </c>
      <c r="K11" s="612"/>
      <c r="L11" s="613" t="s">
        <v>135</v>
      </c>
      <c r="M11" s="614"/>
      <c r="N11" s="104" t="s">
        <v>44</v>
      </c>
    </row>
    <row r="12" spans="1:14" s="188" customFormat="1" ht="27" customHeight="1">
      <c r="A12" s="609">
        <v>1000</v>
      </c>
      <c r="B12" s="576" t="s">
        <v>8</v>
      </c>
      <c r="C12" s="578" t="s">
        <v>108</v>
      </c>
      <c r="D12" s="576" t="s">
        <v>9</v>
      </c>
      <c r="E12" s="576" t="s">
        <v>10</v>
      </c>
      <c r="F12" s="578" t="s">
        <v>107</v>
      </c>
      <c r="G12" s="578" t="s">
        <v>140</v>
      </c>
      <c r="H12" s="578" t="s">
        <v>138</v>
      </c>
      <c r="I12" s="578" t="s">
        <v>109</v>
      </c>
      <c r="J12" s="607" t="s">
        <v>75</v>
      </c>
      <c r="K12" s="595"/>
      <c r="L12" s="600" t="s">
        <v>132</v>
      </c>
      <c r="M12" s="601"/>
      <c r="N12" s="578" t="s">
        <v>111</v>
      </c>
    </row>
    <row r="13" spans="1:14" s="188" customFormat="1" ht="27" customHeight="1">
      <c r="A13" s="610"/>
      <c r="B13" s="577"/>
      <c r="C13" s="579"/>
      <c r="D13" s="577"/>
      <c r="E13" s="577"/>
      <c r="F13" s="602"/>
      <c r="G13" s="579"/>
      <c r="H13" s="579"/>
      <c r="I13" s="579"/>
      <c r="J13" s="608"/>
      <c r="K13" s="597"/>
      <c r="L13" s="189" t="s">
        <v>136</v>
      </c>
      <c r="M13" s="189" t="s">
        <v>137</v>
      </c>
      <c r="N13" s="579"/>
    </row>
    <row r="14" spans="1:14" ht="18" customHeight="1">
      <c r="A14" s="112">
        <v>1100</v>
      </c>
      <c r="B14" s="183" t="s">
        <v>224</v>
      </c>
      <c r="C14" s="190">
        <f>'MES 1'!F14</f>
        <v>0</v>
      </c>
      <c r="D14" s="107">
        <v>0</v>
      </c>
      <c r="E14" s="107">
        <v>0</v>
      </c>
      <c r="F14" s="190">
        <f>C14+D14-E14</f>
        <v>0</v>
      </c>
      <c r="G14" s="107">
        <f>'MES 1'!I14</f>
        <v>0</v>
      </c>
      <c r="H14" s="107">
        <f>+M5+M6+M7+M8+M9+M10</f>
        <v>0</v>
      </c>
      <c r="I14" s="190">
        <f>G14+H14</f>
        <v>0</v>
      </c>
      <c r="J14" s="507" t="e">
        <f t="shared" ref="J14:J19" si="0">(I14/F14)</f>
        <v>#DIV/0!</v>
      </c>
      <c r="K14" s="508"/>
      <c r="L14" s="110">
        <v>0</v>
      </c>
      <c r="M14" s="110">
        <v>0</v>
      </c>
      <c r="N14" s="191">
        <f>F14-I14</f>
        <v>0</v>
      </c>
    </row>
    <row r="15" spans="1:14" ht="18" customHeight="1">
      <c r="A15" s="112">
        <v>1200</v>
      </c>
      <c r="B15" s="183" t="s">
        <v>220</v>
      </c>
      <c r="C15" s="190">
        <f>'MES 1'!F15</f>
        <v>0</v>
      </c>
      <c r="D15" s="107">
        <v>0</v>
      </c>
      <c r="E15" s="107">
        <v>0</v>
      </c>
      <c r="F15" s="190">
        <f>C15+D15-E15</f>
        <v>0</v>
      </c>
      <c r="G15" s="107">
        <f>'MES 1'!I15</f>
        <v>0</v>
      </c>
      <c r="H15" s="107">
        <v>0</v>
      </c>
      <c r="I15" s="190">
        <f>G15+H15</f>
        <v>0</v>
      </c>
      <c r="J15" s="507" t="e">
        <f t="shared" si="0"/>
        <v>#DIV/0!</v>
      </c>
      <c r="K15" s="508"/>
      <c r="L15" s="110">
        <v>0</v>
      </c>
      <c r="M15" s="110">
        <v>0</v>
      </c>
      <c r="N15" s="191">
        <f>F15-I15</f>
        <v>0</v>
      </c>
    </row>
    <row r="16" spans="1:14" ht="18" customHeight="1">
      <c r="A16" s="112">
        <v>1300</v>
      </c>
      <c r="B16" s="183" t="s">
        <v>182</v>
      </c>
      <c r="C16" s="190">
        <f>'MES 1'!F16</f>
        <v>0</v>
      </c>
      <c r="D16" s="107">
        <v>0</v>
      </c>
      <c r="E16" s="107">
        <v>0</v>
      </c>
      <c r="F16" s="190">
        <f>C16+D16-E16</f>
        <v>0</v>
      </c>
      <c r="G16" s="107">
        <f>'MES 1'!I16</f>
        <v>0</v>
      </c>
      <c r="H16" s="107">
        <v>0</v>
      </c>
      <c r="I16" s="190">
        <f>G16+H16</f>
        <v>0</v>
      </c>
      <c r="J16" s="507" t="e">
        <f t="shared" si="0"/>
        <v>#DIV/0!</v>
      </c>
      <c r="K16" s="508"/>
      <c r="L16" s="110">
        <v>0</v>
      </c>
      <c r="M16" s="110">
        <v>0</v>
      </c>
      <c r="N16" s="191">
        <f>F16-I16</f>
        <v>0</v>
      </c>
    </row>
    <row r="17" spans="1:14" ht="18" customHeight="1">
      <c r="A17" s="112">
        <v>1400</v>
      </c>
      <c r="B17" s="183" t="s">
        <v>225</v>
      </c>
      <c r="C17" s="190">
        <f>'MES 1'!F17</f>
        <v>0</v>
      </c>
      <c r="D17" s="107">
        <v>0</v>
      </c>
      <c r="E17" s="107">
        <v>0</v>
      </c>
      <c r="F17" s="190">
        <f>C17+D17-E17</f>
        <v>0</v>
      </c>
      <c r="G17" s="107">
        <f>'MES 1'!I17</f>
        <v>0</v>
      </c>
      <c r="H17" s="107">
        <v>0</v>
      </c>
      <c r="I17" s="190">
        <f>G17+H17</f>
        <v>0</v>
      </c>
      <c r="J17" s="507" t="e">
        <f t="shared" si="0"/>
        <v>#DIV/0!</v>
      </c>
      <c r="K17" s="508"/>
      <c r="L17" s="110">
        <v>0</v>
      </c>
      <c r="M17" s="110">
        <v>0</v>
      </c>
      <c r="N17" s="191">
        <f>F17-I17</f>
        <v>0</v>
      </c>
    </row>
    <row r="18" spans="1:14" ht="18" customHeight="1">
      <c r="A18" s="112">
        <v>1500</v>
      </c>
      <c r="B18" s="183" t="s">
        <v>226</v>
      </c>
      <c r="C18" s="190">
        <f>'MES 1'!F18</f>
        <v>0</v>
      </c>
      <c r="D18" s="107">
        <v>0</v>
      </c>
      <c r="E18" s="107">
        <v>0</v>
      </c>
      <c r="F18" s="190">
        <f>C18+D18-E18</f>
        <v>0</v>
      </c>
      <c r="G18" s="107">
        <f>'MES 1'!I18</f>
        <v>0</v>
      </c>
      <c r="H18" s="107">
        <v>0</v>
      </c>
      <c r="I18" s="190">
        <f>G18+H18</f>
        <v>0</v>
      </c>
      <c r="J18" s="507" t="e">
        <f t="shared" si="0"/>
        <v>#DIV/0!</v>
      </c>
      <c r="K18" s="508"/>
      <c r="L18" s="110">
        <v>0</v>
      </c>
      <c r="M18" s="110">
        <v>0</v>
      </c>
      <c r="N18" s="191">
        <f>F18-I18</f>
        <v>0</v>
      </c>
    </row>
    <row r="19" spans="1:14" s="196" customFormat="1" ht="18" customHeight="1">
      <c r="A19" s="582" t="s">
        <v>0</v>
      </c>
      <c r="B19" s="584"/>
      <c r="C19" s="192">
        <f>SUM(C14:C18)</f>
        <v>0</v>
      </c>
      <c r="D19" s="193">
        <f t="shared" ref="D19:I19" si="1">SUM(D14:D18)</f>
        <v>0</v>
      </c>
      <c r="E19" s="193">
        <f t="shared" si="1"/>
        <v>0</v>
      </c>
      <c r="F19" s="192">
        <f t="shared" si="1"/>
        <v>0</v>
      </c>
      <c r="G19" s="193">
        <f t="shared" si="1"/>
        <v>0</v>
      </c>
      <c r="H19" s="193">
        <f t="shared" si="1"/>
        <v>0</v>
      </c>
      <c r="I19" s="192">
        <f t="shared" si="1"/>
        <v>0</v>
      </c>
      <c r="J19" s="518" t="e">
        <f t="shared" si="0"/>
        <v>#DIV/0!</v>
      </c>
      <c r="K19" s="519"/>
      <c r="L19" s="194">
        <f>SUM(L14:L18)</f>
        <v>0</v>
      </c>
      <c r="M19" s="194">
        <f>SUM(M14:M18)</f>
        <v>0</v>
      </c>
      <c r="N19" s="195">
        <f>SUM(N14:N18)</f>
        <v>0</v>
      </c>
    </row>
    <row r="21" spans="1:14" ht="18" customHeight="1">
      <c r="B21" s="488" t="s">
        <v>13</v>
      </c>
      <c r="C21" s="488"/>
      <c r="D21" s="488"/>
      <c r="E21" s="488" t="s">
        <v>45</v>
      </c>
      <c r="F21" s="488"/>
      <c r="G21" s="488"/>
      <c r="H21" s="488"/>
      <c r="I21" s="488" t="s">
        <v>46</v>
      </c>
      <c r="J21" s="488"/>
      <c r="K21" s="488"/>
      <c r="L21" s="488"/>
      <c r="M21" s="488"/>
      <c r="N21" s="488"/>
    </row>
    <row r="22" spans="1:14" ht="18" customHeight="1">
      <c r="B22" s="488"/>
      <c r="C22" s="488"/>
      <c r="D22" s="488"/>
      <c r="E22" s="488"/>
      <c r="F22" s="488"/>
      <c r="G22" s="488"/>
      <c r="H22" s="488"/>
      <c r="I22" s="488"/>
      <c r="J22" s="488"/>
      <c r="K22" s="488"/>
      <c r="L22" s="488"/>
      <c r="M22" s="488"/>
      <c r="N22" s="488"/>
    </row>
    <row r="23" spans="1:14" ht="40.5" customHeight="1">
      <c r="B23" s="488"/>
      <c r="C23" s="488"/>
      <c r="D23" s="488"/>
      <c r="E23" s="488"/>
      <c r="F23" s="488"/>
      <c r="G23" s="488"/>
      <c r="H23" s="488"/>
      <c r="I23" s="488"/>
      <c r="J23" s="488"/>
      <c r="K23" s="488"/>
      <c r="L23" s="488"/>
      <c r="M23" s="488"/>
      <c r="N23" s="488"/>
    </row>
    <row r="24" spans="1:14" ht="11.25">
      <c r="B24" s="488" t="s">
        <v>14</v>
      </c>
      <c r="C24" s="488"/>
      <c r="D24" s="488"/>
      <c r="E24" s="488" t="s">
        <v>14</v>
      </c>
      <c r="F24" s="488"/>
      <c r="G24" s="488"/>
      <c r="H24" s="488"/>
      <c r="I24" s="488" t="s">
        <v>14</v>
      </c>
      <c r="J24" s="488"/>
      <c r="K24" s="488"/>
      <c r="L24" s="488"/>
      <c r="M24" s="488"/>
      <c r="N24" s="488"/>
    </row>
    <row r="25" spans="1:14" ht="14.45" customHeight="1"/>
    <row r="26" spans="1:14" ht="11.25">
      <c r="B26" s="197" t="s">
        <v>233</v>
      </c>
    </row>
    <row r="27" spans="1:14" ht="11.25">
      <c r="B27" s="197"/>
    </row>
    <row r="28" spans="1:14" ht="11.25">
      <c r="B28" s="197"/>
    </row>
    <row r="29" spans="1:14" ht="11.25">
      <c r="B29" s="197"/>
    </row>
    <row r="30" spans="1:14" ht="11.25">
      <c r="B30" s="198"/>
    </row>
    <row r="31" spans="1:14" ht="11.25">
      <c r="B31" s="197"/>
    </row>
    <row r="32" spans="1:14" ht="18" customHeight="1">
      <c r="A32" s="199" t="s">
        <v>58</v>
      </c>
      <c r="B32" s="98" t="s">
        <v>16</v>
      </c>
      <c r="C32" s="98">
        <v>1</v>
      </c>
      <c r="D32" s="98">
        <v>2</v>
      </c>
      <c r="E32" s="98">
        <v>3</v>
      </c>
      <c r="F32" s="98" t="s">
        <v>5</v>
      </c>
      <c r="G32" s="98">
        <v>5</v>
      </c>
      <c r="H32" s="98">
        <v>6</v>
      </c>
      <c r="I32" s="98" t="s">
        <v>17</v>
      </c>
      <c r="J32" s="582" t="s">
        <v>105</v>
      </c>
      <c r="K32" s="584"/>
      <c r="L32" s="598">
        <v>9</v>
      </c>
      <c r="M32" s="599"/>
      <c r="N32" s="98" t="s">
        <v>7</v>
      </c>
    </row>
    <row r="33" spans="1:14" s="196" customFormat="1" ht="22.9" customHeight="1">
      <c r="A33" s="576">
        <v>2000</v>
      </c>
      <c r="B33" s="576" t="s">
        <v>18</v>
      </c>
      <c r="C33" s="578" t="s">
        <v>108</v>
      </c>
      <c r="D33" s="576" t="s">
        <v>9</v>
      </c>
      <c r="E33" s="576" t="s">
        <v>10</v>
      </c>
      <c r="F33" s="578" t="s">
        <v>107</v>
      </c>
      <c r="G33" s="578" t="s">
        <v>141</v>
      </c>
      <c r="H33" s="578" t="s">
        <v>139</v>
      </c>
      <c r="I33" s="578" t="s">
        <v>110</v>
      </c>
      <c r="J33" s="594" t="s">
        <v>76</v>
      </c>
      <c r="K33" s="595"/>
      <c r="L33" s="600" t="s">
        <v>132</v>
      </c>
      <c r="M33" s="601"/>
      <c r="N33" s="578" t="s">
        <v>112</v>
      </c>
    </row>
    <row r="34" spans="1:14" s="196" customFormat="1" ht="25.5" customHeight="1">
      <c r="A34" s="577"/>
      <c r="B34" s="577"/>
      <c r="C34" s="579"/>
      <c r="D34" s="577"/>
      <c r="E34" s="577"/>
      <c r="F34" s="602"/>
      <c r="G34" s="602"/>
      <c r="H34" s="579"/>
      <c r="I34" s="579"/>
      <c r="J34" s="596"/>
      <c r="K34" s="597"/>
      <c r="L34" s="200" t="s">
        <v>133</v>
      </c>
      <c r="M34" s="200" t="s">
        <v>134</v>
      </c>
      <c r="N34" s="579"/>
    </row>
    <row r="35" spans="1:14" s="196" customFormat="1" ht="18" customHeight="1">
      <c r="A35" s="98">
        <v>2100</v>
      </c>
      <c r="B35" s="606" t="s">
        <v>187</v>
      </c>
      <c r="C35" s="606"/>
      <c r="D35" s="606"/>
      <c r="E35" s="606"/>
      <c r="F35" s="606"/>
      <c r="G35" s="606"/>
      <c r="H35" s="606"/>
      <c r="I35" s="606"/>
      <c r="J35" s="606"/>
      <c r="K35" s="606"/>
      <c r="L35" s="606"/>
      <c r="M35" s="606"/>
      <c r="N35" s="606"/>
    </row>
    <row r="36" spans="1:14" ht="18" customHeight="1">
      <c r="A36" s="112">
        <v>2101</v>
      </c>
      <c r="B36" s="183" t="s">
        <v>80</v>
      </c>
      <c r="C36" s="190">
        <f>'MES 1'!F34</f>
        <v>0</v>
      </c>
      <c r="D36" s="107">
        <v>0</v>
      </c>
      <c r="E36" s="107">
        <v>0</v>
      </c>
      <c r="F36" s="190">
        <f>C36+D36-E36</f>
        <v>0</v>
      </c>
      <c r="G36" s="107">
        <f>'MES 1'!I34</f>
        <v>0</v>
      </c>
      <c r="H36" s="107">
        <v>0</v>
      </c>
      <c r="I36" s="190">
        <f>G36+H36</f>
        <v>0</v>
      </c>
      <c r="J36" s="507" t="e">
        <f>(I36/F36)</f>
        <v>#DIV/0!</v>
      </c>
      <c r="K36" s="508"/>
      <c r="L36" s="110">
        <v>0</v>
      </c>
      <c r="M36" s="110">
        <v>0</v>
      </c>
      <c r="N36" s="181">
        <f>(F36-I36)</f>
        <v>0</v>
      </c>
    </row>
    <row r="37" spans="1:14" ht="18" customHeight="1">
      <c r="A37" s="112">
        <v>2102</v>
      </c>
      <c r="B37" s="183" t="s">
        <v>20</v>
      </c>
      <c r="C37" s="190">
        <f>'MES 1'!F35</f>
        <v>0</v>
      </c>
      <c r="D37" s="107">
        <v>0</v>
      </c>
      <c r="E37" s="107">
        <v>0</v>
      </c>
      <c r="F37" s="190">
        <f t="shared" ref="F37:F46" si="2">C37+D37-E37</f>
        <v>0</v>
      </c>
      <c r="G37" s="107">
        <f>'MES 1'!I35</f>
        <v>0</v>
      </c>
      <c r="H37" s="107">
        <v>0</v>
      </c>
      <c r="I37" s="190">
        <f t="shared" ref="I37:I46" si="3">G37+H37</f>
        <v>0</v>
      </c>
      <c r="J37" s="507" t="e">
        <f t="shared" ref="J37:J46" si="4">(I37/F37)</f>
        <v>#DIV/0!</v>
      </c>
      <c r="K37" s="508"/>
      <c r="L37" s="110">
        <v>0</v>
      </c>
      <c r="M37" s="110">
        <v>0</v>
      </c>
      <c r="N37" s="181">
        <f t="shared" ref="N37:N46" si="5">(F37-I37)</f>
        <v>0</v>
      </c>
    </row>
    <row r="38" spans="1:14" ht="18" customHeight="1">
      <c r="A38" s="112">
        <v>2103</v>
      </c>
      <c r="B38" s="183" t="s">
        <v>21</v>
      </c>
      <c r="C38" s="190">
        <f>'MES 1'!F36</f>
        <v>0</v>
      </c>
      <c r="D38" s="107">
        <v>0</v>
      </c>
      <c r="E38" s="107">
        <v>0</v>
      </c>
      <c r="F38" s="190">
        <f t="shared" si="2"/>
        <v>0</v>
      </c>
      <c r="G38" s="107">
        <f>'MES 1'!I36</f>
        <v>0</v>
      </c>
      <c r="H38" s="107">
        <v>0</v>
      </c>
      <c r="I38" s="190">
        <f t="shared" si="3"/>
        <v>0</v>
      </c>
      <c r="J38" s="507" t="e">
        <f t="shared" si="4"/>
        <v>#DIV/0!</v>
      </c>
      <c r="K38" s="508"/>
      <c r="L38" s="110">
        <v>0</v>
      </c>
      <c r="M38" s="110">
        <v>0</v>
      </c>
      <c r="N38" s="181">
        <f t="shared" si="5"/>
        <v>0</v>
      </c>
    </row>
    <row r="39" spans="1:14" ht="18" customHeight="1">
      <c r="A39" s="112">
        <v>2104</v>
      </c>
      <c r="B39" s="183" t="s">
        <v>22</v>
      </c>
      <c r="C39" s="190">
        <f>'MES 1'!F37</f>
        <v>0</v>
      </c>
      <c r="D39" s="107">
        <v>0</v>
      </c>
      <c r="E39" s="107">
        <v>0</v>
      </c>
      <c r="F39" s="190">
        <f t="shared" si="2"/>
        <v>0</v>
      </c>
      <c r="G39" s="107">
        <f>'MES 1'!I37</f>
        <v>0</v>
      </c>
      <c r="H39" s="107">
        <v>0</v>
      </c>
      <c r="I39" s="190">
        <f t="shared" si="3"/>
        <v>0</v>
      </c>
      <c r="J39" s="507" t="e">
        <f t="shared" si="4"/>
        <v>#DIV/0!</v>
      </c>
      <c r="K39" s="508"/>
      <c r="L39" s="110">
        <v>0</v>
      </c>
      <c r="M39" s="110">
        <v>0</v>
      </c>
      <c r="N39" s="181">
        <f t="shared" si="5"/>
        <v>0</v>
      </c>
    </row>
    <row r="40" spans="1:14" ht="18" customHeight="1">
      <c r="A40" s="112">
        <v>2105</v>
      </c>
      <c r="B40" s="183" t="s">
        <v>23</v>
      </c>
      <c r="C40" s="190">
        <f>'MES 1'!F38</f>
        <v>0</v>
      </c>
      <c r="D40" s="107">
        <v>0</v>
      </c>
      <c r="E40" s="107">
        <v>0</v>
      </c>
      <c r="F40" s="190">
        <f t="shared" si="2"/>
        <v>0</v>
      </c>
      <c r="G40" s="107">
        <f>'MES 1'!I38</f>
        <v>0</v>
      </c>
      <c r="H40" s="107">
        <v>0</v>
      </c>
      <c r="I40" s="190">
        <f t="shared" si="3"/>
        <v>0</v>
      </c>
      <c r="J40" s="507" t="e">
        <f t="shared" si="4"/>
        <v>#DIV/0!</v>
      </c>
      <c r="K40" s="508"/>
      <c r="L40" s="110">
        <v>0</v>
      </c>
      <c r="M40" s="110">
        <v>0</v>
      </c>
      <c r="N40" s="181">
        <f t="shared" si="5"/>
        <v>0</v>
      </c>
    </row>
    <row r="41" spans="1:14" ht="18" customHeight="1">
      <c r="A41" s="112">
        <v>2106</v>
      </c>
      <c r="B41" s="183" t="s">
        <v>24</v>
      </c>
      <c r="C41" s="190">
        <f>'MES 1'!F39</f>
        <v>0</v>
      </c>
      <c r="D41" s="107">
        <v>0</v>
      </c>
      <c r="E41" s="107">
        <v>0</v>
      </c>
      <c r="F41" s="190">
        <f t="shared" si="2"/>
        <v>0</v>
      </c>
      <c r="G41" s="107">
        <f>'MES 1'!I39</f>
        <v>0</v>
      </c>
      <c r="H41" s="107">
        <v>0</v>
      </c>
      <c r="I41" s="190">
        <f t="shared" si="3"/>
        <v>0</v>
      </c>
      <c r="J41" s="507" t="e">
        <f t="shared" si="4"/>
        <v>#DIV/0!</v>
      </c>
      <c r="K41" s="508"/>
      <c r="L41" s="110">
        <v>0</v>
      </c>
      <c r="M41" s="110">
        <v>0</v>
      </c>
      <c r="N41" s="181">
        <f t="shared" si="5"/>
        <v>0</v>
      </c>
    </row>
    <row r="42" spans="1:14" ht="18" customHeight="1">
      <c r="A42" s="112">
        <v>2107</v>
      </c>
      <c r="B42" s="183" t="s">
        <v>25</v>
      </c>
      <c r="C42" s="190">
        <f>'MES 1'!F40</f>
        <v>0</v>
      </c>
      <c r="D42" s="107">
        <v>0</v>
      </c>
      <c r="E42" s="107">
        <v>0</v>
      </c>
      <c r="F42" s="190">
        <f t="shared" si="2"/>
        <v>0</v>
      </c>
      <c r="G42" s="107">
        <f>'MES 1'!I40</f>
        <v>0</v>
      </c>
      <c r="H42" s="107">
        <v>0</v>
      </c>
      <c r="I42" s="190">
        <f t="shared" si="3"/>
        <v>0</v>
      </c>
      <c r="J42" s="507" t="e">
        <f t="shared" si="4"/>
        <v>#DIV/0!</v>
      </c>
      <c r="K42" s="508"/>
      <c r="L42" s="110">
        <v>0</v>
      </c>
      <c r="M42" s="110">
        <v>0</v>
      </c>
      <c r="N42" s="181">
        <f t="shared" si="5"/>
        <v>0</v>
      </c>
    </row>
    <row r="43" spans="1:14" ht="18" customHeight="1">
      <c r="A43" s="112">
        <v>2108</v>
      </c>
      <c r="B43" s="202" t="s">
        <v>88</v>
      </c>
      <c r="C43" s="190">
        <f>'MES 1'!F41</f>
        <v>0</v>
      </c>
      <c r="D43" s="107">
        <v>0</v>
      </c>
      <c r="E43" s="107">
        <v>0</v>
      </c>
      <c r="F43" s="190">
        <f t="shared" si="2"/>
        <v>0</v>
      </c>
      <c r="G43" s="107">
        <f>'MES 1'!I41</f>
        <v>0</v>
      </c>
      <c r="H43" s="107">
        <v>0</v>
      </c>
      <c r="I43" s="190">
        <f t="shared" si="3"/>
        <v>0</v>
      </c>
      <c r="J43" s="507" t="e">
        <f t="shared" si="4"/>
        <v>#DIV/0!</v>
      </c>
      <c r="K43" s="508"/>
      <c r="L43" s="110">
        <v>0</v>
      </c>
      <c r="M43" s="110">
        <v>0</v>
      </c>
      <c r="N43" s="181">
        <f t="shared" si="5"/>
        <v>0</v>
      </c>
    </row>
    <row r="44" spans="1:14" ht="18" customHeight="1">
      <c r="A44" s="112">
        <v>2109</v>
      </c>
      <c r="B44" s="183" t="s">
        <v>131</v>
      </c>
      <c r="C44" s="190">
        <f>'MES 1'!F42</f>
        <v>0</v>
      </c>
      <c r="D44" s="107">
        <v>0</v>
      </c>
      <c r="E44" s="107">
        <v>0</v>
      </c>
      <c r="F44" s="190">
        <f t="shared" si="2"/>
        <v>0</v>
      </c>
      <c r="G44" s="107">
        <f>'MES 1'!I42</f>
        <v>0</v>
      </c>
      <c r="H44" s="107">
        <v>0</v>
      </c>
      <c r="I44" s="190">
        <f t="shared" si="3"/>
        <v>0</v>
      </c>
      <c r="J44" s="507" t="e">
        <f t="shared" si="4"/>
        <v>#DIV/0!</v>
      </c>
      <c r="K44" s="508"/>
      <c r="L44" s="110">
        <v>0</v>
      </c>
      <c r="M44" s="110">
        <v>0</v>
      </c>
      <c r="N44" s="181">
        <f t="shared" si="5"/>
        <v>0</v>
      </c>
    </row>
    <row r="45" spans="1:14" ht="18" customHeight="1">
      <c r="A45" s="112">
        <v>2110</v>
      </c>
      <c r="B45" s="183" t="s">
        <v>27</v>
      </c>
      <c r="C45" s="190">
        <f>'MES 1'!F43</f>
        <v>0</v>
      </c>
      <c r="D45" s="107">
        <v>0</v>
      </c>
      <c r="E45" s="107">
        <v>0</v>
      </c>
      <c r="F45" s="190">
        <f t="shared" si="2"/>
        <v>0</v>
      </c>
      <c r="G45" s="107">
        <f>'MES 1'!I43</f>
        <v>0</v>
      </c>
      <c r="H45" s="107">
        <v>0</v>
      </c>
      <c r="I45" s="190">
        <f t="shared" si="3"/>
        <v>0</v>
      </c>
      <c r="J45" s="507" t="e">
        <f t="shared" si="4"/>
        <v>#DIV/0!</v>
      </c>
      <c r="K45" s="508"/>
      <c r="L45" s="110">
        <v>0</v>
      </c>
      <c r="M45" s="110">
        <v>0</v>
      </c>
      <c r="N45" s="181">
        <f t="shared" si="5"/>
        <v>0</v>
      </c>
    </row>
    <row r="46" spans="1:14" ht="18" customHeight="1">
      <c r="A46" s="112">
        <v>2111</v>
      </c>
      <c r="B46" s="183" t="s">
        <v>28</v>
      </c>
      <c r="C46" s="190">
        <f>'MES 1'!F44</f>
        <v>0</v>
      </c>
      <c r="D46" s="107">
        <v>0</v>
      </c>
      <c r="E46" s="107">
        <v>0</v>
      </c>
      <c r="F46" s="190">
        <f t="shared" si="2"/>
        <v>0</v>
      </c>
      <c r="G46" s="107">
        <f>'MES 1'!I44</f>
        <v>0</v>
      </c>
      <c r="H46" s="107">
        <v>0</v>
      </c>
      <c r="I46" s="190">
        <f t="shared" si="3"/>
        <v>0</v>
      </c>
      <c r="J46" s="507" t="e">
        <f t="shared" si="4"/>
        <v>#DIV/0!</v>
      </c>
      <c r="K46" s="508"/>
      <c r="L46" s="110">
        <v>0</v>
      </c>
      <c r="M46" s="110">
        <v>0</v>
      </c>
      <c r="N46" s="181">
        <f t="shared" si="5"/>
        <v>0</v>
      </c>
    </row>
    <row r="47" spans="1:14" ht="18" customHeight="1">
      <c r="A47" s="112">
        <v>2112</v>
      </c>
      <c r="B47" s="183" t="s">
        <v>205</v>
      </c>
      <c r="C47" s="190">
        <f>'MES 1'!F45</f>
        <v>0</v>
      </c>
      <c r="D47" s="107">
        <v>0</v>
      </c>
      <c r="E47" s="107">
        <v>0</v>
      </c>
      <c r="F47" s="190">
        <f>C47+D47-E47</f>
        <v>0</v>
      </c>
      <c r="G47" s="107">
        <f>'MES 1'!I45</f>
        <v>0</v>
      </c>
      <c r="H47" s="107">
        <v>0</v>
      </c>
      <c r="I47" s="190">
        <f>G47+H47</f>
        <v>0</v>
      </c>
      <c r="J47" s="507" t="e">
        <f>(I47/F47)</f>
        <v>#DIV/0!</v>
      </c>
      <c r="K47" s="508"/>
      <c r="L47" s="110">
        <v>0</v>
      </c>
      <c r="M47" s="110">
        <v>0</v>
      </c>
      <c r="N47" s="181">
        <f>(F47-I47)</f>
        <v>0</v>
      </c>
    </row>
    <row r="48" spans="1:14" ht="18" customHeight="1">
      <c r="A48" s="112">
        <v>2113</v>
      </c>
      <c r="B48" s="183" t="s">
        <v>124</v>
      </c>
      <c r="C48" s="190">
        <f>'MES 1'!F46</f>
        <v>0</v>
      </c>
      <c r="D48" s="107">
        <v>0</v>
      </c>
      <c r="E48" s="107">
        <v>0</v>
      </c>
      <c r="F48" s="190">
        <f>C48+D48-E48</f>
        <v>0</v>
      </c>
      <c r="G48" s="107">
        <f>'MES 1'!I46</f>
        <v>0</v>
      </c>
      <c r="H48" s="107">
        <v>0</v>
      </c>
      <c r="I48" s="190">
        <f>G48+H48</f>
        <v>0</v>
      </c>
      <c r="J48" s="507" t="e">
        <f>(I48/F48)</f>
        <v>#DIV/0!</v>
      </c>
      <c r="K48" s="508"/>
      <c r="L48" s="110">
        <v>0</v>
      </c>
      <c r="M48" s="110">
        <v>0</v>
      </c>
      <c r="N48" s="181">
        <f>(F48-I48)</f>
        <v>0</v>
      </c>
    </row>
    <row r="49" spans="1:14" s="196" customFormat="1" ht="18" customHeight="1">
      <c r="A49" s="582" t="s">
        <v>29</v>
      </c>
      <c r="B49" s="584"/>
      <c r="C49" s="203">
        <f t="shared" ref="C49:I49" si="6">SUM(C36:C48)</f>
        <v>0</v>
      </c>
      <c r="D49" s="203">
        <f t="shared" si="6"/>
        <v>0</v>
      </c>
      <c r="E49" s="203">
        <f t="shared" si="6"/>
        <v>0</v>
      </c>
      <c r="F49" s="203">
        <f t="shared" si="6"/>
        <v>0</v>
      </c>
      <c r="G49" s="203">
        <f t="shared" si="6"/>
        <v>0</v>
      </c>
      <c r="H49" s="203">
        <f t="shared" si="6"/>
        <v>0</v>
      </c>
      <c r="I49" s="203">
        <f t="shared" si="6"/>
        <v>0</v>
      </c>
      <c r="J49" s="518" t="e">
        <f>(I49/F49)</f>
        <v>#DIV/0!</v>
      </c>
      <c r="K49" s="519"/>
      <c r="L49" s="204">
        <f>SUM(L36:L48)</f>
        <v>0</v>
      </c>
      <c r="M49" s="204">
        <f>SUM(M36:M48)</f>
        <v>0</v>
      </c>
      <c r="N49" s="203">
        <f>SUM(N36:N48)</f>
        <v>0</v>
      </c>
    </row>
    <row r="50" spans="1:14" s="196" customFormat="1" ht="18" customHeight="1">
      <c r="A50" s="98">
        <v>2200</v>
      </c>
      <c r="B50" s="606" t="s">
        <v>188</v>
      </c>
      <c r="C50" s="606"/>
      <c r="D50" s="606"/>
      <c r="E50" s="606"/>
      <c r="F50" s="606"/>
      <c r="G50" s="606"/>
      <c r="H50" s="606"/>
      <c r="I50" s="606"/>
      <c r="J50" s="606"/>
      <c r="K50" s="606"/>
      <c r="L50" s="606"/>
      <c r="M50" s="606"/>
      <c r="N50" s="606"/>
    </row>
    <row r="51" spans="1:14" ht="15" customHeight="1">
      <c r="A51" s="112">
        <v>2201</v>
      </c>
      <c r="B51" s="183" t="s">
        <v>126</v>
      </c>
      <c r="C51" s="111">
        <f>'MES 1'!F49</f>
        <v>0</v>
      </c>
      <c r="D51" s="111">
        <v>0</v>
      </c>
      <c r="E51" s="111">
        <v>0</v>
      </c>
      <c r="F51" s="111">
        <f>C51+D51-E51</f>
        <v>0</v>
      </c>
      <c r="G51" s="111">
        <f>'MES 1'!I49</f>
        <v>0</v>
      </c>
      <c r="H51" s="107">
        <v>0</v>
      </c>
      <c r="I51" s="111">
        <f>(G51+H51)</f>
        <v>0</v>
      </c>
      <c r="J51" s="507" t="e">
        <f>(I51/F51)</f>
        <v>#DIV/0!</v>
      </c>
      <c r="K51" s="508"/>
      <c r="L51" s="110">
        <v>0</v>
      </c>
      <c r="M51" s="110">
        <v>0</v>
      </c>
      <c r="N51" s="181">
        <f>(F51-I51)</f>
        <v>0</v>
      </c>
    </row>
    <row r="52" spans="1:14" ht="18.600000000000001" customHeight="1">
      <c r="A52" s="112">
        <v>2202</v>
      </c>
      <c r="B52" s="202" t="s">
        <v>95</v>
      </c>
      <c r="C52" s="111">
        <f>'MES 1'!F50</f>
        <v>0</v>
      </c>
      <c r="D52" s="111">
        <v>0</v>
      </c>
      <c r="E52" s="111">
        <v>0</v>
      </c>
      <c r="F52" s="111">
        <f t="shared" ref="F52:F58" si="7">C52+D52-E52</f>
        <v>0</v>
      </c>
      <c r="G52" s="111">
        <f>'MES 1'!I50</f>
        <v>0</v>
      </c>
      <c r="H52" s="107">
        <v>0</v>
      </c>
      <c r="I52" s="111">
        <f t="shared" ref="I52:I58" si="8">(G52+H52)</f>
        <v>0</v>
      </c>
      <c r="J52" s="507" t="e">
        <f t="shared" ref="J52:J66" si="9">(I52/F52)</f>
        <v>#DIV/0!</v>
      </c>
      <c r="K52" s="508"/>
      <c r="L52" s="110">
        <v>0</v>
      </c>
      <c r="M52" s="110">
        <v>0</v>
      </c>
      <c r="N52" s="181">
        <f t="shared" ref="N52:N58" si="10">(F52-I52)</f>
        <v>0</v>
      </c>
    </row>
    <row r="53" spans="1:14" ht="22.9" customHeight="1">
      <c r="A53" s="112">
        <v>2203</v>
      </c>
      <c r="B53" s="205" t="s">
        <v>130</v>
      </c>
      <c r="C53" s="111">
        <f>'MES 1'!F51</f>
        <v>0</v>
      </c>
      <c r="D53" s="111">
        <v>0</v>
      </c>
      <c r="E53" s="111">
        <v>0</v>
      </c>
      <c r="F53" s="111">
        <f t="shared" si="7"/>
        <v>0</v>
      </c>
      <c r="G53" s="111">
        <f>'MES 1'!I51</f>
        <v>0</v>
      </c>
      <c r="H53" s="107">
        <v>0</v>
      </c>
      <c r="I53" s="111">
        <f t="shared" si="8"/>
        <v>0</v>
      </c>
      <c r="J53" s="507" t="e">
        <f t="shared" si="9"/>
        <v>#DIV/0!</v>
      </c>
      <c r="K53" s="508"/>
      <c r="L53" s="110">
        <v>0</v>
      </c>
      <c r="M53" s="110">
        <v>0</v>
      </c>
      <c r="N53" s="181">
        <f t="shared" si="10"/>
        <v>0</v>
      </c>
    </row>
    <row r="54" spans="1:14" ht="13.5" customHeight="1">
      <c r="A54" s="112">
        <v>2204</v>
      </c>
      <c r="B54" s="183" t="s">
        <v>129</v>
      </c>
      <c r="C54" s="111">
        <f>'MES 1'!F52</f>
        <v>0</v>
      </c>
      <c r="D54" s="111">
        <v>0</v>
      </c>
      <c r="E54" s="111">
        <v>0</v>
      </c>
      <c r="F54" s="111">
        <f t="shared" si="7"/>
        <v>0</v>
      </c>
      <c r="G54" s="111">
        <f>'MES 1'!I52</f>
        <v>0</v>
      </c>
      <c r="H54" s="107">
        <v>0</v>
      </c>
      <c r="I54" s="111">
        <f t="shared" si="8"/>
        <v>0</v>
      </c>
      <c r="J54" s="507" t="e">
        <f t="shared" si="9"/>
        <v>#DIV/0!</v>
      </c>
      <c r="K54" s="508"/>
      <c r="L54" s="110">
        <v>0</v>
      </c>
      <c r="M54" s="110">
        <v>0</v>
      </c>
      <c r="N54" s="181">
        <f t="shared" si="10"/>
        <v>0</v>
      </c>
    </row>
    <row r="55" spans="1:14" ht="12.75" customHeight="1">
      <c r="A55" s="112">
        <v>2205</v>
      </c>
      <c r="B55" s="183" t="s">
        <v>81</v>
      </c>
      <c r="C55" s="111">
        <f>'MES 1'!F53</f>
        <v>0</v>
      </c>
      <c r="D55" s="111">
        <v>0</v>
      </c>
      <c r="E55" s="111">
        <v>0</v>
      </c>
      <c r="F55" s="111">
        <f t="shared" si="7"/>
        <v>0</v>
      </c>
      <c r="G55" s="111">
        <f>'MES 1'!I53</f>
        <v>0</v>
      </c>
      <c r="H55" s="107">
        <v>0</v>
      </c>
      <c r="I55" s="111">
        <f t="shared" si="8"/>
        <v>0</v>
      </c>
      <c r="J55" s="507" t="e">
        <f t="shared" si="9"/>
        <v>#DIV/0!</v>
      </c>
      <c r="K55" s="508"/>
      <c r="L55" s="110">
        <v>0</v>
      </c>
      <c r="M55" s="110">
        <v>0</v>
      </c>
      <c r="N55" s="181">
        <f t="shared" si="10"/>
        <v>0</v>
      </c>
    </row>
    <row r="56" spans="1:14" ht="12" customHeight="1">
      <c r="A56" s="112">
        <v>2206</v>
      </c>
      <c r="B56" s="183" t="s">
        <v>128</v>
      </c>
      <c r="C56" s="111">
        <f>'MES 1'!F54</f>
        <v>0</v>
      </c>
      <c r="D56" s="111">
        <v>0</v>
      </c>
      <c r="E56" s="111">
        <v>0</v>
      </c>
      <c r="F56" s="111">
        <f t="shared" si="7"/>
        <v>0</v>
      </c>
      <c r="G56" s="111">
        <f>'MES 1'!I54</f>
        <v>0</v>
      </c>
      <c r="H56" s="107">
        <v>0</v>
      </c>
      <c r="I56" s="111">
        <f t="shared" si="8"/>
        <v>0</v>
      </c>
      <c r="J56" s="507" t="e">
        <f t="shared" si="9"/>
        <v>#DIV/0!</v>
      </c>
      <c r="K56" s="508"/>
      <c r="L56" s="110">
        <v>0</v>
      </c>
      <c r="M56" s="110">
        <v>0</v>
      </c>
      <c r="N56" s="181">
        <f t="shared" si="10"/>
        <v>0</v>
      </c>
    </row>
    <row r="57" spans="1:14" ht="13.5" customHeight="1">
      <c r="A57" s="112">
        <v>2207</v>
      </c>
      <c r="B57" s="183" t="s">
        <v>195</v>
      </c>
      <c r="C57" s="111">
        <f>'MES 1'!F55</f>
        <v>0</v>
      </c>
      <c r="D57" s="111">
        <v>0</v>
      </c>
      <c r="E57" s="111">
        <v>0</v>
      </c>
      <c r="F57" s="111">
        <f t="shared" si="7"/>
        <v>0</v>
      </c>
      <c r="G57" s="111">
        <f>'MES 1'!I55</f>
        <v>0</v>
      </c>
      <c r="H57" s="107">
        <v>0</v>
      </c>
      <c r="I57" s="111">
        <f t="shared" si="8"/>
        <v>0</v>
      </c>
      <c r="J57" s="507" t="e">
        <f t="shared" si="9"/>
        <v>#DIV/0!</v>
      </c>
      <c r="K57" s="508"/>
      <c r="L57" s="110">
        <v>0</v>
      </c>
      <c r="M57" s="110">
        <v>0</v>
      </c>
      <c r="N57" s="181">
        <f>(F57-I57)</f>
        <v>0</v>
      </c>
    </row>
    <row r="58" spans="1:14" ht="12.75" customHeight="1">
      <c r="A58" s="112">
        <v>2208</v>
      </c>
      <c r="B58" s="183" t="s">
        <v>100</v>
      </c>
      <c r="C58" s="111">
        <f>'MES 1'!F56</f>
        <v>0</v>
      </c>
      <c r="D58" s="111">
        <v>0</v>
      </c>
      <c r="E58" s="111">
        <v>0</v>
      </c>
      <c r="F58" s="111">
        <f t="shared" si="7"/>
        <v>0</v>
      </c>
      <c r="G58" s="111">
        <f>'MES 1'!I56</f>
        <v>0</v>
      </c>
      <c r="H58" s="107">
        <v>0</v>
      </c>
      <c r="I58" s="111">
        <f t="shared" si="8"/>
        <v>0</v>
      </c>
      <c r="J58" s="507" t="e">
        <f t="shared" si="9"/>
        <v>#DIV/0!</v>
      </c>
      <c r="K58" s="508"/>
      <c r="L58" s="110">
        <v>0</v>
      </c>
      <c r="M58" s="110">
        <v>0</v>
      </c>
      <c r="N58" s="181">
        <f t="shared" si="10"/>
        <v>0</v>
      </c>
    </row>
    <row r="59" spans="1:14" ht="13.5" customHeight="1">
      <c r="A59" s="112">
        <v>2209</v>
      </c>
      <c r="B59" s="183" t="s">
        <v>183</v>
      </c>
      <c r="C59" s="111">
        <f>'MES 1'!F57</f>
        <v>0</v>
      </c>
      <c r="D59" s="111">
        <v>0</v>
      </c>
      <c r="E59" s="111">
        <v>0</v>
      </c>
      <c r="F59" s="111">
        <f t="shared" ref="F59:F65" si="11">C59+D59-E59</f>
        <v>0</v>
      </c>
      <c r="G59" s="111">
        <f>'MES 1'!I57</f>
        <v>0</v>
      </c>
      <c r="H59" s="107">
        <v>0</v>
      </c>
      <c r="I59" s="111">
        <f t="shared" ref="I59:I65" si="12">(G59+H59)</f>
        <v>0</v>
      </c>
      <c r="J59" s="507" t="e">
        <f t="shared" ref="J59:J65" si="13">(I59/F59)</f>
        <v>#DIV/0!</v>
      </c>
      <c r="K59" s="508"/>
      <c r="L59" s="110">
        <v>0</v>
      </c>
      <c r="M59" s="110">
        <v>0</v>
      </c>
      <c r="N59" s="181">
        <f t="shared" ref="N59:N65" si="14">(F59-I59)</f>
        <v>0</v>
      </c>
    </row>
    <row r="60" spans="1:14" ht="33.75" customHeight="1">
      <c r="A60" s="112">
        <v>2210</v>
      </c>
      <c r="B60" s="202" t="s">
        <v>184</v>
      </c>
      <c r="C60" s="111">
        <f>'MES 1'!F58</f>
        <v>0</v>
      </c>
      <c r="D60" s="111">
        <v>0</v>
      </c>
      <c r="E60" s="111">
        <v>0</v>
      </c>
      <c r="F60" s="111">
        <f t="shared" si="11"/>
        <v>0</v>
      </c>
      <c r="G60" s="111">
        <f>'MES 1'!I58</f>
        <v>0</v>
      </c>
      <c r="H60" s="107">
        <v>0</v>
      </c>
      <c r="I60" s="111">
        <f t="shared" si="12"/>
        <v>0</v>
      </c>
      <c r="J60" s="507" t="e">
        <f t="shared" si="13"/>
        <v>#DIV/0!</v>
      </c>
      <c r="K60" s="508"/>
      <c r="L60" s="110">
        <v>0</v>
      </c>
      <c r="M60" s="110">
        <v>0</v>
      </c>
      <c r="N60" s="181">
        <f t="shared" si="14"/>
        <v>0</v>
      </c>
    </row>
    <row r="61" spans="1:14" ht="21.6" customHeight="1">
      <c r="A61" s="112">
        <v>2211</v>
      </c>
      <c r="B61" s="202" t="s">
        <v>227</v>
      </c>
      <c r="C61" s="111">
        <f>'MES 1'!F59</f>
        <v>0</v>
      </c>
      <c r="D61" s="111">
        <v>0</v>
      </c>
      <c r="E61" s="111">
        <v>0</v>
      </c>
      <c r="F61" s="111">
        <f t="shared" si="11"/>
        <v>0</v>
      </c>
      <c r="G61" s="111">
        <f>'MES 1'!I59</f>
        <v>0</v>
      </c>
      <c r="H61" s="107">
        <v>0</v>
      </c>
      <c r="I61" s="111">
        <f t="shared" si="12"/>
        <v>0</v>
      </c>
      <c r="J61" s="507" t="e">
        <f t="shared" si="13"/>
        <v>#DIV/0!</v>
      </c>
      <c r="K61" s="508"/>
      <c r="L61" s="110">
        <v>0</v>
      </c>
      <c r="M61" s="110">
        <v>0</v>
      </c>
      <c r="N61" s="181">
        <f t="shared" si="14"/>
        <v>0</v>
      </c>
    </row>
    <row r="62" spans="1:14" ht="20.65" customHeight="1">
      <c r="A62" s="112">
        <v>2212</v>
      </c>
      <c r="B62" s="202" t="s">
        <v>200</v>
      </c>
      <c r="C62" s="181">
        <f>'MES 1'!F60</f>
        <v>0</v>
      </c>
      <c r="D62" s="181">
        <v>0</v>
      </c>
      <c r="E62" s="181">
        <v>0</v>
      </c>
      <c r="F62" s="181">
        <f t="shared" si="11"/>
        <v>0</v>
      </c>
      <c r="G62" s="181">
        <f>'MES 1'!I60</f>
        <v>0</v>
      </c>
      <c r="H62" s="190">
        <v>0</v>
      </c>
      <c r="I62" s="181">
        <f t="shared" si="12"/>
        <v>0</v>
      </c>
      <c r="J62" s="507" t="e">
        <f t="shared" si="13"/>
        <v>#DIV/0!</v>
      </c>
      <c r="K62" s="508"/>
      <c r="L62" s="110">
        <v>0</v>
      </c>
      <c r="M62" s="110">
        <v>0</v>
      </c>
      <c r="N62" s="181">
        <f t="shared" si="14"/>
        <v>0</v>
      </c>
    </row>
    <row r="63" spans="1:14" ht="20.65" customHeight="1">
      <c r="A63" s="112">
        <v>2213</v>
      </c>
      <c r="B63" s="202" t="s">
        <v>194</v>
      </c>
      <c r="C63" s="181">
        <f>'MES 1'!F61</f>
        <v>0</v>
      </c>
      <c r="D63" s="181">
        <v>0</v>
      </c>
      <c r="E63" s="181">
        <v>0</v>
      </c>
      <c r="F63" s="181">
        <f>C63+D63-E63</f>
        <v>0</v>
      </c>
      <c r="G63" s="181">
        <f>'MES 1'!I61</f>
        <v>0</v>
      </c>
      <c r="H63" s="190">
        <v>0</v>
      </c>
      <c r="I63" s="181">
        <f>(G63+H63)</f>
        <v>0</v>
      </c>
      <c r="J63" s="507" t="e">
        <f>(I63/F63)</f>
        <v>#DIV/0!</v>
      </c>
      <c r="K63" s="508"/>
      <c r="L63" s="110">
        <v>0</v>
      </c>
      <c r="M63" s="110">
        <v>0</v>
      </c>
      <c r="N63" s="181">
        <f>(F63-I63)</f>
        <v>0</v>
      </c>
    </row>
    <row r="64" spans="1:14" ht="18" customHeight="1">
      <c r="A64" s="112">
        <v>2214</v>
      </c>
      <c r="B64" s="183" t="s">
        <v>186</v>
      </c>
      <c r="C64" s="111">
        <f>'MES 1'!F62</f>
        <v>0</v>
      </c>
      <c r="D64" s="111">
        <v>0</v>
      </c>
      <c r="E64" s="111">
        <v>0</v>
      </c>
      <c r="F64" s="111">
        <f t="shared" si="11"/>
        <v>0</v>
      </c>
      <c r="G64" s="111">
        <f>'MES 1'!I62</f>
        <v>0</v>
      </c>
      <c r="H64" s="107">
        <v>0</v>
      </c>
      <c r="I64" s="111">
        <f t="shared" si="12"/>
        <v>0</v>
      </c>
      <c r="J64" s="507" t="e">
        <f t="shared" si="13"/>
        <v>#DIV/0!</v>
      </c>
      <c r="K64" s="508"/>
      <c r="L64" s="110">
        <v>0</v>
      </c>
      <c r="M64" s="110">
        <v>0</v>
      </c>
      <c r="N64" s="181">
        <f t="shared" si="14"/>
        <v>0</v>
      </c>
    </row>
    <row r="65" spans="1:14" ht="18" customHeight="1">
      <c r="A65" s="112">
        <v>2215</v>
      </c>
      <c r="B65" s="183" t="s">
        <v>124</v>
      </c>
      <c r="C65" s="111">
        <f>'MES 1'!F63</f>
        <v>0</v>
      </c>
      <c r="D65" s="111">
        <v>0</v>
      </c>
      <c r="E65" s="111">
        <v>0</v>
      </c>
      <c r="F65" s="111">
        <f t="shared" si="11"/>
        <v>0</v>
      </c>
      <c r="G65" s="111">
        <f>'MES 1'!I63</f>
        <v>0</v>
      </c>
      <c r="H65" s="107">
        <v>0</v>
      </c>
      <c r="I65" s="111">
        <f t="shared" si="12"/>
        <v>0</v>
      </c>
      <c r="J65" s="507" t="e">
        <f t="shared" si="13"/>
        <v>#DIV/0!</v>
      </c>
      <c r="K65" s="508"/>
      <c r="L65" s="110">
        <v>0</v>
      </c>
      <c r="M65" s="110">
        <v>0</v>
      </c>
      <c r="N65" s="181">
        <f t="shared" si="14"/>
        <v>0</v>
      </c>
    </row>
    <row r="66" spans="1:14" s="196" customFormat="1" ht="18" customHeight="1">
      <c r="A66" s="582" t="s">
        <v>29</v>
      </c>
      <c r="B66" s="584"/>
      <c r="C66" s="206">
        <f t="shared" ref="C66:I66" si="15">SUM(C51:C65)</f>
        <v>0</v>
      </c>
      <c r="D66" s="194">
        <f t="shared" si="15"/>
        <v>0</v>
      </c>
      <c r="E66" s="194">
        <f t="shared" si="15"/>
        <v>0</v>
      </c>
      <c r="F66" s="194">
        <f t="shared" si="15"/>
        <v>0</v>
      </c>
      <c r="G66" s="194">
        <f t="shared" si="15"/>
        <v>0</v>
      </c>
      <c r="H66" s="194">
        <f t="shared" si="15"/>
        <v>0</v>
      </c>
      <c r="I66" s="194">
        <f t="shared" si="15"/>
        <v>0</v>
      </c>
      <c r="J66" s="518" t="e">
        <f t="shared" si="9"/>
        <v>#DIV/0!</v>
      </c>
      <c r="K66" s="519"/>
      <c r="L66" s="194">
        <f>SUM(L51:L65)</f>
        <v>0</v>
      </c>
      <c r="M66" s="194">
        <f>SUM(M51:M65)</f>
        <v>0</v>
      </c>
      <c r="N66" s="194">
        <f>SUM(N51:N65)</f>
        <v>0</v>
      </c>
    </row>
    <row r="67" spans="1:14" s="213" customFormat="1" ht="9.75" customHeight="1">
      <c r="A67" s="207"/>
      <c r="B67" s="208"/>
      <c r="C67" s="209"/>
      <c r="D67" s="209"/>
      <c r="E67" s="209"/>
      <c r="F67" s="209"/>
      <c r="G67" s="209"/>
      <c r="H67" s="209"/>
      <c r="I67" s="209"/>
      <c r="J67" s="210"/>
      <c r="K67" s="210"/>
      <c r="L67" s="211"/>
      <c r="M67" s="211"/>
      <c r="N67" s="212"/>
    </row>
    <row r="68" spans="1:14" s="213" customFormat="1" ht="8.25" customHeight="1">
      <c r="B68" s="214"/>
      <c r="C68" s="215"/>
      <c r="D68" s="215"/>
      <c r="E68" s="215"/>
      <c r="F68" s="215"/>
      <c r="G68" s="215"/>
      <c r="H68" s="215"/>
      <c r="I68" s="215"/>
      <c r="J68" s="216"/>
      <c r="K68" s="216"/>
      <c r="L68" s="217"/>
      <c r="M68" s="217"/>
      <c r="N68" s="218"/>
    </row>
    <row r="69" spans="1:14" s="196" customFormat="1" ht="18" customHeight="1">
      <c r="A69" s="187" t="s">
        <v>58</v>
      </c>
      <c r="B69" s="98" t="s">
        <v>16</v>
      </c>
      <c r="C69" s="98">
        <v>1</v>
      </c>
      <c r="D69" s="98">
        <v>2</v>
      </c>
      <c r="E69" s="98">
        <v>3</v>
      </c>
      <c r="F69" s="98" t="s">
        <v>5</v>
      </c>
      <c r="G69" s="98">
        <v>5</v>
      </c>
      <c r="H69" s="98">
        <v>6</v>
      </c>
      <c r="I69" s="98" t="s">
        <v>17</v>
      </c>
      <c r="J69" s="582" t="s">
        <v>105</v>
      </c>
      <c r="K69" s="584"/>
      <c r="L69" s="598">
        <v>9</v>
      </c>
      <c r="M69" s="599"/>
      <c r="N69" s="98" t="s">
        <v>7</v>
      </c>
    </row>
    <row r="70" spans="1:14" s="196" customFormat="1" ht="27" customHeight="1">
      <c r="A70" s="576">
        <v>2000</v>
      </c>
      <c r="B70" s="576" t="s">
        <v>18</v>
      </c>
      <c r="C70" s="578" t="str">
        <f>C33</f>
        <v>Presupuesto inicial del periodo a ejecutar</v>
      </c>
      <c r="D70" s="576" t="s">
        <v>9</v>
      </c>
      <c r="E70" s="576" t="s">
        <v>10</v>
      </c>
      <c r="F70" s="578" t="str">
        <f>F33</f>
        <v>Presupuesto al final del  periodo ejecutado</v>
      </c>
      <c r="G70" s="578" t="str">
        <f>G33</f>
        <v>Gastos acumulados al mes 1</v>
      </c>
      <c r="H70" s="578" t="str">
        <f>H33</f>
        <v>Gastos - mes 2</v>
      </c>
      <c r="I70" s="578" t="str">
        <f>I33</f>
        <v xml:space="preserve">Valor total ejecutado al final de periodo </v>
      </c>
      <c r="J70" s="594" t="s">
        <v>76</v>
      </c>
      <c r="K70" s="595"/>
      <c r="L70" s="600" t="s">
        <v>132</v>
      </c>
      <c r="M70" s="601"/>
      <c r="N70" s="578" t="str">
        <f>N33</f>
        <v>Total saldo por ejecutar</v>
      </c>
    </row>
    <row r="71" spans="1:14" s="196" customFormat="1" ht="27" customHeight="1">
      <c r="A71" s="577"/>
      <c r="B71" s="577"/>
      <c r="C71" s="579"/>
      <c r="D71" s="577"/>
      <c r="E71" s="577"/>
      <c r="F71" s="602"/>
      <c r="G71" s="602"/>
      <c r="H71" s="579"/>
      <c r="I71" s="579"/>
      <c r="J71" s="596"/>
      <c r="K71" s="597"/>
      <c r="L71" s="219" t="s">
        <v>133</v>
      </c>
      <c r="M71" s="219" t="s">
        <v>134</v>
      </c>
      <c r="N71" s="579"/>
    </row>
    <row r="72" spans="1:14" s="196" customFormat="1" ht="18" customHeight="1">
      <c r="A72" s="98">
        <v>2300</v>
      </c>
      <c r="B72" s="582" t="s">
        <v>189</v>
      </c>
      <c r="C72" s="583"/>
      <c r="D72" s="583"/>
      <c r="E72" s="583"/>
      <c r="F72" s="583"/>
      <c r="G72" s="583"/>
      <c r="H72" s="583"/>
      <c r="I72" s="583"/>
      <c r="J72" s="583"/>
      <c r="K72" s="583"/>
      <c r="L72" s="583"/>
      <c r="M72" s="583"/>
      <c r="N72" s="584"/>
    </row>
    <row r="73" spans="1:14" ht="18" customHeight="1">
      <c r="A73" s="112">
        <v>2301</v>
      </c>
      <c r="B73" s="184" t="s">
        <v>30</v>
      </c>
      <c r="C73" s="220">
        <f>'MES 1'!F71</f>
        <v>0</v>
      </c>
      <c r="D73" s="111">
        <v>0</v>
      </c>
      <c r="E73" s="111">
        <v>0</v>
      </c>
      <c r="F73" s="181">
        <f>C73+D73-E73</f>
        <v>0</v>
      </c>
      <c r="G73" s="181">
        <f>'MES 1'!I71</f>
        <v>0</v>
      </c>
      <c r="H73" s="107">
        <v>0</v>
      </c>
      <c r="I73" s="181">
        <f>(G73+H73)</f>
        <v>0</v>
      </c>
      <c r="J73" s="507" t="e">
        <f>(I73/F73)</f>
        <v>#DIV/0!</v>
      </c>
      <c r="K73" s="508"/>
      <c r="L73" s="110">
        <v>0</v>
      </c>
      <c r="M73" s="110">
        <v>0</v>
      </c>
      <c r="N73" s="181">
        <f t="shared" ref="N73:N82" si="16">(F73-I73)</f>
        <v>0</v>
      </c>
    </row>
    <row r="74" spans="1:14" ht="18" customHeight="1">
      <c r="A74" s="112">
        <v>2302</v>
      </c>
      <c r="B74" s="184" t="s">
        <v>185</v>
      </c>
      <c r="C74" s="220">
        <f>'MES 1'!F72</f>
        <v>0</v>
      </c>
      <c r="D74" s="111">
        <v>0</v>
      </c>
      <c r="E74" s="111">
        <v>0</v>
      </c>
      <c r="F74" s="181">
        <f t="shared" ref="F74:F82" si="17">C74+D74-E74</f>
        <v>0</v>
      </c>
      <c r="G74" s="181">
        <f>'MES 1'!I72</f>
        <v>0</v>
      </c>
      <c r="H74" s="107">
        <v>0</v>
      </c>
      <c r="I74" s="181">
        <f t="shared" ref="I74:I82" si="18">(G74+H74)</f>
        <v>0</v>
      </c>
      <c r="J74" s="507" t="e">
        <f t="shared" ref="J74:J80" si="19">(I74/F74)</f>
        <v>#DIV/0!</v>
      </c>
      <c r="K74" s="508"/>
      <c r="L74" s="110">
        <v>0</v>
      </c>
      <c r="M74" s="110">
        <v>0</v>
      </c>
      <c r="N74" s="181">
        <f t="shared" si="16"/>
        <v>0</v>
      </c>
    </row>
    <row r="75" spans="1:14" ht="18" customHeight="1">
      <c r="A75" s="112">
        <v>2303</v>
      </c>
      <c r="B75" s="184" t="s">
        <v>196</v>
      </c>
      <c r="C75" s="220">
        <f>'MES 1'!F73</f>
        <v>0</v>
      </c>
      <c r="D75" s="111">
        <v>0</v>
      </c>
      <c r="E75" s="111">
        <v>0</v>
      </c>
      <c r="F75" s="181">
        <f t="shared" si="17"/>
        <v>0</v>
      </c>
      <c r="G75" s="181">
        <f>'MES 1'!I73</f>
        <v>0</v>
      </c>
      <c r="H75" s="107">
        <v>0</v>
      </c>
      <c r="I75" s="181">
        <f t="shared" si="18"/>
        <v>0</v>
      </c>
      <c r="J75" s="507" t="e">
        <f t="shared" si="19"/>
        <v>#DIV/0!</v>
      </c>
      <c r="K75" s="508"/>
      <c r="L75" s="110">
        <v>0</v>
      </c>
      <c r="M75" s="110">
        <v>0</v>
      </c>
      <c r="N75" s="181">
        <f t="shared" si="16"/>
        <v>0</v>
      </c>
    </row>
    <row r="76" spans="1:14" ht="18" customHeight="1">
      <c r="A76" s="112">
        <v>2304</v>
      </c>
      <c r="B76" s="184" t="s">
        <v>197</v>
      </c>
      <c r="C76" s="220">
        <f>'MES 1'!F74</f>
        <v>0</v>
      </c>
      <c r="D76" s="111">
        <v>0</v>
      </c>
      <c r="E76" s="111">
        <v>0</v>
      </c>
      <c r="F76" s="181">
        <f>C76+D76-E76</f>
        <v>0</v>
      </c>
      <c r="G76" s="181">
        <f>'MES 1'!I74</f>
        <v>0</v>
      </c>
      <c r="H76" s="107">
        <v>0</v>
      </c>
      <c r="I76" s="181">
        <f>(G76+H76)</f>
        <v>0</v>
      </c>
      <c r="J76" s="507" t="e">
        <f>(I76/F76)</f>
        <v>#DIV/0!</v>
      </c>
      <c r="K76" s="508"/>
      <c r="L76" s="110">
        <v>0</v>
      </c>
      <c r="M76" s="110">
        <v>0</v>
      </c>
      <c r="N76" s="181">
        <f>(F76-I76)</f>
        <v>0</v>
      </c>
    </row>
    <row r="77" spans="1:14" ht="18" customHeight="1">
      <c r="A77" s="112">
        <v>2305</v>
      </c>
      <c r="B77" s="184" t="s">
        <v>93</v>
      </c>
      <c r="C77" s="220">
        <f>'MES 1'!F75</f>
        <v>0</v>
      </c>
      <c r="D77" s="111">
        <v>0</v>
      </c>
      <c r="E77" s="111">
        <v>0</v>
      </c>
      <c r="F77" s="181">
        <f t="shared" si="17"/>
        <v>0</v>
      </c>
      <c r="G77" s="181">
        <f>'MES 1'!I75</f>
        <v>0</v>
      </c>
      <c r="H77" s="107">
        <v>0</v>
      </c>
      <c r="I77" s="181">
        <f t="shared" si="18"/>
        <v>0</v>
      </c>
      <c r="J77" s="507" t="e">
        <f t="shared" si="19"/>
        <v>#DIV/0!</v>
      </c>
      <c r="K77" s="508"/>
      <c r="L77" s="110">
        <v>0</v>
      </c>
      <c r="M77" s="110">
        <v>0</v>
      </c>
      <c r="N77" s="181">
        <f t="shared" si="16"/>
        <v>0</v>
      </c>
    </row>
    <row r="78" spans="1:14" ht="18" customHeight="1">
      <c r="A78" s="112">
        <v>2306</v>
      </c>
      <c r="B78" s="184" t="s">
        <v>92</v>
      </c>
      <c r="C78" s="220">
        <f>'MES 1'!F76</f>
        <v>0</v>
      </c>
      <c r="D78" s="111">
        <v>0</v>
      </c>
      <c r="E78" s="111">
        <v>0</v>
      </c>
      <c r="F78" s="181">
        <f t="shared" si="17"/>
        <v>0</v>
      </c>
      <c r="G78" s="181">
        <f>'MES 1'!I76</f>
        <v>0</v>
      </c>
      <c r="H78" s="107">
        <v>0</v>
      </c>
      <c r="I78" s="181">
        <f t="shared" si="18"/>
        <v>0</v>
      </c>
      <c r="J78" s="507" t="e">
        <f t="shared" si="19"/>
        <v>#DIV/0!</v>
      </c>
      <c r="K78" s="508"/>
      <c r="L78" s="110">
        <v>0</v>
      </c>
      <c r="M78" s="110">
        <v>0</v>
      </c>
      <c r="N78" s="181">
        <f t="shared" si="16"/>
        <v>0</v>
      </c>
    </row>
    <row r="79" spans="1:14" ht="27" customHeight="1">
      <c r="A79" s="112">
        <v>2307</v>
      </c>
      <c r="B79" s="221" t="s">
        <v>82</v>
      </c>
      <c r="C79" s="220">
        <f>'MES 1'!F77</f>
        <v>0</v>
      </c>
      <c r="D79" s="111">
        <v>0</v>
      </c>
      <c r="E79" s="111">
        <v>0</v>
      </c>
      <c r="F79" s="181">
        <f t="shared" si="17"/>
        <v>0</v>
      </c>
      <c r="G79" s="181">
        <f>'MES 1'!I77</f>
        <v>0</v>
      </c>
      <c r="H79" s="107">
        <v>0</v>
      </c>
      <c r="I79" s="181">
        <f t="shared" si="18"/>
        <v>0</v>
      </c>
      <c r="J79" s="507" t="e">
        <f t="shared" si="19"/>
        <v>#DIV/0!</v>
      </c>
      <c r="K79" s="508"/>
      <c r="L79" s="110">
        <v>0</v>
      </c>
      <c r="M79" s="110">
        <v>0</v>
      </c>
      <c r="N79" s="181">
        <f t="shared" si="16"/>
        <v>0</v>
      </c>
    </row>
    <row r="80" spans="1:14" ht="18" customHeight="1">
      <c r="A80" s="112">
        <v>2308</v>
      </c>
      <c r="B80" s="65" t="s">
        <v>198</v>
      </c>
      <c r="C80" s="220">
        <f>'MES 1'!F78</f>
        <v>0</v>
      </c>
      <c r="D80" s="111">
        <v>0</v>
      </c>
      <c r="E80" s="111">
        <v>0</v>
      </c>
      <c r="F80" s="181">
        <f t="shared" si="17"/>
        <v>0</v>
      </c>
      <c r="G80" s="181">
        <f>'MES 1'!I78</f>
        <v>0</v>
      </c>
      <c r="H80" s="107">
        <v>0</v>
      </c>
      <c r="I80" s="181">
        <f t="shared" si="18"/>
        <v>0</v>
      </c>
      <c r="J80" s="507" t="e">
        <f t="shared" si="19"/>
        <v>#DIV/0!</v>
      </c>
      <c r="K80" s="508"/>
      <c r="L80" s="110">
        <v>0</v>
      </c>
      <c r="M80" s="110">
        <v>0</v>
      </c>
      <c r="N80" s="181">
        <f t="shared" si="16"/>
        <v>0</v>
      </c>
    </row>
    <row r="81" spans="1:14" ht="18" customHeight="1">
      <c r="A81" s="112">
        <v>2309</v>
      </c>
      <c r="B81" s="65" t="s">
        <v>216</v>
      </c>
      <c r="C81" s="220">
        <f>'MES 1'!F79</f>
        <v>0</v>
      </c>
      <c r="D81" s="111">
        <v>0</v>
      </c>
      <c r="E81" s="111">
        <v>0</v>
      </c>
      <c r="F81" s="181">
        <f>C81+D81-E81</f>
        <v>0</v>
      </c>
      <c r="G81" s="181">
        <f>'MES 1'!I79</f>
        <v>0</v>
      </c>
      <c r="H81" s="107">
        <v>0</v>
      </c>
      <c r="I81" s="181">
        <f>(G81+H81)</f>
        <v>0</v>
      </c>
      <c r="J81" s="507" t="e">
        <f t="shared" ref="J81:J85" si="20">(I81/F81)</f>
        <v>#DIV/0!</v>
      </c>
      <c r="K81" s="508"/>
      <c r="L81" s="110">
        <v>0</v>
      </c>
      <c r="M81" s="110">
        <v>0</v>
      </c>
      <c r="N81" s="181">
        <f>(F81-I81)</f>
        <v>0</v>
      </c>
    </row>
    <row r="82" spans="1:14" ht="18" customHeight="1">
      <c r="A82" s="112">
        <v>2310</v>
      </c>
      <c r="B82" s="184" t="s">
        <v>84</v>
      </c>
      <c r="C82" s="220">
        <f>'MES 1'!F80</f>
        <v>0</v>
      </c>
      <c r="D82" s="111">
        <v>0</v>
      </c>
      <c r="E82" s="111">
        <v>0</v>
      </c>
      <c r="F82" s="181">
        <f t="shared" si="17"/>
        <v>0</v>
      </c>
      <c r="G82" s="181">
        <f>'MES 1'!I80</f>
        <v>0</v>
      </c>
      <c r="H82" s="107">
        <v>0</v>
      </c>
      <c r="I82" s="181">
        <f t="shared" si="18"/>
        <v>0</v>
      </c>
      <c r="J82" s="507" t="e">
        <f t="shared" si="20"/>
        <v>#DIV/0!</v>
      </c>
      <c r="K82" s="508"/>
      <c r="L82" s="110">
        <v>0</v>
      </c>
      <c r="M82" s="110">
        <v>0</v>
      </c>
      <c r="N82" s="181">
        <f t="shared" si="16"/>
        <v>0</v>
      </c>
    </row>
    <row r="83" spans="1:14" ht="22.15" customHeight="1">
      <c r="A83" s="112">
        <v>2311</v>
      </c>
      <c r="B83" s="184" t="s">
        <v>199</v>
      </c>
      <c r="C83" s="220">
        <f>'MES 1'!F81</f>
        <v>0</v>
      </c>
      <c r="D83" s="111">
        <v>0</v>
      </c>
      <c r="E83" s="111">
        <v>0</v>
      </c>
      <c r="F83" s="181">
        <f>C83+D83-E83</f>
        <v>0</v>
      </c>
      <c r="G83" s="181">
        <f>'MES 1'!I81</f>
        <v>0</v>
      </c>
      <c r="H83" s="107">
        <v>0</v>
      </c>
      <c r="I83" s="181">
        <f>(G83+H83)</f>
        <v>0</v>
      </c>
      <c r="J83" s="507" t="e">
        <f t="shared" si="20"/>
        <v>#DIV/0!</v>
      </c>
      <c r="K83" s="508"/>
      <c r="L83" s="110">
        <v>0</v>
      </c>
      <c r="M83" s="110">
        <v>0</v>
      </c>
      <c r="N83" s="181">
        <f>(F83-I83)</f>
        <v>0</v>
      </c>
    </row>
    <row r="84" spans="1:14" ht="18" customHeight="1">
      <c r="A84" s="112">
        <v>2312</v>
      </c>
      <c r="B84" s="184" t="s">
        <v>124</v>
      </c>
      <c r="C84" s="220">
        <f>'MES 1'!F82</f>
        <v>0</v>
      </c>
      <c r="D84" s="111">
        <v>0</v>
      </c>
      <c r="E84" s="111">
        <v>0</v>
      </c>
      <c r="F84" s="181">
        <f>C84+D84-E84</f>
        <v>0</v>
      </c>
      <c r="G84" s="181">
        <f>'MES 1'!I82</f>
        <v>0</v>
      </c>
      <c r="H84" s="107">
        <v>0</v>
      </c>
      <c r="I84" s="181">
        <f>(G84+H84)</f>
        <v>0</v>
      </c>
      <c r="J84" s="507" t="e">
        <f t="shared" si="20"/>
        <v>#DIV/0!</v>
      </c>
      <c r="K84" s="508"/>
      <c r="L84" s="110">
        <v>0</v>
      </c>
      <c r="M84" s="110">
        <v>0</v>
      </c>
      <c r="N84" s="181">
        <f>(F84-I84)</f>
        <v>0</v>
      </c>
    </row>
    <row r="85" spans="1:14" ht="18" customHeight="1">
      <c r="A85" s="582" t="s">
        <v>31</v>
      </c>
      <c r="B85" s="584"/>
      <c r="C85" s="222">
        <f t="shared" ref="C85:I85" si="21">SUM(C73:C84)</f>
        <v>0</v>
      </c>
      <c r="D85" s="222">
        <f t="shared" si="21"/>
        <v>0</v>
      </c>
      <c r="E85" s="222">
        <f t="shared" si="21"/>
        <v>0</v>
      </c>
      <c r="F85" s="222">
        <f t="shared" si="21"/>
        <v>0</v>
      </c>
      <c r="G85" s="222">
        <f t="shared" si="21"/>
        <v>0</v>
      </c>
      <c r="H85" s="223">
        <f t="shared" si="21"/>
        <v>0</v>
      </c>
      <c r="I85" s="222">
        <f t="shared" si="21"/>
        <v>0</v>
      </c>
      <c r="J85" s="518" t="e">
        <f t="shared" si="20"/>
        <v>#DIV/0!</v>
      </c>
      <c r="K85" s="519"/>
      <c r="L85" s="204">
        <f>SUM(L73:L84)</f>
        <v>0</v>
      </c>
      <c r="M85" s="204">
        <f>SUM(M73:M84)</f>
        <v>0</v>
      </c>
      <c r="N85" s="222">
        <f>SUM(N73:N84)</f>
        <v>0</v>
      </c>
    </row>
    <row r="86" spans="1:14" s="196" customFormat="1" ht="18" customHeight="1">
      <c r="A86" s="582" t="s">
        <v>72</v>
      </c>
      <c r="B86" s="584"/>
      <c r="C86" s="222">
        <f t="shared" ref="C86:I86" si="22">C85+C66+C49</f>
        <v>0</v>
      </c>
      <c r="D86" s="222">
        <f t="shared" si="22"/>
        <v>0</v>
      </c>
      <c r="E86" s="222">
        <f t="shared" si="22"/>
        <v>0</v>
      </c>
      <c r="F86" s="222">
        <f t="shared" si="22"/>
        <v>0</v>
      </c>
      <c r="G86" s="222">
        <f t="shared" si="22"/>
        <v>0</v>
      </c>
      <c r="H86" s="223">
        <f t="shared" si="22"/>
        <v>0</v>
      </c>
      <c r="I86" s="222">
        <f t="shared" si="22"/>
        <v>0</v>
      </c>
      <c r="J86" s="518" t="e">
        <f>(I86/F86)</f>
        <v>#DIV/0!</v>
      </c>
      <c r="K86" s="519"/>
      <c r="L86" s="222">
        <f>L85+L66+L49</f>
        <v>0</v>
      </c>
      <c r="M86" s="222">
        <f>M85+M66+M49</f>
        <v>0</v>
      </c>
      <c r="N86" s="222">
        <f>N85+N66+N49</f>
        <v>0</v>
      </c>
    </row>
    <row r="87" spans="1:14" ht="18" customHeight="1">
      <c r="B87" s="489" t="s">
        <v>13</v>
      </c>
      <c r="C87" s="491"/>
      <c r="D87" s="488" t="s">
        <v>47</v>
      </c>
      <c r="E87" s="488"/>
      <c r="F87" s="488"/>
      <c r="G87" s="488"/>
      <c r="H87" s="488" t="s">
        <v>191</v>
      </c>
      <c r="I87" s="488"/>
      <c r="J87" s="488"/>
      <c r="K87" s="488"/>
      <c r="L87" s="488"/>
      <c r="M87" s="488"/>
      <c r="N87" s="488"/>
    </row>
    <row r="88" spans="1:14" ht="18" customHeight="1">
      <c r="B88" s="488"/>
      <c r="C88" s="488"/>
      <c r="D88" s="488"/>
      <c r="E88" s="488"/>
      <c r="F88" s="488"/>
      <c r="G88" s="488"/>
      <c r="H88" s="488"/>
      <c r="I88" s="488"/>
      <c r="J88" s="488"/>
      <c r="K88" s="488"/>
      <c r="L88" s="488"/>
      <c r="M88" s="488"/>
      <c r="N88" s="488"/>
    </row>
    <row r="89" spans="1:14" ht="40.5" customHeight="1">
      <c r="B89" s="489"/>
      <c r="C89" s="491"/>
      <c r="D89" s="488"/>
      <c r="E89" s="488"/>
      <c r="F89" s="488"/>
      <c r="G89" s="488"/>
      <c r="H89" s="488"/>
      <c r="I89" s="488"/>
      <c r="J89" s="488"/>
      <c r="K89" s="488"/>
      <c r="L89" s="488"/>
      <c r="M89" s="488"/>
      <c r="N89" s="488"/>
    </row>
    <row r="90" spans="1:14" ht="16.5" customHeight="1">
      <c r="B90" s="489" t="s">
        <v>14</v>
      </c>
      <c r="C90" s="491"/>
      <c r="D90" s="488" t="s">
        <v>14</v>
      </c>
      <c r="E90" s="488"/>
      <c r="F90" s="488"/>
      <c r="G90" s="488"/>
      <c r="H90" s="488" t="s">
        <v>14</v>
      </c>
      <c r="I90" s="488"/>
      <c r="J90" s="488"/>
      <c r="K90" s="488"/>
      <c r="L90" s="488"/>
      <c r="M90" s="488"/>
      <c r="N90" s="488"/>
    </row>
    <row r="91" spans="1:14" ht="11.25"/>
    <row r="92" spans="1:14" ht="11.25">
      <c r="B92" s="588"/>
      <c r="C92" s="588"/>
      <c r="D92" s="588"/>
      <c r="E92" s="588"/>
      <c r="F92" s="588"/>
    </row>
    <row r="93" spans="1:14" ht="13.15" customHeight="1">
      <c r="A93" s="566" t="s">
        <v>270</v>
      </c>
      <c r="B93" s="566"/>
      <c r="C93" s="575"/>
      <c r="D93" s="580" t="s">
        <v>96</v>
      </c>
      <c r="E93" s="580"/>
      <c r="F93" s="225">
        <f>H19</f>
        <v>0</v>
      </c>
      <c r="G93" s="603" t="s">
        <v>97</v>
      </c>
      <c r="H93" s="604"/>
      <c r="I93" s="605"/>
      <c r="J93" s="516">
        <f>+F93+'MES 1'!J91</f>
        <v>0</v>
      </c>
      <c r="K93" s="517"/>
    </row>
    <row r="94" spans="1:14" ht="13.15" customHeight="1">
      <c r="A94" s="566"/>
      <c r="B94" s="566"/>
      <c r="C94" s="575"/>
      <c r="D94" s="581" t="s">
        <v>98</v>
      </c>
      <c r="E94" s="581"/>
      <c r="F94" s="226">
        <f>H86</f>
        <v>0</v>
      </c>
      <c r="G94" s="585" t="s">
        <v>104</v>
      </c>
      <c r="H94" s="586"/>
      <c r="I94" s="587"/>
      <c r="J94" s="516">
        <f>+F94+'MES 1'!J92</f>
        <v>0</v>
      </c>
      <c r="K94" s="517"/>
    </row>
    <row r="95" spans="1:14" ht="15.75" customHeight="1">
      <c r="A95" s="574" t="s">
        <v>267</v>
      </c>
      <c r="B95" s="574"/>
      <c r="C95" s="574"/>
      <c r="D95" s="85" t="s">
        <v>238</v>
      </c>
      <c r="E95" s="86"/>
      <c r="F95" s="180">
        <f>+F93-F94</f>
        <v>0</v>
      </c>
      <c r="G95" s="589" t="s">
        <v>237</v>
      </c>
      <c r="H95" s="590"/>
      <c r="I95" s="591"/>
      <c r="J95" s="592">
        <f>J93-J94</f>
        <v>0</v>
      </c>
      <c r="K95" s="593"/>
    </row>
    <row r="96" spans="1:14" ht="45.75" customHeight="1">
      <c r="A96" s="566" t="s">
        <v>268</v>
      </c>
      <c r="B96" s="566"/>
      <c r="C96" s="566"/>
      <c r="D96" s="83"/>
      <c r="E96" s="83"/>
      <c r="F96" s="83"/>
      <c r="G96" s="615"/>
      <c r="H96" s="615"/>
      <c r="I96" s="615"/>
      <c r="J96" s="616"/>
      <c r="K96" s="616"/>
      <c r="L96" s="227"/>
    </row>
    <row r="97" spans="1:14" ht="11.25" customHeight="1">
      <c r="A97" s="566" t="s">
        <v>269</v>
      </c>
      <c r="B97" s="566"/>
      <c r="C97" s="566"/>
      <c r="D97" s="572" t="s">
        <v>248</v>
      </c>
      <c r="E97" s="573"/>
      <c r="F97" s="228"/>
      <c r="H97" s="229" t="s">
        <v>249</v>
      </c>
      <c r="I97" s="230"/>
    </row>
    <row r="98" spans="1:14" ht="33" customHeight="1">
      <c r="A98" s="566"/>
      <c r="B98" s="566"/>
      <c r="C98" s="566"/>
      <c r="D98" s="568" t="s">
        <v>257</v>
      </c>
      <c r="E98" s="569"/>
      <c r="F98" s="228">
        <f>H19</f>
        <v>0</v>
      </c>
      <c r="G98" s="231"/>
      <c r="H98" s="232" t="s">
        <v>250</v>
      </c>
      <c r="I98" s="233">
        <v>0</v>
      </c>
      <c r="K98" s="564"/>
      <c r="L98" s="565"/>
      <c r="M98" s="234" t="s">
        <v>281</v>
      </c>
      <c r="N98" s="235" t="s">
        <v>280</v>
      </c>
    </row>
    <row r="99" spans="1:14" ht="55.5" customHeight="1">
      <c r="A99" s="566"/>
      <c r="B99" s="566"/>
      <c r="C99" s="566"/>
      <c r="D99" s="570" t="s">
        <v>258</v>
      </c>
      <c r="E99" s="571"/>
      <c r="F99" s="92"/>
      <c r="G99" s="231"/>
      <c r="H99" s="232" t="s">
        <v>251</v>
      </c>
      <c r="I99" s="233">
        <v>0</v>
      </c>
      <c r="K99" s="564" t="s">
        <v>278</v>
      </c>
      <c r="L99" s="565"/>
      <c r="M99" s="234">
        <v>0</v>
      </c>
      <c r="N99" s="235">
        <v>0</v>
      </c>
    </row>
    <row r="100" spans="1:14" ht="21.75" customHeight="1">
      <c r="A100" s="566"/>
      <c r="B100" s="566"/>
      <c r="C100" s="566"/>
      <c r="K100" s="564" t="s">
        <v>278</v>
      </c>
      <c r="L100" s="565"/>
      <c r="M100" s="234">
        <v>0</v>
      </c>
      <c r="N100" s="235">
        <v>0</v>
      </c>
    </row>
    <row r="101" spans="1:14" ht="9.75" customHeight="1">
      <c r="A101" s="567" t="s">
        <v>282</v>
      </c>
      <c r="B101" s="567"/>
      <c r="C101" s="567"/>
      <c r="K101" s="564" t="s">
        <v>278</v>
      </c>
      <c r="L101" s="565"/>
      <c r="M101" s="234">
        <v>0</v>
      </c>
      <c r="N101" s="235">
        <v>0</v>
      </c>
    </row>
    <row r="102" spans="1:14" ht="18" customHeight="1">
      <c r="A102" s="567"/>
      <c r="B102" s="567"/>
      <c r="C102" s="567"/>
      <c r="K102" s="564" t="s">
        <v>279</v>
      </c>
      <c r="L102" s="565"/>
      <c r="M102" s="234">
        <v>0</v>
      </c>
      <c r="N102" s="235" t="s">
        <v>284</v>
      </c>
    </row>
    <row r="103" spans="1:14" ht="20.25" customHeight="1">
      <c r="A103" s="567"/>
      <c r="B103" s="567"/>
      <c r="C103" s="567"/>
      <c r="E103" s="101"/>
      <c r="F103" s="101"/>
      <c r="K103" s="564" t="s">
        <v>279</v>
      </c>
      <c r="L103" s="565"/>
      <c r="M103" s="234">
        <v>0</v>
      </c>
      <c r="N103" s="235">
        <v>0</v>
      </c>
    </row>
    <row r="104" spans="1:14" ht="20.25" customHeight="1">
      <c r="A104" s="236"/>
      <c r="B104" s="236"/>
      <c r="C104" s="236"/>
      <c r="E104" s="101"/>
      <c r="F104" s="101"/>
      <c r="K104" s="564" t="s">
        <v>279</v>
      </c>
      <c r="L104" s="565"/>
      <c r="M104" s="234">
        <v>0</v>
      </c>
      <c r="N104" s="235">
        <v>0</v>
      </c>
    </row>
    <row r="105" spans="1:14" ht="24" customHeight="1">
      <c r="B105" s="236"/>
      <c r="C105" s="236"/>
    </row>
    <row r="107" spans="1:14" ht="33" customHeight="1"/>
  </sheetData>
  <sheetProtection algorithmName="SHA-512" hashValue="GII+qRd/zwq9s67x24I96LAxW6yQ7Ot8I5vGnEF0ssESYtTePKI6mokhiLZtiLugPOZTrPmExrwJ8Z1/MmP4Rg==" saltValue="lKKwEjTLJe5npZAJmJyxGg==" spinCount="100000" sheet="1" objects="1" scenarios="1"/>
  <mergeCells count="185">
    <mergeCell ref="G96:I96"/>
    <mergeCell ref="J96:K96"/>
    <mergeCell ref="A19:B19"/>
    <mergeCell ref="J19:K19"/>
    <mergeCell ref="J32:K32"/>
    <mergeCell ref="G33:G34"/>
    <mergeCell ref="H33:H34"/>
    <mergeCell ref="I21:N21"/>
    <mergeCell ref="B22:D22"/>
    <mergeCell ref="E22:H22"/>
    <mergeCell ref="I22:N22"/>
    <mergeCell ref="L33:M33"/>
    <mergeCell ref="L32:M32"/>
    <mergeCell ref="B24:D24"/>
    <mergeCell ref="E24:H24"/>
    <mergeCell ref="I24:N24"/>
    <mergeCell ref="B21:D21"/>
    <mergeCell ref="E21:H21"/>
    <mergeCell ref="B23:D23"/>
    <mergeCell ref="E23:H23"/>
    <mergeCell ref="I23:N23"/>
    <mergeCell ref="A33:A34"/>
    <mergeCell ref="B33:B34"/>
    <mergeCell ref="C33:C34"/>
    <mergeCell ref="M7:N7"/>
    <mergeCell ref="G10:H10"/>
    <mergeCell ref="M10:N10"/>
    <mergeCell ref="C8:D8"/>
    <mergeCell ref="E8:F8"/>
    <mergeCell ref="G8:H8"/>
    <mergeCell ref="J8:K8"/>
    <mergeCell ref="M8:N8"/>
    <mergeCell ref="C9:D9"/>
    <mergeCell ref="E9:F9"/>
    <mergeCell ref="G9:H9"/>
    <mergeCell ref="J9:K9"/>
    <mergeCell ref="M9:N9"/>
    <mergeCell ref="E7:F7"/>
    <mergeCell ref="G7:H7"/>
    <mergeCell ref="J7:K7"/>
    <mergeCell ref="E10:F10"/>
    <mergeCell ref="J10:L10"/>
    <mergeCell ref="L12:M12"/>
    <mergeCell ref="I12:I13"/>
    <mergeCell ref="N12:N13"/>
    <mergeCell ref="A12:A13"/>
    <mergeCell ref="B12:B13"/>
    <mergeCell ref="G4:H4"/>
    <mergeCell ref="J11:K11"/>
    <mergeCell ref="L11:M11"/>
    <mergeCell ref="A4:A10"/>
    <mergeCell ref="C4:D4"/>
    <mergeCell ref="E4:F4"/>
    <mergeCell ref="J4:K4"/>
    <mergeCell ref="M4:N4"/>
    <mergeCell ref="C5:D5"/>
    <mergeCell ref="E5:F5"/>
    <mergeCell ref="G5:H5"/>
    <mergeCell ref="J5:K5"/>
    <mergeCell ref="M5:N5"/>
    <mergeCell ref="C6:D6"/>
    <mergeCell ref="E6:F6"/>
    <mergeCell ref="G6:H6"/>
    <mergeCell ref="J6:K6"/>
    <mergeCell ref="M6:N6"/>
    <mergeCell ref="C7:D7"/>
    <mergeCell ref="C12:C13"/>
    <mergeCell ref="D12:D13"/>
    <mergeCell ref="E12:E13"/>
    <mergeCell ref="F12:F13"/>
    <mergeCell ref="J14:K14"/>
    <mergeCell ref="J16:K16"/>
    <mergeCell ref="G12:G13"/>
    <mergeCell ref="H12:H13"/>
    <mergeCell ref="J15:K15"/>
    <mergeCell ref="J12:K13"/>
    <mergeCell ref="D33:D34"/>
    <mergeCell ref="E33:E34"/>
    <mergeCell ref="F33:F34"/>
    <mergeCell ref="I33:I34"/>
    <mergeCell ref="J33:K34"/>
    <mergeCell ref="N33:N34"/>
    <mergeCell ref="B35:N35"/>
    <mergeCell ref="J36:K36"/>
    <mergeCell ref="J37:K37"/>
    <mergeCell ref="J57:K57"/>
    <mergeCell ref="J58:K58"/>
    <mergeCell ref="J17:K17"/>
    <mergeCell ref="J18:K18"/>
    <mergeCell ref="J49:K49"/>
    <mergeCell ref="J40:K40"/>
    <mergeCell ref="J41:K41"/>
    <mergeCell ref="J42:K42"/>
    <mergeCell ref="J43:K43"/>
    <mergeCell ref="J44:K44"/>
    <mergeCell ref="J45:K45"/>
    <mergeCell ref="J48:K48"/>
    <mergeCell ref="J47:K47"/>
    <mergeCell ref="B50:N50"/>
    <mergeCell ref="A49:B49"/>
    <mergeCell ref="J38:K38"/>
    <mergeCell ref="J39:K39"/>
    <mergeCell ref="J46:K46"/>
    <mergeCell ref="J51:K51"/>
    <mergeCell ref="J52:K52"/>
    <mergeCell ref="J53:K53"/>
    <mergeCell ref="J54:K54"/>
    <mergeCell ref="J55:K55"/>
    <mergeCell ref="J56:K56"/>
    <mergeCell ref="G95:I95"/>
    <mergeCell ref="J95:K95"/>
    <mergeCell ref="N70:N71"/>
    <mergeCell ref="A70:A71"/>
    <mergeCell ref="J60:K60"/>
    <mergeCell ref="J62:K62"/>
    <mergeCell ref="J63:K63"/>
    <mergeCell ref="J76:K76"/>
    <mergeCell ref="J81:K81"/>
    <mergeCell ref="J83:K83"/>
    <mergeCell ref="J69:K69"/>
    <mergeCell ref="J70:K71"/>
    <mergeCell ref="J64:K64"/>
    <mergeCell ref="J66:K66"/>
    <mergeCell ref="L69:M69"/>
    <mergeCell ref="L70:M70"/>
    <mergeCell ref="F70:F71"/>
    <mergeCell ref="G70:G71"/>
    <mergeCell ref="H70:H71"/>
    <mergeCell ref="I70:I71"/>
    <mergeCell ref="A66:B66"/>
    <mergeCell ref="J61:K61"/>
    <mergeCell ref="J65:K65"/>
    <mergeCell ref="G93:I93"/>
    <mergeCell ref="B90:C90"/>
    <mergeCell ref="D90:G90"/>
    <mergeCell ref="H90:N90"/>
    <mergeCell ref="B92:F92"/>
    <mergeCell ref="B87:C87"/>
    <mergeCell ref="D87:G87"/>
    <mergeCell ref="H87:N87"/>
    <mergeCell ref="J93:K93"/>
    <mergeCell ref="J94:K94"/>
    <mergeCell ref="J59:K59"/>
    <mergeCell ref="A86:B86"/>
    <mergeCell ref="J86:K86"/>
    <mergeCell ref="B88:C88"/>
    <mergeCell ref="D88:G88"/>
    <mergeCell ref="H88:N88"/>
    <mergeCell ref="B89:C89"/>
    <mergeCell ref="D89:G89"/>
    <mergeCell ref="H89:N89"/>
    <mergeCell ref="A95:C95"/>
    <mergeCell ref="A96:C96"/>
    <mergeCell ref="A93:C94"/>
    <mergeCell ref="K98:L98"/>
    <mergeCell ref="K99:L99"/>
    <mergeCell ref="B70:B71"/>
    <mergeCell ref="C70:C71"/>
    <mergeCell ref="D70:D71"/>
    <mergeCell ref="E70:E71"/>
    <mergeCell ref="D93:E93"/>
    <mergeCell ref="D94:E94"/>
    <mergeCell ref="B72:N72"/>
    <mergeCell ref="J82:K82"/>
    <mergeCell ref="A85:B85"/>
    <mergeCell ref="J85:K85"/>
    <mergeCell ref="J79:K79"/>
    <mergeCell ref="J80:K80"/>
    <mergeCell ref="J73:K73"/>
    <mergeCell ref="J74:K74"/>
    <mergeCell ref="J75:K75"/>
    <mergeCell ref="J77:K77"/>
    <mergeCell ref="J78:K78"/>
    <mergeCell ref="G94:I94"/>
    <mergeCell ref="J84:K84"/>
    <mergeCell ref="K100:L100"/>
    <mergeCell ref="K101:L101"/>
    <mergeCell ref="K102:L102"/>
    <mergeCell ref="K103:L103"/>
    <mergeCell ref="K104:L104"/>
    <mergeCell ref="A97:C100"/>
    <mergeCell ref="A101:C103"/>
    <mergeCell ref="D98:E98"/>
    <mergeCell ref="D99:E99"/>
    <mergeCell ref="D97:E97"/>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ignoredErrors>
    <ignoredError sqref="J16:K18" evalError="1"/>
  </ignoredErrors>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02"/>
  <sheetViews>
    <sheetView topLeftCell="A19" zoomScale="90" zoomScaleNormal="90" workbookViewId="0">
      <selection activeCell="G68" sqref="G68:G69"/>
    </sheetView>
  </sheetViews>
  <sheetFormatPr baseColWidth="10" defaultColWidth="11.42578125" defaultRowHeight="18" customHeight="1"/>
  <cols>
    <col min="1" max="1" width="8.7109375" style="97" customWidth="1"/>
    <col min="2" max="2" width="43.42578125" style="97" customWidth="1"/>
    <col min="3" max="5" width="14.7109375" style="97" customWidth="1"/>
    <col min="6" max="6" width="16.7109375" style="97" customWidth="1"/>
    <col min="7" max="9" width="14.7109375" style="97" customWidth="1"/>
    <col min="10" max="10" width="7" style="97" customWidth="1"/>
    <col min="11" max="11" width="6.85546875" style="97" customWidth="1"/>
    <col min="12" max="12" width="9.85546875" style="182" customWidth="1"/>
    <col min="13" max="13" width="8.7109375" style="182" customWidth="1"/>
    <col min="14" max="14" width="14.7109375" style="97" customWidth="1"/>
    <col min="15" max="16384" width="11.42578125" style="97"/>
  </cols>
  <sheetData>
    <row r="1" spans="1:14" s="358" customFormat="1" ht="25.9" customHeight="1">
      <c r="A1" s="355"/>
      <c r="B1" s="356"/>
      <c r="C1" s="356"/>
      <c r="D1" s="356"/>
      <c r="E1" s="356"/>
      <c r="F1" s="356"/>
      <c r="G1" s="356"/>
      <c r="H1" s="356"/>
      <c r="I1" s="356"/>
      <c r="J1" s="356"/>
      <c r="K1" s="356"/>
      <c r="L1" s="357"/>
      <c r="M1" s="357"/>
      <c r="N1" s="357"/>
    </row>
    <row r="2" spans="1:14" s="358" customFormat="1" ht="25.9" customHeight="1">
      <c r="A2" s="355"/>
      <c r="B2" s="356"/>
      <c r="C2" s="356"/>
      <c r="D2" s="356"/>
      <c r="E2" s="356"/>
      <c r="F2" s="356"/>
      <c r="G2" s="356"/>
      <c r="H2" s="356"/>
      <c r="I2" s="356"/>
      <c r="J2" s="356"/>
      <c r="K2" s="356"/>
      <c r="L2" s="357"/>
      <c r="M2" s="357"/>
      <c r="N2" s="357"/>
    </row>
    <row r="3" spans="1:14" s="358" customFormat="1" ht="25.9" customHeight="1">
      <c r="A3" s="359"/>
      <c r="B3" s="356"/>
      <c r="C3" s="356"/>
      <c r="D3" s="356"/>
      <c r="E3" s="356"/>
      <c r="F3" s="356"/>
      <c r="G3" s="356"/>
      <c r="H3" s="356"/>
      <c r="I3" s="356"/>
      <c r="J3" s="356"/>
      <c r="K3" s="356"/>
      <c r="L3" s="357"/>
      <c r="M3" s="357"/>
      <c r="N3" s="357"/>
    </row>
    <row r="4" spans="1:14" ht="32.25" customHeight="1">
      <c r="A4" s="488"/>
      <c r="B4" s="183" t="s">
        <v>85</v>
      </c>
      <c r="C4" s="488">
        <f>PRESUPUESTO!$C$2</f>
        <v>0</v>
      </c>
      <c r="D4" s="488"/>
      <c r="E4" s="488" t="s">
        <v>213</v>
      </c>
      <c r="F4" s="488"/>
      <c r="G4" s="545" t="s">
        <v>223</v>
      </c>
      <c r="H4" s="542"/>
      <c r="I4" s="114" t="s">
        <v>217</v>
      </c>
      <c r="J4" s="545" t="s">
        <v>218</v>
      </c>
      <c r="K4" s="542"/>
      <c r="L4" s="114" t="s">
        <v>211</v>
      </c>
      <c r="M4" s="541" t="s">
        <v>212</v>
      </c>
      <c r="N4" s="542"/>
    </row>
    <row r="5" spans="1:14" ht="18" customHeight="1">
      <c r="A5" s="488"/>
      <c r="B5" s="183" t="s">
        <v>15</v>
      </c>
      <c r="C5" s="489">
        <f>PRESUPUESTO!$C$3</f>
        <v>0</v>
      </c>
      <c r="D5" s="491"/>
      <c r="E5" s="488"/>
      <c r="F5" s="488"/>
      <c r="G5" s="537" t="str">
        <f>PRESUPUESTO!$A$11</f>
        <v>(1) INTERNADO</v>
      </c>
      <c r="H5" s="538"/>
      <c r="I5" s="117">
        <f>PRESUPUESTO!$E$11</f>
        <v>0</v>
      </c>
      <c r="J5" s="489">
        <f>PRESUPUESTO!$F$11</f>
        <v>0</v>
      </c>
      <c r="K5" s="491"/>
      <c r="L5" s="113">
        <f>'MES 2'!L5</f>
        <v>0</v>
      </c>
      <c r="M5" s="543">
        <v>0</v>
      </c>
      <c r="N5" s="544"/>
    </row>
    <row r="6" spans="1:14" ht="18" customHeight="1">
      <c r="A6" s="488"/>
      <c r="B6" s="184" t="s">
        <v>42</v>
      </c>
      <c r="C6" s="489">
        <f>PRESUPUESTO!$C$4</f>
        <v>0</v>
      </c>
      <c r="D6" s="491"/>
      <c r="E6" s="488" t="s">
        <v>215</v>
      </c>
      <c r="F6" s="488"/>
      <c r="G6" s="537" t="str">
        <f>PRESUPUESTO!$A$12</f>
        <v>(2) EXTERNADO MEDIA JORNADA</v>
      </c>
      <c r="H6" s="538"/>
      <c r="I6" s="117">
        <f>PRESUPUESTO!$E$12</f>
        <v>0</v>
      </c>
      <c r="J6" s="489">
        <f>PRESUPUESTO!$F$12</f>
        <v>0</v>
      </c>
      <c r="K6" s="491"/>
      <c r="L6" s="113">
        <f>'MES 2'!L6</f>
        <v>0</v>
      </c>
      <c r="M6" s="543">
        <v>0</v>
      </c>
      <c r="N6" s="544"/>
    </row>
    <row r="7" spans="1:14" ht="18" customHeight="1">
      <c r="A7" s="488"/>
      <c r="B7" s="360" t="s">
        <v>1</v>
      </c>
      <c r="C7" s="534">
        <f>PRESUPUESTO!$G$2</f>
        <v>0</v>
      </c>
      <c r="D7" s="535"/>
      <c r="E7" s="536"/>
      <c r="F7" s="536"/>
      <c r="G7" s="537" t="str">
        <f>PRESUPUESTO!$A$13</f>
        <v>(3) INTERVENCION DE APOYO PSICOSOCIAL</v>
      </c>
      <c r="H7" s="538"/>
      <c r="I7" s="117">
        <f>PRESUPUESTO!$E$13</f>
        <v>0</v>
      </c>
      <c r="J7" s="489">
        <f>PRESUPUESTO!$F$13</f>
        <v>0</v>
      </c>
      <c r="K7" s="491"/>
      <c r="L7" s="113">
        <f>'MES 2'!L7</f>
        <v>0</v>
      </c>
      <c r="M7" s="543">
        <v>0</v>
      </c>
      <c r="N7" s="544"/>
    </row>
    <row r="8" spans="1:14" ht="18" customHeight="1">
      <c r="A8" s="488"/>
      <c r="B8" s="186" t="s">
        <v>41</v>
      </c>
      <c r="C8" s="534">
        <f>PRESUPUESTO!$G$3</f>
        <v>0</v>
      </c>
      <c r="D8" s="535"/>
      <c r="E8" s="489" t="s">
        <v>214</v>
      </c>
      <c r="F8" s="491"/>
      <c r="G8" s="537" t="str">
        <f>PRESUPUESTO!$A$14</f>
        <v>(4) APOYO PSICOLOGICO ESPECIALIZADO</v>
      </c>
      <c r="H8" s="538"/>
      <c r="I8" s="117">
        <f>PRESUPUESTO!$E$14</f>
        <v>0</v>
      </c>
      <c r="J8" s="489">
        <f>PRESUPUESTO!$F$14</f>
        <v>0</v>
      </c>
      <c r="K8" s="491"/>
      <c r="L8" s="113">
        <f>'MES 2'!L8</f>
        <v>0</v>
      </c>
      <c r="M8" s="543">
        <v>0</v>
      </c>
      <c r="N8" s="544"/>
    </row>
    <row r="9" spans="1:14" ht="18" customHeight="1">
      <c r="A9" s="488"/>
      <c r="B9" s="186" t="s">
        <v>3</v>
      </c>
      <c r="C9" s="534">
        <f>PRESUPUESTO!$G$4</f>
        <v>0</v>
      </c>
      <c r="D9" s="535"/>
      <c r="E9" s="489"/>
      <c r="F9" s="491"/>
      <c r="G9" s="537">
        <f>PRESUPUESTO!$A$15</f>
        <v>0</v>
      </c>
      <c r="H9" s="538"/>
      <c r="I9" s="113">
        <f>PRESUPUESTO!$E$15</f>
        <v>0</v>
      </c>
      <c r="J9" s="553">
        <f>PRESUPUESTO!$F$15</f>
        <v>0</v>
      </c>
      <c r="K9" s="491"/>
      <c r="L9" s="113">
        <f>'MES 2'!L9</f>
        <v>0</v>
      </c>
      <c r="M9" s="543"/>
      <c r="N9" s="544"/>
    </row>
    <row r="10" spans="1:14" ht="18" customHeight="1">
      <c r="A10" s="488"/>
      <c r="B10" s="108" t="s">
        <v>232</v>
      </c>
      <c r="C10" s="109">
        <v>0</v>
      </c>
      <c r="D10" s="82"/>
      <c r="E10" s="501" t="s">
        <v>244</v>
      </c>
      <c r="F10" s="502"/>
      <c r="G10" s="537"/>
      <c r="H10" s="538"/>
      <c r="I10" s="113" t="s">
        <v>246</v>
      </c>
      <c r="J10" s="489" t="s">
        <v>247</v>
      </c>
      <c r="K10" s="490"/>
      <c r="L10" s="491"/>
      <c r="M10" s="543"/>
      <c r="N10" s="544"/>
    </row>
    <row r="11" spans="1:14" ht="18" customHeight="1">
      <c r="A11" s="187" t="s">
        <v>58</v>
      </c>
      <c r="B11" s="117" t="s">
        <v>4</v>
      </c>
      <c r="C11" s="361">
        <v>1</v>
      </c>
      <c r="D11" s="361">
        <v>2</v>
      </c>
      <c r="E11" s="361">
        <v>3</v>
      </c>
      <c r="F11" s="361" t="s">
        <v>5</v>
      </c>
      <c r="G11" s="361">
        <v>5</v>
      </c>
      <c r="H11" s="361">
        <v>-6</v>
      </c>
      <c r="I11" s="361" t="s">
        <v>6</v>
      </c>
      <c r="J11" s="617" t="s">
        <v>105</v>
      </c>
      <c r="K11" s="618"/>
      <c r="L11" s="598" t="s">
        <v>135</v>
      </c>
      <c r="M11" s="599"/>
      <c r="N11" s="201" t="s">
        <v>44</v>
      </c>
    </row>
    <row r="12" spans="1:14" s="188" customFormat="1" ht="27" customHeight="1">
      <c r="A12" s="609">
        <v>1000</v>
      </c>
      <c r="B12" s="576" t="s">
        <v>8</v>
      </c>
      <c r="C12" s="578" t="s">
        <v>108</v>
      </c>
      <c r="D12" s="576" t="s">
        <v>9</v>
      </c>
      <c r="E12" s="576" t="s">
        <v>10</v>
      </c>
      <c r="F12" s="578" t="s">
        <v>107</v>
      </c>
      <c r="G12" s="578" t="s">
        <v>142</v>
      </c>
      <c r="H12" s="578" t="s">
        <v>144</v>
      </c>
      <c r="I12" s="578" t="s">
        <v>109</v>
      </c>
      <c r="J12" s="607" t="s">
        <v>75</v>
      </c>
      <c r="K12" s="595"/>
      <c r="L12" s="600" t="s">
        <v>132</v>
      </c>
      <c r="M12" s="601"/>
      <c r="N12" s="578" t="s">
        <v>111</v>
      </c>
    </row>
    <row r="13" spans="1:14" s="188" customFormat="1" ht="27" customHeight="1">
      <c r="A13" s="610"/>
      <c r="B13" s="577"/>
      <c r="C13" s="579"/>
      <c r="D13" s="577"/>
      <c r="E13" s="577"/>
      <c r="F13" s="602"/>
      <c r="G13" s="579"/>
      <c r="H13" s="579"/>
      <c r="I13" s="579"/>
      <c r="J13" s="608"/>
      <c r="K13" s="597"/>
      <c r="L13" s="189" t="s">
        <v>136</v>
      </c>
      <c r="M13" s="189" t="s">
        <v>137</v>
      </c>
      <c r="N13" s="579"/>
    </row>
    <row r="14" spans="1:14" ht="18" customHeight="1">
      <c r="A14" s="117">
        <v>1100</v>
      </c>
      <c r="B14" s="183" t="s">
        <v>224</v>
      </c>
      <c r="C14" s="190">
        <f>'MES 2'!F14</f>
        <v>0</v>
      </c>
      <c r="D14" s="107">
        <v>0</v>
      </c>
      <c r="E14" s="107">
        <v>0</v>
      </c>
      <c r="F14" s="190">
        <f>C14+D14-E14</f>
        <v>0</v>
      </c>
      <c r="G14" s="190">
        <f>'MES 2'!I14</f>
        <v>0</v>
      </c>
      <c r="H14" s="107">
        <f>+M5+M6+M7+M8+M9+M10</f>
        <v>0</v>
      </c>
      <c r="I14" s="107">
        <f>G14+H14</f>
        <v>0</v>
      </c>
      <c r="J14" s="507" t="e">
        <f t="shared" ref="J14:J19" si="0">(I14/F14)</f>
        <v>#DIV/0!</v>
      </c>
      <c r="K14" s="508"/>
      <c r="L14" s="110">
        <v>0</v>
      </c>
      <c r="M14" s="110">
        <v>0</v>
      </c>
      <c r="N14" s="313">
        <f>F14-I14</f>
        <v>0</v>
      </c>
    </row>
    <row r="15" spans="1:14" ht="18" customHeight="1">
      <c r="A15" s="117">
        <v>1200</v>
      </c>
      <c r="B15" s="183" t="s">
        <v>220</v>
      </c>
      <c r="C15" s="190">
        <f>'MES 2'!F15</f>
        <v>0</v>
      </c>
      <c r="D15" s="107">
        <v>0</v>
      </c>
      <c r="E15" s="107">
        <v>0</v>
      </c>
      <c r="F15" s="190">
        <f>C15+D15-E15</f>
        <v>0</v>
      </c>
      <c r="G15" s="190">
        <f>'MES 2'!I15</f>
        <v>0</v>
      </c>
      <c r="H15" s="107">
        <v>0</v>
      </c>
      <c r="I15" s="107">
        <f>G15+H15</f>
        <v>0</v>
      </c>
      <c r="J15" s="507" t="e">
        <f t="shared" si="0"/>
        <v>#DIV/0!</v>
      </c>
      <c r="K15" s="508"/>
      <c r="L15" s="110">
        <v>0</v>
      </c>
      <c r="M15" s="110">
        <v>0</v>
      </c>
      <c r="N15" s="313">
        <f>F15-I15</f>
        <v>0</v>
      </c>
    </row>
    <row r="16" spans="1:14" ht="18" customHeight="1">
      <c r="A16" s="117">
        <v>1300</v>
      </c>
      <c r="B16" s="183" t="s">
        <v>182</v>
      </c>
      <c r="C16" s="190">
        <f>'MES 2'!F16</f>
        <v>0</v>
      </c>
      <c r="D16" s="107">
        <v>0</v>
      </c>
      <c r="E16" s="107">
        <v>0</v>
      </c>
      <c r="F16" s="190">
        <f>C16+D16-E16</f>
        <v>0</v>
      </c>
      <c r="G16" s="190">
        <f>'MES 2'!I16</f>
        <v>0</v>
      </c>
      <c r="H16" s="107">
        <v>0</v>
      </c>
      <c r="I16" s="107">
        <f>G16+H16</f>
        <v>0</v>
      </c>
      <c r="J16" s="507" t="e">
        <f t="shared" si="0"/>
        <v>#DIV/0!</v>
      </c>
      <c r="K16" s="508"/>
      <c r="L16" s="110">
        <v>0</v>
      </c>
      <c r="M16" s="110">
        <v>0</v>
      </c>
      <c r="N16" s="313">
        <f>F16-I16</f>
        <v>0</v>
      </c>
    </row>
    <row r="17" spans="1:14" ht="18" customHeight="1">
      <c r="A17" s="117">
        <v>1400</v>
      </c>
      <c r="B17" s="183" t="s">
        <v>225</v>
      </c>
      <c r="C17" s="190">
        <f>'MES 2'!F17</f>
        <v>0</v>
      </c>
      <c r="D17" s="107">
        <v>0</v>
      </c>
      <c r="E17" s="107">
        <v>0</v>
      </c>
      <c r="F17" s="190">
        <f>C17+D17-E17</f>
        <v>0</v>
      </c>
      <c r="G17" s="190">
        <f>'MES 2'!I17</f>
        <v>0</v>
      </c>
      <c r="H17" s="107">
        <v>0</v>
      </c>
      <c r="I17" s="107">
        <f>G17+H17</f>
        <v>0</v>
      </c>
      <c r="J17" s="507" t="e">
        <f t="shared" si="0"/>
        <v>#DIV/0!</v>
      </c>
      <c r="K17" s="508"/>
      <c r="L17" s="110">
        <v>0</v>
      </c>
      <c r="M17" s="110">
        <v>0</v>
      </c>
      <c r="N17" s="313">
        <f>F17-I17</f>
        <v>0</v>
      </c>
    </row>
    <row r="18" spans="1:14" ht="18" customHeight="1">
      <c r="A18" s="117">
        <v>1500</v>
      </c>
      <c r="B18" s="183" t="s">
        <v>226</v>
      </c>
      <c r="C18" s="190">
        <f>'MES 2'!F18</f>
        <v>0</v>
      </c>
      <c r="D18" s="107">
        <v>0</v>
      </c>
      <c r="E18" s="107">
        <v>0</v>
      </c>
      <c r="F18" s="190">
        <f>C18+D18-E18</f>
        <v>0</v>
      </c>
      <c r="G18" s="190">
        <f>'MES 2'!I18</f>
        <v>0</v>
      </c>
      <c r="H18" s="107">
        <v>0</v>
      </c>
      <c r="I18" s="107">
        <f>G18+H18</f>
        <v>0</v>
      </c>
      <c r="J18" s="507" t="e">
        <f t="shared" si="0"/>
        <v>#DIV/0!</v>
      </c>
      <c r="K18" s="508"/>
      <c r="L18" s="110">
        <v>0</v>
      </c>
      <c r="M18" s="110">
        <v>0</v>
      </c>
      <c r="N18" s="313">
        <f>F18-I18</f>
        <v>0</v>
      </c>
    </row>
    <row r="19" spans="1:14" s="196" customFormat="1" ht="18" customHeight="1">
      <c r="A19" s="582" t="s">
        <v>0</v>
      </c>
      <c r="B19" s="584"/>
      <c r="C19" s="192">
        <f>SUM(C14:C18)</f>
        <v>0</v>
      </c>
      <c r="D19" s="192">
        <f t="shared" ref="D19:I19" si="1">SUM(D14:D18)</f>
        <v>0</v>
      </c>
      <c r="E19" s="192">
        <f t="shared" si="1"/>
        <v>0</v>
      </c>
      <c r="F19" s="192">
        <f t="shared" si="1"/>
        <v>0</v>
      </c>
      <c r="G19" s="192">
        <f t="shared" si="1"/>
        <v>0</v>
      </c>
      <c r="H19" s="192">
        <f t="shared" si="1"/>
        <v>0</v>
      </c>
      <c r="I19" s="192">
        <f t="shared" si="1"/>
        <v>0</v>
      </c>
      <c r="J19" s="518" t="e">
        <f t="shared" si="0"/>
        <v>#DIV/0!</v>
      </c>
      <c r="K19" s="519"/>
      <c r="L19" s="194">
        <f>SUM(L14:L18)</f>
        <v>0</v>
      </c>
      <c r="M19" s="194">
        <f>SUM(M14:M18)</f>
        <v>0</v>
      </c>
      <c r="N19" s="194">
        <f>SUM(N14:N18)</f>
        <v>0</v>
      </c>
    </row>
    <row r="21" spans="1:14" ht="18" customHeight="1">
      <c r="B21" s="488" t="s">
        <v>13</v>
      </c>
      <c r="C21" s="488"/>
      <c r="D21" s="488"/>
      <c r="E21" s="488" t="s">
        <v>45</v>
      </c>
      <c r="F21" s="488"/>
      <c r="G21" s="488"/>
      <c r="H21" s="488"/>
      <c r="I21" s="488" t="s">
        <v>46</v>
      </c>
      <c r="J21" s="488"/>
      <c r="K21" s="488"/>
      <c r="L21" s="488"/>
      <c r="M21" s="488"/>
      <c r="N21" s="488"/>
    </row>
    <row r="22" spans="1:14" ht="18" customHeight="1">
      <c r="B22" s="488"/>
      <c r="C22" s="488"/>
      <c r="D22" s="488"/>
      <c r="E22" s="488"/>
      <c r="F22" s="488"/>
      <c r="G22" s="488"/>
      <c r="H22" s="488"/>
      <c r="I22" s="488"/>
      <c r="J22" s="488"/>
      <c r="K22" s="488"/>
      <c r="L22" s="488"/>
      <c r="M22" s="488"/>
      <c r="N22" s="488"/>
    </row>
    <row r="23" spans="1:14" ht="40.5" customHeight="1">
      <c r="B23" s="488"/>
      <c r="C23" s="488"/>
      <c r="D23" s="488"/>
      <c r="E23" s="488"/>
      <c r="F23" s="488"/>
      <c r="G23" s="488"/>
      <c r="H23" s="488"/>
      <c r="I23" s="488"/>
      <c r="J23" s="488"/>
      <c r="K23" s="488"/>
      <c r="L23" s="488"/>
      <c r="M23" s="488"/>
      <c r="N23" s="488"/>
    </row>
    <row r="24" spans="1:14" ht="11.25">
      <c r="B24" s="488" t="s">
        <v>14</v>
      </c>
      <c r="C24" s="488"/>
      <c r="D24" s="488"/>
      <c r="E24" s="488" t="s">
        <v>14</v>
      </c>
      <c r="F24" s="488"/>
      <c r="G24" s="488"/>
      <c r="H24" s="488"/>
      <c r="I24" s="488" t="s">
        <v>14</v>
      </c>
      <c r="J24" s="488"/>
      <c r="K24" s="488"/>
      <c r="L24" s="488"/>
      <c r="M24" s="488"/>
      <c r="N24" s="488"/>
    </row>
    <row r="25" spans="1:14" ht="14.65" customHeight="1"/>
    <row r="26" spans="1:14" ht="11.25">
      <c r="B26" s="197" t="s">
        <v>233</v>
      </c>
    </row>
    <row r="27" spans="1:14" ht="11.25">
      <c r="B27" s="198"/>
    </row>
    <row r="28" spans="1:14" ht="11.25">
      <c r="B28" s="198"/>
    </row>
    <row r="29" spans="1:14" ht="11.25">
      <c r="B29" s="197"/>
    </row>
    <row r="30" spans="1:14" ht="18" customHeight="1">
      <c r="A30" s="199" t="s">
        <v>58</v>
      </c>
      <c r="B30" s="201" t="s">
        <v>16</v>
      </c>
      <c r="C30" s="201">
        <v>1</v>
      </c>
      <c r="D30" s="201">
        <v>2</v>
      </c>
      <c r="E30" s="201">
        <v>3</v>
      </c>
      <c r="F30" s="201" t="s">
        <v>5</v>
      </c>
      <c r="G30" s="201">
        <v>5</v>
      </c>
      <c r="H30" s="201">
        <v>6</v>
      </c>
      <c r="I30" s="201" t="s">
        <v>17</v>
      </c>
      <c r="J30" s="582" t="s">
        <v>105</v>
      </c>
      <c r="K30" s="584"/>
      <c r="L30" s="598">
        <v>9</v>
      </c>
      <c r="M30" s="599"/>
      <c r="N30" s="201" t="s">
        <v>44</v>
      </c>
    </row>
    <row r="31" spans="1:14" s="196" customFormat="1" ht="27" customHeight="1">
      <c r="A31" s="576">
        <v>2000</v>
      </c>
      <c r="B31" s="576" t="s">
        <v>18</v>
      </c>
      <c r="C31" s="578" t="s">
        <v>108</v>
      </c>
      <c r="D31" s="576" t="s">
        <v>9</v>
      </c>
      <c r="E31" s="576" t="s">
        <v>10</v>
      </c>
      <c r="F31" s="578" t="s">
        <v>116</v>
      </c>
      <c r="G31" s="578" t="s">
        <v>143</v>
      </c>
      <c r="H31" s="578" t="s">
        <v>145</v>
      </c>
      <c r="I31" s="578" t="s">
        <v>110</v>
      </c>
      <c r="J31" s="594" t="s">
        <v>76</v>
      </c>
      <c r="K31" s="595"/>
      <c r="L31" s="600" t="s">
        <v>132</v>
      </c>
      <c r="M31" s="601"/>
      <c r="N31" s="578" t="s">
        <v>112</v>
      </c>
    </row>
    <row r="32" spans="1:14" s="196" customFormat="1" ht="27" customHeight="1">
      <c r="A32" s="577"/>
      <c r="B32" s="577"/>
      <c r="C32" s="579"/>
      <c r="D32" s="577"/>
      <c r="E32" s="577"/>
      <c r="F32" s="602"/>
      <c r="G32" s="602"/>
      <c r="H32" s="579"/>
      <c r="I32" s="579"/>
      <c r="J32" s="596"/>
      <c r="K32" s="597"/>
      <c r="L32" s="200" t="s">
        <v>133</v>
      </c>
      <c r="M32" s="200" t="s">
        <v>134</v>
      </c>
      <c r="N32" s="579"/>
    </row>
    <row r="33" spans="1:14" s="196" customFormat="1" ht="18" customHeight="1">
      <c r="A33" s="201">
        <v>2100</v>
      </c>
      <c r="B33" s="606" t="s">
        <v>187</v>
      </c>
      <c r="C33" s="606"/>
      <c r="D33" s="606"/>
      <c r="E33" s="606"/>
      <c r="F33" s="606"/>
      <c r="G33" s="606"/>
      <c r="H33" s="606"/>
      <c r="I33" s="606"/>
      <c r="J33" s="606"/>
      <c r="K33" s="606"/>
      <c r="L33" s="606"/>
      <c r="M33" s="606"/>
      <c r="N33" s="606"/>
    </row>
    <row r="34" spans="1:14" ht="18" customHeight="1">
      <c r="A34" s="117">
        <v>2101</v>
      </c>
      <c r="B34" s="183" t="s">
        <v>80</v>
      </c>
      <c r="C34" s="190">
        <f>'MES 2'!F36</f>
        <v>0</v>
      </c>
      <c r="D34" s="107">
        <v>0</v>
      </c>
      <c r="E34" s="107">
        <v>0</v>
      </c>
      <c r="F34" s="190">
        <f t="shared" ref="F34:F44" si="2">C34+D34-E34</f>
        <v>0</v>
      </c>
      <c r="G34" s="190">
        <f>'MES 2'!I36</f>
        <v>0</v>
      </c>
      <c r="H34" s="107">
        <v>0</v>
      </c>
      <c r="I34" s="190">
        <f>G34+H34</f>
        <v>0</v>
      </c>
      <c r="J34" s="507" t="e">
        <f>(I34/F34)</f>
        <v>#DIV/0!</v>
      </c>
      <c r="K34" s="508"/>
      <c r="L34" s="110">
        <v>0</v>
      </c>
      <c r="M34" s="110">
        <v>0</v>
      </c>
      <c r="N34" s="111">
        <f>(F34-I34)</f>
        <v>0</v>
      </c>
    </row>
    <row r="35" spans="1:14" ht="18" customHeight="1">
      <c r="A35" s="117">
        <v>2102</v>
      </c>
      <c r="B35" s="183" t="s">
        <v>20</v>
      </c>
      <c r="C35" s="190">
        <f>'MES 2'!F37</f>
        <v>0</v>
      </c>
      <c r="D35" s="107">
        <v>0</v>
      </c>
      <c r="E35" s="107">
        <v>0</v>
      </c>
      <c r="F35" s="190">
        <f t="shared" si="2"/>
        <v>0</v>
      </c>
      <c r="G35" s="190">
        <f>'MES 2'!I37</f>
        <v>0</v>
      </c>
      <c r="H35" s="107">
        <v>0</v>
      </c>
      <c r="I35" s="190">
        <f t="shared" ref="I35:I44" si="3">G35+H35</f>
        <v>0</v>
      </c>
      <c r="J35" s="507" t="e">
        <f t="shared" ref="J35:J44" si="4">(I35/F35)</f>
        <v>#DIV/0!</v>
      </c>
      <c r="K35" s="508"/>
      <c r="L35" s="110">
        <v>0</v>
      </c>
      <c r="M35" s="110">
        <v>0</v>
      </c>
      <c r="N35" s="111">
        <f t="shared" ref="N35:N44" si="5">(F35-I35)</f>
        <v>0</v>
      </c>
    </row>
    <row r="36" spans="1:14" ht="18" customHeight="1">
      <c r="A36" s="117">
        <v>2103</v>
      </c>
      <c r="B36" s="183" t="s">
        <v>21</v>
      </c>
      <c r="C36" s="190">
        <f>'MES 2'!F38</f>
        <v>0</v>
      </c>
      <c r="D36" s="107">
        <v>0</v>
      </c>
      <c r="E36" s="107">
        <v>0</v>
      </c>
      <c r="F36" s="190">
        <f t="shared" si="2"/>
        <v>0</v>
      </c>
      <c r="G36" s="190">
        <f>'MES 2'!I38</f>
        <v>0</v>
      </c>
      <c r="H36" s="107">
        <v>0</v>
      </c>
      <c r="I36" s="190">
        <f t="shared" si="3"/>
        <v>0</v>
      </c>
      <c r="J36" s="507" t="e">
        <f t="shared" si="4"/>
        <v>#DIV/0!</v>
      </c>
      <c r="K36" s="508"/>
      <c r="L36" s="110">
        <v>0</v>
      </c>
      <c r="M36" s="110">
        <v>0</v>
      </c>
      <c r="N36" s="111">
        <f t="shared" si="5"/>
        <v>0</v>
      </c>
    </row>
    <row r="37" spans="1:14" ht="18" customHeight="1">
      <c r="A37" s="117">
        <v>2104</v>
      </c>
      <c r="B37" s="183" t="s">
        <v>22</v>
      </c>
      <c r="C37" s="190">
        <f>'MES 2'!F39</f>
        <v>0</v>
      </c>
      <c r="D37" s="107">
        <v>0</v>
      </c>
      <c r="E37" s="107">
        <v>0</v>
      </c>
      <c r="F37" s="190">
        <f t="shared" si="2"/>
        <v>0</v>
      </c>
      <c r="G37" s="190">
        <f>'MES 2'!I39</f>
        <v>0</v>
      </c>
      <c r="H37" s="107">
        <v>0</v>
      </c>
      <c r="I37" s="190">
        <f t="shared" si="3"/>
        <v>0</v>
      </c>
      <c r="J37" s="507" t="e">
        <f t="shared" si="4"/>
        <v>#DIV/0!</v>
      </c>
      <c r="K37" s="508"/>
      <c r="L37" s="110">
        <v>0</v>
      </c>
      <c r="M37" s="110">
        <v>0</v>
      </c>
      <c r="N37" s="111">
        <f t="shared" si="5"/>
        <v>0</v>
      </c>
    </row>
    <row r="38" spans="1:14" ht="18" customHeight="1">
      <c r="A38" s="117">
        <v>2105</v>
      </c>
      <c r="B38" s="183" t="s">
        <v>23</v>
      </c>
      <c r="C38" s="190">
        <f>'MES 2'!F40</f>
        <v>0</v>
      </c>
      <c r="D38" s="107">
        <v>0</v>
      </c>
      <c r="E38" s="107">
        <v>0</v>
      </c>
      <c r="F38" s="190">
        <f t="shared" si="2"/>
        <v>0</v>
      </c>
      <c r="G38" s="190">
        <f>'MES 2'!I40</f>
        <v>0</v>
      </c>
      <c r="H38" s="107">
        <v>0</v>
      </c>
      <c r="I38" s="190">
        <f t="shared" si="3"/>
        <v>0</v>
      </c>
      <c r="J38" s="507" t="e">
        <f t="shared" si="4"/>
        <v>#DIV/0!</v>
      </c>
      <c r="K38" s="508"/>
      <c r="L38" s="110">
        <v>0</v>
      </c>
      <c r="M38" s="110">
        <v>0</v>
      </c>
      <c r="N38" s="111">
        <f t="shared" si="5"/>
        <v>0</v>
      </c>
    </row>
    <row r="39" spans="1:14" ht="18" customHeight="1">
      <c r="A39" s="117">
        <v>2106</v>
      </c>
      <c r="B39" s="183" t="s">
        <v>24</v>
      </c>
      <c r="C39" s="190">
        <f>'MES 2'!F41</f>
        <v>0</v>
      </c>
      <c r="D39" s="107">
        <v>0</v>
      </c>
      <c r="E39" s="107">
        <v>0</v>
      </c>
      <c r="F39" s="190">
        <f t="shared" si="2"/>
        <v>0</v>
      </c>
      <c r="G39" s="190">
        <f>'MES 2'!I41</f>
        <v>0</v>
      </c>
      <c r="H39" s="107">
        <v>0</v>
      </c>
      <c r="I39" s="190">
        <f t="shared" si="3"/>
        <v>0</v>
      </c>
      <c r="J39" s="507" t="e">
        <f t="shared" si="4"/>
        <v>#DIV/0!</v>
      </c>
      <c r="K39" s="508"/>
      <c r="L39" s="110">
        <v>0</v>
      </c>
      <c r="M39" s="110">
        <v>0</v>
      </c>
      <c r="N39" s="111">
        <f t="shared" si="5"/>
        <v>0</v>
      </c>
    </row>
    <row r="40" spans="1:14" ht="18" customHeight="1">
      <c r="A40" s="117">
        <v>2107</v>
      </c>
      <c r="B40" s="183" t="s">
        <v>25</v>
      </c>
      <c r="C40" s="190">
        <f>'MES 2'!F42</f>
        <v>0</v>
      </c>
      <c r="D40" s="107">
        <v>0</v>
      </c>
      <c r="E40" s="107">
        <v>0</v>
      </c>
      <c r="F40" s="190">
        <f t="shared" si="2"/>
        <v>0</v>
      </c>
      <c r="G40" s="190">
        <f>'MES 2'!I42</f>
        <v>0</v>
      </c>
      <c r="H40" s="107">
        <v>0</v>
      </c>
      <c r="I40" s="190">
        <f t="shared" si="3"/>
        <v>0</v>
      </c>
      <c r="J40" s="507" t="e">
        <f t="shared" si="4"/>
        <v>#DIV/0!</v>
      </c>
      <c r="K40" s="508"/>
      <c r="L40" s="110">
        <v>0</v>
      </c>
      <c r="M40" s="110">
        <v>0</v>
      </c>
      <c r="N40" s="111">
        <f t="shared" si="5"/>
        <v>0</v>
      </c>
    </row>
    <row r="41" spans="1:14" ht="18" customHeight="1">
      <c r="A41" s="117">
        <v>2108</v>
      </c>
      <c r="B41" s="202" t="s">
        <v>88</v>
      </c>
      <c r="C41" s="190">
        <f>'MES 2'!F43</f>
        <v>0</v>
      </c>
      <c r="D41" s="107">
        <v>0</v>
      </c>
      <c r="E41" s="107">
        <v>0</v>
      </c>
      <c r="F41" s="190">
        <f t="shared" si="2"/>
        <v>0</v>
      </c>
      <c r="G41" s="190">
        <f>'MES 2'!I43</f>
        <v>0</v>
      </c>
      <c r="H41" s="107">
        <v>0</v>
      </c>
      <c r="I41" s="190">
        <f t="shared" si="3"/>
        <v>0</v>
      </c>
      <c r="J41" s="507" t="e">
        <f t="shared" si="4"/>
        <v>#DIV/0!</v>
      </c>
      <c r="K41" s="508"/>
      <c r="L41" s="110">
        <v>0</v>
      </c>
      <c r="M41" s="110">
        <v>0</v>
      </c>
      <c r="N41" s="111">
        <f t="shared" si="5"/>
        <v>0</v>
      </c>
    </row>
    <row r="42" spans="1:14" ht="18" customHeight="1">
      <c r="A42" s="117">
        <v>2109</v>
      </c>
      <c r="B42" s="183" t="s">
        <v>131</v>
      </c>
      <c r="C42" s="190">
        <f>'MES 2'!F44</f>
        <v>0</v>
      </c>
      <c r="D42" s="107">
        <v>0</v>
      </c>
      <c r="E42" s="107">
        <v>0</v>
      </c>
      <c r="F42" s="190">
        <f t="shared" si="2"/>
        <v>0</v>
      </c>
      <c r="G42" s="190">
        <f>'MES 2'!I44</f>
        <v>0</v>
      </c>
      <c r="H42" s="107">
        <v>0</v>
      </c>
      <c r="I42" s="190">
        <f t="shared" si="3"/>
        <v>0</v>
      </c>
      <c r="J42" s="507" t="e">
        <f t="shared" si="4"/>
        <v>#DIV/0!</v>
      </c>
      <c r="K42" s="508"/>
      <c r="L42" s="110">
        <v>0</v>
      </c>
      <c r="M42" s="110">
        <v>0</v>
      </c>
      <c r="N42" s="111">
        <f t="shared" si="5"/>
        <v>0</v>
      </c>
    </row>
    <row r="43" spans="1:14" ht="18" customHeight="1">
      <c r="A43" s="117">
        <f>+A42+1</f>
        <v>2110</v>
      </c>
      <c r="B43" s="183" t="s">
        <v>27</v>
      </c>
      <c r="C43" s="190">
        <f>'MES 2'!F45</f>
        <v>0</v>
      </c>
      <c r="D43" s="107">
        <v>0</v>
      </c>
      <c r="E43" s="107">
        <v>0</v>
      </c>
      <c r="F43" s="190">
        <f t="shared" si="2"/>
        <v>0</v>
      </c>
      <c r="G43" s="190">
        <f>'MES 2'!I45</f>
        <v>0</v>
      </c>
      <c r="H43" s="107">
        <v>0</v>
      </c>
      <c r="I43" s="190">
        <f t="shared" si="3"/>
        <v>0</v>
      </c>
      <c r="J43" s="507" t="e">
        <f t="shared" si="4"/>
        <v>#DIV/0!</v>
      </c>
      <c r="K43" s="508"/>
      <c r="L43" s="110">
        <v>0</v>
      </c>
      <c r="M43" s="110">
        <v>0</v>
      </c>
      <c r="N43" s="111">
        <f t="shared" si="5"/>
        <v>0</v>
      </c>
    </row>
    <row r="44" spans="1:14" ht="18" customHeight="1">
      <c r="A44" s="117">
        <f>+A43+1</f>
        <v>2111</v>
      </c>
      <c r="B44" s="183" t="s">
        <v>28</v>
      </c>
      <c r="C44" s="190">
        <f>'MES 2'!F46</f>
        <v>0</v>
      </c>
      <c r="D44" s="107">
        <v>0</v>
      </c>
      <c r="E44" s="107">
        <v>0</v>
      </c>
      <c r="F44" s="190">
        <f t="shared" si="2"/>
        <v>0</v>
      </c>
      <c r="G44" s="190">
        <f>'MES 2'!I46</f>
        <v>0</v>
      </c>
      <c r="H44" s="107">
        <v>0</v>
      </c>
      <c r="I44" s="190">
        <f t="shared" si="3"/>
        <v>0</v>
      </c>
      <c r="J44" s="507" t="e">
        <f t="shared" si="4"/>
        <v>#DIV/0!</v>
      </c>
      <c r="K44" s="508"/>
      <c r="L44" s="110">
        <v>0</v>
      </c>
      <c r="M44" s="110">
        <v>0</v>
      </c>
      <c r="N44" s="111">
        <f t="shared" si="5"/>
        <v>0</v>
      </c>
    </row>
    <row r="45" spans="1:14" ht="18" customHeight="1">
      <c r="A45" s="117">
        <f>+A44+1</f>
        <v>2112</v>
      </c>
      <c r="B45" s="183" t="s">
        <v>205</v>
      </c>
      <c r="C45" s="190">
        <f>'MES 2'!F47</f>
        <v>0</v>
      </c>
      <c r="D45" s="107">
        <v>0</v>
      </c>
      <c r="E45" s="107">
        <v>0</v>
      </c>
      <c r="F45" s="190">
        <f>C45+D45-E45</f>
        <v>0</v>
      </c>
      <c r="G45" s="190">
        <f>'MES 2'!I47</f>
        <v>0</v>
      </c>
      <c r="H45" s="107">
        <v>0</v>
      </c>
      <c r="I45" s="190">
        <f>G45+H45</f>
        <v>0</v>
      </c>
      <c r="J45" s="507" t="e">
        <f>(I45/F45)</f>
        <v>#DIV/0!</v>
      </c>
      <c r="K45" s="508"/>
      <c r="L45" s="110">
        <v>0</v>
      </c>
      <c r="M45" s="110">
        <v>0</v>
      </c>
      <c r="N45" s="111">
        <f>(F45-I45)</f>
        <v>0</v>
      </c>
    </row>
    <row r="46" spans="1:14" ht="18" customHeight="1">
      <c r="A46" s="117">
        <f>+A45+1</f>
        <v>2113</v>
      </c>
      <c r="B46" s="184" t="s">
        <v>124</v>
      </c>
      <c r="C46" s="190">
        <f>'MES 2'!F48</f>
        <v>0</v>
      </c>
      <c r="D46" s="107">
        <v>0</v>
      </c>
      <c r="E46" s="107">
        <v>0</v>
      </c>
      <c r="F46" s="190">
        <f>C46+D46-E46</f>
        <v>0</v>
      </c>
      <c r="G46" s="190">
        <f>'MES 2'!I48</f>
        <v>0</v>
      </c>
      <c r="H46" s="107">
        <v>0</v>
      </c>
      <c r="I46" s="190">
        <f>G46+H46</f>
        <v>0</v>
      </c>
      <c r="J46" s="507" t="e">
        <f>(I46/F46)</f>
        <v>#DIV/0!</v>
      </c>
      <c r="K46" s="508"/>
      <c r="L46" s="110">
        <v>0</v>
      </c>
      <c r="M46" s="110">
        <v>0</v>
      </c>
      <c r="N46" s="111">
        <f>(F46-I46)</f>
        <v>0</v>
      </c>
    </row>
    <row r="47" spans="1:14" s="196" customFormat="1" ht="18" customHeight="1">
      <c r="A47" s="582" t="s">
        <v>29</v>
      </c>
      <c r="B47" s="584"/>
      <c r="C47" s="203">
        <f t="shared" ref="C47:I47" si="6">SUM(C34:C46)</f>
        <v>0</v>
      </c>
      <c r="D47" s="203">
        <f t="shared" si="6"/>
        <v>0</v>
      </c>
      <c r="E47" s="203">
        <f t="shared" si="6"/>
        <v>0</v>
      </c>
      <c r="F47" s="203">
        <f t="shared" si="6"/>
        <v>0</v>
      </c>
      <c r="G47" s="203">
        <f t="shared" si="6"/>
        <v>0</v>
      </c>
      <c r="H47" s="203">
        <f t="shared" si="6"/>
        <v>0</v>
      </c>
      <c r="I47" s="203">
        <f t="shared" si="6"/>
        <v>0</v>
      </c>
      <c r="J47" s="518" t="e">
        <f>(I47/F47)</f>
        <v>#DIV/0!</v>
      </c>
      <c r="K47" s="519"/>
      <c r="L47" s="204">
        <f>SUM(L34:L46)</f>
        <v>0</v>
      </c>
      <c r="M47" s="204">
        <f>SUM(M34:M46)</f>
        <v>0</v>
      </c>
      <c r="N47" s="203">
        <f>SUM(N34:N46)</f>
        <v>0</v>
      </c>
    </row>
    <row r="48" spans="1:14" s="196" customFormat="1" ht="18" customHeight="1">
      <c r="A48" s="201">
        <v>2200</v>
      </c>
      <c r="B48" s="606" t="s">
        <v>188</v>
      </c>
      <c r="C48" s="606"/>
      <c r="D48" s="606"/>
      <c r="E48" s="606"/>
      <c r="F48" s="606"/>
      <c r="G48" s="606"/>
      <c r="H48" s="606"/>
      <c r="I48" s="606"/>
      <c r="J48" s="606"/>
      <c r="K48" s="606"/>
      <c r="L48" s="606"/>
      <c r="M48" s="606"/>
      <c r="N48" s="606"/>
    </row>
    <row r="49" spans="1:14" ht="18" customHeight="1">
      <c r="A49" s="117">
        <v>2201</v>
      </c>
      <c r="B49" s="183" t="s">
        <v>126</v>
      </c>
      <c r="C49" s="107">
        <f>'MES 2'!F51</f>
        <v>0</v>
      </c>
      <c r="D49" s="107">
        <v>0</v>
      </c>
      <c r="E49" s="107">
        <v>0</v>
      </c>
      <c r="F49" s="190">
        <f t="shared" ref="F49:F56" si="7">C49+D49-E49</f>
        <v>0</v>
      </c>
      <c r="G49" s="190">
        <f>'MES 2'!I51</f>
        <v>0</v>
      </c>
      <c r="H49" s="107">
        <v>0</v>
      </c>
      <c r="I49" s="181">
        <f>(G49+H49)</f>
        <v>0</v>
      </c>
      <c r="J49" s="507" t="e">
        <f>(I49/F49)</f>
        <v>#DIV/0!</v>
      </c>
      <c r="K49" s="508"/>
      <c r="L49" s="110">
        <v>0</v>
      </c>
      <c r="M49" s="110">
        <v>0</v>
      </c>
      <c r="N49" s="181">
        <f>(F49-I49)</f>
        <v>0</v>
      </c>
    </row>
    <row r="50" spans="1:14" ht="18" customHeight="1">
      <c r="A50" s="117">
        <v>2202</v>
      </c>
      <c r="B50" s="202" t="s">
        <v>95</v>
      </c>
      <c r="C50" s="107">
        <f>'MES 2'!F52</f>
        <v>0</v>
      </c>
      <c r="D50" s="107">
        <v>0</v>
      </c>
      <c r="E50" s="107">
        <v>0</v>
      </c>
      <c r="F50" s="190">
        <f t="shared" si="7"/>
        <v>0</v>
      </c>
      <c r="G50" s="190">
        <f>'MES 2'!I52</f>
        <v>0</v>
      </c>
      <c r="H50" s="107">
        <v>0</v>
      </c>
      <c r="I50" s="181">
        <f t="shared" ref="I50:I56" si="8">(G50+H50)</f>
        <v>0</v>
      </c>
      <c r="J50" s="507" t="e">
        <f t="shared" ref="J50:J64" si="9">(I50/F50)</f>
        <v>#DIV/0!</v>
      </c>
      <c r="K50" s="508"/>
      <c r="L50" s="110">
        <v>0</v>
      </c>
      <c r="M50" s="110">
        <v>0</v>
      </c>
      <c r="N50" s="181">
        <f t="shared" ref="N50:N56" si="10">(F50-I50)</f>
        <v>0</v>
      </c>
    </row>
    <row r="51" spans="1:14" ht="21.6" customHeight="1">
      <c r="A51" s="117">
        <v>2203</v>
      </c>
      <c r="B51" s="205" t="s">
        <v>130</v>
      </c>
      <c r="C51" s="107">
        <f>'MES 2'!F53</f>
        <v>0</v>
      </c>
      <c r="D51" s="107">
        <v>0</v>
      </c>
      <c r="E51" s="107">
        <v>0</v>
      </c>
      <c r="F51" s="190">
        <f t="shared" si="7"/>
        <v>0</v>
      </c>
      <c r="G51" s="190">
        <f>'MES 2'!I53</f>
        <v>0</v>
      </c>
      <c r="H51" s="107">
        <v>0</v>
      </c>
      <c r="I51" s="181">
        <f t="shared" si="8"/>
        <v>0</v>
      </c>
      <c r="J51" s="507" t="e">
        <f t="shared" si="9"/>
        <v>#DIV/0!</v>
      </c>
      <c r="K51" s="508"/>
      <c r="L51" s="110">
        <v>0</v>
      </c>
      <c r="M51" s="110">
        <v>0</v>
      </c>
      <c r="N51" s="181">
        <f t="shared" si="10"/>
        <v>0</v>
      </c>
    </row>
    <row r="52" spans="1:14" ht="18" customHeight="1">
      <c r="A52" s="117">
        <v>2204</v>
      </c>
      <c r="B52" s="183" t="s">
        <v>129</v>
      </c>
      <c r="C52" s="107">
        <f>'MES 2'!F54</f>
        <v>0</v>
      </c>
      <c r="D52" s="107">
        <v>0</v>
      </c>
      <c r="E52" s="107">
        <v>0</v>
      </c>
      <c r="F52" s="190">
        <f t="shared" si="7"/>
        <v>0</v>
      </c>
      <c r="G52" s="190">
        <f>'MES 2'!I54</f>
        <v>0</v>
      </c>
      <c r="H52" s="107">
        <v>0</v>
      </c>
      <c r="I52" s="181">
        <f t="shared" si="8"/>
        <v>0</v>
      </c>
      <c r="J52" s="507" t="e">
        <f t="shared" si="9"/>
        <v>#DIV/0!</v>
      </c>
      <c r="K52" s="508"/>
      <c r="L52" s="110">
        <v>0</v>
      </c>
      <c r="M52" s="110">
        <v>0</v>
      </c>
      <c r="N52" s="181">
        <f t="shared" si="10"/>
        <v>0</v>
      </c>
    </row>
    <row r="53" spans="1:14" ht="18" customHeight="1">
      <c r="A53" s="117">
        <v>2205</v>
      </c>
      <c r="B53" s="183" t="s">
        <v>81</v>
      </c>
      <c r="C53" s="107">
        <f>'MES 2'!F55</f>
        <v>0</v>
      </c>
      <c r="D53" s="107">
        <v>0</v>
      </c>
      <c r="E53" s="107">
        <v>0</v>
      </c>
      <c r="F53" s="190">
        <f t="shared" si="7"/>
        <v>0</v>
      </c>
      <c r="G53" s="190">
        <f>'MES 2'!I55</f>
        <v>0</v>
      </c>
      <c r="H53" s="107">
        <v>0</v>
      </c>
      <c r="I53" s="181">
        <f t="shared" si="8"/>
        <v>0</v>
      </c>
      <c r="J53" s="507" t="e">
        <f t="shared" si="9"/>
        <v>#DIV/0!</v>
      </c>
      <c r="K53" s="508"/>
      <c r="L53" s="110">
        <v>0</v>
      </c>
      <c r="M53" s="110">
        <v>0</v>
      </c>
      <c r="N53" s="181">
        <f t="shared" si="10"/>
        <v>0</v>
      </c>
    </row>
    <row r="54" spans="1:14" ht="18" customHeight="1">
      <c r="A54" s="117">
        <v>2206</v>
      </c>
      <c r="B54" s="183" t="s">
        <v>128</v>
      </c>
      <c r="C54" s="107">
        <f>'MES 2'!F56</f>
        <v>0</v>
      </c>
      <c r="D54" s="107">
        <v>0</v>
      </c>
      <c r="E54" s="107">
        <v>0</v>
      </c>
      <c r="F54" s="190">
        <f t="shared" si="7"/>
        <v>0</v>
      </c>
      <c r="G54" s="190">
        <f>'MES 2'!I56</f>
        <v>0</v>
      </c>
      <c r="H54" s="107">
        <v>0</v>
      </c>
      <c r="I54" s="181">
        <f t="shared" si="8"/>
        <v>0</v>
      </c>
      <c r="J54" s="507" t="e">
        <f t="shared" si="9"/>
        <v>#DIV/0!</v>
      </c>
      <c r="K54" s="508"/>
      <c r="L54" s="110">
        <v>0</v>
      </c>
      <c r="M54" s="110">
        <v>0</v>
      </c>
      <c r="N54" s="181">
        <f t="shared" si="10"/>
        <v>0</v>
      </c>
    </row>
    <row r="55" spans="1:14" ht="18" customHeight="1">
      <c r="A55" s="117">
        <v>2207</v>
      </c>
      <c r="B55" s="183" t="s">
        <v>195</v>
      </c>
      <c r="C55" s="107">
        <f>'MES 2'!F57</f>
        <v>0</v>
      </c>
      <c r="D55" s="107">
        <v>0</v>
      </c>
      <c r="E55" s="107">
        <v>0</v>
      </c>
      <c r="F55" s="190">
        <f t="shared" si="7"/>
        <v>0</v>
      </c>
      <c r="G55" s="190">
        <f>'MES 2'!I57</f>
        <v>0</v>
      </c>
      <c r="H55" s="107">
        <v>0</v>
      </c>
      <c r="I55" s="181">
        <f t="shared" si="8"/>
        <v>0</v>
      </c>
      <c r="J55" s="507" t="e">
        <f t="shared" si="9"/>
        <v>#DIV/0!</v>
      </c>
      <c r="K55" s="508"/>
      <c r="L55" s="110">
        <v>0</v>
      </c>
      <c r="M55" s="110">
        <v>0</v>
      </c>
      <c r="N55" s="181">
        <f t="shared" si="10"/>
        <v>0</v>
      </c>
    </row>
    <row r="56" spans="1:14" ht="18" customHeight="1">
      <c r="A56" s="117">
        <v>2208</v>
      </c>
      <c r="B56" s="183" t="s">
        <v>100</v>
      </c>
      <c r="C56" s="107">
        <f>'MES 2'!F58</f>
        <v>0</v>
      </c>
      <c r="D56" s="107">
        <v>0</v>
      </c>
      <c r="E56" s="107">
        <v>0</v>
      </c>
      <c r="F56" s="190">
        <f t="shared" si="7"/>
        <v>0</v>
      </c>
      <c r="G56" s="190">
        <f>'MES 2'!I58</f>
        <v>0</v>
      </c>
      <c r="H56" s="107">
        <v>0</v>
      </c>
      <c r="I56" s="181">
        <f t="shared" si="8"/>
        <v>0</v>
      </c>
      <c r="J56" s="507" t="e">
        <f t="shared" si="9"/>
        <v>#DIV/0!</v>
      </c>
      <c r="K56" s="508"/>
      <c r="L56" s="110">
        <v>0</v>
      </c>
      <c r="M56" s="110">
        <v>0</v>
      </c>
      <c r="N56" s="181">
        <f t="shared" si="10"/>
        <v>0</v>
      </c>
    </row>
    <row r="57" spans="1:14" ht="18" customHeight="1">
      <c r="A57" s="117">
        <v>2209</v>
      </c>
      <c r="B57" s="183" t="s">
        <v>183</v>
      </c>
      <c r="C57" s="107">
        <f>'MES 2'!F59</f>
        <v>0</v>
      </c>
      <c r="D57" s="107">
        <v>0</v>
      </c>
      <c r="E57" s="107">
        <v>0</v>
      </c>
      <c r="F57" s="190">
        <f t="shared" ref="F57:F63" si="11">C57+D57-E57</f>
        <v>0</v>
      </c>
      <c r="G57" s="190">
        <f>'MES 2'!I59</f>
        <v>0</v>
      </c>
      <c r="H57" s="107">
        <v>0</v>
      </c>
      <c r="I57" s="181">
        <f t="shared" ref="I57:I63" si="12">(G57+H57)</f>
        <v>0</v>
      </c>
      <c r="J57" s="507" t="e">
        <f t="shared" ref="J57:J63" si="13">(I57/F57)</f>
        <v>#DIV/0!</v>
      </c>
      <c r="K57" s="508"/>
      <c r="L57" s="110">
        <v>0</v>
      </c>
      <c r="M57" s="110">
        <v>0</v>
      </c>
      <c r="N57" s="181">
        <f t="shared" ref="N57:N63" si="14">(F57-I57)</f>
        <v>0</v>
      </c>
    </row>
    <row r="58" spans="1:14" ht="21.6" customHeight="1">
      <c r="A58" s="117">
        <v>2210</v>
      </c>
      <c r="B58" s="202" t="s">
        <v>184</v>
      </c>
      <c r="C58" s="107">
        <f>'MES 2'!F60</f>
        <v>0</v>
      </c>
      <c r="D58" s="107">
        <v>0</v>
      </c>
      <c r="E58" s="107">
        <v>0</v>
      </c>
      <c r="F58" s="190">
        <f t="shared" si="11"/>
        <v>0</v>
      </c>
      <c r="G58" s="190">
        <f>'MES 2'!I60</f>
        <v>0</v>
      </c>
      <c r="H58" s="107">
        <v>0</v>
      </c>
      <c r="I58" s="181">
        <f t="shared" si="12"/>
        <v>0</v>
      </c>
      <c r="J58" s="507" t="e">
        <f t="shared" si="13"/>
        <v>#DIV/0!</v>
      </c>
      <c r="K58" s="508"/>
      <c r="L58" s="110">
        <v>0</v>
      </c>
      <c r="M58" s="110">
        <v>0</v>
      </c>
      <c r="N58" s="181">
        <f t="shared" si="14"/>
        <v>0</v>
      </c>
    </row>
    <row r="59" spans="1:14" ht="22.15" customHeight="1">
      <c r="A59" s="117">
        <v>2211</v>
      </c>
      <c r="B59" s="202" t="s">
        <v>227</v>
      </c>
      <c r="C59" s="107">
        <f>'MES 2'!F61</f>
        <v>0</v>
      </c>
      <c r="D59" s="107">
        <v>0</v>
      </c>
      <c r="E59" s="107">
        <v>0</v>
      </c>
      <c r="F59" s="190">
        <f t="shared" si="11"/>
        <v>0</v>
      </c>
      <c r="G59" s="190">
        <f>'MES 2'!I61</f>
        <v>0</v>
      </c>
      <c r="H59" s="107">
        <v>0</v>
      </c>
      <c r="I59" s="181">
        <f t="shared" si="12"/>
        <v>0</v>
      </c>
      <c r="J59" s="507" t="e">
        <f t="shared" si="13"/>
        <v>#DIV/0!</v>
      </c>
      <c r="K59" s="508"/>
      <c r="L59" s="110">
        <v>0</v>
      </c>
      <c r="M59" s="110">
        <v>0</v>
      </c>
      <c r="N59" s="181">
        <f t="shared" si="14"/>
        <v>0</v>
      </c>
    </row>
    <row r="60" spans="1:14" ht="19.149999999999999" customHeight="1">
      <c r="A60" s="117">
        <v>2212</v>
      </c>
      <c r="B60" s="202" t="s">
        <v>200</v>
      </c>
      <c r="C60" s="190">
        <f>'MES 2'!F62</f>
        <v>0</v>
      </c>
      <c r="D60" s="190">
        <v>0</v>
      </c>
      <c r="E60" s="190">
        <v>0</v>
      </c>
      <c r="F60" s="190">
        <f t="shared" si="11"/>
        <v>0</v>
      </c>
      <c r="G60" s="190">
        <f>'MES 2'!I62</f>
        <v>0</v>
      </c>
      <c r="H60" s="190">
        <v>0</v>
      </c>
      <c r="I60" s="181">
        <f t="shared" si="12"/>
        <v>0</v>
      </c>
      <c r="J60" s="507" t="e">
        <f t="shared" si="13"/>
        <v>#DIV/0!</v>
      </c>
      <c r="K60" s="508"/>
      <c r="L60" s="110">
        <v>0</v>
      </c>
      <c r="M60" s="110">
        <v>0</v>
      </c>
      <c r="N60" s="181">
        <f t="shared" si="14"/>
        <v>0</v>
      </c>
    </row>
    <row r="61" spans="1:14" ht="19.149999999999999" customHeight="1">
      <c r="A61" s="117">
        <v>2213</v>
      </c>
      <c r="B61" s="202" t="s">
        <v>194</v>
      </c>
      <c r="C61" s="190">
        <f>'MES 2'!F63</f>
        <v>0</v>
      </c>
      <c r="D61" s="190">
        <v>0</v>
      </c>
      <c r="E61" s="190">
        <v>0</v>
      </c>
      <c r="F61" s="190">
        <f>C61+D61-E61</f>
        <v>0</v>
      </c>
      <c r="G61" s="190">
        <f>'MES 2'!I63</f>
        <v>0</v>
      </c>
      <c r="H61" s="190">
        <v>0</v>
      </c>
      <c r="I61" s="181">
        <f>(G61+H61)</f>
        <v>0</v>
      </c>
      <c r="J61" s="507" t="e">
        <f>(I61/F61)</f>
        <v>#DIV/0!</v>
      </c>
      <c r="K61" s="508"/>
      <c r="L61" s="110">
        <v>0</v>
      </c>
      <c r="M61" s="110">
        <v>0</v>
      </c>
      <c r="N61" s="181">
        <f>(F61-I61)</f>
        <v>0</v>
      </c>
    </row>
    <row r="62" spans="1:14" ht="18" customHeight="1">
      <c r="A62" s="117">
        <v>2214</v>
      </c>
      <c r="B62" s="183" t="s">
        <v>186</v>
      </c>
      <c r="C62" s="107">
        <f>'MES 2'!F64</f>
        <v>0</v>
      </c>
      <c r="D62" s="107">
        <v>0</v>
      </c>
      <c r="E62" s="107">
        <v>0</v>
      </c>
      <c r="F62" s="190">
        <f t="shared" si="11"/>
        <v>0</v>
      </c>
      <c r="G62" s="190">
        <f>'MES 2'!I64</f>
        <v>0</v>
      </c>
      <c r="H62" s="107">
        <v>0</v>
      </c>
      <c r="I62" s="181">
        <f t="shared" si="12"/>
        <v>0</v>
      </c>
      <c r="J62" s="507" t="e">
        <f t="shared" si="13"/>
        <v>#DIV/0!</v>
      </c>
      <c r="K62" s="508"/>
      <c r="L62" s="110">
        <v>0</v>
      </c>
      <c r="M62" s="110">
        <v>0</v>
      </c>
      <c r="N62" s="181">
        <f t="shared" si="14"/>
        <v>0</v>
      </c>
    </row>
    <row r="63" spans="1:14" ht="18" customHeight="1">
      <c r="A63" s="117">
        <v>2215</v>
      </c>
      <c r="B63" s="183" t="s">
        <v>125</v>
      </c>
      <c r="C63" s="107">
        <f>'MES 2'!F65</f>
        <v>0</v>
      </c>
      <c r="D63" s="107">
        <v>0</v>
      </c>
      <c r="E63" s="107">
        <v>0</v>
      </c>
      <c r="F63" s="190">
        <f t="shared" si="11"/>
        <v>0</v>
      </c>
      <c r="G63" s="190">
        <f>'MES 2'!I65</f>
        <v>0</v>
      </c>
      <c r="H63" s="107">
        <v>0</v>
      </c>
      <c r="I63" s="181">
        <f t="shared" si="12"/>
        <v>0</v>
      </c>
      <c r="J63" s="507" t="e">
        <f t="shared" si="13"/>
        <v>#DIV/0!</v>
      </c>
      <c r="K63" s="508"/>
      <c r="L63" s="110">
        <v>0</v>
      </c>
      <c r="M63" s="110">
        <v>0</v>
      </c>
      <c r="N63" s="181">
        <f t="shared" si="14"/>
        <v>0</v>
      </c>
    </row>
    <row r="64" spans="1:14" s="196" customFormat="1" ht="18" customHeight="1">
      <c r="A64" s="582" t="s">
        <v>29</v>
      </c>
      <c r="B64" s="584"/>
      <c r="C64" s="206">
        <f t="shared" ref="C64:I64" si="15">SUM(C49:C63)</f>
        <v>0</v>
      </c>
      <c r="D64" s="194">
        <f t="shared" si="15"/>
        <v>0</v>
      </c>
      <c r="E64" s="194">
        <f t="shared" si="15"/>
        <v>0</v>
      </c>
      <c r="F64" s="194">
        <f t="shared" si="15"/>
        <v>0</v>
      </c>
      <c r="G64" s="194">
        <f t="shared" si="15"/>
        <v>0</v>
      </c>
      <c r="H64" s="206">
        <f t="shared" si="15"/>
        <v>0</v>
      </c>
      <c r="I64" s="194">
        <f t="shared" si="15"/>
        <v>0</v>
      </c>
      <c r="J64" s="518" t="e">
        <f t="shared" si="9"/>
        <v>#DIV/0!</v>
      </c>
      <c r="K64" s="519"/>
      <c r="L64" s="194">
        <f>SUM(L49:L63)</f>
        <v>0</v>
      </c>
      <c r="M64" s="194">
        <f>SUM(M49:M63)</f>
        <v>0</v>
      </c>
      <c r="N64" s="194">
        <f>SUM(N49:N63)</f>
        <v>0</v>
      </c>
    </row>
    <row r="65" spans="1:14" s="214" customFormat="1" ht="18" customHeight="1">
      <c r="A65" s="362"/>
      <c r="B65" s="362"/>
      <c r="C65" s="209"/>
      <c r="D65" s="209"/>
      <c r="E65" s="209"/>
      <c r="F65" s="209"/>
      <c r="G65" s="209"/>
      <c r="H65" s="209"/>
      <c r="I65" s="209"/>
      <c r="J65" s="363"/>
      <c r="K65" s="363"/>
      <c r="L65" s="211"/>
      <c r="M65" s="211"/>
      <c r="N65" s="364"/>
    </row>
    <row r="66" spans="1:14" s="214" customFormat="1" ht="18" customHeight="1">
      <c r="A66" s="365"/>
      <c r="B66" s="365"/>
      <c r="C66" s="215"/>
      <c r="D66" s="215"/>
      <c r="E66" s="215"/>
      <c r="F66" s="215"/>
      <c r="G66" s="215"/>
      <c r="H66" s="215"/>
      <c r="I66" s="215"/>
      <c r="J66" s="366"/>
      <c r="K66" s="366"/>
      <c r="L66" s="217"/>
      <c r="M66" s="217"/>
      <c r="N66" s="367"/>
    </row>
    <row r="67" spans="1:14" s="196" customFormat="1" ht="18" customHeight="1">
      <c r="A67" s="187" t="s">
        <v>58</v>
      </c>
      <c r="B67" s="201" t="s">
        <v>16</v>
      </c>
      <c r="C67" s="201">
        <v>1</v>
      </c>
      <c r="D67" s="201">
        <v>2</v>
      </c>
      <c r="E67" s="201">
        <v>3</v>
      </c>
      <c r="F67" s="201" t="s">
        <v>5</v>
      </c>
      <c r="G67" s="201">
        <v>5</v>
      </c>
      <c r="H67" s="201">
        <v>6</v>
      </c>
      <c r="I67" s="201" t="s">
        <v>17</v>
      </c>
      <c r="J67" s="582" t="s">
        <v>105</v>
      </c>
      <c r="K67" s="584"/>
      <c r="L67" s="598">
        <v>9</v>
      </c>
      <c r="M67" s="599"/>
      <c r="N67" s="201" t="s">
        <v>44</v>
      </c>
    </row>
    <row r="68" spans="1:14" s="196" customFormat="1" ht="27" customHeight="1">
      <c r="A68" s="576">
        <v>2000</v>
      </c>
      <c r="B68" s="576" t="s">
        <v>18</v>
      </c>
      <c r="C68" s="578" t="str">
        <f>C31</f>
        <v>Presupuesto inicial del periodo a ejecutar</v>
      </c>
      <c r="D68" s="576" t="s">
        <v>9</v>
      </c>
      <c r="E68" s="576" t="s">
        <v>10</v>
      </c>
      <c r="F68" s="578" t="str">
        <f>F31</f>
        <v>Presupuesto al final del periodo ejecutado</v>
      </c>
      <c r="G68" s="578" t="str">
        <f>G31</f>
        <v>Gastos acumulados al mes 2</v>
      </c>
      <c r="H68" s="578" t="str">
        <f>H31</f>
        <v>Gastos - mes 3</v>
      </c>
      <c r="I68" s="578" t="str">
        <f>I31</f>
        <v xml:space="preserve">Valor total ejecutado al final de periodo </v>
      </c>
      <c r="J68" s="594" t="s">
        <v>76</v>
      </c>
      <c r="K68" s="595"/>
      <c r="L68" s="600" t="s">
        <v>132</v>
      </c>
      <c r="M68" s="601"/>
      <c r="N68" s="578" t="str">
        <f>N31</f>
        <v>Total saldo por ejecutar</v>
      </c>
    </row>
    <row r="69" spans="1:14" s="196" customFormat="1" ht="27" customHeight="1">
      <c r="A69" s="577"/>
      <c r="B69" s="577"/>
      <c r="C69" s="579"/>
      <c r="D69" s="577"/>
      <c r="E69" s="577"/>
      <c r="F69" s="602"/>
      <c r="G69" s="602"/>
      <c r="H69" s="579"/>
      <c r="I69" s="579"/>
      <c r="J69" s="596"/>
      <c r="K69" s="597"/>
      <c r="L69" s="219" t="s">
        <v>133</v>
      </c>
      <c r="M69" s="219" t="s">
        <v>134</v>
      </c>
      <c r="N69" s="579"/>
    </row>
    <row r="70" spans="1:14" s="196" customFormat="1" ht="18.75" customHeight="1">
      <c r="A70" s="201">
        <v>2300</v>
      </c>
      <c r="B70" s="582" t="s">
        <v>189</v>
      </c>
      <c r="C70" s="583"/>
      <c r="D70" s="583"/>
      <c r="E70" s="583"/>
      <c r="F70" s="583"/>
      <c r="G70" s="583"/>
      <c r="H70" s="583"/>
      <c r="I70" s="583"/>
      <c r="J70" s="583"/>
      <c r="K70" s="583"/>
      <c r="L70" s="583"/>
      <c r="M70" s="583"/>
      <c r="N70" s="584"/>
    </row>
    <row r="71" spans="1:14" ht="18" customHeight="1">
      <c r="A71" s="117">
        <v>2301</v>
      </c>
      <c r="B71" s="184" t="s">
        <v>30</v>
      </c>
      <c r="C71" s="190">
        <f>'MES 2'!F73</f>
        <v>0</v>
      </c>
      <c r="D71" s="107">
        <v>0</v>
      </c>
      <c r="E71" s="107">
        <v>0</v>
      </c>
      <c r="F71" s="190">
        <f>C71+D71-E71</f>
        <v>0</v>
      </c>
      <c r="G71" s="107">
        <f>'MES 2'!I73</f>
        <v>0</v>
      </c>
      <c r="H71" s="107">
        <v>0</v>
      </c>
      <c r="I71" s="181">
        <f>(G71+H71)</f>
        <v>0</v>
      </c>
      <c r="J71" s="507" t="e">
        <f>(I71/F71)</f>
        <v>#DIV/0!</v>
      </c>
      <c r="K71" s="508"/>
      <c r="L71" s="110">
        <v>0</v>
      </c>
      <c r="M71" s="110">
        <v>0</v>
      </c>
      <c r="N71" s="181">
        <f>(F71-I71)</f>
        <v>0</v>
      </c>
    </row>
    <row r="72" spans="1:14" ht="18" customHeight="1">
      <c r="A72" s="117">
        <v>2302</v>
      </c>
      <c r="B72" s="184" t="s">
        <v>185</v>
      </c>
      <c r="C72" s="190">
        <f>'MES 2'!F74</f>
        <v>0</v>
      </c>
      <c r="D72" s="107">
        <v>0</v>
      </c>
      <c r="E72" s="107">
        <v>0</v>
      </c>
      <c r="F72" s="190">
        <f t="shared" ref="F72:F78" si="16">C72+D72-E72</f>
        <v>0</v>
      </c>
      <c r="G72" s="107">
        <f>'MES 2'!I74</f>
        <v>0</v>
      </c>
      <c r="H72" s="107">
        <v>0</v>
      </c>
      <c r="I72" s="181">
        <f t="shared" ref="I72:I78" si="17">(G72+H72)</f>
        <v>0</v>
      </c>
      <c r="J72" s="507" t="e">
        <f t="shared" ref="J72:J78" si="18">(I72/F72)</f>
        <v>#DIV/0!</v>
      </c>
      <c r="K72" s="508"/>
      <c r="L72" s="110">
        <v>0</v>
      </c>
      <c r="M72" s="110">
        <v>0</v>
      </c>
      <c r="N72" s="181">
        <f t="shared" ref="N72:N78" si="19">(F72-I72)</f>
        <v>0</v>
      </c>
    </row>
    <row r="73" spans="1:14" ht="18" customHeight="1">
      <c r="A73" s="117">
        <v>2303</v>
      </c>
      <c r="B73" s="184" t="s">
        <v>196</v>
      </c>
      <c r="C73" s="190">
        <f>'MES 2'!F75</f>
        <v>0</v>
      </c>
      <c r="D73" s="107">
        <v>0</v>
      </c>
      <c r="E73" s="107">
        <v>0</v>
      </c>
      <c r="F73" s="190">
        <f t="shared" si="16"/>
        <v>0</v>
      </c>
      <c r="G73" s="107">
        <f>'MES 2'!I75</f>
        <v>0</v>
      </c>
      <c r="H73" s="107">
        <v>0</v>
      </c>
      <c r="I73" s="181">
        <f t="shared" si="17"/>
        <v>0</v>
      </c>
      <c r="J73" s="507" t="e">
        <f t="shared" si="18"/>
        <v>#DIV/0!</v>
      </c>
      <c r="K73" s="508"/>
      <c r="L73" s="110">
        <v>0</v>
      </c>
      <c r="M73" s="110">
        <v>0</v>
      </c>
      <c r="N73" s="181">
        <f t="shared" si="19"/>
        <v>0</v>
      </c>
    </row>
    <row r="74" spans="1:14" ht="18" customHeight="1">
      <c r="A74" s="117">
        <v>2304</v>
      </c>
      <c r="B74" s="184" t="s">
        <v>197</v>
      </c>
      <c r="C74" s="190">
        <f>'MES 2'!F76</f>
        <v>0</v>
      </c>
      <c r="D74" s="107">
        <v>0</v>
      </c>
      <c r="E74" s="107">
        <v>0</v>
      </c>
      <c r="F74" s="190">
        <f>C74+D74-E74</f>
        <v>0</v>
      </c>
      <c r="G74" s="107">
        <f>'MES 2'!I76</f>
        <v>0</v>
      </c>
      <c r="H74" s="107">
        <v>0</v>
      </c>
      <c r="I74" s="181">
        <f>(G74+H74)</f>
        <v>0</v>
      </c>
      <c r="J74" s="507" t="e">
        <f>(I74/F74)</f>
        <v>#DIV/0!</v>
      </c>
      <c r="K74" s="508"/>
      <c r="L74" s="110">
        <v>0</v>
      </c>
      <c r="M74" s="110">
        <v>0</v>
      </c>
      <c r="N74" s="181">
        <f>(F74-I74)</f>
        <v>0</v>
      </c>
    </row>
    <row r="75" spans="1:14" ht="18" customHeight="1">
      <c r="A75" s="117">
        <v>2305</v>
      </c>
      <c r="B75" s="184" t="s">
        <v>93</v>
      </c>
      <c r="C75" s="190">
        <f>'MES 2'!F77</f>
        <v>0</v>
      </c>
      <c r="D75" s="107">
        <v>0</v>
      </c>
      <c r="E75" s="107">
        <v>0</v>
      </c>
      <c r="F75" s="190">
        <f t="shared" si="16"/>
        <v>0</v>
      </c>
      <c r="G75" s="107">
        <f>'MES 2'!I77</f>
        <v>0</v>
      </c>
      <c r="H75" s="107">
        <v>0</v>
      </c>
      <c r="I75" s="181">
        <f t="shared" si="17"/>
        <v>0</v>
      </c>
      <c r="J75" s="507" t="e">
        <f t="shared" si="18"/>
        <v>#DIV/0!</v>
      </c>
      <c r="K75" s="508"/>
      <c r="L75" s="110">
        <v>0</v>
      </c>
      <c r="M75" s="110">
        <v>0</v>
      </c>
      <c r="N75" s="181">
        <f t="shared" si="19"/>
        <v>0</v>
      </c>
    </row>
    <row r="76" spans="1:14" ht="18" customHeight="1">
      <c r="A76" s="117">
        <v>2306</v>
      </c>
      <c r="B76" s="184" t="s">
        <v>92</v>
      </c>
      <c r="C76" s="190">
        <f>'MES 2'!F78</f>
        <v>0</v>
      </c>
      <c r="D76" s="107">
        <v>0</v>
      </c>
      <c r="E76" s="107">
        <v>0</v>
      </c>
      <c r="F76" s="190">
        <f t="shared" si="16"/>
        <v>0</v>
      </c>
      <c r="G76" s="107">
        <f>'MES 2'!I78</f>
        <v>0</v>
      </c>
      <c r="H76" s="107">
        <v>0</v>
      </c>
      <c r="I76" s="181">
        <f t="shared" si="17"/>
        <v>0</v>
      </c>
      <c r="J76" s="507" t="e">
        <f t="shared" si="18"/>
        <v>#DIV/0!</v>
      </c>
      <c r="K76" s="508"/>
      <c r="L76" s="110">
        <v>0</v>
      </c>
      <c r="M76" s="110">
        <v>0</v>
      </c>
      <c r="N76" s="181">
        <f t="shared" si="19"/>
        <v>0</v>
      </c>
    </row>
    <row r="77" spans="1:14" ht="24.75" customHeight="1">
      <c r="A77" s="117">
        <v>2307</v>
      </c>
      <c r="B77" s="221" t="s">
        <v>82</v>
      </c>
      <c r="C77" s="190">
        <f>'MES 2'!F79</f>
        <v>0</v>
      </c>
      <c r="D77" s="107">
        <v>0</v>
      </c>
      <c r="E77" s="107">
        <v>0</v>
      </c>
      <c r="F77" s="190">
        <f t="shared" si="16"/>
        <v>0</v>
      </c>
      <c r="G77" s="107">
        <f>'MES 2'!I79</f>
        <v>0</v>
      </c>
      <c r="H77" s="107">
        <v>0</v>
      </c>
      <c r="I77" s="181">
        <f t="shared" si="17"/>
        <v>0</v>
      </c>
      <c r="J77" s="507" t="e">
        <f t="shared" si="18"/>
        <v>#DIV/0!</v>
      </c>
      <c r="K77" s="508"/>
      <c r="L77" s="110">
        <v>0</v>
      </c>
      <c r="M77" s="110">
        <v>0</v>
      </c>
      <c r="N77" s="181">
        <f t="shared" si="19"/>
        <v>0</v>
      </c>
    </row>
    <row r="78" spans="1:14" ht="18" customHeight="1">
      <c r="A78" s="117">
        <v>2308</v>
      </c>
      <c r="B78" s="65" t="s">
        <v>198</v>
      </c>
      <c r="C78" s="190">
        <f>'MES 2'!F80</f>
        <v>0</v>
      </c>
      <c r="D78" s="107">
        <v>0</v>
      </c>
      <c r="E78" s="107">
        <v>0</v>
      </c>
      <c r="F78" s="190">
        <f t="shared" si="16"/>
        <v>0</v>
      </c>
      <c r="G78" s="107">
        <f>'MES 2'!I80</f>
        <v>0</v>
      </c>
      <c r="H78" s="107">
        <v>0</v>
      </c>
      <c r="I78" s="181">
        <f t="shared" si="17"/>
        <v>0</v>
      </c>
      <c r="J78" s="507" t="e">
        <f t="shared" si="18"/>
        <v>#DIV/0!</v>
      </c>
      <c r="K78" s="508"/>
      <c r="L78" s="110">
        <v>0</v>
      </c>
      <c r="M78" s="110">
        <v>0</v>
      </c>
      <c r="N78" s="181">
        <f t="shared" si="19"/>
        <v>0</v>
      </c>
    </row>
    <row r="79" spans="1:14" ht="18" customHeight="1">
      <c r="A79" s="117">
        <v>2309</v>
      </c>
      <c r="B79" s="65" t="s">
        <v>216</v>
      </c>
      <c r="C79" s="190">
        <f>'MES 2'!F81</f>
        <v>0</v>
      </c>
      <c r="D79" s="107">
        <v>0</v>
      </c>
      <c r="E79" s="107">
        <v>0</v>
      </c>
      <c r="F79" s="190">
        <f>C79+D79-E79</f>
        <v>0</v>
      </c>
      <c r="G79" s="107">
        <f>'MES 2'!I81</f>
        <v>0</v>
      </c>
      <c r="H79" s="107">
        <v>0</v>
      </c>
      <c r="I79" s="181">
        <f>(G79+H79)</f>
        <v>0</v>
      </c>
      <c r="J79" s="507" t="e">
        <f t="shared" ref="J79:J84" si="20">(I79/F79)</f>
        <v>#DIV/0!</v>
      </c>
      <c r="K79" s="508"/>
      <c r="L79" s="110">
        <v>0</v>
      </c>
      <c r="M79" s="110">
        <v>0</v>
      </c>
      <c r="N79" s="181">
        <f>(F79-I79)</f>
        <v>0</v>
      </c>
    </row>
    <row r="80" spans="1:14" ht="18" customHeight="1">
      <c r="A80" s="117">
        <v>2310</v>
      </c>
      <c r="B80" s="184" t="s">
        <v>84</v>
      </c>
      <c r="C80" s="190">
        <f>'MES 2'!F82</f>
        <v>0</v>
      </c>
      <c r="D80" s="107">
        <v>0</v>
      </c>
      <c r="E80" s="107">
        <v>0</v>
      </c>
      <c r="F80" s="190">
        <f>C80+D80-E80</f>
        <v>0</v>
      </c>
      <c r="G80" s="107">
        <f>'MES 2'!I82</f>
        <v>0</v>
      </c>
      <c r="H80" s="107">
        <v>0</v>
      </c>
      <c r="I80" s="181">
        <f>(G80+H80)</f>
        <v>0</v>
      </c>
      <c r="J80" s="507" t="e">
        <f t="shared" si="20"/>
        <v>#DIV/0!</v>
      </c>
      <c r="K80" s="508"/>
      <c r="L80" s="110">
        <v>0</v>
      </c>
      <c r="M80" s="110">
        <v>0</v>
      </c>
      <c r="N80" s="181">
        <f>(F80-I80)</f>
        <v>0</v>
      </c>
    </row>
    <row r="81" spans="1:14" ht="22.9" customHeight="1">
      <c r="A81" s="117">
        <v>2311</v>
      </c>
      <c r="B81" s="184" t="s">
        <v>199</v>
      </c>
      <c r="C81" s="190">
        <f>'MES 2'!F83</f>
        <v>0</v>
      </c>
      <c r="D81" s="107">
        <v>0</v>
      </c>
      <c r="E81" s="107">
        <v>0</v>
      </c>
      <c r="F81" s="190">
        <f>C81+D81-E81</f>
        <v>0</v>
      </c>
      <c r="G81" s="107">
        <f>'MES 2'!I83</f>
        <v>0</v>
      </c>
      <c r="H81" s="107">
        <v>0</v>
      </c>
      <c r="I81" s="181">
        <f>(G81+H81)</f>
        <v>0</v>
      </c>
      <c r="J81" s="507" t="e">
        <f t="shared" si="20"/>
        <v>#DIV/0!</v>
      </c>
      <c r="K81" s="508"/>
      <c r="L81" s="110">
        <v>0</v>
      </c>
      <c r="M81" s="110">
        <v>0</v>
      </c>
      <c r="N81" s="181">
        <f>(F81-I81)</f>
        <v>0</v>
      </c>
    </row>
    <row r="82" spans="1:14" ht="18" customHeight="1">
      <c r="A82" s="117">
        <v>2312</v>
      </c>
      <c r="B82" s="184" t="s">
        <v>124</v>
      </c>
      <c r="C82" s="190">
        <f>'MES 2'!F84</f>
        <v>0</v>
      </c>
      <c r="D82" s="107">
        <v>0</v>
      </c>
      <c r="E82" s="107">
        <v>0</v>
      </c>
      <c r="F82" s="190">
        <f>C82+D82-E82</f>
        <v>0</v>
      </c>
      <c r="G82" s="107">
        <f>'MES 2'!I84</f>
        <v>0</v>
      </c>
      <c r="H82" s="107">
        <v>0</v>
      </c>
      <c r="I82" s="181">
        <f>(G82+H82)</f>
        <v>0</v>
      </c>
      <c r="J82" s="507" t="e">
        <f t="shared" si="20"/>
        <v>#DIV/0!</v>
      </c>
      <c r="K82" s="508"/>
      <c r="L82" s="110">
        <v>0</v>
      </c>
      <c r="M82" s="110">
        <v>0</v>
      </c>
      <c r="N82" s="181">
        <f>(F82-I82)</f>
        <v>0</v>
      </c>
    </row>
    <row r="83" spans="1:14" ht="18" customHeight="1">
      <c r="A83" s="582" t="s">
        <v>31</v>
      </c>
      <c r="B83" s="584"/>
      <c r="C83" s="222">
        <f t="shared" ref="C83:I83" si="21">SUM(C71:C82)</f>
        <v>0</v>
      </c>
      <c r="D83" s="222">
        <f t="shared" si="21"/>
        <v>0</v>
      </c>
      <c r="E83" s="222">
        <f t="shared" si="21"/>
        <v>0</v>
      </c>
      <c r="F83" s="222">
        <f t="shared" si="21"/>
        <v>0</v>
      </c>
      <c r="G83" s="222">
        <f t="shared" si="21"/>
        <v>0</v>
      </c>
      <c r="H83" s="222">
        <f t="shared" si="21"/>
        <v>0</v>
      </c>
      <c r="I83" s="222">
        <f t="shared" si="21"/>
        <v>0</v>
      </c>
      <c r="J83" s="518" t="e">
        <f t="shared" si="20"/>
        <v>#DIV/0!</v>
      </c>
      <c r="K83" s="519"/>
      <c r="L83" s="204">
        <f>SUM(L71:L82)</f>
        <v>0</v>
      </c>
      <c r="M83" s="204">
        <f>SUM(M71:M82)</f>
        <v>0</v>
      </c>
      <c r="N83" s="222">
        <f>SUM(N71:N82)</f>
        <v>0</v>
      </c>
    </row>
    <row r="84" spans="1:14" s="196" customFormat="1" ht="18" customHeight="1">
      <c r="A84" s="582" t="s">
        <v>72</v>
      </c>
      <c r="B84" s="584"/>
      <c r="C84" s="222">
        <f t="shared" ref="C84:I84" si="22">C83+C64+C47</f>
        <v>0</v>
      </c>
      <c r="D84" s="222">
        <f t="shared" si="22"/>
        <v>0</v>
      </c>
      <c r="E84" s="222">
        <f t="shared" si="22"/>
        <v>0</v>
      </c>
      <c r="F84" s="222">
        <f t="shared" si="22"/>
        <v>0</v>
      </c>
      <c r="G84" s="222">
        <f t="shared" si="22"/>
        <v>0</v>
      </c>
      <c r="H84" s="222">
        <f t="shared" si="22"/>
        <v>0</v>
      </c>
      <c r="I84" s="222">
        <f t="shared" si="22"/>
        <v>0</v>
      </c>
      <c r="J84" s="518" t="e">
        <f t="shared" si="20"/>
        <v>#DIV/0!</v>
      </c>
      <c r="K84" s="519"/>
      <c r="L84" s="222">
        <f>L83+L64+L47</f>
        <v>0</v>
      </c>
      <c r="M84" s="222">
        <f>M83+M64+M47</f>
        <v>0</v>
      </c>
      <c r="N84" s="222">
        <f>N83+N64+N47</f>
        <v>0</v>
      </c>
    </row>
    <row r="85" spans="1:14" ht="18" customHeight="1">
      <c r="B85" s="489" t="s">
        <v>13</v>
      </c>
      <c r="C85" s="491"/>
      <c r="D85" s="488" t="s">
        <v>47</v>
      </c>
      <c r="E85" s="488"/>
      <c r="F85" s="488"/>
      <c r="G85" s="488"/>
      <c r="H85" s="488" t="s">
        <v>191</v>
      </c>
      <c r="I85" s="488"/>
      <c r="J85" s="488"/>
      <c r="K85" s="488"/>
      <c r="L85" s="488"/>
      <c r="M85" s="488"/>
      <c r="N85" s="488"/>
    </row>
    <row r="86" spans="1:14" ht="18" customHeight="1">
      <c r="B86" s="488"/>
      <c r="C86" s="488"/>
      <c r="D86" s="488"/>
      <c r="E86" s="488"/>
      <c r="F86" s="488"/>
      <c r="G86" s="488"/>
      <c r="H86" s="488"/>
      <c r="I86" s="488"/>
      <c r="J86" s="488"/>
      <c r="K86" s="488"/>
      <c r="L86" s="488"/>
      <c r="M86" s="488"/>
      <c r="N86" s="488"/>
    </row>
    <row r="87" spans="1:14" ht="40.5" customHeight="1">
      <c r="B87" s="489"/>
      <c r="C87" s="491"/>
      <c r="D87" s="488"/>
      <c r="E87" s="488"/>
      <c r="F87" s="488"/>
      <c r="G87" s="488"/>
      <c r="H87" s="488"/>
      <c r="I87" s="488"/>
      <c r="J87" s="488"/>
      <c r="K87" s="488"/>
      <c r="L87" s="488"/>
      <c r="M87" s="488"/>
      <c r="N87" s="488"/>
    </row>
    <row r="88" spans="1:14" ht="11.25">
      <c r="B88" s="489" t="s">
        <v>14</v>
      </c>
      <c r="C88" s="491"/>
      <c r="D88" s="488" t="s">
        <v>14</v>
      </c>
      <c r="E88" s="488"/>
      <c r="F88" s="488"/>
      <c r="G88" s="488"/>
      <c r="H88" s="488" t="s">
        <v>14</v>
      </c>
      <c r="I88" s="488"/>
      <c r="J88" s="488"/>
      <c r="K88" s="488"/>
      <c r="L88" s="488"/>
      <c r="M88" s="488"/>
      <c r="N88" s="488"/>
    </row>
    <row r="89" spans="1:14" ht="11.25"/>
    <row r="90" spans="1:14" ht="15.75" customHeight="1">
      <c r="A90" s="566" t="s">
        <v>270</v>
      </c>
      <c r="B90" s="566"/>
      <c r="C90" s="575"/>
    </row>
    <row r="91" spans="1:14" ht="13.15" customHeight="1">
      <c r="A91" s="566"/>
      <c r="B91" s="566"/>
      <c r="C91" s="575"/>
      <c r="D91" s="580" t="s">
        <v>96</v>
      </c>
      <c r="E91" s="580"/>
      <c r="F91" s="225">
        <f>H19</f>
        <v>0</v>
      </c>
      <c r="G91" s="603" t="s">
        <v>97</v>
      </c>
      <c r="H91" s="604"/>
      <c r="I91" s="605"/>
      <c r="J91" s="516">
        <f>F91+'MES 2'!J93</f>
        <v>0</v>
      </c>
      <c r="K91" s="517"/>
      <c r="L91" s="213"/>
      <c r="M91" s="213"/>
      <c r="N91" s="213"/>
    </row>
    <row r="92" spans="1:14" ht="14.25" customHeight="1">
      <c r="A92" s="574" t="s">
        <v>267</v>
      </c>
      <c r="B92" s="574"/>
      <c r="C92" s="574"/>
      <c r="D92" s="581" t="s">
        <v>98</v>
      </c>
      <c r="E92" s="581"/>
      <c r="F92" s="226">
        <f>H84</f>
        <v>0</v>
      </c>
      <c r="G92" s="585" t="s">
        <v>104</v>
      </c>
      <c r="H92" s="586"/>
      <c r="I92" s="587"/>
      <c r="J92" s="516">
        <f>+F92+'MES 2'!J94</f>
        <v>0</v>
      </c>
      <c r="K92" s="517"/>
      <c r="L92" s="213"/>
      <c r="M92" s="213"/>
      <c r="N92" s="213"/>
    </row>
    <row r="93" spans="1:14" ht="46.5" customHeight="1">
      <c r="A93" s="566" t="s">
        <v>268</v>
      </c>
      <c r="B93" s="566"/>
      <c r="C93" s="566"/>
      <c r="D93" s="85" t="s">
        <v>238</v>
      </c>
      <c r="E93" s="86"/>
      <c r="F93" s="180">
        <f>+F91-F92</f>
        <v>0</v>
      </c>
      <c r="G93" s="589" t="s">
        <v>237</v>
      </c>
      <c r="H93" s="590"/>
      <c r="I93" s="591"/>
      <c r="J93" s="592">
        <f>J91-J92</f>
        <v>0</v>
      </c>
      <c r="K93" s="593"/>
      <c r="L93" s="213"/>
      <c r="M93" s="213"/>
      <c r="N93" s="213"/>
    </row>
    <row r="94" spans="1:14" ht="33" customHeight="1">
      <c r="A94" s="566" t="s">
        <v>269</v>
      </c>
      <c r="B94" s="566"/>
      <c r="C94" s="566"/>
      <c r="D94" s="83"/>
      <c r="E94" s="83"/>
      <c r="F94" s="83"/>
      <c r="G94" s="615"/>
      <c r="H94" s="615"/>
      <c r="I94" s="615"/>
      <c r="J94" s="616"/>
      <c r="K94" s="616"/>
      <c r="L94" s="213"/>
      <c r="M94" s="213"/>
      <c r="N94" s="213"/>
    </row>
    <row r="95" spans="1:14" ht="30" customHeight="1">
      <c r="A95" s="566"/>
      <c r="B95" s="566"/>
      <c r="C95" s="566"/>
      <c r="D95" s="572" t="s">
        <v>248</v>
      </c>
      <c r="E95" s="573"/>
      <c r="F95" s="228">
        <v>0</v>
      </c>
      <c r="H95" s="229" t="s">
        <v>249</v>
      </c>
      <c r="I95" s="230"/>
      <c r="L95" s="213"/>
      <c r="M95" s="213"/>
      <c r="N95" s="213"/>
    </row>
    <row r="96" spans="1:14" ht="22.5" customHeight="1">
      <c r="A96" s="566"/>
      <c r="B96" s="566"/>
      <c r="C96" s="566"/>
      <c r="D96" s="568" t="s">
        <v>257</v>
      </c>
      <c r="E96" s="569"/>
      <c r="F96" s="228">
        <f>H19</f>
        <v>0</v>
      </c>
      <c r="G96" s="231"/>
      <c r="H96" s="232" t="s">
        <v>250</v>
      </c>
      <c r="I96" s="233">
        <v>0</v>
      </c>
      <c r="K96" s="564"/>
      <c r="L96" s="565"/>
      <c r="M96" s="234" t="s">
        <v>281</v>
      </c>
      <c r="N96" s="235" t="s">
        <v>280</v>
      </c>
    </row>
    <row r="97" spans="1:14" ht="29.25" customHeight="1">
      <c r="A97" s="566"/>
      <c r="B97" s="566"/>
      <c r="C97" s="566"/>
      <c r="D97" s="570" t="s">
        <v>258</v>
      </c>
      <c r="E97" s="571"/>
      <c r="F97" s="92"/>
      <c r="G97" s="231"/>
      <c r="H97" s="232" t="s">
        <v>251</v>
      </c>
      <c r="I97" s="233">
        <v>0</v>
      </c>
      <c r="K97" s="564" t="s">
        <v>278</v>
      </c>
      <c r="L97" s="565"/>
      <c r="M97" s="234">
        <v>0</v>
      </c>
      <c r="N97" s="235">
        <v>0</v>
      </c>
    </row>
    <row r="98" spans="1:14" ht="28.5" customHeight="1">
      <c r="A98" s="566"/>
      <c r="B98" s="566"/>
      <c r="C98" s="566"/>
      <c r="D98" s="213"/>
      <c r="E98" s="213"/>
      <c r="F98" s="213"/>
      <c r="G98" s="213"/>
      <c r="H98" s="213"/>
      <c r="I98" s="213"/>
      <c r="J98" s="213"/>
      <c r="K98" s="564" t="s">
        <v>278</v>
      </c>
      <c r="L98" s="565"/>
      <c r="M98" s="234">
        <v>0</v>
      </c>
      <c r="N98" s="235">
        <v>0</v>
      </c>
    </row>
    <row r="99" spans="1:14" ht="18" customHeight="1">
      <c r="A99" s="567" t="s">
        <v>282</v>
      </c>
      <c r="B99" s="567"/>
      <c r="C99" s="567"/>
      <c r="K99" s="564" t="s">
        <v>278</v>
      </c>
      <c r="L99" s="565"/>
      <c r="M99" s="234">
        <v>0</v>
      </c>
      <c r="N99" s="235">
        <v>0</v>
      </c>
    </row>
    <row r="100" spans="1:14" ht="18" customHeight="1">
      <c r="A100" s="567"/>
      <c r="B100" s="567"/>
      <c r="C100" s="567"/>
      <c r="K100" s="564" t="s">
        <v>279</v>
      </c>
      <c r="L100" s="565"/>
      <c r="M100" s="234">
        <v>0</v>
      </c>
      <c r="N100" s="235">
        <v>0</v>
      </c>
    </row>
    <row r="101" spans="1:14" ht="18" customHeight="1">
      <c r="A101" s="567"/>
      <c r="B101" s="567"/>
      <c r="C101" s="567"/>
      <c r="K101" s="564" t="s">
        <v>279</v>
      </c>
      <c r="L101" s="565"/>
      <c r="M101" s="234">
        <v>0</v>
      </c>
      <c r="N101" s="235">
        <v>0</v>
      </c>
    </row>
    <row r="102" spans="1:14" ht="18" customHeight="1">
      <c r="K102" s="564" t="s">
        <v>279</v>
      </c>
      <c r="L102" s="565"/>
      <c r="M102" s="234">
        <v>0</v>
      </c>
      <c r="N102" s="235">
        <v>0</v>
      </c>
    </row>
  </sheetData>
  <sheetProtection algorithmName="SHA-512" hashValue="qNBo5yFjKr0L/P9zbSeaCG7E76iaPKNQhVtrFoOtqvyoI0ngwkNmdCzN81gkOQ+nfkWsYf4NnQjHgXTkynDw+g==" saltValue="kgSIVzNhXlBN460HvHD5bw==" spinCount="100000" sheet="1" objects="1" scenarios="1"/>
  <mergeCells count="184">
    <mergeCell ref="B23:D23"/>
    <mergeCell ref="E23:H23"/>
    <mergeCell ref="I23:N23"/>
    <mergeCell ref="J19:K19"/>
    <mergeCell ref="B24:D24"/>
    <mergeCell ref="E24:H24"/>
    <mergeCell ref="I24:N24"/>
    <mergeCell ref="A83:B83"/>
    <mergeCell ref="J83:K83"/>
    <mergeCell ref="B31:B32"/>
    <mergeCell ref="C31:C32"/>
    <mergeCell ref="D31:D32"/>
    <mergeCell ref="E31:E32"/>
    <mergeCell ref="F31:F32"/>
    <mergeCell ref="B33:N33"/>
    <mergeCell ref="J49:K49"/>
    <mergeCell ref="J50:K50"/>
    <mergeCell ref="J44:K44"/>
    <mergeCell ref="A47:B47"/>
    <mergeCell ref="J47:K47"/>
    <mergeCell ref="J38:K38"/>
    <mergeCell ref="J39:K39"/>
    <mergeCell ref="J40:K40"/>
    <mergeCell ref="J41:K41"/>
    <mergeCell ref="A84:B84"/>
    <mergeCell ref="J84:K84"/>
    <mergeCell ref="B85:C85"/>
    <mergeCell ref="D85:G85"/>
    <mergeCell ref="B21:D21"/>
    <mergeCell ref="E21:H21"/>
    <mergeCell ref="I21:N21"/>
    <mergeCell ref="B22:D22"/>
    <mergeCell ref="E22:H22"/>
    <mergeCell ref="A68:A69"/>
    <mergeCell ref="H85:N85"/>
    <mergeCell ref="J79:K79"/>
    <mergeCell ref="J81:K81"/>
    <mergeCell ref="J80:K80"/>
    <mergeCell ref="I31:I32"/>
    <mergeCell ref="J31:K32"/>
    <mergeCell ref="N31:N32"/>
    <mergeCell ref="L30:M30"/>
    <mergeCell ref="L31:M31"/>
    <mergeCell ref="J34:K34"/>
    <mergeCell ref="J35:K35"/>
    <mergeCell ref="J36:K36"/>
    <mergeCell ref="J37:K37"/>
    <mergeCell ref="A31:A32"/>
    <mergeCell ref="A4:A10"/>
    <mergeCell ref="J6:K6"/>
    <mergeCell ref="C4:D4"/>
    <mergeCell ref="E4:F4"/>
    <mergeCell ref="J4:K4"/>
    <mergeCell ref="E10:F10"/>
    <mergeCell ref="J10:L10"/>
    <mergeCell ref="M4:N4"/>
    <mergeCell ref="C5:D5"/>
    <mergeCell ref="E5:F5"/>
    <mergeCell ref="M9:N9"/>
    <mergeCell ref="G4:H4"/>
    <mergeCell ref="G10:H10"/>
    <mergeCell ref="M10:N10"/>
    <mergeCell ref="J5:K5"/>
    <mergeCell ref="M5:N5"/>
    <mergeCell ref="C6:D6"/>
    <mergeCell ref="E6:F6"/>
    <mergeCell ref="G6:H6"/>
    <mergeCell ref="M6:N6"/>
    <mergeCell ref="G5:H5"/>
    <mergeCell ref="C8:D8"/>
    <mergeCell ref="E8:F8"/>
    <mergeCell ref="G8:H8"/>
    <mergeCell ref="C12:C13"/>
    <mergeCell ref="D12:D13"/>
    <mergeCell ref="E12:E13"/>
    <mergeCell ref="L12:M12"/>
    <mergeCell ref="C7:D7"/>
    <mergeCell ref="E7:F7"/>
    <mergeCell ref="G7:H7"/>
    <mergeCell ref="J7:K7"/>
    <mergeCell ref="C9:D9"/>
    <mergeCell ref="E9:F9"/>
    <mergeCell ref="G9:H9"/>
    <mergeCell ref="J9:K9"/>
    <mergeCell ref="J11:K11"/>
    <mergeCell ref="J8:K8"/>
    <mergeCell ref="M8:N8"/>
    <mergeCell ref="M7:N7"/>
    <mergeCell ref="C68:C69"/>
    <mergeCell ref="D68:D69"/>
    <mergeCell ref="E68:E69"/>
    <mergeCell ref="N68:N69"/>
    <mergeCell ref="J30:K30"/>
    <mergeCell ref="L11:M11"/>
    <mergeCell ref="A64:B64"/>
    <mergeCell ref="J64:K64"/>
    <mergeCell ref="F12:F13"/>
    <mergeCell ref="J14:K14"/>
    <mergeCell ref="J15:K15"/>
    <mergeCell ref="J16:K16"/>
    <mergeCell ref="G12:G13"/>
    <mergeCell ref="H12:H13"/>
    <mergeCell ref="I12:I13"/>
    <mergeCell ref="J12:K13"/>
    <mergeCell ref="J17:K17"/>
    <mergeCell ref="J18:K18"/>
    <mergeCell ref="G31:G32"/>
    <mergeCell ref="H31:H32"/>
    <mergeCell ref="I22:N22"/>
    <mergeCell ref="A19:B19"/>
    <mergeCell ref="A12:A13"/>
    <mergeCell ref="B12:B13"/>
    <mergeCell ref="D86:G86"/>
    <mergeCell ref="H86:N86"/>
    <mergeCell ref="B87:C87"/>
    <mergeCell ref="D87:G87"/>
    <mergeCell ref="H87:N87"/>
    <mergeCell ref="N12:N13"/>
    <mergeCell ref="L67:M67"/>
    <mergeCell ref="L68:M68"/>
    <mergeCell ref="J67:K67"/>
    <mergeCell ref="J73:K73"/>
    <mergeCell ref="J75:K75"/>
    <mergeCell ref="J76:K76"/>
    <mergeCell ref="J77:K77"/>
    <mergeCell ref="J78:K78"/>
    <mergeCell ref="J68:K69"/>
    <mergeCell ref="B70:N70"/>
    <mergeCell ref="J71:K71"/>
    <mergeCell ref="J72:K72"/>
    <mergeCell ref="J74:K74"/>
    <mergeCell ref="F68:F69"/>
    <mergeCell ref="G68:G69"/>
    <mergeCell ref="H68:H69"/>
    <mergeCell ref="I68:I69"/>
    <mergeCell ref="B68:B69"/>
    <mergeCell ref="J45:K45"/>
    <mergeCell ref="K102:L102"/>
    <mergeCell ref="A94:C98"/>
    <mergeCell ref="G91:I91"/>
    <mergeCell ref="J91:K91"/>
    <mergeCell ref="G92:I92"/>
    <mergeCell ref="J92:K92"/>
    <mergeCell ref="G93:I93"/>
    <mergeCell ref="J93:K93"/>
    <mergeCell ref="G94:I94"/>
    <mergeCell ref="J94:K94"/>
    <mergeCell ref="D96:E96"/>
    <mergeCell ref="D97:E97"/>
    <mergeCell ref="A90:C91"/>
    <mergeCell ref="A92:C92"/>
    <mergeCell ref="A93:C93"/>
    <mergeCell ref="D91:E91"/>
    <mergeCell ref="D92:E92"/>
    <mergeCell ref="D95:E95"/>
    <mergeCell ref="A99:C101"/>
    <mergeCell ref="B88:C88"/>
    <mergeCell ref="D88:G88"/>
    <mergeCell ref="H88:N88"/>
    <mergeCell ref="B86:C86"/>
    <mergeCell ref="B48:N48"/>
    <mergeCell ref="J42:K42"/>
    <mergeCell ref="K96:L96"/>
    <mergeCell ref="K97:L97"/>
    <mergeCell ref="K98:L98"/>
    <mergeCell ref="K99:L99"/>
    <mergeCell ref="K100:L100"/>
    <mergeCell ref="K101:L101"/>
    <mergeCell ref="J51:K51"/>
    <mergeCell ref="J52:K52"/>
    <mergeCell ref="J53:K53"/>
    <mergeCell ref="J54:K54"/>
    <mergeCell ref="J55:K55"/>
    <mergeCell ref="J56:K56"/>
    <mergeCell ref="J57:K57"/>
    <mergeCell ref="J63:K63"/>
    <mergeCell ref="J60:K60"/>
    <mergeCell ref="J58:K58"/>
    <mergeCell ref="J59:K59"/>
    <mergeCell ref="J61:K61"/>
    <mergeCell ref="J62:K62"/>
    <mergeCell ref="J82:K82"/>
    <mergeCell ref="J43:K43"/>
    <mergeCell ref="J46:K46"/>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02"/>
  <sheetViews>
    <sheetView topLeftCell="A76" zoomScale="90" zoomScaleNormal="90" workbookViewId="0">
      <selection activeCell="G68" sqref="G68:G69"/>
    </sheetView>
  </sheetViews>
  <sheetFormatPr baseColWidth="10" defaultColWidth="11.42578125" defaultRowHeight="18" customHeight="1"/>
  <cols>
    <col min="1" max="1" width="8.7109375" style="237" customWidth="1"/>
    <col min="2" max="2" width="44.28515625" style="237" customWidth="1"/>
    <col min="3" max="5" width="14.7109375" style="237" customWidth="1"/>
    <col min="6" max="6" width="16.7109375" style="237" customWidth="1"/>
    <col min="7" max="9" width="14.7109375" style="237" customWidth="1"/>
    <col min="10" max="10" width="7.140625" style="237" customWidth="1"/>
    <col min="11" max="11" width="7" style="237" customWidth="1"/>
    <col min="12" max="13" width="8.7109375" style="238" customWidth="1"/>
    <col min="14" max="14" width="14.7109375" style="237" customWidth="1"/>
    <col min="15" max="16384" width="11.42578125" style="237"/>
  </cols>
  <sheetData>
    <row r="1" spans="1:14" ht="28.15" customHeight="1"/>
    <row r="2" spans="1:14" ht="28.15" customHeight="1"/>
    <row r="3" spans="1:14" ht="28.15" customHeight="1"/>
    <row r="4" spans="1:14" s="78" customFormat="1" ht="32.25" customHeight="1">
      <c r="A4" s="677"/>
      <c r="B4" s="32" t="s">
        <v>85</v>
      </c>
      <c r="C4" s="671">
        <f>PRESUPUESTO!$C$2</f>
        <v>0</v>
      </c>
      <c r="D4" s="672"/>
      <c r="E4" s="671" t="s">
        <v>213</v>
      </c>
      <c r="F4" s="672"/>
      <c r="G4" s="680" t="s">
        <v>223</v>
      </c>
      <c r="H4" s="681"/>
      <c r="I4" s="74" t="s">
        <v>217</v>
      </c>
      <c r="J4" s="545" t="s">
        <v>218</v>
      </c>
      <c r="K4" s="542"/>
      <c r="L4" s="114" t="s">
        <v>211</v>
      </c>
      <c r="M4" s="680" t="s">
        <v>212</v>
      </c>
      <c r="N4" s="681"/>
    </row>
    <row r="5" spans="1:14" s="78" customFormat="1" ht="18" customHeight="1">
      <c r="A5" s="678"/>
      <c r="B5" s="32" t="s">
        <v>15</v>
      </c>
      <c r="C5" s="671">
        <f>PRESUPUESTO!$C$3</f>
        <v>0</v>
      </c>
      <c r="D5" s="672"/>
      <c r="E5" s="671"/>
      <c r="F5" s="672"/>
      <c r="G5" s="673" t="str">
        <f>PRESUPUESTO!$A$11</f>
        <v>(1) INTERNADO</v>
      </c>
      <c r="H5" s="674"/>
      <c r="I5" s="115">
        <f>PRESUPUESTO!$E$11</f>
        <v>0</v>
      </c>
      <c r="J5" s="671">
        <f>PRESUPUESTO!$F$11</f>
        <v>0</v>
      </c>
      <c r="K5" s="672"/>
      <c r="L5" s="52">
        <f>'MES 3'!L5</f>
        <v>0</v>
      </c>
      <c r="M5" s="667">
        <v>0</v>
      </c>
      <c r="N5" s="668"/>
    </row>
    <row r="6" spans="1:14" s="78" customFormat="1" ht="18" customHeight="1">
      <c r="A6" s="678"/>
      <c r="B6" s="50" t="s">
        <v>42</v>
      </c>
      <c r="C6" s="671">
        <f>PRESUPUESTO!$C$4</f>
        <v>0</v>
      </c>
      <c r="D6" s="672"/>
      <c r="E6" s="671" t="s">
        <v>215</v>
      </c>
      <c r="F6" s="672"/>
      <c r="G6" s="673" t="str">
        <f>PRESUPUESTO!$A$12</f>
        <v>(2) EXTERNADO MEDIA JORNADA</v>
      </c>
      <c r="H6" s="674"/>
      <c r="I6" s="115">
        <f>PRESUPUESTO!$E$12</f>
        <v>0</v>
      </c>
      <c r="J6" s="671">
        <f>PRESUPUESTO!$F$12</f>
        <v>0</v>
      </c>
      <c r="K6" s="672"/>
      <c r="L6" s="52">
        <f>'MES 3'!L6</f>
        <v>0</v>
      </c>
      <c r="M6" s="667">
        <v>0</v>
      </c>
      <c r="N6" s="668"/>
    </row>
    <row r="7" spans="1:14" s="78" customFormat="1" ht="18" customHeight="1">
      <c r="A7" s="678"/>
      <c r="B7" s="116" t="s">
        <v>1</v>
      </c>
      <c r="C7" s="669">
        <f>PRESUPUESTO!$G$2</f>
        <v>0</v>
      </c>
      <c r="D7" s="670"/>
      <c r="E7" s="669"/>
      <c r="F7" s="670"/>
      <c r="G7" s="673" t="str">
        <f>PRESUPUESTO!$A$13</f>
        <v>(3) INTERVENCION DE APOYO PSICOSOCIAL</v>
      </c>
      <c r="H7" s="674"/>
      <c r="I7" s="115">
        <f>PRESUPUESTO!$E$13</f>
        <v>0</v>
      </c>
      <c r="J7" s="671">
        <f>PRESUPUESTO!$F$13</f>
        <v>0</v>
      </c>
      <c r="K7" s="672"/>
      <c r="L7" s="52">
        <f>'MES 3'!L7</f>
        <v>0</v>
      </c>
      <c r="M7" s="667">
        <v>0</v>
      </c>
      <c r="N7" s="668"/>
    </row>
    <row r="8" spans="1:14" s="78" customFormat="1" ht="18" customHeight="1">
      <c r="A8" s="678"/>
      <c r="B8" s="72" t="s">
        <v>41</v>
      </c>
      <c r="C8" s="669">
        <f>PRESUPUESTO!$G$3</f>
        <v>0</v>
      </c>
      <c r="D8" s="670"/>
      <c r="E8" s="671" t="s">
        <v>214</v>
      </c>
      <c r="F8" s="672"/>
      <c r="G8" s="673" t="str">
        <f>PRESUPUESTO!$A$14</f>
        <v>(4) APOYO PSICOLOGICO ESPECIALIZADO</v>
      </c>
      <c r="H8" s="674"/>
      <c r="I8" s="115">
        <f>PRESUPUESTO!$E$14</f>
        <v>0</v>
      </c>
      <c r="J8" s="671">
        <f>PRESUPUESTO!$F$14</f>
        <v>0</v>
      </c>
      <c r="K8" s="672"/>
      <c r="L8" s="52">
        <f>'MES 3'!L8</f>
        <v>0</v>
      </c>
      <c r="M8" s="667">
        <v>0</v>
      </c>
      <c r="N8" s="668"/>
    </row>
    <row r="9" spans="1:14" s="78" customFormat="1" ht="18" customHeight="1">
      <c r="A9" s="678"/>
      <c r="B9" s="72" t="s">
        <v>3</v>
      </c>
      <c r="C9" s="669">
        <f>PRESUPUESTO!$G$4</f>
        <v>0</v>
      </c>
      <c r="D9" s="670"/>
      <c r="E9" s="671"/>
      <c r="F9" s="672"/>
      <c r="G9" s="673">
        <f>PRESUPUESTO!$A$15</f>
        <v>0</v>
      </c>
      <c r="H9" s="674"/>
      <c r="I9" s="52">
        <f>PRESUPUESTO!$E$15</f>
        <v>0</v>
      </c>
      <c r="J9" s="675">
        <f>PRESUPUESTO!$F$15</f>
        <v>0</v>
      </c>
      <c r="K9" s="676"/>
      <c r="L9" s="52">
        <f>'MES 3'!L9</f>
        <v>0</v>
      </c>
      <c r="M9" s="667"/>
      <c r="N9" s="668"/>
    </row>
    <row r="10" spans="1:14" s="97" customFormat="1" ht="18" customHeight="1">
      <c r="A10" s="679"/>
      <c r="B10" s="108" t="s">
        <v>232</v>
      </c>
      <c r="C10" s="109">
        <v>0</v>
      </c>
      <c r="D10" s="82"/>
      <c r="E10" s="501" t="s">
        <v>244</v>
      </c>
      <c r="F10" s="502"/>
      <c r="G10" s="537"/>
      <c r="H10" s="538"/>
      <c r="I10" s="113" t="s">
        <v>246</v>
      </c>
      <c r="J10" s="489" t="s">
        <v>247</v>
      </c>
      <c r="K10" s="490"/>
      <c r="L10" s="491"/>
      <c r="M10" s="543"/>
      <c r="N10" s="544"/>
    </row>
    <row r="11" spans="1:14" ht="18" customHeight="1">
      <c r="A11" s="249" t="s">
        <v>58</v>
      </c>
      <c r="B11" s="241" t="s">
        <v>4</v>
      </c>
      <c r="C11" s="250">
        <v>1</v>
      </c>
      <c r="D11" s="250">
        <v>2</v>
      </c>
      <c r="E11" s="250">
        <v>3</v>
      </c>
      <c r="F11" s="250" t="s">
        <v>5</v>
      </c>
      <c r="G11" s="250">
        <v>5</v>
      </c>
      <c r="H11" s="250">
        <v>-6</v>
      </c>
      <c r="I11" s="250" t="s">
        <v>6</v>
      </c>
      <c r="J11" s="647" t="s">
        <v>105</v>
      </c>
      <c r="K11" s="648"/>
      <c r="L11" s="658" t="s">
        <v>135</v>
      </c>
      <c r="M11" s="659"/>
      <c r="N11" s="251" t="s">
        <v>44</v>
      </c>
    </row>
    <row r="12" spans="1:14" s="252" customFormat="1" ht="27" customHeight="1">
      <c r="A12" s="662">
        <v>1000</v>
      </c>
      <c r="B12" s="656" t="s">
        <v>8</v>
      </c>
      <c r="C12" s="649" t="s">
        <v>108</v>
      </c>
      <c r="D12" s="656" t="s">
        <v>9</v>
      </c>
      <c r="E12" s="656" t="s">
        <v>10</v>
      </c>
      <c r="F12" s="649" t="s">
        <v>107</v>
      </c>
      <c r="G12" s="649" t="s">
        <v>148</v>
      </c>
      <c r="H12" s="649" t="s">
        <v>146</v>
      </c>
      <c r="I12" s="649" t="s">
        <v>109</v>
      </c>
      <c r="J12" s="664" t="s">
        <v>75</v>
      </c>
      <c r="K12" s="653"/>
      <c r="L12" s="660" t="s">
        <v>132</v>
      </c>
      <c r="M12" s="661"/>
      <c r="N12" s="649" t="s">
        <v>111</v>
      </c>
    </row>
    <row r="13" spans="1:14" s="252" customFormat="1" ht="27" customHeight="1">
      <c r="A13" s="663"/>
      <c r="B13" s="657"/>
      <c r="C13" s="651"/>
      <c r="D13" s="657"/>
      <c r="E13" s="657"/>
      <c r="F13" s="650"/>
      <c r="G13" s="651"/>
      <c r="H13" s="651"/>
      <c r="I13" s="651"/>
      <c r="J13" s="665"/>
      <c r="K13" s="655"/>
      <c r="L13" s="253" t="s">
        <v>136</v>
      </c>
      <c r="M13" s="253" t="s">
        <v>137</v>
      </c>
      <c r="N13" s="651"/>
    </row>
    <row r="14" spans="1:14" ht="18" customHeight="1">
      <c r="A14" s="241">
        <v>1100</v>
      </c>
      <c r="B14" s="239" t="s">
        <v>224</v>
      </c>
      <c r="C14" s="31">
        <f>'MES 3'!F14</f>
        <v>0</v>
      </c>
      <c r="D14" s="29">
        <v>0</v>
      </c>
      <c r="E14" s="29">
        <v>0</v>
      </c>
      <c r="F14" s="31">
        <f>C14+D14-E14</f>
        <v>0</v>
      </c>
      <c r="G14" s="31">
        <f>'MES 3'!I14</f>
        <v>0</v>
      </c>
      <c r="H14" s="29">
        <f>+M5+M6+M7+M8+M9+M10</f>
        <v>0</v>
      </c>
      <c r="I14" s="31">
        <f>G14+H14</f>
        <v>0</v>
      </c>
      <c r="J14" s="644" t="e">
        <f t="shared" ref="J14:J19" si="0">(I14/F14)</f>
        <v>#DIV/0!</v>
      </c>
      <c r="K14" s="645"/>
      <c r="L14" s="61">
        <v>0</v>
      </c>
      <c r="M14" s="61">
        <v>0</v>
      </c>
      <c r="N14" s="173">
        <f>F14-I14</f>
        <v>0</v>
      </c>
    </row>
    <row r="15" spans="1:14" ht="18" customHeight="1">
      <c r="A15" s="241">
        <v>1200</v>
      </c>
      <c r="B15" s="239" t="s">
        <v>220</v>
      </c>
      <c r="C15" s="31">
        <f>'MES 3'!F15</f>
        <v>0</v>
      </c>
      <c r="D15" s="29">
        <v>0</v>
      </c>
      <c r="E15" s="29">
        <v>0</v>
      </c>
      <c r="F15" s="31">
        <f>C15+D15-E15</f>
        <v>0</v>
      </c>
      <c r="G15" s="31">
        <f>'MES 3'!I15</f>
        <v>0</v>
      </c>
      <c r="H15" s="29">
        <v>0</v>
      </c>
      <c r="I15" s="31">
        <f>G15+H15</f>
        <v>0</v>
      </c>
      <c r="J15" s="644" t="e">
        <f t="shared" si="0"/>
        <v>#DIV/0!</v>
      </c>
      <c r="K15" s="645"/>
      <c r="L15" s="61">
        <v>0</v>
      </c>
      <c r="M15" s="61">
        <v>0</v>
      </c>
      <c r="N15" s="173">
        <f>F15-I15</f>
        <v>0</v>
      </c>
    </row>
    <row r="16" spans="1:14" ht="18" customHeight="1">
      <c r="A16" s="241">
        <v>1300</v>
      </c>
      <c r="B16" s="239" t="s">
        <v>182</v>
      </c>
      <c r="C16" s="31">
        <f>'MES 3'!F16</f>
        <v>0</v>
      </c>
      <c r="D16" s="29">
        <v>0</v>
      </c>
      <c r="E16" s="29">
        <v>0</v>
      </c>
      <c r="F16" s="31">
        <f>C16+D16-E16</f>
        <v>0</v>
      </c>
      <c r="G16" s="31">
        <f>'MES 3'!I16</f>
        <v>0</v>
      </c>
      <c r="H16" s="29">
        <v>0</v>
      </c>
      <c r="I16" s="31">
        <f>G16+H16</f>
        <v>0</v>
      </c>
      <c r="J16" s="644" t="e">
        <f t="shared" si="0"/>
        <v>#DIV/0!</v>
      </c>
      <c r="K16" s="645"/>
      <c r="L16" s="61">
        <v>0</v>
      </c>
      <c r="M16" s="61">
        <v>0</v>
      </c>
      <c r="N16" s="173">
        <f>F16-I16</f>
        <v>0</v>
      </c>
    </row>
    <row r="17" spans="1:14" ht="18" customHeight="1">
      <c r="A17" s="241">
        <v>1400</v>
      </c>
      <c r="B17" s="239" t="s">
        <v>225</v>
      </c>
      <c r="C17" s="31">
        <f>'MES 3'!F17</f>
        <v>0</v>
      </c>
      <c r="D17" s="29">
        <v>0</v>
      </c>
      <c r="E17" s="29">
        <v>0</v>
      </c>
      <c r="F17" s="31">
        <f>C17+D17-E17</f>
        <v>0</v>
      </c>
      <c r="G17" s="31">
        <f>'MES 3'!I17</f>
        <v>0</v>
      </c>
      <c r="H17" s="29">
        <v>0</v>
      </c>
      <c r="I17" s="31">
        <f>G17+H17</f>
        <v>0</v>
      </c>
      <c r="J17" s="644" t="e">
        <f t="shared" si="0"/>
        <v>#DIV/0!</v>
      </c>
      <c r="K17" s="645"/>
      <c r="L17" s="61">
        <v>0</v>
      </c>
      <c r="M17" s="61">
        <v>0</v>
      </c>
      <c r="N17" s="173">
        <f>F17-I17</f>
        <v>0</v>
      </c>
    </row>
    <row r="18" spans="1:14" ht="18" customHeight="1">
      <c r="A18" s="241">
        <v>1500</v>
      </c>
      <c r="B18" s="239" t="s">
        <v>226</v>
      </c>
      <c r="C18" s="31">
        <f>'MES 3'!F18</f>
        <v>0</v>
      </c>
      <c r="D18" s="29">
        <v>0</v>
      </c>
      <c r="E18" s="29">
        <v>0</v>
      </c>
      <c r="F18" s="31">
        <f>C18+D18-E18</f>
        <v>0</v>
      </c>
      <c r="G18" s="31">
        <f>'MES 3'!I18</f>
        <v>0</v>
      </c>
      <c r="H18" s="29">
        <v>0</v>
      </c>
      <c r="I18" s="31">
        <f>G18+H18</f>
        <v>0</v>
      </c>
      <c r="J18" s="644" t="e">
        <f t="shared" si="0"/>
        <v>#DIV/0!</v>
      </c>
      <c r="K18" s="645"/>
      <c r="L18" s="61">
        <v>0</v>
      </c>
      <c r="M18" s="61">
        <v>0</v>
      </c>
      <c r="N18" s="173">
        <f>F18-I18</f>
        <v>0</v>
      </c>
    </row>
    <row r="19" spans="1:14" s="254" customFormat="1" ht="18" customHeight="1">
      <c r="A19" s="619" t="s">
        <v>0</v>
      </c>
      <c r="B19" s="620"/>
      <c r="C19" s="172">
        <f>SUM(C14:C18)</f>
        <v>0</v>
      </c>
      <c r="D19" s="172">
        <f t="shared" ref="D19:I19" si="1">SUM(D14:D18)</f>
        <v>0</v>
      </c>
      <c r="E19" s="172">
        <f t="shared" si="1"/>
        <v>0</v>
      </c>
      <c r="F19" s="172">
        <f t="shared" si="1"/>
        <v>0</v>
      </c>
      <c r="G19" s="172">
        <f t="shared" si="1"/>
        <v>0</v>
      </c>
      <c r="H19" s="172">
        <f t="shared" si="1"/>
        <v>0</v>
      </c>
      <c r="I19" s="172">
        <f t="shared" si="1"/>
        <v>0</v>
      </c>
      <c r="J19" s="642" t="e">
        <f t="shared" si="0"/>
        <v>#DIV/0!</v>
      </c>
      <c r="K19" s="643"/>
      <c r="L19" s="174">
        <f>SUM(L14:L18)</f>
        <v>0</v>
      </c>
      <c r="M19" s="174">
        <f>SUM(M14:M18)</f>
        <v>0</v>
      </c>
      <c r="N19" s="174">
        <f>SUM(N14:N18)</f>
        <v>0</v>
      </c>
    </row>
    <row r="21" spans="1:14" s="78" customFormat="1" ht="18" customHeight="1">
      <c r="B21" s="666" t="s">
        <v>13</v>
      </c>
      <c r="C21" s="666"/>
      <c r="D21" s="666"/>
      <c r="E21" s="666" t="s">
        <v>45</v>
      </c>
      <c r="F21" s="666"/>
      <c r="G21" s="666"/>
      <c r="H21" s="666"/>
      <c r="I21" s="666" t="s">
        <v>46</v>
      </c>
      <c r="J21" s="666"/>
      <c r="K21" s="666"/>
      <c r="L21" s="666"/>
      <c r="M21" s="666"/>
      <c r="N21" s="666"/>
    </row>
    <row r="22" spans="1:14" s="78" customFormat="1" ht="18" customHeight="1">
      <c r="B22" s="666"/>
      <c r="C22" s="666"/>
      <c r="D22" s="666"/>
      <c r="E22" s="666"/>
      <c r="F22" s="666"/>
      <c r="G22" s="666"/>
      <c r="H22" s="666"/>
      <c r="I22" s="666"/>
      <c r="J22" s="666"/>
      <c r="K22" s="666"/>
      <c r="L22" s="666"/>
      <c r="M22" s="666"/>
      <c r="N22" s="666"/>
    </row>
    <row r="23" spans="1:14" s="78" customFormat="1" ht="40.5" customHeight="1">
      <c r="B23" s="666"/>
      <c r="C23" s="666"/>
      <c r="D23" s="666"/>
      <c r="E23" s="666"/>
      <c r="F23" s="666"/>
      <c r="G23" s="666"/>
      <c r="H23" s="666"/>
      <c r="I23" s="666"/>
      <c r="J23" s="666"/>
      <c r="K23" s="666"/>
      <c r="L23" s="666"/>
      <c r="M23" s="666"/>
      <c r="N23" s="666"/>
    </row>
    <row r="24" spans="1:14" s="78" customFormat="1" ht="11.25">
      <c r="B24" s="666" t="s">
        <v>14</v>
      </c>
      <c r="C24" s="666"/>
      <c r="D24" s="666"/>
      <c r="E24" s="666" t="s">
        <v>14</v>
      </c>
      <c r="F24" s="666"/>
      <c r="G24" s="666"/>
      <c r="H24" s="666"/>
      <c r="I24" s="666" t="s">
        <v>14</v>
      </c>
      <c r="J24" s="666"/>
      <c r="K24" s="666"/>
      <c r="L24" s="666"/>
      <c r="M24" s="666"/>
      <c r="N24" s="666"/>
    </row>
    <row r="25" spans="1:14" ht="12" customHeight="1"/>
    <row r="26" spans="1:14" ht="11.25">
      <c r="B26" s="255" t="s">
        <v>233</v>
      </c>
    </row>
    <row r="27" spans="1:14" ht="11.25">
      <c r="B27" s="256"/>
    </row>
    <row r="28" spans="1:14" ht="11.25">
      <c r="B28" s="256"/>
    </row>
    <row r="29" spans="1:14" ht="11.25">
      <c r="B29" s="255"/>
    </row>
    <row r="30" spans="1:14" ht="18" customHeight="1">
      <c r="A30" s="249" t="s">
        <v>58</v>
      </c>
      <c r="B30" s="241" t="s">
        <v>4</v>
      </c>
      <c r="C30" s="250">
        <v>1</v>
      </c>
      <c r="D30" s="250">
        <v>2</v>
      </c>
      <c r="E30" s="250">
        <v>3</v>
      </c>
      <c r="F30" s="250" t="s">
        <v>5</v>
      </c>
      <c r="G30" s="250">
        <v>5</v>
      </c>
      <c r="H30" s="250">
        <v>-6</v>
      </c>
      <c r="I30" s="250" t="s">
        <v>6</v>
      </c>
      <c r="J30" s="647" t="s">
        <v>105</v>
      </c>
      <c r="K30" s="648"/>
      <c r="L30" s="658" t="s">
        <v>135</v>
      </c>
      <c r="M30" s="659"/>
      <c r="N30" s="251" t="s">
        <v>44</v>
      </c>
    </row>
    <row r="31" spans="1:14" s="254" customFormat="1" ht="27" customHeight="1">
      <c r="A31" s="656">
        <v>2000</v>
      </c>
      <c r="B31" s="656" t="s">
        <v>18</v>
      </c>
      <c r="C31" s="649" t="s">
        <v>108</v>
      </c>
      <c r="D31" s="656" t="s">
        <v>9</v>
      </c>
      <c r="E31" s="656" t="s">
        <v>10</v>
      </c>
      <c r="F31" s="649" t="s">
        <v>107</v>
      </c>
      <c r="G31" s="649" t="s">
        <v>149</v>
      </c>
      <c r="H31" s="649" t="s">
        <v>147</v>
      </c>
      <c r="I31" s="649" t="s">
        <v>110</v>
      </c>
      <c r="J31" s="652" t="s">
        <v>76</v>
      </c>
      <c r="K31" s="653"/>
      <c r="L31" s="660" t="s">
        <v>132</v>
      </c>
      <c r="M31" s="661"/>
      <c r="N31" s="649" t="s">
        <v>112</v>
      </c>
    </row>
    <row r="32" spans="1:14" s="254" customFormat="1" ht="32.25" customHeight="1">
      <c r="A32" s="657"/>
      <c r="B32" s="657"/>
      <c r="C32" s="651"/>
      <c r="D32" s="657"/>
      <c r="E32" s="657"/>
      <c r="F32" s="650"/>
      <c r="G32" s="650"/>
      <c r="H32" s="651"/>
      <c r="I32" s="651"/>
      <c r="J32" s="654"/>
      <c r="K32" s="655"/>
      <c r="L32" s="257" t="s">
        <v>133</v>
      </c>
      <c r="M32" s="257" t="s">
        <v>134</v>
      </c>
      <c r="N32" s="651"/>
    </row>
    <row r="33" spans="1:14" s="254" customFormat="1" ht="18" customHeight="1">
      <c r="A33" s="251">
        <v>2100</v>
      </c>
      <c r="B33" s="646" t="s">
        <v>187</v>
      </c>
      <c r="C33" s="646"/>
      <c r="D33" s="646"/>
      <c r="E33" s="646"/>
      <c r="F33" s="646"/>
      <c r="G33" s="646"/>
      <c r="H33" s="646"/>
      <c r="I33" s="646"/>
      <c r="J33" s="646"/>
      <c r="K33" s="646"/>
      <c r="L33" s="646"/>
      <c r="M33" s="646"/>
      <c r="N33" s="646"/>
    </row>
    <row r="34" spans="1:14" ht="18" customHeight="1">
      <c r="A34" s="241">
        <v>2101</v>
      </c>
      <c r="B34" s="239" t="s">
        <v>80</v>
      </c>
      <c r="C34" s="31">
        <f>'MES 3'!F34</f>
        <v>0</v>
      </c>
      <c r="D34" s="29">
        <v>0</v>
      </c>
      <c r="E34" s="29">
        <v>0</v>
      </c>
      <c r="F34" s="31">
        <f>C34+D34-E34</f>
        <v>0</v>
      </c>
      <c r="G34" s="31">
        <f>'MES 3'!I34</f>
        <v>0</v>
      </c>
      <c r="H34" s="29">
        <v>0</v>
      </c>
      <c r="I34" s="31">
        <f>G34+H34</f>
        <v>0</v>
      </c>
      <c r="J34" s="644" t="e">
        <f>(I34/F34)</f>
        <v>#DIV/0!</v>
      </c>
      <c r="K34" s="645"/>
      <c r="L34" s="61">
        <v>0</v>
      </c>
      <c r="M34" s="61">
        <v>0</v>
      </c>
      <c r="N34" s="30">
        <f>(F34-I34)</f>
        <v>0</v>
      </c>
    </row>
    <row r="35" spans="1:14" ht="18" customHeight="1">
      <c r="A35" s="241">
        <v>2102</v>
      </c>
      <c r="B35" s="239" t="s">
        <v>20</v>
      </c>
      <c r="C35" s="31">
        <f>'MES 3'!F35</f>
        <v>0</v>
      </c>
      <c r="D35" s="29">
        <v>0</v>
      </c>
      <c r="E35" s="29">
        <v>0</v>
      </c>
      <c r="F35" s="31">
        <f t="shared" ref="F35:F44" si="2">C35+D35-E35</f>
        <v>0</v>
      </c>
      <c r="G35" s="31">
        <f>'MES 3'!I35</f>
        <v>0</v>
      </c>
      <c r="H35" s="29">
        <v>0</v>
      </c>
      <c r="I35" s="31">
        <f t="shared" ref="I35:I44" si="3">G35+H35</f>
        <v>0</v>
      </c>
      <c r="J35" s="644" t="e">
        <f t="shared" ref="J35:J44" si="4">(I35/F35)</f>
        <v>#DIV/0!</v>
      </c>
      <c r="K35" s="645"/>
      <c r="L35" s="61">
        <v>0</v>
      </c>
      <c r="M35" s="61">
        <v>0</v>
      </c>
      <c r="N35" s="30">
        <f t="shared" ref="N35:N44" si="5">(F35-I35)</f>
        <v>0</v>
      </c>
    </row>
    <row r="36" spans="1:14" ht="18" customHeight="1">
      <c r="A36" s="241">
        <v>2103</v>
      </c>
      <c r="B36" s="239" t="s">
        <v>21</v>
      </c>
      <c r="C36" s="31">
        <f>'MES 3'!F36</f>
        <v>0</v>
      </c>
      <c r="D36" s="29">
        <v>0</v>
      </c>
      <c r="E36" s="29">
        <v>0</v>
      </c>
      <c r="F36" s="31">
        <f t="shared" si="2"/>
        <v>0</v>
      </c>
      <c r="G36" s="31">
        <f>'MES 3'!I36</f>
        <v>0</v>
      </c>
      <c r="H36" s="29">
        <v>0</v>
      </c>
      <c r="I36" s="31">
        <f t="shared" si="3"/>
        <v>0</v>
      </c>
      <c r="J36" s="644" t="e">
        <f t="shared" si="4"/>
        <v>#DIV/0!</v>
      </c>
      <c r="K36" s="645"/>
      <c r="L36" s="61">
        <v>0</v>
      </c>
      <c r="M36" s="61">
        <v>0</v>
      </c>
      <c r="N36" s="30">
        <f t="shared" si="5"/>
        <v>0</v>
      </c>
    </row>
    <row r="37" spans="1:14" ht="18" customHeight="1">
      <c r="A37" s="241">
        <v>2104</v>
      </c>
      <c r="B37" s="239" t="s">
        <v>22</v>
      </c>
      <c r="C37" s="31">
        <f>'MES 3'!F37</f>
        <v>0</v>
      </c>
      <c r="D37" s="29">
        <v>0</v>
      </c>
      <c r="E37" s="29">
        <v>0</v>
      </c>
      <c r="F37" s="31">
        <f t="shared" si="2"/>
        <v>0</v>
      </c>
      <c r="G37" s="31">
        <f>'MES 3'!I37</f>
        <v>0</v>
      </c>
      <c r="H37" s="29">
        <v>0</v>
      </c>
      <c r="I37" s="31">
        <f t="shared" si="3"/>
        <v>0</v>
      </c>
      <c r="J37" s="644" t="e">
        <f t="shared" si="4"/>
        <v>#DIV/0!</v>
      </c>
      <c r="K37" s="645"/>
      <c r="L37" s="61">
        <v>0</v>
      </c>
      <c r="M37" s="61">
        <v>0</v>
      </c>
      <c r="N37" s="30">
        <f t="shared" si="5"/>
        <v>0</v>
      </c>
    </row>
    <row r="38" spans="1:14" ht="18" customHeight="1">
      <c r="A38" s="241">
        <v>2105</v>
      </c>
      <c r="B38" s="239" t="s">
        <v>23</v>
      </c>
      <c r="C38" s="31">
        <f>'MES 3'!F38</f>
        <v>0</v>
      </c>
      <c r="D38" s="29">
        <v>0</v>
      </c>
      <c r="E38" s="29">
        <v>0</v>
      </c>
      <c r="F38" s="31">
        <f t="shared" si="2"/>
        <v>0</v>
      </c>
      <c r="G38" s="31">
        <f>'MES 3'!I38</f>
        <v>0</v>
      </c>
      <c r="H38" s="29">
        <v>0</v>
      </c>
      <c r="I38" s="31">
        <f t="shared" si="3"/>
        <v>0</v>
      </c>
      <c r="J38" s="644" t="e">
        <f t="shared" si="4"/>
        <v>#DIV/0!</v>
      </c>
      <c r="K38" s="645"/>
      <c r="L38" s="61">
        <v>0</v>
      </c>
      <c r="M38" s="61">
        <v>0</v>
      </c>
      <c r="N38" s="30">
        <f t="shared" si="5"/>
        <v>0</v>
      </c>
    </row>
    <row r="39" spans="1:14" ht="18" customHeight="1">
      <c r="A39" s="241">
        <v>2106</v>
      </c>
      <c r="B39" s="239" t="s">
        <v>24</v>
      </c>
      <c r="C39" s="31">
        <f>'MES 3'!F39</f>
        <v>0</v>
      </c>
      <c r="D39" s="29">
        <v>0</v>
      </c>
      <c r="E39" s="29">
        <v>0</v>
      </c>
      <c r="F39" s="31">
        <f t="shared" si="2"/>
        <v>0</v>
      </c>
      <c r="G39" s="31">
        <f>'MES 3'!I39</f>
        <v>0</v>
      </c>
      <c r="H39" s="29">
        <v>0</v>
      </c>
      <c r="I39" s="31">
        <f t="shared" si="3"/>
        <v>0</v>
      </c>
      <c r="J39" s="644" t="e">
        <f t="shared" si="4"/>
        <v>#DIV/0!</v>
      </c>
      <c r="K39" s="645"/>
      <c r="L39" s="61">
        <v>0</v>
      </c>
      <c r="M39" s="61">
        <v>0</v>
      </c>
      <c r="N39" s="30">
        <f t="shared" si="5"/>
        <v>0</v>
      </c>
    </row>
    <row r="40" spans="1:14" ht="18" customHeight="1">
      <c r="A40" s="241">
        <v>2107</v>
      </c>
      <c r="B40" s="239" t="s">
        <v>25</v>
      </c>
      <c r="C40" s="31">
        <f>'MES 3'!F40</f>
        <v>0</v>
      </c>
      <c r="D40" s="29">
        <v>0</v>
      </c>
      <c r="E40" s="29">
        <v>0</v>
      </c>
      <c r="F40" s="31">
        <f t="shared" si="2"/>
        <v>0</v>
      </c>
      <c r="G40" s="31">
        <f>'MES 3'!I40</f>
        <v>0</v>
      </c>
      <c r="H40" s="29">
        <v>0</v>
      </c>
      <c r="I40" s="31">
        <f t="shared" si="3"/>
        <v>0</v>
      </c>
      <c r="J40" s="644" t="e">
        <f t="shared" si="4"/>
        <v>#DIV/0!</v>
      </c>
      <c r="K40" s="645"/>
      <c r="L40" s="61">
        <v>0</v>
      </c>
      <c r="M40" s="61">
        <v>0</v>
      </c>
      <c r="N40" s="30">
        <f t="shared" si="5"/>
        <v>0</v>
      </c>
    </row>
    <row r="41" spans="1:14" ht="18" customHeight="1">
      <c r="A41" s="241">
        <v>2108</v>
      </c>
      <c r="B41" s="258" t="s">
        <v>88</v>
      </c>
      <c r="C41" s="31">
        <f>'MES 3'!F41</f>
        <v>0</v>
      </c>
      <c r="D41" s="29">
        <v>0</v>
      </c>
      <c r="E41" s="29">
        <v>0</v>
      </c>
      <c r="F41" s="31">
        <f t="shared" si="2"/>
        <v>0</v>
      </c>
      <c r="G41" s="31">
        <f>'MES 3'!I41</f>
        <v>0</v>
      </c>
      <c r="H41" s="29">
        <v>0</v>
      </c>
      <c r="I41" s="31">
        <f t="shared" si="3"/>
        <v>0</v>
      </c>
      <c r="J41" s="644" t="e">
        <f t="shared" si="4"/>
        <v>#DIV/0!</v>
      </c>
      <c r="K41" s="645"/>
      <c r="L41" s="61">
        <v>0</v>
      </c>
      <c r="M41" s="61">
        <v>0</v>
      </c>
      <c r="N41" s="30">
        <f t="shared" si="5"/>
        <v>0</v>
      </c>
    </row>
    <row r="42" spans="1:14" ht="18" customHeight="1">
      <c r="A42" s="241">
        <v>2109</v>
      </c>
      <c r="B42" s="239" t="s">
        <v>131</v>
      </c>
      <c r="C42" s="31">
        <f>'MES 3'!F42</f>
        <v>0</v>
      </c>
      <c r="D42" s="29">
        <v>0</v>
      </c>
      <c r="E42" s="29">
        <v>0</v>
      </c>
      <c r="F42" s="31">
        <f t="shared" si="2"/>
        <v>0</v>
      </c>
      <c r="G42" s="31">
        <f>'MES 3'!I42</f>
        <v>0</v>
      </c>
      <c r="H42" s="29">
        <v>0</v>
      </c>
      <c r="I42" s="31">
        <f t="shared" si="3"/>
        <v>0</v>
      </c>
      <c r="J42" s="644" t="e">
        <f t="shared" si="4"/>
        <v>#DIV/0!</v>
      </c>
      <c r="K42" s="645"/>
      <c r="L42" s="61">
        <v>0</v>
      </c>
      <c r="M42" s="61">
        <v>0</v>
      </c>
      <c r="N42" s="30">
        <f t="shared" si="5"/>
        <v>0</v>
      </c>
    </row>
    <row r="43" spans="1:14" ht="18" customHeight="1">
      <c r="A43" s="241">
        <f>+A42+1</f>
        <v>2110</v>
      </c>
      <c r="B43" s="239" t="s">
        <v>27</v>
      </c>
      <c r="C43" s="31">
        <f>'MES 3'!F43</f>
        <v>0</v>
      </c>
      <c r="D43" s="29">
        <v>0</v>
      </c>
      <c r="E43" s="29">
        <v>0</v>
      </c>
      <c r="F43" s="31">
        <f t="shared" si="2"/>
        <v>0</v>
      </c>
      <c r="G43" s="31">
        <f>'MES 3'!I43</f>
        <v>0</v>
      </c>
      <c r="H43" s="29">
        <v>0</v>
      </c>
      <c r="I43" s="31">
        <f t="shared" si="3"/>
        <v>0</v>
      </c>
      <c r="J43" s="644" t="e">
        <f t="shared" si="4"/>
        <v>#DIV/0!</v>
      </c>
      <c r="K43" s="645"/>
      <c r="L43" s="61">
        <v>0</v>
      </c>
      <c r="M43" s="61">
        <v>0</v>
      </c>
      <c r="N43" s="30">
        <f t="shared" si="5"/>
        <v>0</v>
      </c>
    </row>
    <row r="44" spans="1:14" ht="18" customHeight="1">
      <c r="A44" s="241">
        <f>+A43+1</f>
        <v>2111</v>
      </c>
      <c r="B44" s="239" t="s">
        <v>28</v>
      </c>
      <c r="C44" s="31">
        <f>'MES 3'!F44</f>
        <v>0</v>
      </c>
      <c r="D44" s="29">
        <v>0</v>
      </c>
      <c r="E44" s="29">
        <v>0</v>
      </c>
      <c r="F44" s="31">
        <f t="shared" si="2"/>
        <v>0</v>
      </c>
      <c r="G44" s="31">
        <f>'MES 3'!I44</f>
        <v>0</v>
      </c>
      <c r="H44" s="29">
        <v>0</v>
      </c>
      <c r="I44" s="31">
        <f t="shared" si="3"/>
        <v>0</v>
      </c>
      <c r="J44" s="644" t="e">
        <f t="shared" si="4"/>
        <v>#DIV/0!</v>
      </c>
      <c r="K44" s="645"/>
      <c r="L44" s="61">
        <v>0</v>
      </c>
      <c r="M44" s="61">
        <v>0</v>
      </c>
      <c r="N44" s="30">
        <f t="shared" si="5"/>
        <v>0</v>
      </c>
    </row>
    <row r="45" spans="1:14" ht="18" customHeight="1">
      <c r="A45" s="241">
        <f>+A44+1</f>
        <v>2112</v>
      </c>
      <c r="B45" s="239" t="s">
        <v>205</v>
      </c>
      <c r="C45" s="31">
        <f>'MES 3'!F45</f>
        <v>0</v>
      </c>
      <c r="D45" s="29">
        <v>0</v>
      </c>
      <c r="E45" s="29">
        <v>0</v>
      </c>
      <c r="F45" s="31">
        <f>C45+D45-E45</f>
        <v>0</v>
      </c>
      <c r="G45" s="31">
        <f>'MES 3'!I45</f>
        <v>0</v>
      </c>
      <c r="H45" s="29">
        <v>0</v>
      </c>
      <c r="I45" s="31">
        <f>G45+H45</f>
        <v>0</v>
      </c>
      <c r="J45" s="644" t="e">
        <f>(I45/F45)</f>
        <v>#DIV/0!</v>
      </c>
      <c r="K45" s="645"/>
      <c r="L45" s="61">
        <v>0</v>
      </c>
      <c r="M45" s="61">
        <v>0</v>
      </c>
      <c r="N45" s="30">
        <f>(F45-I45)</f>
        <v>0</v>
      </c>
    </row>
    <row r="46" spans="1:14" ht="18" customHeight="1">
      <c r="A46" s="241">
        <f>+A45+1</f>
        <v>2113</v>
      </c>
      <c r="B46" s="239" t="s">
        <v>124</v>
      </c>
      <c r="C46" s="31">
        <f>'MES 3'!F46</f>
        <v>0</v>
      </c>
      <c r="D46" s="29">
        <v>0</v>
      </c>
      <c r="E46" s="29">
        <v>0</v>
      </c>
      <c r="F46" s="31">
        <f>C46+D46-E46</f>
        <v>0</v>
      </c>
      <c r="G46" s="31">
        <f>'MES 3'!I46</f>
        <v>0</v>
      </c>
      <c r="H46" s="29">
        <v>0</v>
      </c>
      <c r="I46" s="31">
        <f>G46+H46</f>
        <v>0</v>
      </c>
      <c r="J46" s="644" t="e">
        <f>(I46/F46)</f>
        <v>#DIV/0!</v>
      </c>
      <c r="K46" s="645"/>
      <c r="L46" s="61">
        <v>0</v>
      </c>
      <c r="M46" s="61">
        <v>0</v>
      </c>
      <c r="N46" s="30">
        <f>(F46-I46)</f>
        <v>0</v>
      </c>
    </row>
    <row r="47" spans="1:14" s="254" customFormat="1" ht="18" customHeight="1">
      <c r="A47" s="619" t="s">
        <v>29</v>
      </c>
      <c r="B47" s="620"/>
      <c r="C47" s="175">
        <f t="shared" ref="C47:I47" si="6">SUM(C34:C46)</f>
        <v>0</v>
      </c>
      <c r="D47" s="175">
        <f t="shared" si="6"/>
        <v>0</v>
      </c>
      <c r="E47" s="175">
        <f t="shared" si="6"/>
        <v>0</v>
      </c>
      <c r="F47" s="175">
        <f t="shared" si="6"/>
        <v>0</v>
      </c>
      <c r="G47" s="175">
        <f t="shared" si="6"/>
        <v>0</v>
      </c>
      <c r="H47" s="175">
        <f t="shared" si="6"/>
        <v>0</v>
      </c>
      <c r="I47" s="175">
        <f t="shared" si="6"/>
        <v>0</v>
      </c>
      <c r="J47" s="642" t="e">
        <f>(I47/F47)</f>
        <v>#DIV/0!</v>
      </c>
      <c r="K47" s="643"/>
      <c r="L47" s="177">
        <f>SUM(L34:L46)</f>
        <v>0</v>
      </c>
      <c r="M47" s="177">
        <f>SUM(M34:M46)</f>
        <v>0</v>
      </c>
      <c r="N47" s="175">
        <f>SUM(N34:N46)</f>
        <v>0</v>
      </c>
    </row>
    <row r="48" spans="1:14" s="254" customFormat="1" ht="18" customHeight="1">
      <c r="A48" s="251">
        <v>2200</v>
      </c>
      <c r="B48" s="646" t="s">
        <v>188</v>
      </c>
      <c r="C48" s="646"/>
      <c r="D48" s="646"/>
      <c r="E48" s="646"/>
      <c r="F48" s="646"/>
      <c r="G48" s="646"/>
      <c r="H48" s="646"/>
      <c r="I48" s="646"/>
      <c r="J48" s="646"/>
      <c r="K48" s="646"/>
      <c r="L48" s="646"/>
      <c r="M48" s="646"/>
      <c r="N48" s="646"/>
    </row>
    <row r="49" spans="1:14" ht="18" customHeight="1">
      <c r="A49" s="241">
        <v>2201</v>
      </c>
      <c r="B49" s="239" t="s">
        <v>126</v>
      </c>
      <c r="C49" s="31">
        <f>'MES 3'!F49</f>
        <v>0</v>
      </c>
      <c r="D49" s="29">
        <v>0</v>
      </c>
      <c r="E49" s="29">
        <v>0</v>
      </c>
      <c r="F49" s="31">
        <f>C49+D49-E49</f>
        <v>0</v>
      </c>
      <c r="G49" s="31">
        <f>'MES 3'!I49</f>
        <v>0</v>
      </c>
      <c r="H49" s="29">
        <v>0</v>
      </c>
      <c r="I49" s="30">
        <f>(G49+H49)</f>
        <v>0</v>
      </c>
      <c r="J49" s="644" t="e">
        <f>(I49/F49)</f>
        <v>#DIV/0!</v>
      </c>
      <c r="K49" s="645"/>
      <c r="L49" s="61">
        <v>0</v>
      </c>
      <c r="M49" s="61">
        <v>0</v>
      </c>
      <c r="N49" s="30">
        <f>(F49-I49)</f>
        <v>0</v>
      </c>
    </row>
    <row r="50" spans="1:14" ht="18" customHeight="1">
      <c r="A50" s="241">
        <v>2202</v>
      </c>
      <c r="B50" s="258" t="s">
        <v>95</v>
      </c>
      <c r="C50" s="31">
        <f>'MES 3'!F50</f>
        <v>0</v>
      </c>
      <c r="D50" s="29">
        <v>0</v>
      </c>
      <c r="E50" s="29">
        <v>0</v>
      </c>
      <c r="F50" s="31">
        <f t="shared" ref="F50:F55" si="7">C50+D50-E50</f>
        <v>0</v>
      </c>
      <c r="G50" s="31">
        <f>'MES 3'!I50</f>
        <v>0</v>
      </c>
      <c r="H50" s="29">
        <v>0</v>
      </c>
      <c r="I50" s="30">
        <f t="shared" ref="I50:I56" si="8">(G50+H50)</f>
        <v>0</v>
      </c>
      <c r="J50" s="507" t="e">
        <f t="shared" ref="J50:J64" si="9">(I50/F50)</f>
        <v>#DIV/0!</v>
      </c>
      <c r="K50" s="508"/>
      <c r="L50" s="110">
        <v>0</v>
      </c>
      <c r="M50" s="110">
        <v>0</v>
      </c>
      <c r="N50" s="181">
        <f t="shared" ref="N50:N56" si="10">(F50-I50)</f>
        <v>0</v>
      </c>
    </row>
    <row r="51" spans="1:14" ht="23.65" customHeight="1">
      <c r="A51" s="241">
        <v>2203</v>
      </c>
      <c r="B51" s="259" t="s">
        <v>130</v>
      </c>
      <c r="C51" s="31">
        <f>'MES 3'!F51</f>
        <v>0</v>
      </c>
      <c r="D51" s="29">
        <v>0</v>
      </c>
      <c r="E51" s="29">
        <v>0</v>
      </c>
      <c r="F51" s="31">
        <f t="shared" si="7"/>
        <v>0</v>
      </c>
      <c r="G51" s="31">
        <f>'MES 3'!I51</f>
        <v>0</v>
      </c>
      <c r="H51" s="29">
        <v>0</v>
      </c>
      <c r="I51" s="30">
        <f t="shared" si="8"/>
        <v>0</v>
      </c>
      <c r="J51" s="644" t="e">
        <f t="shared" si="9"/>
        <v>#DIV/0!</v>
      </c>
      <c r="K51" s="645"/>
      <c r="L51" s="61">
        <v>0</v>
      </c>
      <c r="M51" s="61">
        <v>0</v>
      </c>
      <c r="N51" s="30">
        <f t="shared" si="10"/>
        <v>0</v>
      </c>
    </row>
    <row r="52" spans="1:14" ht="18" customHeight="1">
      <c r="A52" s="241">
        <v>2204</v>
      </c>
      <c r="B52" s="239" t="s">
        <v>129</v>
      </c>
      <c r="C52" s="31">
        <f>'MES 3'!F52</f>
        <v>0</v>
      </c>
      <c r="D52" s="29">
        <v>0</v>
      </c>
      <c r="E52" s="29">
        <v>0</v>
      </c>
      <c r="F52" s="31">
        <f t="shared" si="7"/>
        <v>0</v>
      </c>
      <c r="G52" s="31">
        <f>'MES 3'!I52</f>
        <v>0</v>
      </c>
      <c r="H52" s="29">
        <v>0</v>
      </c>
      <c r="I52" s="30">
        <f t="shared" si="8"/>
        <v>0</v>
      </c>
      <c r="J52" s="644" t="e">
        <f t="shared" si="9"/>
        <v>#DIV/0!</v>
      </c>
      <c r="K52" s="645"/>
      <c r="L52" s="61">
        <v>0</v>
      </c>
      <c r="M52" s="61">
        <v>0</v>
      </c>
      <c r="N52" s="30">
        <f t="shared" si="10"/>
        <v>0</v>
      </c>
    </row>
    <row r="53" spans="1:14" ht="18" customHeight="1">
      <c r="A53" s="241">
        <v>2205</v>
      </c>
      <c r="B53" s="239" t="s">
        <v>81</v>
      </c>
      <c r="C53" s="31">
        <f>'MES 3'!F53</f>
        <v>0</v>
      </c>
      <c r="D53" s="29">
        <v>0</v>
      </c>
      <c r="E53" s="29">
        <v>0</v>
      </c>
      <c r="F53" s="31">
        <f t="shared" si="7"/>
        <v>0</v>
      </c>
      <c r="G53" s="31">
        <f>'MES 3'!I53</f>
        <v>0</v>
      </c>
      <c r="H53" s="29">
        <v>0</v>
      </c>
      <c r="I53" s="30">
        <f t="shared" si="8"/>
        <v>0</v>
      </c>
      <c r="J53" s="644" t="e">
        <f t="shared" si="9"/>
        <v>#DIV/0!</v>
      </c>
      <c r="K53" s="645"/>
      <c r="L53" s="61">
        <v>0</v>
      </c>
      <c r="M53" s="61">
        <v>0</v>
      </c>
      <c r="N53" s="30">
        <f t="shared" si="10"/>
        <v>0</v>
      </c>
    </row>
    <row r="54" spans="1:14" ht="18" customHeight="1">
      <c r="A54" s="241">
        <v>2206</v>
      </c>
      <c r="B54" s="239" t="s">
        <v>128</v>
      </c>
      <c r="C54" s="31">
        <f>'MES 3'!F54</f>
        <v>0</v>
      </c>
      <c r="D54" s="29">
        <v>0</v>
      </c>
      <c r="E54" s="29">
        <v>0</v>
      </c>
      <c r="F54" s="31">
        <f t="shared" si="7"/>
        <v>0</v>
      </c>
      <c r="G54" s="31">
        <f>'MES 3'!I54</f>
        <v>0</v>
      </c>
      <c r="H54" s="29">
        <v>0</v>
      </c>
      <c r="I54" s="30">
        <f t="shared" si="8"/>
        <v>0</v>
      </c>
      <c r="J54" s="644" t="e">
        <f t="shared" si="9"/>
        <v>#DIV/0!</v>
      </c>
      <c r="K54" s="645"/>
      <c r="L54" s="61">
        <v>0</v>
      </c>
      <c r="M54" s="61">
        <v>0</v>
      </c>
      <c r="N54" s="30">
        <f t="shared" si="10"/>
        <v>0</v>
      </c>
    </row>
    <row r="55" spans="1:14" ht="18" customHeight="1">
      <c r="A55" s="241">
        <v>2207</v>
      </c>
      <c r="B55" s="239" t="s">
        <v>195</v>
      </c>
      <c r="C55" s="31">
        <f>'MES 3'!F55</f>
        <v>0</v>
      </c>
      <c r="D55" s="29">
        <v>0</v>
      </c>
      <c r="E55" s="29">
        <v>0</v>
      </c>
      <c r="F55" s="31">
        <f t="shared" si="7"/>
        <v>0</v>
      </c>
      <c r="G55" s="31">
        <f>'MES 3'!I55</f>
        <v>0</v>
      </c>
      <c r="H55" s="29">
        <v>0</v>
      </c>
      <c r="I55" s="30">
        <f t="shared" si="8"/>
        <v>0</v>
      </c>
      <c r="J55" s="644" t="e">
        <f t="shared" si="9"/>
        <v>#DIV/0!</v>
      </c>
      <c r="K55" s="645"/>
      <c r="L55" s="61">
        <v>0</v>
      </c>
      <c r="M55" s="61">
        <v>0</v>
      </c>
      <c r="N55" s="30">
        <f t="shared" si="10"/>
        <v>0</v>
      </c>
    </row>
    <row r="56" spans="1:14" ht="18" customHeight="1">
      <c r="A56" s="241">
        <v>2208</v>
      </c>
      <c r="B56" s="239" t="s">
        <v>100</v>
      </c>
      <c r="C56" s="31">
        <f>'MES 3'!F56</f>
        <v>0</v>
      </c>
      <c r="D56" s="29">
        <v>0</v>
      </c>
      <c r="E56" s="29">
        <v>0</v>
      </c>
      <c r="F56" s="31">
        <f t="shared" ref="F56:F63" si="11">C56+D56-E56</f>
        <v>0</v>
      </c>
      <c r="G56" s="31">
        <f>'MES 3'!I56</f>
        <v>0</v>
      </c>
      <c r="H56" s="29">
        <v>0</v>
      </c>
      <c r="I56" s="30">
        <f t="shared" si="8"/>
        <v>0</v>
      </c>
      <c r="J56" s="644" t="e">
        <f t="shared" si="9"/>
        <v>#DIV/0!</v>
      </c>
      <c r="K56" s="645"/>
      <c r="L56" s="61">
        <v>0</v>
      </c>
      <c r="M56" s="61">
        <v>0</v>
      </c>
      <c r="N56" s="30">
        <f t="shared" si="10"/>
        <v>0</v>
      </c>
    </row>
    <row r="57" spans="1:14" ht="18" customHeight="1">
      <c r="A57" s="241">
        <v>2209</v>
      </c>
      <c r="B57" s="239" t="s">
        <v>183</v>
      </c>
      <c r="C57" s="31">
        <f>'MES 3'!F57</f>
        <v>0</v>
      </c>
      <c r="D57" s="29">
        <v>0</v>
      </c>
      <c r="E57" s="29">
        <v>0</v>
      </c>
      <c r="F57" s="31">
        <f t="shared" si="11"/>
        <v>0</v>
      </c>
      <c r="G57" s="31">
        <f>'MES 3'!I57</f>
        <v>0</v>
      </c>
      <c r="H57" s="29">
        <v>0</v>
      </c>
      <c r="I57" s="30">
        <f t="shared" ref="I57:I63" si="12">(G57+H57)</f>
        <v>0</v>
      </c>
      <c r="J57" s="644" t="e">
        <f t="shared" ref="J57:J63" si="13">(I57/F57)</f>
        <v>#DIV/0!</v>
      </c>
      <c r="K57" s="645"/>
      <c r="L57" s="61">
        <v>0</v>
      </c>
      <c r="M57" s="61">
        <v>0</v>
      </c>
      <c r="N57" s="30">
        <f t="shared" ref="N57:N63" si="14">(F57-I57)</f>
        <v>0</v>
      </c>
    </row>
    <row r="58" spans="1:14" ht="22.15" customHeight="1">
      <c r="A58" s="241">
        <v>2210</v>
      </c>
      <c r="B58" s="258" t="s">
        <v>184</v>
      </c>
      <c r="C58" s="31">
        <f>'MES 3'!F58</f>
        <v>0</v>
      </c>
      <c r="D58" s="29">
        <v>0</v>
      </c>
      <c r="E58" s="29">
        <v>0</v>
      </c>
      <c r="F58" s="31">
        <f t="shared" si="11"/>
        <v>0</v>
      </c>
      <c r="G58" s="31">
        <f>'MES 3'!I58</f>
        <v>0</v>
      </c>
      <c r="H58" s="29">
        <v>0</v>
      </c>
      <c r="I58" s="30">
        <f t="shared" si="12"/>
        <v>0</v>
      </c>
      <c r="J58" s="644" t="e">
        <f t="shared" si="13"/>
        <v>#DIV/0!</v>
      </c>
      <c r="K58" s="645"/>
      <c r="L58" s="61">
        <v>0</v>
      </c>
      <c r="M58" s="61">
        <v>0</v>
      </c>
      <c r="N58" s="30">
        <f t="shared" si="14"/>
        <v>0</v>
      </c>
    </row>
    <row r="59" spans="1:14" ht="23.45" customHeight="1">
      <c r="A59" s="241">
        <v>2211</v>
      </c>
      <c r="B59" s="258" t="s">
        <v>227</v>
      </c>
      <c r="C59" s="31">
        <f>'MES 3'!F59</f>
        <v>0</v>
      </c>
      <c r="D59" s="29">
        <v>0</v>
      </c>
      <c r="E59" s="29">
        <v>0</v>
      </c>
      <c r="F59" s="31">
        <f t="shared" si="11"/>
        <v>0</v>
      </c>
      <c r="G59" s="31">
        <f>'MES 3'!I59</f>
        <v>0</v>
      </c>
      <c r="H59" s="29">
        <v>0</v>
      </c>
      <c r="I59" s="30">
        <f t="shared" si="12"/>
        <v>0</v>
      </c>
      <c r="J59" s="644" t="e">
        <f t="shared" si="13"/>
        <v>#DIV/0!</v>
      </c>
      <c r="K59" s="645"/>
      <c r="L59" s="61">
        <v>0</v>
      </c>
      <c r="M59" s="61">
        <v>0</v>
      </c>
      <c r="N59" s="30">
        <f t="shared" si="14"/>
        <v>0</v>
      </c>
    </row>
    <row r="60" spans="1:14" ht="18" customHeight="1">
      <c r="A60" s="241">
        <v>2212</v>
      </c>
      <c r="B60" s="258" t="s">
        <v>200</v>
      </c>
      <c r="C60" s="31">
        <f>'MES 3'!F60</f>
        <v>0</v>
      </c>
      <c r="D60" s="29">
        <v>0</v>
      </c>
      <c r="E60" s="29">
        <v>0</v>
      </c>
      <c r="F60" s="31">
        <f t="shared" si="11"/>
        <v>0</v>
      </c>
      <c r="G60" s="31">
        <f>'MES 3'!I60</f>
        <v>0</v>
      </c>
      <c r="H60" s="29">
        <v>0</v>
      </c>
      <c r="I60" s="30">
        <f t="shared" si="12"/>
        <v>0</v>
      </c>
      <c r="J60" s="644" t="e">
        <f t="shared" si="13"/>
        <v>#DIV/0!</v>
      </c>
      <c r="K60" s="645"/>
      <c r="L60" s="61">
        <v>0</v>
      </c>
      <c r="M60" s="61">
        <v>0</v>
      </c>
      <c r="N60" s="30">
        <f t="shared" si="14"/>
        <v>0</v>
      </c>
    </row>
    <row r="61" spans="1:14" ht="18" customHeight="1">
      <c r="A61" s="241">
        <v>2213</v>
      </c>
      <c r="B61" s="258" t="s">
        <v>194</v>
      </c>
      <c r="C61" s="31">
        <f>'MES 3'!F61</f>
        <v>0</v>
      </c>
      <c r="D61" s="29">
        <v>0</v>
      </c>
      <c r="E61" s="29">
        <v>0</v>
      </c>
      <c r="F61" s="31">
        <f>C61+D61-E61</f>
        <v>0</v>
      </c>
      <c r="G61" s="31">
        <f>'MES 3'!I61</f>
        <v>0</v>
      </c>
      <c r="H61" s="29">
        <v>0</v>
      </c>
      <c r="I61" s="30">
        <f>(G61+H61)</f>
        <v>0</v>
      </c>
      <c r="J61" s="644" t="e">
        <f>(I61/F61)</f>
        <v>#DIV/0!</v>
      </c>
      <c r="K61" s="645"/>
      <c r="L61" s="61">
        <v>0</v>
      </c>
      <c r="M61" s="61">
        <v>0</v>
      </c>
      <c r="N61" s="30">
        <f>(F61-I61)</f>
        <v>0</v>
      </c>
    </row>
    <row r="62" spans="1:14" ht="18" customHeight="1">
      <c r="A62" s="241">
        <v>2214</v>
      </c>
      <c r="B62" s="239" t="s">
        <v>186</v>
      </c>
      <c r="C62" s="31">
        <f>'MES 3'!F62</f>
        <v>0</v>
      </c>
      <c r="D62" s="29">
        <v>0</v>
      </c>
      <c r="E62" s="29">
        <v>0</v>
      </c>
      <c r="F62" s="31">
        <f>C62+D62-E62</f>
        <v>0</v>
      </c>
      <c r="G62" s="31">
        <f>'MES 3'!I62</f>
        <v>0</v>
      </c>
      <c r="H62" s="29">
        <v>0</v>
      </c>
      <c r="I62" s="30">
        <f t="shared" si="12"/>
        <v>0</v>
      </c>
      <c r="J62" s="644" t="e">
        <f t="shared" si="13"/>
        <v>#DIV/0!</v>
      </c>
      <c r="K62" s="645"/>
      <c r="L62" s="61">
        <v>0</v>
      </c>
      <c r="M62" s="61">
        <v>0</v>
      </c>
      <c r="N62" s="30">
        <f t="shared" si="14"/>
        <v>0</v>
      </c>
    </row>
    <row r="63" spans="1:14" ht="18" customHeight="1">
      <c r="A63" s="241">
        <v>2215</v>
      </c>
      <c r="B63" s="239" t="s">
        <v>124</v>
      </c>
      <c r="C63" s="31">
        <f>'MES 3'!F63</f>
        <v>0</v>
      </c>
      <c r="D63" s="29">
        <v>0</v>
      </c>
      <c r="E63" s="29">
        <v>0</v>
      </c>
      <c r="F63" s="31">
        <f t="shared" si="11"/>
        <v>0</v>
      </c>
      <c r="G63" s="31">
        <f>'MES 3'!I63</f>
        <v>0</v>
      </c>
      <c r="H63" s="29">
        <v>0</v>
      </c>
      <c r="I63" s="30">
        <f t="shared" si="12"/>
        <v>0</v>
      </c>
      <c r="J63" s="644" t="e">
        <f t="shared" si="13"/>
        <v>#DIV/0!</v>
      </c>
      <c r="K63" s="645"/>
      <c r="L63" s="61">
        <v>0</v>
      </c>
      <c r="M63" s="61">
        <v>0</v>
      </c>
      <c r="N63" s="30">
        <f t="shared" si="14"/>
        <v>0</v>
      </c>
    </row>
    <row r="64" spans="1:14" s="254" customFormat="1" ht="18" customHeight="1">
      <c r="A64" s="619" t="s">
        <v>29</v>
      </c>
      <c r="B64" s="620"/>
      <c r="C64" s="174">
        <f t="shared" ref="C64:I64" si="15">SUM(C49:C63)</f>
        <v>0</v>
      </c>
      <c r="D64" s="174">
        <f t="shared" si="15"/>
        <v>0</v>
      </c>
      <c r="E64" s="174">
        <f t="shared" si="15"/>
        <v>0</v>
      </c>
      <c r="F64" s="174">
        <f t="shared" si="15"/>
        <v>0</v>
      </c>
      <c r="G64" s="174">
        <f t="shared" si="15"/>
        <v>0</v>
      </c>
      <c r="H64" s="174">
        <f t="shared" si="15"/>
        <v>0</v>
      </c>
      <c r="I64" s="174">
        <f t="shared" si="15"/>
        <v>0</v>
      </c>
      <c r="J64" s="642" t="e">
        <f t="shared" si="9"/>
        <v>#DIV/0!</v>
      </c>
      <c r="K64" s="643"/>
      <c r="L64" s="174">
        <f>SUM(L49:L63)</f>
        <v>0</v>
      </c>
      <c r="M64" s="174">
        <f>SUM(M49:M63)</f>
        <v>0</v>
      </c>
      <c r="N64" s="174">
        <f>SUM(N49:N63)</f>
        <v>0</v>
      </c>
    </row>
    <row r="65" spans="1:14" s="266" customFormat="1" ht="18" customHeight="1">
      <c r="A65" s="260"/>
      <c r="B65" s="261"/>
      <c r="C65" s="262"/>
      <c r="D65" s="262"/>
      <c r="E65" s="262"/>
      <c r="F65" s="262"/>
      <c r="G65" s="262"/>
      <c r="H65" s="262"/>
      <c r="I65" s="262"/>
      <c r="J65" s="263"/>
      <c r="K65" s="263"/>
      <c r="L65" s="264"/>
      <c r="M65" s="264"/>
      <c r="N65" s="265"/>
    </row>
    <row r="66" spans="1:14" s="266" customFormat="1" ht="18" customHeight="1">
      <c r="B66" s="267"/>
      <c r="C66" s="268"/>
      <c r="D66" s="268"/>
      <c r="E66" s="268"/>
      <c r="F66" s="268"/>
      <c r="G66" s="268"/>
      <c r="H66" s="268"/>
      <c r="I66" s="268"/>
      <c r="J66" s="269"/>
      <c r="K66" s="269"/>
      <c r="L66" s="270"/>
      <c r="M66" s="270"/>
      <c r="N66" s="271"/>
    </row>
    <row r="67" spans="1:14" s="254" customFormat="1" ht="18" customHeight="1">
      <c r="A67" s="249" t="s">
        <v>58</v>
      </c>
      <c r="B67" s="251" t="s">
        <v>16</v>
      </c>
      <c r="C67" s="251">
        <v>1</v>
      </c>
      <c r="D67" s="251">
        <v>2</v>
      </c>
      <c r="E67" s="251">
        <v>3</v>
      </c>
      <c r="F67" s="251" t="s">
        <v>5</v>
      </c>
      <c r="G67" s="251">
        <v>5</v>
      </c>
      <c r="H67" s="251">
        <v>6</v>
      </c>
      <c r="I67" s="251" t="s">
        <v>17</v>
      </c>
      <c r="J67" s="619" t="s">
        <v>105</v>
      </c>
      <c r="K67" s="620"/>
      <c r="L67" s="658">
        <v>9</v>
      </c>
      <c r="M67" s="659"/>
      <c r="N67" s="251" t="s">
        <v>44</v>
      </c>
    </row>
    <row r="68" spans="1:14" s="254" customFormat="1" ht="27" customHeight="1">
      <c r="A68" s="656">
        <v>2000</v>
      </c>
      <c r="B68" s="656" t="s">
        <v>18</v>
      </c>
      <c r="C68" s="649" t="str">
        <f>C31</f>
        <v>Presupuesto inicial del periodo a ejecutar</v>
      </c>
      <c r="D68" s="656" t="s">
        <v>9</v>
      </c>
      <c r="E68" s="656" t="s">
        <v>10</v>
      </c>
      <c r="F68" s="649" t="str">
        <f>F31</f>
        <v>Presupuesto al final del  periodo ejecutado</v>
      </c>
      <c r="G68" s="649" t="str">
        <f>G31</f>
        <v xml:space="preserve">Gastos acumulados al mes 3 </v>
      </c>
      <c r="H68" s="649" t="str">
        <f>H31</f>
        <v>Gastos - mes 4</v>
      </c>
      <c r="I68" s="649" t="str">
        <f>I31</f>
        <v xml:space="preserve">Valor total ejecutado al final de periodo </v>
      </c>
      <c r="J68" s="652" t="s">
        <v>76</v>
      </c>
      <c r="K68" s="653"/>
      <c r="L68" s="660" t="s">
        <v>132</v>
      </c>
      <c r="M68" s="661"/>
      <c r="N68" s="649" t="str">
        <f>N31</f>
        <v>Total saldo por ejecutar</v>
      </c>
    </row>
    <row r="69" spans="1:14" s="254" customFormat="1" ht="27" customHeight="1">
      <c r="A69" s="657"/>
      <c r="B69" s="657"/>
      <c r="C69" s="651"/>
      <c r="D69" s="657"/>
      <c r="E69" s="657"/>
      <c r="F69" s="650"/>
      <c r="G69" s="650"/>
      <c r="H69" s="651"/>
      <c r="I69" s="651"/>
      <c r="J69" s="654"/>
      <c r="K69" s="655"/>
      <c r="L69" s="272" t="s">
        <v>133</v>
      </c>
      <c r="M69" s="272" t="s">
        <v>134</v>
      </c>
      <c r="N69" s="651"/>
    </row>
    <row r="70" spans="1:14" s="254" customFormat="1" ht="18" customHeight="1">
      <c r="A70" s="251">
        <v>2300</v>
      </c>
      <c r="B70" s="619" t="s">
        <v>189</v>
      </c>
      <c r="C70" s="686"/>
      <c r="D70" s="686"/>
      <c r="E70" s="686"/>
      <c r="F70" s="686"/>
      <c r="G70" s="686"/>
      <c r="H70" s="686"/>
      <c r="I70" s="686"/>
      <c r="J70" s="686"/>
      <c r="K70" s="686"/>
      <c r="L70" s="686"/>
      <c r="M70" s="686"/>
      <c r="N70" s="620"/>
    </row>
    <row r="71" spans="1:14" ht="18" customHeight="1">
      <c r="A71" s="241">
        <v>2301</v>
      </c>
      <c r="B71" s="243" t="s">
        <v>30</v>
      </c>
      <c r="C71" s="31">
        <f>'MES 3'!F71</f>
        <v>0</v>
      </c>
      <c r="D71" s="29">
        <v>0</v>
      </c>
      <c r="E71" s="29">
        <v>0</v>
      </c>
      <c r="F71" s="31">
        <f>C71+D71-E71</f>
        <v>0</v>
      </c>
      <c r="G71" s="31">
        <f>'MES 3'!I71</f>
        <v>0</v>
      </c>
      <c r="H71" s="29">
        <v>0</v>
      </c>
      <c r="I71" s="30">
        <f>(G71+H71)</f>
        <v>0</v>
      </c>
      <c r="J71" s="644" t="e">
        <f>(I71/F71)</f>
        <v>#DIV/0!</v>
      </c>
      <c r="K71" s="645"/>
      <c r="L71" s="61">
        <v>0</v>
      </c>
      <c r="M71" s="61">
        <v>0</v>
      </c>
      <c r="N71" s="30">
        <f>(F71-I71)</f>
        <v>0</v>
      </c>
    </row>
    <row r="72" spans="1:14" ht="18" customHeight="1">
      <c r="A72" s="241">
        <v>2302</v>
      </c>
      <c r="B72" s="243" t="s">
        <v>185</v>
      </c>
      <c r="C72" s="31">
        <f>'MES 3'!F72</f>
        <v>0</v>
      </c>
      <c r="D72" s="29">
        <v>0</v>
      </c>
      <c r="E72" s="29">
        <v>0</v>
      </c>
      <c r="F72" s="31">
        <f t="shared" ref="F72:F78" si="16">C72+D72-E72</f>
        <v>0</v>
      </c>
      <c r="G72" s="31">
        <f>'MES 3'!I72</f>
        <v>0</v>
      </c>
      <c r="H72" s="29">
        <v>0</v>
      </c>
      <c r="I72" s="30">
        <f t="shared" ref="I72:I78" si="17">(G72+H72)</f>
        <v>0</v>
      </c>
      <c r="J72" s="644" t="e">
        <f t="shared" ref="J72:J78" si="18">(I72/F72)</f>
        <v>#DIV/0!</v>
      </c>
      <c r="K72" s="645"/>
      <c r="L72" s="61">
        <v>0</v>
      </c>
      <c r="M72" s="61">
        <v>0</v>
      </c>
      <c r="N72" s="30">
        <f t="shared" ref="N72:N78" si="19">(F72-I72)</f>
        <v>0</v>
      </c>
    </row>
    <row r="73" spans="1:14" ht="18" customHeight="1">
      <c r="A73" s="241">
        <v>2303</v>
      </c>
      <c r="B73" s="243" t="s">
        <v>196</v>
      </c>
      <c r="C73" s="31">
        <f>'MES 3'!F73</f>
        <v>0</v>
      </c>
      <c r="D73" s="29">
        <v>0</v>
      </c>
      <c r="E73" s="29">
        <v>0</v>
      </c>
      <c r="F73" s="31">
        <f t="shared" si="16"/>
        <v>0</v>
      </c>
      <c r="G73" s="31">
        <f>'MES 3'!I73</f>
        <v>0</v>
      </c>
      <c r="H73" s="29">
        <v>0</v>
      </c>
      <c r="I73" s="30">
        <f t="shared" si="17"/>
        <v>0</v>
      </c>
      <c r="J73" s="644" t="e">
        <f t="shared" si="18"/>
        <v>#DIV/0!</v>
      </c>
      <c r="K73" s="645"/>
      <c r="L73" s="61">
        <v>0</v>
      </c>
      <c r="M73" s="61">
        <v>0</v>
      </c>
      <c r="N73" s="30">
        <f t="shared" si="19"/>
        <v>0</v>
      </c>
    </row>
    <row r="74" spans="1:14" ht="18" customHeight="1">
      <c r="A74" s="241">
        <v>2304</v>
      </c>
      <c r="B74" s="243" t="s">
        <v>197</v>
      </c>
      <c r="C74" s="31">
        <f>'MES 3'!F74</f>
        <v>0</v>
      </c>
      <c r="D74" s="29">
        <v>0</v>
      </c>
      <c r="E74" s="29">
        <v>0</v>
      </c>
      <c r="F74" s="31">
        <f>C74+D74-E74</f>
        <v>0</v>
      </c>
      <c r="G74" s="31">
        <f>'MES 3'!I74</f>
        <v>0</v>
      </c>
      <c r="H74" s="29">
        <v>0</v>
      </c>
      <c r="I74" s="30">
        <f>(G74+H74)</f>
        <v>0</v>
      </c>
      <c r="J74" s="644" t="e">
        <f>(I74/F74)</f>
        <v>#DIV/0!</v>
      </c>
      <c r="K74" s="645"/>
      <c r="L74" s="61">
        <v>0</v>
      </c>
      <c r="M74" s="61">
        <v>0</v>
      </c>
      <c r="N74" s="30">
        <f>(F74-I74)</f>
        <v>0</v>
      </c>
    </row>
    <row r="75" spans="1:14" ht="18" customHeight="1">
      <c r="A75" s="241">
        <v>2305</v>
      </c>
      <c r="B75" s="243" t="s">
        <v>93</v>
      </c>
      <c r="C75" s="31">
        <f>'MES 3'!F75</f>
        <v>0</v>
      </c>
      <c r="D75" s="29">
        <v>0</v>
      </c>
      <c r="E75" s="29">
        <v>0</v>
      </c>
      <c r="F75" s="31">
        <f t="shared" si="16"/>
        <v>0</v>
      </c>
      <c r="G75" s="31">
        <f>'MES 3'!I75</f>
        <v>0</v>
      </c>
      <c r="H75" s="29">
        <v>0</v>
      </c>
      <c r="I75" s="30">
        <f t="shared" si="17"/>
        <v>0</v>
      </c>
      <c r="J75" s="644" t="e">
        <f t="shared" si="18"/>
        <v>#DIV/0!</v>
      </c>
      <c r="K75" s="645"/>
      <c r="L75" s="61">
        <v>0</v>
      </c>
      <c r="M75" s="61">
        <v>0</v>
      </c>
      <c r="N75" s="30">
        <f t="shared" si="19"/>
        <v>0</v>
      </c>
    </row>
    <row r="76" spans="1:14" ht="18" customHeight="1">
      <c r="A76" s="241">
        <v>2306</v>
      </c>
      <c r="B76" s="243" t="s">
        <v>92</v>
      </c>
      <c r="C76" s="31">
        <f>'MES 3'!F76</f>
        <v>0</v>
      </c>
      <c r="D76" s="29">
        <v>0</v>
      </c>
      <c r="E76" s="29">
        <v>0</v>
      </c>
      <c r="F76" s="31">
        <f t="shared" si="16"/>
        <v>0</v>
      </c>
      <c r="G76" s="31">
        <f>'MES 3'!I76</f>
        <v>0</v>
      </c>
      <c r="H76" s="29">
        <v>0</v>
      </c>
      <c r="I76" s="30">
        <f t="shared" si="17"/>
        <v>0</v>
      </c>
      <c r="J76" s="644" t="e">
        <f t="shared" si="18"/>
        <v>#DIV/0!</v>
      </c>
      <c r="K76" s="645"/>
      <c r="L76" s="61">
        <v>0</v>
      </c>
      <c r="M76" s="61">
        <v>0</v>
      </c>
      <c r="N76" s="30">
        <f t="shared" si="19"/>
        <v>0</v>
      </c>
    </row>
    <row r="77" spans="1:14" ht="21.75" customHeight="1">
      <c r="A77" s="241">
        <v>2307</v>
      </c>
      <c r="B77" s="273" t="s">
        <v>82</v>
      </c>
      <c r="C77" s="31">
        <f>'MES 3'!F77</f>
        <v>0</v>
      </c>
      <c r="D77" s="29">
        <v>0</v>
      </c>
      <c r="E77" s="29">
        <v>0</v>
      </c>
      <c r="F77" s="31">
        <f t="shared" si="16"/>
        <v>0</v>
      </c>
      <c r="G77" s="31">
        <f>'MES 3'!I77</f>
        <v>0</v>
      </c>
      <c r="H77" s="29">
        <v>0</v>
      </c>
      <c r="I77" s="30">
        <f t="shared" si="17"/>
        <v>0</v>
      </c>
      <c r="J77" s="644" t="e">
        <f t="shared" si="18"/>
        <v>#DIV/0!</v>
      </c>
      <c r="K77" s="645"/>
      <c r="L77" s="61">
        <v>0</v>
      </c>
      <c r="M77" s="61">
        <v>0</v>
      </c>
      <c r="N77" s="30">
        <f t="shared" si="19"/>
        <v>0</v>
      </c>
    </row>
    <row r="78" spans="1:14" ht="18" customHeight="1">
      <c r="A78" s="241">
        <v>2308</v>
      </c>
      <c r="B78" s="274" t="s">
        <v>198</v>
      </c>
      <c r="C78" s="31">
        <f>'MES 3'!F78</f>
        <v>0</v>
      </c>
      <c r="D78" s="29">
        <v>0</v>
      </c>
      <c r="E78" s="29">
        <v>0</v>
      </c>
      <c r="F78" s="31">
        <f t="shared" si="16"/>
        <v>0</v>
      </c>
      <c r="G78" s="31">
        <f>'MES 3'!I78</f>
        <v>0</v>
      </c>
      <c r="H78" s="55">
        <v>0</v>
      </c>
      <c r="I78" s="30">
        <f t="shared" si="17"/>
        <v>0</v>
      </c>
      <c r="J78" s="644" t="e">
        <f t="shared" si="18"/>
        <v>#DIV/0!</v>
      </c>
      <c r="K78" s="645"/>
      <c r="L78" s="61">
        <v>0</v>
      </c>
      <c r="M78" s="61">
        <v>0</v>
      </c>
      <c r="N78" s="30">
        <f t="shared" si="19"/>
        <v>0</v>
      </c>
    </row>
    <row r="79" spans="1:14" ht="18" customHeight="1">
      <c r="A79" s="241">
        <v>2309</v>
      </c>
      <c r="B79" s="274" t="s">
        <v>216</v>
      </c>
      <c r="C79" s="31">
        <f>'MES 3'!F79</f>
        <v>0</v>
      </c>
      <c r="D79" s="29">
        <v>0</v>
      </c>
      <c r="E79" s="29">
        <v>0</v>
      </c>
      <c r="F79" s="31">
        <f>C79+D79-E79</f>
        <v>0</v>
      </c>
      <c r="G79" s="31">
        <f>'MES 3'!I79</f>
        <v>0</v>
      </c>
      <c r="H79" s="29">
        <v>0</v>
      </c>
      <c r="I79" s="30">
        <f>(G79+H79)</f>
        <v>0</v>
      </c>
      <c r="J79" s="644" t="e">
        <f t="shared" ref="J79:J84" si="20">(I79/F79)</f>
        <v>#DIV/0!</v>
      </c>
      <c r="K79" s="645"/>
      <c r="L79" s="61">
        <v>0</v>
      </c>
      <c r="M79" s="61">
        <v>0</v>
      </c>
      <c r="N79" s="30">
        <f>(F79-I79)</f>
        <v>0</v>
      </c>
    </row>
    <row r="80" spans="1:14" ht="18" customHeight="1">
      <c r="A80" s="241">
        <v>2310</v>
      </c>
      <c r="B80" s="243" t="s">
        <v>84</v>
      </c>
      <c r="C80" s="31">
        <f>'MES 3'!F80</f>
        <v>0</v>
      </c>
      <c r="D80" s="29">
        <v>0</v>
      </c>
      <c r="E80" s="29">
        <v>0</v>
      </c>
      <c r="F80" s="31">
        <f>C80+D80-E80</f>
        <v>0</v>
      </c>
      <c r="G80" s="31">
        <f>'MES 3'!I80</f>
        <v>0</v>
      </c>
      <c r="H80" s="55">
        <v>0</v>
      </c>
      <c r="I80" s="30">
        <f>(G80+H80)</f>
        <v>0</v>
      </c>
      <c r="J80" s="644" t="e">
        <f t="shared" si="20"/>
        <v>#DIV/0!</v>
      </c>
      <c r="K80" s="645"/>
      <c r="L80" s="61">
        <v>0</v>
      </c>
      <c r="M80" s="61">
        <v>0</v>
      </c>
      <c r="N80" s="30">
        <f>(F80-I80)</f>
        <v>0</v>
      </c>
    </row>
    <row r="81" spans="1:15" ht="23.65" customHeight="1">
      <c r="A81" s="241">
        <v>2311</v>
      </c>
      <c r="B81" s="243" t="s">
        <v>199</v>
      </c>
      <c r="C81" s="31">
        <f>'MES 3'!F81</f>
        <v>0</v>
      </c>
      <c r="D81" s="29">
        <v>0</v>
      </c>
      <c r="E81" s="29">
        <v>0</v>
      </c>
      <c r="F81" s="31">
        <f>C81+D81-E81</f>
        <v>0</v>
      </c>
      <c r="G81" s="31">
        <f>'MES 3'!I81</f>
        <v>0</v>
      </c>
      <c r="H81" s="29">
        <v>0</v>
      </c>
      <c r="I81" s="30">
        <f>(G81+H81)</f>
        <v>0</v>
      </c>
      <c r="J81" s="644" t="e">
        <f t="shared" si="20"/>
        <v>#DIV/0!</v>
      </c>
      <c r="K81" s="645"/>
      <c r="L81" s="61">
        <v>0</v>
      </c>
      <c r="M81" s="61">
        <v>0</v>
      </c>
      <c r="N81" s="30">
        <f>(F81-I81)</f>
        <v>0</v>
      </c>
    </row>
    <row r="82" spans="1:15" ht="18" customHeight="1">
      <c r="A82" s="241">
        <v>2312</v>
      </c>
      <c r="B82" s="239" t="s">
        <v>124</v>
      </c>
      <c r="C82" s="31">
        <f>'MES 3'!F82</f>
        <v>0</v>
      </c>
      <c r="D82" s="29">
        <v>0</v>
      </c>
      <c r="E82" s="29">
        <v>0</v>
      </c>
      <c r="F82" s="31">
        <f>C82+D82-E82</f>
        <v>0</v>
      </c>
      <c r="G82" s="31">
        <f>'MES 3'!I82</f>
        <v>0</v>
      </c>
      <c r="H82" s="55">
        <v>0</v>
      </c>
      <c r="I82" s="30">
        <f>(G82+H82)</f>
        <v>0</v>
      </c>
      <c r="J82" s="644" t="e">
        <f t="shared" si="20"/>
        <v>#DIV/0!</v>
      </c>
      <c r="K82" s="645"/>
      <c r="L82" s="61">
        <v>0</v>
      </c>
      <c r="M82" s="61">
        <v>0</v>
      </c>
      <c r="N82" s="30">
        <f>(F82-I82)</f>
        <v>0</v>
      </c>
    </row>
    <row r="83" spans="1:15" ht="18" customHeight="1">
      <c r="A83" s="619" t="s">
        <v>31</v>
      </c>
      <c r="B83" s="620"/>
      <c r="C83" s="176">
        <f t="shared" ref="C83:I83" si="21">SUM(C71:C82)</f>
        <v>0</v>
      </c>
      <c r="D83" s="176">
        <f t="shared" si="21"/>
        <v>0</v>
      </c>
      <c r="E83" s="176">
        <f t="shared" si="21"/>
        <v>0</v>
      </c>
      <c r="F83" s="176">
        <f t="shared" si="21"/>
        <v>0</v>
      </c>
      <c r="G83" s="176">
        <f t="shared" si="21"/>
        <v>0</v>
      </c>
      <c r="H83" s="176">
        <f t="shared" si="21"/>
        <v>0</v>
      </c>
      <c r="I83" s="176">
        <f t="shared" si="21"/>
        <v>0</v>
      </c>
      <c r="J83" s="642" t="e">
        <f t="shared" si="20"/>
        <v>#DIV/0!</v>
      </c>
      <c r="K83" s="643"/>
      <c r="L83" s="177">
        <f>SUM(L71:L82)</f>
        <v>0</v>
      </c>
      <c r="M83" s="177">
        <f>SUM(M71:M82)</f>
        <v>0</v>
      </c>
      <c r="N83" s="176">
        <f>SUM(N71:N82)</f>
        <v>0</v>
      </c>
    </row>
    <row r="84" spans="1:15" s="254" customFormat="1" ht="18" customHeight="1">
      <c r="A84" s="619" t="s">
        <v>72</v>
      </c>
      <c r="B84" s="620"/>
      <c r="C84" s="176">
        <f t="shared" ref="C84:I84" si="22">C83+C64+C47</f>
        <v>0</v>
      </c>
      <c r="D84" s="176">
        <f t="shared" si="22"/>
        <v>0</v>
      </c>
      <c r="E84" s="176">
        <f t="shared" si="22"/>
        <v>0</v>
      </c>
      <c r="F84" s="176">
        <f t="shared" si="22"/>
        <v>0</v>
      </c>
      <c r="G84" s="176">
        <f t="shared" si="22"/>
        <v>0</v>
      </c>
      <c r="H84" s="176">
        <f t="shared" si="22"/>
        <v>0</v>
      </c>
      <c r="I84" s="176">
        <f t="shared" si="22"/>
        <v>0</v>
      </c>
      <c r="J84" s="642" t="e">
        <f t="shared" si="20"/>
        <v>#DIV/0!</v>
      </c>
      <c r="K84" s="643"/>
      <c r="L84" s="176">
        <f>L83+L64+L47</f>
        <v>0</v>
      </c>
      <c r="M84" s="176">
        <f>M83+M64+M47</f>
        <v>0</v>
      </c>
      <c r="N84" s="176">
        <f>N83+N64+N47</f>
        <v>0</v>
      </c>
    </row>
    <row r="85" spans="1:15" s="78" customFormat="1" ht="18" customHeight="1">
      <c r="B85" s="671" t="s">
        <v>13</v>
      </c>
      <c r="C85" s="672"/>
      <c r="D85" s="666" t="s">
        <v>47</v>
      </c>
      <c r="E85" s="666"/>
      <c r="F85" s="666"/>
      <c r="G85" s="666"/>
      <c r="H85" s="666" t="s">
        <v>191</v>
      </c>
      <c r="I85" s="666"/>
      <c r="J85" s="666"/>
      <c r="K85" s="666"/>
      <c r="L85" s="666"/>
      <c r="M85" s="666"/>
      <c r="N85" s="666"/>
    </row>
    <row r="86" spans="1:15" s="78" customFormat="1" ht="18" customHeight="1">
      <c r="B86" s="666"/>
      <c r="C86" s="666"/>
      <c r="D86" s="666"/>
      <c r="E86" s="666"/>
      <c r="F86" s="666"/>
      <c r="G86" s="666"/>
      <c r="H86" s="666"/>
      <c r="I86" s="666"/>
      <c r="J86" s="666"/>
      <c r="K86" s="666"/>
      <c r="L86" s="666"/>
      <c r="M86" s="666"/>
      <c r="N86" s="666"/>
    </row>
    <row r="87" spans="1:15" s="78" customFormat="1" ht="40.5" customHeight="1">
      <c r="B87" s="683"/>
      <c r="C87" s="684"/>
      <c r="D87" s="685"/>
      <c r="E87" s="685"/>
      <c r="F87" s="685"/>
      <c r="G87" s="685"/>
      <c r="H87" s="666"/>
      <c r="I87" s="666"/>
      <c r="J87" s="666"/>
      <c r="K87" s="666"/>
      <c r="L87" s="666"/>
      <c r="M87" s="666"/>
      <c r="N87" s="666"/>
    </row>
    <row r="88" spans="1:15" s="78" customFormat="1" ht="11.25">
      <c r="B88" s="671" t="s">
        <v>14</v>
      </c>
      <c r="C88" s="672"/>
      <c r="D88" s="666" t="s">
        <v>14</v>
      </c>
      <c r="E88" s="666"/>
      <c r="F88" s="666"/>
      <c r="G88" s="666"/>
      <c r="H88" s="666" t="s">
        <v>14</v>
      </c>
      <c r="I88" s="666"/>
      <c r="J88" s="666"/>
      <c r="K88" s="666"/>
      <c r="L88" s="666"/>
      <c r="M88" s="666"/>
      <c r="N88" s="666"/>
    </row>
    <row r="89" spans="1:15" ht="11.25"/>
    <row r="90" spans="1:15" ht="11.25" customHeight="1">
      <c r="A90" s="503" t="s">
        <v>270</v>
      </c>
      <c r="B90" s="503"/>
      <c r="C90" s="504"/>
    </row>
    <row r="91" spans="1:15" ht="13.15" customHeight="1">
      <c r="A91" s="503"/>
      <c r="B91" s="503"/>
      <c r="C91" s="504"/>
      <c r="D91" s="640" t="s">
        <v>96</v>
      </c>
      <c r="E91" s="640"/>
      <c r="F91" s="178">
        <f>H19</f>
        <v>0</v>
      </c>
      <c r="G91" s="625" t="s">
        <v>97</v>
      </c>
      <c r="H91" s="626"/>
      <c r="I91" s="627"/>
      <c r="J91" s="628">
        <f>+F91+'MES 3'!J91</f>
        <v>0</v>
      </c>
      <c r="K91" s="629"/>
      <c r="L91" s="266"/>
      <c r="M91" s="266"/>
      <c r="N91" s="266"/>
      <c r="O91" s="266"/>
    </row>
    <row r="92" spans="1:15" ht="11.25">
      <c r="A92" s="682" t="s">
        <v>267</v>
      </c>
      <c r="B92" s="682"/>
      <c r="C92" s="682"/>
      <c r="D92" s="641" t="s">
        <v>98</v>
      </c>
      <c r="E92" s="641"/>
      <c r="F92" s="179">
        <f>H84</f>
        <v>0</v>
      </c>
      <c r="G92" s="630" t="s">
        <v>104</v>
      </c>
      <c r="H92" s="631"/>
      <c r="I92" s="632"/>
      <c r="J92" s="628">
        <f>+F92+'MES 3'!J92</f>
        <v>0</v>
      </c>
      <c r="K92" s="629"/>
      <c r="L92" s="266"/>
      <c r="M92" s="266"/>
      <c r="N92" s="266"/>
      <c r="O92" s="266"/>
    </row>
    <row r="93" spans="1:15" ht="22.5" customHeight="1">
      <c r="A93" s="624" t="s">
        <v>268</v>
      </c>
      <c r="B93" s="624"/>
      <c r="C93" s="624"/>
      <c r="D93" s="275" t="s">
        <v>238</v>
      </c>
      <c r="E93" s="276"/>
      <c r="F93" s="180">
        <f>+F91-F92</f>
        <v>0</v>
      </c>
      <c r="G93" s="633" t="s">
        <v>237</v>
      </c>
      <c r="H93" s="634"/>
      <c r="I93" s="635"/>
      <c r="J93" s="592">
        <f>J91-J92</f>
        <v>0</v>
      </c>
      <c r="K93" s="593"/>
      <c r="L93" s="266"/>
      <c r="M93" s="266"/>
      <c r="N93" s="266"/>
      <c r="O93" s="266"/>
    </row>
    <row r="94" spans="1:15" ht="22.5" customHeight="1">
      <c r="A94" s="624" t="s">
        <v>269</v>
      </c>
      <c r="B94" s="624"/>
      <c r="C94" s="624"/>
      <c r="D94" s="277"/>
      <c r="E94" s="277"/>
      <c r="F94" s="277"/>
      <c r="G94" s="563"/>
      <c r="H94" s="563"/>
      <c r="I94" s="563"/>
      <c r="J94" s="533"/>
      <c r="K94" s="533"/>
      <c r="L94" s="266"/>
      <c r="M94" s="266"/>
      <c r="N94" s="266"/>
      <c r="O94" s="266"/>
    </row>
    <row r="95" spans="1:15" ht="24" customHeight="1">
      <c r="A95" s="624"/>
      <c r="B95" s="624"/>
      <c r="C95" s="624"/>
      <c r="D95" s="638" t="s">
        <v>248</v>
      </c>
      <c r="E95" s="639"/>
      <c r="F95" s="79">
        <v>0</v>
      </c>
      <c r="H95" s="278" t="s">
        <v>249</v>
      </c>
      <c r="I95" s="279"/>
      <c r="L95" s="266"/>
      <c r="M95" s="266"/>
      <c r="N95" s="266"/>
      <c r="O95" s="266"/>
    </row>
    <row r="96" spans="1:15" ht="22.5" customHeight="1">
      <c r="A96" s="624"/>
      <c r="B96" s="624"/>
      <c r="C96" s="624"/>
      <c r="D96" s="636" t="s">
        <v>257</v>
      </c>
      <c r="E96" s="637"/>
      <c r="F96" s="79">
        <f>H19</f>
        <v>0</v>
      </c>
      <c r="G96" s="280"/>
      <c r="H96" s="281" t="s">
        <v>250</v>
      </c>
      <c r="I96" s="89">
        <v>0</v>
      </c>
      <c r="K96" s="621"/>
      <c r="L96" s="622"/>
      <c r="M96" s="282" t="s">
        <v>281</v>
      </c>
      <c r="N96" s="283" t="s">
        <v>280</v>
      </c>
      <c r="O96" s="266"/>
    </row>
    <row r="97" spans="1:15" ht="33.75">
      <c r="A97" s="624"/>
      <c r="B97" s="624"/>
      <c r="C97" s="624"/>
      <c r="D97" s="497" t="s">
        <v>258</v>
      </c>
      <c r="E97" s="498"/>
      <c r="F97" s="92"/>
      <c r="G97" s="280"/>
      <c r="H97" s="281" t="s">
        <v>251</v>
      </c>
      <c r="I97" s="89">
        <v>0</v>
      </c>
      <c r="K97" s="621" t="s">
        <v>278</v>
      </c>
      <c r="L97" s="622"/>
      <c r="M97" s="94">
        <v>0</v>
      </c>
      <c r="N97" s="95">
        <v>0</v>
      </c>
      <c r="O97" s="266"/>
    </row>
    <row r="98" spans="1:15" ht="18" customHeight="1">
      <c r="A98" s="624"/>
      <c r="B98" s="624"/>
      <c r="C98" s="624"/>
      <c r="D98" s="266"/>
      <c r="E98" s="266"/>
      <c r="F98" s="266"/>
      <c r="G98" s="266"/>
      <c r="H98" s="266"/>
      <c r="I98" s="266"/>
      <c r="J98" s="266"/>
      <c r="K98" s="621" t="s">
        <v>278</v>
      </c>
      <c r="L98" s="622"/>
      <c r="M98" s="94">
        <v>0</v>
      </c>
      <c r="N98" s="95">
        <v>0</v>
      </c>
    </row>
    <row r="99" spans="1:15" ht="18" customHeight="1">
      <c r="A99" s="623" t="s">
        <v>282</v>
      </c>
      <c r="B99" s="623"/>
      <c r="C99" s="623"/>
      <c r="K99" s="621" t="s">
        <v>278</v>
      </c>
      <c r="L99" s="622"/>
      <c r="M99" s="94">
        <v>0</v>
      </c>
      <c r="N99" s="95">
        <v>0</v>
      </c>
    </row>
    <row r="100" spans="1:15" ht="18" customHeight="1">
      <c r="A100" s="623"/>
      <c r="B100" s="623"/>
      <c r="C100" s="623"/>
      <c r="K100" s="621" t="s">
        <v>279</v>
      </c>
      <c r="L100" s="622"/>
      <c r="M100" s="94">
        <v>0</v>
      </c>
      <c r="N100" s="95">
        <v>0</v>
      </c>
    </row>
    <row r="101" spans="1:15" ht="18" customHeight="1">
      <c r="A101" s="623"/>
      <c r="B101" s="623"/>
      <c r="C101" s="623"/>
      <c r="K101" s="621" t="s">
        <v>279</v>
      </c>
      <c r="L101" s="622"/>
      <c r="M101" s="94">
        <v>0</v>
      </c>
      <c r="N101" s="95">
        <v>0</v>
      </c>
    </row>
    <row r="102" spans="1:15" ht="18" customHeight="1">
      <c r="K102" s="621" t="s">
        <v>279</v>
      </c>
      <c r="L102" s="622"/>
      <c r="M102" s="94">
        <v>0</v>
      </c>
      <c r="N102" s="95">
        <v>0</v>
      </c>
    </row>
  </sheetData>
  <sheetProtection algorithmName="SHA-512" hashValue="CYkjxqfJE1KNWk7kvryX10oulTP6WCrB3ZLMBt5M9M2FZBiC2nXqRfBHZXjvgCUON/RUd3u0LaLgnERMdRHmWA==" saltValue="NAt9mPQyUfipXDh9LFsdUA==" spinCount="100000" sheet="1" objects="1" scenarios="1"/>
  <mergeCells count="184">
    <mergeCell ref="A92:C92"/>
    <mergeCell ref="L67:M67"/>
    <mergeCell ref="J68:K69"/>
    <mergeCell ref="B87:C87"/>
    <mergeCell ref="D87:G87"/>
    <mergeCell ref="H87:N87"/>
    <mergeCell ref="B88:C88"/>
    <mergeCell ref="D88:G88"/>
    <mergeCell ref="H88:N88"/>
    <mergeCell ref="B86:C86"/>
    <mergeCell ref="D86:G86"/>
    <mergeCell ref="H86:N86"/>
    <mergeCell ref="N68:N69"/>
    <mergeCell ref="B70:N70"/>
    <mergeCell ref="A83:B83"/>
    <mergeCell ref="J83:K83"/>
    <mergeCell ref="A84:B84"/>
    <mergeCell ref="J84:K84"/>
    <mergeCell ref="B85:C85"/>
    <mergeCell ref="D85:G85"/>
    <mergeCell ref="H85:N85"/>
    <mergeCell ref="J73:K73"/>
    <mergeCell ref="J75:K75"/>
    <mergeCell ref="J76:K76"/>
    <mergeCell ref="G4:H4"/>
    <mergeCell ref="J77:K77"/>
    <mergeCell ref="J78:K78"/>
    <mergeCell ref="J79:K79"/>
    <mergeCell ref="J81:K81"/>
    <mergeCell ref="A68:A69"/>
    <mergeCell ref="B68:B69"/>
    <mergeCell ref="J71:K71"/>
    <mergeCell ref="J72:K72"/>
    <mergeCell ref="J80:K80"/>
    <mergeCell ref="C68:C69"/>
    <mergeCell ref="D68:D69"/>
    <mergeCell ref="E68:E69"/>
    <mergeCell ref="F68:F69"/>
    <mergeCell ref="G68:G69"/>
    <mergeCell ref="H68:H69"/>
    <mergeCell ref="I68:I69"/>
    <mergeCell ref="J10:L10"/>
    <mergeCell ref="B22:D22"/>
    <mergeCell ref="E22:H22"/>
    <mergeCell ref="A19:B19"/>
    <mergeCell ref="J19:K19"/>
    <mergeCell ref="B23:D23"/>
    <mergeCell ref="I22:N22"/>
    <mergeCell ref="J82:K82"/>
    <mergeCell ref="L68:M68"/>
    <mergeCell ref="J74:K74"/>
    <mergeCell ref="A4:A10"/>
    <mergeCell ref="C4:D4"/>
    <mergeCell ref="E4:F4"/>
    <mergeCell ref="J4:K4"/>
    <mergeCell ref="M4:N4"/>
    <mergeCell ref="C5:D5"/>
    <mergeCell ref="E5:F5"/>
    <mergeCell ref="G5:H5"/>
    <mergeCell ref="J5:K5"/>
    <mergeCell ref="M5:N5"/>
    <mergeCell ref="C6:D6"/>
    <mergeCell ref="E6:F6"/>
    <mergeCell ref="G6:H6"/>
    <mergeCell ref="J6:K6"/>
    <mergeCell ref="M6:N6"/>
    <mergeCell ref="C7:D7"/>
    <mergeCell ref="E7:F7"/>
    <mergeCell ref="G7:H7"/>
    <mergeCell ref="J7:K7"/>
    <mergeCell ref="M7:N7"/>
    <mergeCell ref="I21:N21"/>
    <mergeCell ref="M8:N8"/>
    <mergeCell ref="C9:D9"/>
    <mergeCell ref="E9:F9"/>
    <mergeCell ref="J14:K14"/>
    <mergeCell ref="J15:K15"/>
    <mergeCell ref="J16:K16"/>
    <mergeCell ref="J17:K17"/>
    <mergeCell ref="J18:K18"/>
    <mergeCell ref="L12:M12"/>
    <mergeCell ref="M9:N9"/>
    <mergeCell ref="G10:H10"/>
    <mergeCell ref="M10:N10"/>
    <mergeCell ref="L11:M11"/>
    <mergeCell ref="J11:K11"/>
    <mergeCell ref="C8:D8"/>
    <mergeCell ref="E8:F8"/>
    <mergeCell ref="G8:H8"/>
    <mergeCell ref="J8:K8"/>
    <mergeCell ref="G9:H9"/>
    <mergeCell ref="J9:K9"/>
    <mergeCell ref="E10:F10"/>
    <mergeCell ref="A12:A13"/>
    <mergeCell ref="B12:B13"/>
    <mergeCell ref="C12:C13"/>
    <mergeCell ref="N12:N13"/>
    <mergeCell ref="J38:K38"/>
    <mergeCell ref="I12:I13"/>
    <mergeCell ref="J12:K13"/>
    <mergeCell ref="G12:G13"/>
    <mergeCell ref="H12:H13"/>
    <mergeCell ref="D12:D13"/>
    <mergeCell ref="E12:E13"/>
    <mergeCell ref="F12:F13"/>
    <mergeCell ref="A31:A32"/>
    <mergeCell ref="E23:H23"/>
    <mergeCell ref="I23:N23"/>
    <mergeCell ref="B24:D24"/>
    <mergeCell ref="E24:H24"/>
    <mergeCell ref="I24:N24"/>
    <mergeCell ref="B21:D21"/>
    <mergeCell ref="E21:H21"/>
    <mergeCell ref="J61:K61"/>
    <mergeCell ref="J39:K39"/>
    <mergeCell ref="J40:K40"/>
    <mergeCell ref="J41:K41"/>
    <mergeCell ref="J42:K42"/>
    <mergeCell ref="J30:K30"/>
    <mergeCell ref="G31:G32"/>
    <mergeCell ref="H31:H32"/>
    <mergeCell ref="I31:I32"/>
    <mergeCell ref="J31:K32"/>
    <mergeCell ref="B33:N33"/>
    <mergeCell ref="J34:K34"/>
    <mergeCell ref="J35:K35"/>
    <mergeCell ref="J36:K36"/>
    <mergeCell ref="J37:K37"/>
    <mergeCell ref="N31:N32"/>
    <mergeCell ref="B31:B32"/>
    <mergeCell ref="L30:M30"/>
    <mergeCell ref="L31:M31"/>
    <mergeCell ref="C31:C32"/>
    <mergeCell ref="D31:D32"/>
    <mergeCell ref="E31:E32"/>
    <mergeCell ref="F31:F32"/>
    <mergeCell ref="D92:E92"/>
    <mergeCell ref="J50:K50"/>
    <mergeCell ref="A64:B64"/>
    <mergeCell ref="J64:K64"/>
    <mergeCell ref="J43:K43"/>
    <mergeCell ref="J46:K46"/>
    <mergeCell ref="J45:K45"/>
    <mergeCell ref="J51:K51"/>
    <mergeCell ref="J52:K52"/>
    <mergeCell ref="J54:K54"/>
    <mergeCell ref="J55:K55"/>
    <mergeCell ref="B48:N48"/>
    <mergeCell ref="J49:K49"/>
    <mergeCell ref="J53:K53"/>
    <mergeCell ref="A47:B47"/>
    <mergeCell ref="J47:K47"/>
    <mergeCell ref="J44:K44"/>
    <mergeCell ref="J56:K56"/>
    <mergeCell ref="J57:K57"/>
    <mergeCell ref="J63:K63"/>
    <mergeCell ref="J60:K60"/>
    <mergeCell ref="J58:K58"/>
    <mergeCell ref="J59:K59"/>
    <mergeCell ref="J62:K62"/>
    <mergeCell ref="A90:C91"/>
    <mergeCell ref="J67:K67"/>
    <mergeCell ref="K99:L99"/>
    <mergeCell ref="K100:L100"/>
    <mergeCell ref="K101:L101"/>
    <mergeCell ref="K102:L102"/>
    <mergeCell ref="A99:C101"/>
    <mergeCell ref="A94:C98"/>
    <mergeCell ref="G91:I91"/>
    <mergeCell ref="J91:K91"/>
    <mergeCell ref="G92:I92"/>
    <mergeCell ref="J92:K92"/>
    <mergeCell ref="G93:I93"/>
    <mergeCell ref="J93:K93"/>
    <mergeCell ref="G94:I94"/>
    <mergeCell ref="J94:K94"/>
    <mergeCell ref="D96:E96"/>
    <mergeCell ref="D97:E97"/>
    <mergeCell ref="K96:L96"/>
    <mergeCell ref="K97:L97"/>
    <mergeCell ref="K98:L98"/>
    <mergeCell ref="D95:E95"/>
    <mergeCell ref="A93:C93"/>
    <mergeCell ref="D91:E91"/>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2"/>
  <dimension ref="A1:N101"/>
  <sheetViews>
    <sheetView topLeftCell="A52" zoomScale="90" zoomScaleNormal="90" workbookViewId="0">
      <selection activeCell="G68" sqref="G68:G69"/>
    </sheetView>
  </sheetViews>
  <sheetFormatPr baseColWidth="10" defaultColWidth="11.42578125" defaultRowHeight="18" customHeight="1"/>
  <cols>
    <col min="1" max="1" width="8.7109375" style="63" customWidth="1"/>
    <col min="2" max="2" width="43.7109375" style="63" customWidth="1"/>
    <col min="3" max="5" width="14.7109375" style="26" customWidth="1"/>
    <col min="6" max="6" width="16.7109375" style="26" customWidth="1"/>
    <col min="7" max="9" width="14.7109375" style="26" customWidth="1"/>
    <col min="10" max="10" width="5.7109375" style="26" customWidth="1"/>
    <col min="11" max="11" width="7.7109375" style="26" customWidth="1"/>
    <col min="12" max="12" width="8.42578125" style="57" customWidth="1"/>
    <col min="13" max="13" width="8.7109375" style="57" customWidth="1"/>
    <col min="14" max="14" width="14.7109375" style="26" customWidth="1"/>
    <col min="15" max="16384" width="11.42578125" style="26"/>
  </cols>
  <sheetData>
    <row r="1" spans="1:14" s="75" customFormat="1" ht="27.6" customHeight="1">
      <c r="L1" s="57"/>
      <c r="M1" s="57"/>
    </row>
    <row r="2" spans="1:14" s="75" customFormat="1" ht="27.6" customHeight="1">
      <c r="L2" s="57"/>
      <c r="M2" s="57"/>
    </row>
    <row r="3" spans="1:14" s="75" customFormat="1" ht="27.6" customHeight="1">
      <c r="L3" s="57"/>
      <c r="M3" s="57"/>
    </row>
    <row r="4" spans="1:14" ht="32.25" customHeight="1">
      <c r="A4" s="677"/>
      <c r="B4" s="32" t="s">
        <v>85</v>
      </c>
      <c r="C4" s="671">
        <f>PRESUPUESTO!$C$2</f>
        <v>0</v>
      </c>
      <c r="D4" s="672"/>
      <c r="E4" s="671" t="s">
        <v>213</v>
      </c>
      <c r="F4" s="672"/>
      <c r="G4" s="680" t="s">
        <v>223</v>
      </c>
      <c r="H4" s="681"/>
      <c r="I4" s="68" t="s">
        <v>217</v>
      </c>
      <c r="J4" s="545" t="s">
        <v>218</v>
      </c>
      <c r="K4" s="542"/>
      <c r="L4" s="71" t="s">
        <v>211</v>
      </c>
      <c r="M4" s="680" t="s">
        <v>212</v>
      </c>
      <c r="N4" s="681"/>
    </row>
    <row r="5" spans="1:14" ht="18" customHeight="1">
      <c r="A5" s="678"/>
      <c r="B5" s="32" t="s">
        <v>15</v>
      </c>
      <c r="C5" s="671">
        <f>PRESUPUESTO!$C$3</f>
        <v>0</v>
      </c>
      <c r="D5" s="672"/>
      <c r="E5" s="671"/>
      <c r="F5" s="672"/>
      <c r="G5" s="673" t="str">
        <f>PRESUPUESTO!$A$11</f>
        <v>(1) INTERNADO</v>
      </c>
      <c r="H5" s="674"/>
      <c r="I5" s="66">
        <f>PRESUPUESTO!$E$11</f>
        <v>0</v>
      </c>
      <c r="J5" s="671">
        <f>PRESUPUESTO!$F$11</f>
        <v>0</v>
      </c>
      <c r="K5" s="672"/>
      <c r="L5" s="52">
        <f>'MES 4'!L5</f>
        <v>0</v>
      </c>
      <c r="M5" s="667">
        <v>0</v>
      </c>
      <c r="N5" s="668"/>
    </row>
    <row r="6" spans="1:14" ht="18" customHeight="1">
      <c r="A6" s="678"/>
      <c r="B6" s="50" t="s">
        <v>42</v>
      </c>
      <c r="C6" s="671">
        <f>PRESUPUESTO!$C$4</f>
        <v>0</v>
      </c>
      <c r="D6" s="672"/>
      <c r="E6" s="671" t="s">
        <v>215</v>
      </c>
      <c r="F6" s="672"/>
      <c r="G6" s="673" t="str">
        <f>PRESUPUESTO!$A$12</f>
        <v>(2) EXTERNADO MEDIA JORNADA</v>
      </c>
      <c r="H6" s="674"/>
      <c r="I6" s="66">
        <f>PRESUPUESTO!$E$12</f>
        <v>0</v>
      </c>
      <c r="J6" s="671">
        <f>PRESUPUESTO!$F$12</f>
        <v>0</v>
      </c>
      <c r="K6" s="672"/>
      <c r="L6" s="52">
        <f>'MES 4'!L6</f>
        <v>0</v>
      </c>
      <c r="M6" s="667">
        <v>0</v>
      </c>
      <c r="N6" s="668"/>
    </row>
    <row r="7" spans="1:14" ht="18" customHeight="1">
      <c r="A7" s="678"/>
      <c r="B7" s="69" t="s">
        <v>1</v>
      </c>
      <c r="C7" s="669">
        <f>PRESUPUESTO!$G$2</f>
        <v>0</v>
      </c>
      <c r="D7" s="670"/>
      <c r="E7" s="669"/>
      <c r="F7" s="670"/>
      <c r="G7" s="673" t="str">
        <f>PRESUPUESTO!$A$13</f>
        <v>(3) INTERVENCION DE APOYO PSICOSOCIAL</v>
      </c>
      <c r="H7" s="674"/>
      <c r="I7" s="66">
        <f>PRESUPUESTO!$E$13</f>
        <v>0</v>
      </c>
      <c r="J7" s="671">
        <f>PRESUPUESTO!$F$13</f>
        <v>0</v>
      </c>
      <c r="K7" s="672"/>
      <c r="L7" s="52">
        <f>'MES 4'!L7</f>
        <v>0</v>
      </c>
      <c r="M7" s="667">
        <v>0</v>
      </c>
      <c r="N7" s="668"/>
    </row>
    <row r="8" spans="1:14" s="67" customFormat="1" ht="18" customHeight="1">
      <c r="A8" s="678"/>
      <c r="B8" s="72" t="s">
        <v>41</v>
      </c>
      <c r="C8" s="669">
        <f>PRESUPUESTO!$G$3</f>
        <v>0</v>
      </c>
      <c r="D8" s="670"/>
      <c r="E8" s="671" t="s">
        <v>214</v>
      </c>
      <c r="F8" s="672"/>
      <c r="G8" s="673" t="str">
        <f>PRESUPUESTO!$A$14</f>
        <v>(4) APOYO PSICOLOGICO ESPECIALIZADO</v>
      </c>
      <c r="H8" s="674"/>
      <c r="I8" s="66">
        <f>PRESUPUESTO!$E$14</f>
        <v>0</v>
      </c>
      <c r="J8" s="671">
        <f>PRESUPUESTO!$F$14</f>
        <v>0</v>
      </c>
      <c r="K8" s="672"/>
      <c r="L8" s="52">
        <f>'MES 4'!L8</f>
        <v>0</v>
      </c>
      <c r="M8" s="667">
        <v>0</v>
      </c>
      <c r="N8" s="668"/>
    </row>
    <row r="9" spans="1:14" s="67" customFormat="1" ht="18" customHeight="1">
      <c r="A9" s="678"/>
      <c r="B9" s="72" t="s">
        <v>3</v>
      </c>
      <c r="C9" s="669">
        <f>PRESUPUESTO!$G$4</f>
        <v>0</v>
      </c>
      <c r="D9" s="670"/>
      <c r="E9" s="671"/>
      <c r="F9" s="672"/>
      <c r="G9" s="673">
        <f>PRESUPUESTO!$A$15</f>
        <v>0</v>
      </c>
      <c r="H9" s="674"/>
      <c r="I9" s="52">
        <f>PRESUPUESTO!$E$15</f>
        <v>0</v>
      </c>
      <c r="J9" s="675">
        <f>PRESUPUESTO!$F$15</f>
        <v>0</v>
      </c>
      <c r="K9" s="676"/>
      <c r="L9" s="52">
        <f>'MES 4'!L9</f>
        <v>0</v>
      </c>
      <c r="M9" s="667"/>
      <c r="N9" s="668"/>
    </row>
    <row r="10" spans="1:14" s="97" customFormat="1" ht="18" customHeight="1">
      <c r="A10" s="679"/>
      <c r="B10" s="105" t="s">
        <v>232</v>
      </c>
      <c r="C10" s="106">
        <v>0</v>
      </c>
      <c r="D10" s="82"/>
      <c r="E10" s="501" t="s">
        <v>244</v>
      </c>
      <c r="F10" s="502"/>
      <c r="G10" s="537"/>
      <c r="H10" s="538"/>
      <c r="I10" s="100" t="s">
        <v>246</v>
      </c>
      <c r="J10" s="489" t="s">
        <v>247</v>
      </c>
      <c r="K10" s="490"/>
      <c r="L10" s="491"/>
      <c r="M10" s="543"/>
      <c r="N10" s="544"/>
    </row>
    <row r="11" spans="1:14" ht="18" customHeight="1">
      <c r="A11" s="39" t="s">
        <v>58</v>
      </c>
      <c r="B11" s="66" t="s">
        <v>4</v>
      </c>
      <c r="C11" s="33">
        <v>1</v>
      </c>
      <c r="D11" s="33">
        <v>2</v>
      </c>
      <c r="E11" s="33">
        <v>3</v>
      </c>
      <c r="F11" s="33" t="s">
        <v>5</v>
      </c>
      <c r="G11" s="33">
        <v>5</v>
      </c>
      <c r="H11" s="33">
        <v>-6</v>
      </c>
      <c r="I11" s="33" t="s">
        <v>6</v>
      </c>
      <c r="J11" s="713" t="s">
        <v>105</v>
      </c>
      <c r="K11" s="714"/>
      <c r="L11" s="720" t="s">
        <v>135</v>
      </c>
      <c r="M11" s="721"/>
      <c r="N11" s="70" t="s">
        <v>44</v>
      </c>
    </row>
    <row r="12" spans="1:14" s="34" customFormat="1" ht="27" customHeight="1">
      <c r="A12" s="677">
        <v>1000</v>
      </c>
      <c r="B12" s="703" t="s">
        <v>8</v>
      </c>
      <c r="C12" s="708" t="s">
        <v>108</v>
      </c>
      <c r="D12" s="703" t="s">
        <v>9</v>
      </c>
      <c r="E12" s="703" t="s">
        <v>10</v>
      </c>
      <c r="F12" s="708" t="s">
        <v>107</v>
      </c>
      <c r="G12" s="708" t="s">
        <v>150</v>
      </c>
      <c r="H12" s="708" t="s">
        <v>152</v>
      </c>
      <c r="I12" s="708" t="s">
        <v>109</v>
      </c>
      <c r="J12" s="716" t="s">
        <v>75</v>
      </c>
      <c r="K12" s="717"/>
      <c r="L12" s="711" t="s">
        <v>132</v>
      </c>
      <c r="M12" s="712"/>
      <c r="N12" s="708" t="s">
        <v>111</v>
      </c>
    </row>
    <row r="13" spans="1:14" s="34" customFormat="1" ht="27" customHeight="1">
      <c r="A13" s="679"/>
      <c r="B13" s="704"/>
      <c r="C13" s="709"/>
      <c r="D13" s="704"/>
      <c r="E13" s="704"/>
      <c r="F13" s="715"/>
      <c r="G13" s="709"/>
      <c r="H13" s="709"/>
      <c r="I13" s="709"/>
      <c r="J13" s="718"/>
      <c r="K13" s="719"/>
      <c r="L13" s="56" t="s">
        <v>136</v>
      </c>
      <c r="M13" s="56" t="s">
        <v>137</v>
      </c>
      <c r="N13" s="709"/>
    </row>
    <row r="14" spans="1:14" s="237" customFormat="1" ht="18" customHeight="1">
      <c r="A14" s="241">
        <v>1100</v>
      </c>
      <c r="B14" s="239" t="s">
        <v>224</v>
      </c>
      <c r="C14" s="31">
        <f>'MES 4'!F14</f>
        <v>0</v>
      </c>
      <c r="D14" s="29">
        <v>0</v>
      </c>
      <c r="E14" s="29">
        <v>0</v>
      </c>
      <c r="F14" s="31">
        <f>C14+D14-E14</f>
        <v>0</v>
      </c>
      <c r="G14" s="31">
        <f>'MES 4'!I14</f>
        <v>0</v>
      </c>
      <c r="H14" s="29">
        <f>+M5+M6+M7+M8+M9+M10</f>
        <v>0</v>
      </c>
      <c r="I14" s="31">
        <f>G14+H14</f>
        <v>0</v>
      </c>
      <c r="J14" s="644" t="e">
        <f t="shared" ref="J14:J19" si="0">(I14/F14)</f>
        <v>#DIV/0!</v>
      </c>
      <c r="K14" s="645"/>
      <c r="L14" s="61">
        <v>0</v>
      </c>
      <c r="M14" s="61">
        <v>0</v>
      </c>
      <c r="N14" s="173">
        <f>F14-I14</f>
        <v>0</v>
      </c>
    </row>
    <row r="15" spans="1:14" s="237" customFormat="1" ht="18" customHeight="1">
      <c r="A15" s="241">
        <v>1200</v>
      </c>
      <c r="B15" s="239" t="s">
        <v>220</v>
      </c>
      <c r="C15" s="31">
        <f>'MES 4'!F15</f>
        <v>0</v>
      </c>
      <c r="D15" s="29">
        <v>0</v>
      </c>
      <c r="E15" s="29">
        <v>0</v>
      </c>
      <c r="F15" s="31">
        <f>C15+D15-E15</f>
        <v>0</v>
      </c>
      <c r="G15" s="31">
        <f>'MES 4'!I15</f>
        <v>0</v>
      </c>
      <c r="H15" s="29">
        <v>0</v>
      </c>
      <c r="I15" s="31">
        <f>G15+H15</f>
        <v>0</v>
      </c>
      <c r="J15" s="644" t="e">
        <f t="shared" si="0"/>
        <v>#DIV/0!</v>
      </c>
      <c r="K15" s="645"/>
      <c r="L15" s="61">
        <v>0</v>
      </c>
      <c r="M15" s="61">
        <v>0</v>
      </c>
      <c r="N15" s="173">
        <f>F15-I15</f>
        <v>0</v>
      </c>
    </row>
    <row r="16" spans="1:14" s="237" customFormat="1" ht="18" customHeight="1">
      <c r="A16" s="241">
        <v>1300</v>
      </c>
      <c r="B16" s="239" t="s">
        <v>182</v>
      </c>
      <c r="C16" s="31">
        <f>'MES 4'!F16</f>
        <v>0</v>
      </c>
      <c r="D16" s="29">
        <v>0</v>
      </c>
      <c r="E16" s="29">
        <v>0</v>
      </c>
      <c r="F16" s="31">
        <f>C16+D16-E16</f>
        <v>0</v>
      </c>
      <c r="G16" s="31">
        <f>'MES 4'!I16</f>
        <v>0</v>
      </c>
      <c r="H16" s="29">
        <v>0</v>
      </c>
      <c r="I16" s="31">
        <f>G16+H16</f>
        <v>0</v>
      </c>
      <c r="J16" s="644" t="e">
        <f t="shared" si="0"/>
        <v>#DIV/0!</v>
      </c>
      <c r="K16" s="645"/>
      <c r="L16" s="61">
        <v>0</v>
      </c>
      <c r="M16" s="61">
        <v>0</v>
      </c>
      <c r="N16" s="173">
        <f>F16-I16</f>
        <v>0</v>
      </c>
    </row>
    <row r="17" spans="1:14" s="237" customFormat="1" ht="18" customHeight="1">
      <c r="A17" s="241">
        <v>1400</v>
      </c>
      <c r="B17" s="239" t="s">
        <v>225</v>
      </c>
      <c r="C17" s="31">
        <f>'MES 4'!F17</f>
        <v>0</v>
      </c>
      <c r="D17" s="29">
        <v>0</v>
      </c>
      <c r="E17" s="29">
        <v>0</v>
      </c>
      <c r="F17" s="31">
        <f>C17+D17-E17</f>
        <v>0</v>
      </c>
      <c r="G17" s="31">
        <f>'MES 4'!I17</f>
        <v>0</v>
      </c>
      <c r="H17" s="29">
        <v>0</v>
      </c>
      <c r="I17" s="31">
        <f>G17+H17</f>
        <v>0</v>
      </c>
      <c r="J17" s="644" t="e">
        <f t="shared" si="0"/>
        <v>#DIV/0!</v>
      </c>
      <c r="K17" s="645"/>
      <c r="L17" s="61">
        <v>0</v>
      </c>
      <c r="M17" s="61">
        <v>0</v>
      </c>
      <c r="N17" s="173">
        <f>F17-I17</f>
        <v>0</v>
      </c>
    </row>
    <row r="18" spans="1:14" s="237" customFormat="1" ht="18" customHeight="1">
      <c r="A18" s="241">
        <v>1500</v>
      </c>
      <c r="B18" s="239" t="s">
        <v>226</v>
      </c>
      <c r="C18" s="31">
        <f>'MES 4'!F18</f>
        <v>0</v>
      </c>
      <c r="D18" s="29">
        <v>0</v>
      </c>
      <c r="E18" s="29">
        <v>0</v>
      </c>
      <c r="F18" s="31">
        <f>C18+D18-E18</f>
        <v>0</v>
      </c>
      <c r="G18" s="31">
        <f>'MES 4'!I18</f>
        <v>0</v>
      </c>
      <c r="H18" s="29">
        <v>0</v>
      </c>
      <c r="I18" s="31">
        <f>G18+H18</f>
        <v>0</v>
      </c>
      <c r="J18" s="644" t="e">
        <f t="shared" si="0"/>
        <v>#DIV/0!</v>
      </c>
      <c r="K18" s="645"/>
      <c r="L18" s="61">
        <v>0</v>
      </c>
      <c r="M18" s="61">
        <v>0</v>
      </c>
      <c r="N18" s="173">
        <f>F18-I18</f>
        <v>0</v>
      </c>
    </row>
    <row r="19" spans="1:14" s="254" customFormat="1" ht="18" customHeight="1">
      <c r="A19" s="619" t="s">
        <v>0</v>
      </c>
      <c r="B19" s="620"/>
      <c r="C19" s="172">
        <f>SUM(C14:C18)</f>
        <v>0</v>
      </c>
      <c r="D19" s="172">
        <f t="shared" ref="D19:I19" si="1">SUM(D14:D18)</f>
        <v>0</v>
      </c>
      <c r="E19" s="172">
        <f t="shared" si="1"/>
        <v>0</v>
      </c>
      <c r="F19" s="172">
        <f t="shared" si="1"/>
        <v>0</v>
      </c>
      <c r="G19" s="172">
        <f t="shared" si="1"/>
        <v>0</v>
      </c>
      <c r="H19" s="172">
        <f t="shared" si="1"/>
        <v>0</v>
      </c>
      <c r="I19" s="172">
        <f t="shared" si="1"/>
        <v>0</v>
      </c>
      <c r="J19" s="642" t="e">
        <f t="shared" si="0"/>
        <v>#DIV/0!</v>
      </c>
      <c r="K19" s="643"/>
      <c r="L19" s="174">
        <f>SUM(L14:L18)</f>
        <v>0</v>
      </c>
      <c r="M19" s="174">
        <f>SUM(M14:M18)</f>
        <v>0</v>
      </c>
      <c r="N19" s="174">
        <f>SUM(N14:N18)</f>
        <v>0</v>
      </c>
    </row>
    <row r="21" spans="1:14" s="78" customFormat="1" ht="18" customHeight="1">
      <c r="B21" s="666" t="s">
        <v>13</v>
      </c>
      <c r="C21" s="666"/>
      <c r="D21" s="666"/>
      <c r="E21" s="666" t="s">
        <v>45</v>
      </c>
      <c r="F21" s="666"/>
      <c r="G21" s="666"/>
      <c r="H21" s="666"/>
      <c r="I21" s="666" t="s">
        <v>46</v>
      </c>
      <c r="J21" s="666"/>
      <c r="K21" s="666"/>
      <c r="L21" s="666"/>
      <c r="M21" s="666"/>
      <c r="N21" s="666"/>
    </row>
    <row r="22" spans="1:14" s="78" customFormat="1" ht="18" customHeight="1">
      <c r="B22" s="666"/>
      <c r="C22" s="666"/>
      <c r="D22" s="666"/>
      <c r="E22" s="666"/>
      <c r="F22" s="666"/>
      <c r="G22" s="666"/>
      <c r="H22" s="666"/>
      <c r="I22" s="666"/>
      <c r="J22" s="666"/>
      <c r="K22" s="666"/>
      <c r="L22" s="666"/>
      <c r="M22" s="666"/>
      <c r="N22" s="666"/>
    </row>
    <row r="23" spans="1:14" s="78" customFormat="1" ht="40.5" customHeight="1">
      <c r="B23" s="666"/>
      <c r="C23" s="666"/>
      <c r="D23" s="666"/>
      <c r="E23" s="666"/>
      <c r="F23" s="666"/>
      <c r="G23" s="666"/>
      <c r="H23" s="666"/>
      <c r="I23" s="666"/>
      <c r="J23" s="666"/>
      <c r="K23" s="666"/>
      <c r="L23" s="666"/>
      <c r="M23" s="666"/>
      <c r="N23" s="666"/>
    </row>
    <row r="24" spans="1:14" s="78" customFormat="1" ht="11.25">
      <c r="B24" s="666" t="s">
        <v>14</v>
      </c>
      <c r="C24" s="666"/>
      <c r="D24" s="666"/>
      <c r="E24" s="666" t="s">
        <v>14</v>
      </c>
      <c r="F24" s="666"/>
      <c r="G24" s="666"/>
      <c r="H24" s="666"/>
      <c r="I24" s="666" t="s">
        <v>14</v>
      </c>
      <c r="J24" s="666"/>
      <c r="K24" s="666"/>
      <c r="L24" s="666"/>
      <c r="M24" s="666"/>
      <c r="N24" s="666"/>
    </row>
    <row r="25" spans="1:14" ht="12" customHeight="1"/>
    <row r="26" spans="1:14" ht="11.25">
      <c r="B26" s="37" t="s">
        <v>233</v>
      </c>
    </row>
    <row r="27" spans="1:14" ht="11.25">
      <c r="B27" s="36"/>
    </row>
    <row r="28" spans="1:14" ht="11.25">
      <c r="B28" s="36"/>
    </row>
    <row r="29" spans="1:14" ht="11.25">
      <c r="B29" s="37"/>
    </row>
    <row r="30" spans="1:14" ht="18" customHeight="1">
      <c r="A30" s="249" t="s">
        <v>58</v>
      </c>
      <c r="B30" s="241" t="s">
        <v>4</v>
      </c>
      <c r="C30" s="250">
        <v>1</v>
      </c>
      <c r="D30" s="250">
        <v>2</v>
      </c>
      <c r="E30" s="250">
        <v>3</v>
      </c>
      <c r="F30" s="250" t="s">
        <v>5</v>
      </c>
      <c r="G30" s="250">
        <v>5</v>
      </c>
      <c r="H30" s="250">
        <v>-6</v>
      </c>
      <c r="I30" s="250" t="s">
        <v>6</v>
      </c>
      <c r="J30" s="647" t="s">
        <v>105</v>
      </c>
      <c r="K30" s="648"/>
      <c r="L30" s="658" t="s">
        <v>135</v>
      </c>
      <c r="M30" s="659"/>
      <c r="N30" s="251" t="s">
        <v>44</v>
      </c>
    </row>
    <row r="31" spans="1:14" s="34" customFormat="1" ht="27" customHeight="1">
      <c r="A31" s="656">
        <v>2000</v>
      </c>
      <c r="B31" s="656" t="s">
        <v>18</v>
      </c>
      <c r="C31" s="649" t="s">
        <v>108</v>
      </c>
      <c r="D31" s="656" t="s">
        <v>9</v>
      </c>
      <c r="E31" s="656" t="s">
        <v>10</v>
      </c>
      <c r="F31" s="649" t="s">
        <v>107</v>
      </c>
      <c r="G31" s="649" t="s">
        <v>151</v>
      </c>
      <c r="H31" s="649" t="s">
        <v>153</v>
      </c>
      <c r="I31" s="649" t="s">
        <v>110</v>
      </c>
      <c r="J31" s="664" t="s">
        <v>75</v>
      </c>
      <c r="K31" s="653"/>
      <c r="L31" s="660" t="s">
        <v>132</v>
      </c>
      <c r="M31" s="661"/>
      <c r="N31" s="649" t="s">
        <v>112</v>
      </c>
    </row>
    <row r="32" spans="1:14" s="34" customFormat="1" ht="27" customHeight="1">
      <c r="A32" s="657"/>
      <c r="B32" s="657"/>
      <c r="C32" s="651"/>
      <c r="D32" s="657"/>
      <c r="E32" s="657"/>
      <c r="F32" s="650"/>
      <c r="G32" s="651"/>
      <c r="H32" s="651"/>
      <c r="I32" s="651"/>
      <c r="J32" s="665"/>
      <c r="K32" s="655"/>
      <c r="L32" s="257" t="s">
        <v>133</v>
      </c>
      <c r="M32" s="257" t="s">
        <v>134</v>
      </c>
      <c r="N32" s="651"/>
    </row>
    <row r="33" spans="1:14" s="35" customFormat="1" ht="18" customHeight="1">
      <c r="A33" s="251">
        <v>2100</v>
      </c>
      <c r="B33" s="646" t="s">
        <v>187</v>
      </c>
      <c r="C33" s="646"/>
      <c r="D33" s="646"/>
      <c r="E33" s="646"/>
      <c r="F33" s="646"/>
      <c r="G33" s="646"/>
      <c r="H33" s="646"/>
      <c r="I33" s="646"/>
      <c r="J33" s="646"/>
      <c r="K33" s="646"/>
      <c r="L33" s="646"/>
      <c r="M33" s="646"/>
      <c r="N33" s="646"/>
    </row>
    <row r="34" spans="1:14" ht="18" customHeight="1">
      <c r="A34" s="241">
        <v>2101</v>
      </c>
      <c r="B34" s="239" t="s">
        <v>80</v>
      </c>
      <c r="C34" s="31">
        <f>'MES 4'!F34</f>
        <v>0</v>
      </c>
      <c r="D34" s="29">
        <v>0</v>
      </c>
      <c r="E34" s="29">
        <v>0</v>
      </c>
      <c r="F34" s="31">
        <f>C34+D34-E34</f>
        <v>0</v>
      </c>
      <c r="G34" s="31">
        <f>'MES 4'!I34</f>
        <v>0</v>
      </c>
      <c r="H34" s="29">
        <v>0</v>
      </c>
      <c r="I34" s="31">
        <f>G34+H34</f>
        <v>0</v>
      </c>
      <c r="J34" s="644" t="e">
        <f>(I34/F34)</f>
        <v>#DIV/0!</v>
      </c>
      <c r="K34" s="645"/>
      <c r="L34" s="61">
        <v>0</v>
      </c>
      <c r="M34" s="61">
        <v>0</v>
      </c>
      <c r="N34" s="30">
        <f>(F34-I34)</f>
        <v>0</v>
      </c>
    </row>
    <row r="35" spans="1:14" ht="18" customHeight="1">
      <c r="A35" s="241">
        <v>2102</v>
      </c>
      <c r="B35" s="239" t="s">
        <v>20</v>
      </c>
      <c r="C35" s="31">
        <f>'MES 4'!F35</f>
        <v>0</v>
      </c>
      <c r="D35" s="29">
        <v>0</v>
      </c>
      <c r="E35" s="29">
        <v>0</v>
      </c>
      <c r="F35" s="31">
        <f t="shared" ref="F35:F44" si="2">C35+D35-E35</f>
        <v>0</v>
      </c>
      <c r="G35" s="31">
        <f>'MES 4'!I35</f>
        <v>0</v>
      </c>
      <c r="H35" s="29">
        <v>0</v>
      </c>
      <c r="I35" s="31">
        <f t="shared" ref="I35:I44" si="3">G35+H35</f>
        <v>0</v>
      </c>
      <c r="J35" s="644" t="e">
        <f t="shared" ref="J35:J44" si="4">(I35/F35)</f>
        <v>#DIV/0!</v>
      </c>
      <c r="K35" s="645"/>
      <c r="L35" s="61">
        <v>0</v>
      </c>
      <c r="M35" s="61">
        <v>0</v>
      </c>
      <c r="N35" s="30">
        <f t="shared" ref="N35:N44" si="5">(F35-I35)</f>
        <v>0</v>
      </c>
    </row>
    <row r="36" spans="1:14" ht="18" customHeight="1">
      <c r="A36" s="241">
        <v>2103</v>
      </c>
      <c r="B36" s="239" t="s">
        <v>21</v>
      </c>
      <c r="C36" s="31">
        <f>'MES 4'!F36</f>
        <v>0</v>
      </c>
      <c r="D36" s="29">
        <v>0</v>
      </c>
      <c r="E36" s="29">
        <v>0</v>
      </c>
      <c r="F36" s="31">
        <f t="shared" si="2"/>
        <v>0</v>
      </c>
      <c r="G36" s="31">
        <f>'MES 4'!I36</f>
        <v>0</v>
      </c>
      <c r="H36" s="29">
        <v>0</v>
      </c>
      <c r="I36" s="31">
        <f t="shared" si="3"/>
        <v>0</v>
      </c>
      <c r="J36" s="644" t="e">
        <f t="shared" si="4"/>
        <v>#DIV/0!</v>
      </c>
      <c r="K36" s="645"/>
      <c r="L36" s="61">
        <v>0</v>
      </c>
      <c r="M36" s="61">
        <v>0</v>
      </c>
      <c r="N36" s="30">
        <f t="shared" si="5"/>
        <v>0</v>
      </c>
    </row>
    <row r="37" spans="1:14" ht="18" customHeight="1">
      <c r="A37" s="241">
        <v>2104</v>
      </c>
      <c r="B37" s="239" t="s">
        <v>22</v>
      </c>
      <c r="C37" s="31">
        <f>'MES 4'!F37</f>
        <v>0</v>
      </c>
      <c r="D37" s="29">
        <v>0</v>
      </c>
      <c r="E37" s="29">
        <v>0</v>
      </c>
      <c r="F37" s="31">
        <f t="shared" si="2"/>
        <v>0</v>
      </c>
      <c r="G37" s="31">
        <f>'MES 4'!I37</f>
        <v>0</v>
      </c>
      <c r="H37" s="29">
        <v>0</v>
      </c>
      <c r="I37" s="31">
        <f t="shared" si="3"/>
        <v>0</v>
      </c>
      <c r="J37" s="644" t="e">
        <f t="shared" si="4"/>
        <v>#DIV/0!</v>
      </c>
      <c r="K37" s="645"/>
      <c r="L37" s="61">
        <v>0</v>
      </c>
      <c r="M37" s="61">
        <v>0</v>
      </c>
      <c r="N37" s="30">
        <f t="shared" si="5"/>
        <v>0</v>
      </c>
    </row>
    <row r="38" spans="1:14" ht="18" customHeight="1">
      <c r="A38" s="241">
        <v>2105</v>
      </c>
      <c r="B38" s="239" t="s">
        <v>23</v>
      </c>
      <c r="C38" s="31">
        <f>'MES 4'!F38</f>
        <v>0</v>
      </c>
      <c r="D38" s="29">
        <v>0</v>
      </c>
      <c r="E38" s="29">
        <v>0</v>
      </c>
      <c r="F38" s="31">
        <f t="shared" si="2"/>
        <v>0</v>
      </c>
      <c r="G38" s="31">
        <f>'MES 4'!I38</f>
        <v>0</v>
      </c>
      <c r="H38" s="29">
        <v>0</v>
      </c>
      <c r="I38" s="31">
        <f t="shared" si="3"/>
        <v>0</v>
      </c>
      <c r="J38" s="644" t="e">
        <f t="shared" si="4"/>
        <v>#DIV/0!</v>
      </c>
      <c r="K38" s="645"/>
      <c r="L38" s="61">
        <v>0</v>
      </c>
      <c r="M38" s="61">
        <v>0</v>
      </c>
      <c r="N38" s="30">
        <f t="shared" si="5"/>
        <v>0</v>
      </c>
    </row>
    <row r="39" spans="1:14" ht="18" customHeight="1">
      <c r="A39" s="241">
        <v>2106</v>
      </c>
      <c r="B39" s="239" t="s">
        <v>24</v>
      </c>
      <c r="C39" s="31">
        <f>'MES 4'!F39</f>
        <v>0</v>
      </c>
      <c r="D39" s="29">
        <v>0</v>
      </c>
      <c r="E39" s="29">
        <v>0</v>
      </c>
      <c r="F39" s="31">
        <f t="shared" si="2"/>
        <v>0</v>
      </c>
      <c r="G39" s="31">
        <f>'MES 4'!I39</f>
        <v>0</v>
      </c>
      <c r="H39" s="29">
        <v>0</v>
      </c>
      <c r="I39" s="31">
        <f t="shared" si="3"/>
        <v>0</v>
      </c>
      <c r="J39" s="644" t="e">
        <f t="shared" si="4"/>
        <v>#DIV/0!</v>
      </c>
      <c r="K39" s="645"/>
      <c r="L39" s="61">
        <v>0</v>
      </c>
      <c r="M39" s="61">
        <v>0</v>
      </c>
      <c r="N39" s="30">
        <f t="shared" si="5"/>
        <v>0</v>
      </c>
    </row>
    <row r="40" spans="1:14" ht="18" customHeight="1">
      <c r="A40" s="241">
        <v>2107</v>
      </c>
      <c r="B40" s="239" t="s">
        <v>25</v>
      </c>
      <c r="C40" s="31">
        <f>'MES 4'!F40</f>
        <v>0</v>
      </c>
      <c r="D40" s="29">
        <v>0</v>
      </c>
      <c r="E40" s="29">
        <v>0</v>
      </c>
      <c r="F40" s="31">
        <f t="shared" si="2"/>
        <v>0</v>
      </c>
      <c r="G40" s="31">
        <f>'MES 4'!I40</f>
        <v>0</v>
      </c>
      <c r="H40" s="29">
        <v>0</v>
      </c>
      <c r="I40" s="31">
        <f t="shared" si="3"/>
        <v>0</v>
      </c>
      <c r="J40" s="644" t="e">
        <f t="shared" si="4"/>
        <v>#DIV/0!</v>
      </c>
      <c r="K40" s="645"/>
      <c r="L40" s="61">
        <v>0</v>
      </c>
      <c r="M40" s="61">
        <v>0</v>
      </c>
      <c r="N40" s="30">
        <f t="shared" si="5"/>
        <v>0</v>
      </c>
    </row>
    <row r="41" spans="1:14" ht="23.25" customHeight="1">
      <c r="A41" s="241">
        <v>2108</v>
      </c>
      <c r="B41" s="258" t="s">
        <v>88</v>
      </c>
      <c r="C41" s="31">
        <f>'MES 4'!F41</f>
        <v>0</v>
      </c>
      <c r="D41" s="29">
        <v>0</v>
      </c>
      <c r="E41" s="29">
        <v>0</v>
      </c>
      <c r="F41" s="31">
        <f t="shared" si="2"/>
        <v>0</v>
      </c>
      <c r="G41" s="31">
        <f>'MES 4'!I41</f>
        <v>0</v>
      </c>
      <c r="H41" s="29">
        <v>0</v>
      </c>
      <c r="I41" s="31">
        <f t="shared" si="3"/>
        <v>0</v>
      </c>
      <c r="J41" s="644" t="e">
        <f t="shared" si="4"/>
        <v>#DIV/0!</v>
      </c>
      <c r="K41" s="645"/>
      <c r="L41" s="61">
        <v>0</v>
      </c>
      <c r="M41" s="61">
        <v>0</v>
      </c>
      <c r="N41" s="30">
        <f t="shared" si="5"/>
        <v>0</v>
      </c>
    </row>
    <row r="42" spans="1:14" ht="18" customHeight="1">
      <c r="A42" s="241">
        <v>2109</v>
      </c>
      <c r="B42" s="239" t="s">
        <v>131</v>
      </c>
      <c r="C42" s="31">
        <f>'MES 4'!F42</f>
        <v>0</v>
      </c>
      <c r="D42" s="29">
        <v>0</v>
      </c>
      <c r="E42" s="29">
        <v>0</v>
      </c>
      <c r="F42" s="31">
        <f t="shared" si="2"/>
        <v>0</v>
      </c>
      <c r="G42" s="31">
        <f>'MES 4'!I42</f>
        <v>0</v>
      </c>
      <c r="H42" s="29">
        <v>0</v>
      </c>
      <c r="I42" s="31">
        <f t="shared" si="3"/>
        <v>0</v>
      </c>
      <c r="J42" s="644" t="e">
        <f t="shared" si="4"/>
        <v>#DIV/0!</v>
      </c>
      <c r="K42" s="645"/>
      <c r="L42" s="61">
        <v>0</v>
      </c>
      <c r="M42" s="61">
        <v>0</v>
      </c>
      <c r="N42" s="30">
        <f t="shared" si="5"/>
        <v>0</v>
      </c>
    </row>
    <row r="43" spans="1:14" ht="18" customHeight="1">
      <c r="A43" s="241">
        <f>+A42+1</f>
        <v>2110</v>
      </c>
      <c r="B43" s="239" t="s">
        <v>27</v>
      </c>
      <c r="C43" s="31">
        <f>'MES 4'!F43</f>
        <v>0</v>
      </c>
      <c r="D43" s="29">
        <v>0</v>
      </c>
      <c r="E43" s="29">
        <v>0</v>
      </c>
      <c r="F43" s="31">
        <f t="shared" si="2"/>
        <v>0</v>
      </c>
      <c r="G43" s="31">
        <f>'MES 4'!I43</f>
        <v>0</v>
      </c>
      <c r="H43" s="29">
        <v>0</v>
      </c>
      <c r="I43" s="31">
        <f t="shared" si="3"/>
        <v>0</v>
      </c>
      <c r="J43" s="644" t="e">
        <f t="shared" si="4"/>
        <v>#DIV/0!</v>
      </c>
      <c r="K43" s="645"/>
      <c r="L43" s="61">
        <v>0</v>
      </c>
      <c r="M43" s="61">
        <v>0</v>
      </c>
      <c r="N43" s="30">
        <f t="shared" si="5"/>
        <v>0</v>
      </c>
    </row>
    <row r="44" spans="1:14" ht="18" customHeight="1">
      <c r="A44" s="241">
        <f>+A43+1</f>
        <v>2111</v>
      </c>
      <c r="B44" s="239" t="s">
        <v>28</v>
      </c>
      <c r="C44" s="31">
        <f>'MES 4'!F44</f>
        <v>0</v>
      </c>
      <c r="D44" s="29">
        <v>0</v>
      </c>
      <c r="E44" s="29">
        <v>0</v>
      </c>
      <c r="F44" s="31">
        <f t="shared" si="2"/>
        <v>0</v>
      </c>
      <c r="G44" s="31">
        <f>'MES 4'!I44</f>
        <v>0</v>
      </c>
      <c r="H44" s="29">
        <v>0</v>
      </c>
      <c r="I44" s="31">
        <f t="shared" si="3"/>
        <v>0</v>
      </c>
      <c r="J44" s="644" t="e">
        <f t="shared" si="4"/>
        <v>#DIV/0!</v>
      </c>
      <c r="K44" s="645"/>
      <c r="L44" s="61">
        <v>0</v>
      </c>
      <c r="M44" s="61">
        <v>0</v>
      </c>
      <c r="N44" s="30">
        <f t="shared" si="5"/>
        <v>0</v>
      </c>
    </row>
    <row r="45" spans="1:14" s="53" customFormat="1" ht="18" customHeight="1">
      <c r="A45" s="241">
        <f>+A44+1</f>
        <v>2112</v>
      </c>
      <c r="B45" s="239" t="s">
        <v>205</v>
      </c>
      <c r="C45" s="31">
        <f>'MES 4'!F45</f>
        <v>0</v>
      </c>
      <c r="D45" s="29">
        <v>0</v>
      </c>
      <c r="E45" s="29">
        <v>0</v>
      </c>
      <c r="F45" s="31">
        <f>C45+D45-E45</f>
        <v>0</v>
      </c>
      <c r="G45" s="31">
        <f>'MES 4'!I45</f>
        <v>0</v>
      </c>
      <c r="H45" s="29">
        <v>0</v>
      </c>
      <c r="I45" s="31">
        <f>G45+H45</f>
        <v>0</v>
      </c>
      <c r="J45" s="644" t="e">
        <f>(I45/F45)</f>
        <v>#DIV/0!</v>
      </c>
      <c r="K45" s="645"/>
      <c r="L45" s="61">
        <v>0</v>
      </c>
      <c r="M45" s="61">
        <v>0</v>
      </c>
      <c r="N45" s="30">
        <f>(F45-I45)</f>
        <v>0</v>
      </c>
    </row>
    <row r="46" spans="1:14" ht="18" customHeight="1">
      <c r="A46" s="241">
        <f>+A45+1</f>
        <v>2113</v>
      </c>
      <c r="B46" s="239" t="s">
        <v>124</v>
      </c>
      <c r="C46" s="31">
        <f>'MES 4'!F46</f>
        <v>0</v>
      </c>
      <c r="D46" s="29">
        <v>0</v>
      </c>
      <c r="E46" s="29">
        <v>0</v>
      </c>
      <c r="F46" s="31">
        <f>C46+D46-E46</f>
        <v>0</v>
      </c>
      <c r="G46" s="31">
        <f>'MES 4'!I46</f>
        <v>0</v>
      </c>
      <c r="H46" s="29">
        <v>0</v>
      </c>
      <c r="I46" s="31">
        <f>G46+H46</f>
        <v>0</v>
      </c>
      <c r="J46" s="644" t="e">
        <f>(I46/F46)</f>
        <v>#DIV/0!</v>
      </c>
      <c r="K46" s="645"/>
      <c r="L46" s="61">
        <v>0</v>
      </c>
      <c r="M46" s="61">
        <v>0</v>
      </c>
      <c r="N46" s="30">
        <f>(F46-I46)</f>
        <v>0</v>
      </c>
    </row>
    <row r="47" spans="1:14" s="35" customFormat="1" ht="18" customHeight="1">
      <c r="A47" s="619" t="s">
        <v>29</v>
      </c>
      <c r="B47" s="620"/>
      <c r="C47" s="175">
        <f t="shared" ref="C47:I47" si="6">SUM(C34:C46)</f>
        <v>0</v>
      </c>
      <c r="D47" s="175">
        <f t="shared" si="6"/>
        <v>0</v>
      </c>
      <c r="E47" s="175">
        <f t="shared" si="6"/>
        <v>0</v>
      </c>
      <c r="F47" s="175">
        <f t="shared" si="6"/>
        <v>0</v>
      </c>
      <c r="G47" s="175">
        <f t="shared" si="6"/>
        <v>0</v>
      </c>
      <c r="H47" s="175">
        <f t="shared" si="6"/>
        <v>0</v>
      </c>
      <c r="I47" s="175">
        <f t="shared" si="6"/>
        <v>0</v>
      </c>
      <c r="J47" s="642" t="e">
        <f>(I47/F47)</f>
        <v>#DIV/0!</v>
      </c>
      <c r="K47" s="643"/>
      <c r="L47" s="177">
        <f>SUM(L34:L46)</f>
        <v>0</v>
      </c>
      <c r="M47" s="177">
        <f>SUM(M34:M46)</f>
        <v>0</v>
      </c>
      <c r="N47" s="175">
        <f>SUM(N34:N46)</f>
        <v>0</v>
      </c>
    </row>
    <row r="48" spans="1:14" s="35" customFormat="1" ht="18" customHeight="1">
      <c r="A48" s="251">
        <v>2200</v>
      </c>
      <c r="B48" s="646" t="s">
        <v>188</v>
      </c>
      <c r="C48" s="646"/>
      <c r="D48" s="646"/>
      <c r="E48" s="646"/>
      <c r="F48" s="646"/>
      <c r="G48" s="646"/>
      <c r="H48" s="646"/>
      <c r="I48" s="646"/>
      <c r="J48" s="646"/>
      <c r="K48" s="646"/>
      <c r="L48" s="646"/>
      <c r="M48" s="646"/>
      <c r="N48" s="646"/>
    </row>
    <row r="49" spans="1:14" ht="18" customHeight="1">
      <c r="A49" s="241">
        <v>2201</v>
      </c>
      <c r="B49" s="239" t="s">
        <v>126</v>
      </c>
      <c r="C49" s="31">
        <f>'MES 4'!F49</f>
        <v>0</v>
      </c>
      <c r="D49" s="29">
        <v>0</v>
      </c>
      <c r="E49" s="29">
        <v>0</v>
      </c>
      <c r="F49" s="31">
        <f>C49+D49-E49</f>
        <v>0</v>
      </c>
      <c r="G49" s="31">
        <f>'MES 4'!I49</f>
        <v>0</v>
      </c>
      <c r="H49" s="55">
        <v>0</v>
      </c>
      <c r="I49" s="30">
        <f>(G49+H49)</f>
        <v>0</v>
      </c>
      <c r="J49" s="644" t="e">
        <f>(I49/F49)</f>
        <v>#DIV/0!</v>
      </c>
      <c r="K49" s="645"/>
      <c r="L49" s="61">
        <v>0</v>
      </c>
      <c r="M49" s="61">
        <v>0</v>
      </c>
      <c r="N49" s="30">
        <f>(F49-I49)</f>
        <v>0</v>
      </c>
    </row>
    <row r="50" spans="1:14" ht="18" customHeight="1">
      <c r="A50" s="241">
        <v>2202</v>
      </c>
      <c r="B50" s="258" t="s">
        <v>95</v>
      </c>
      <c r="C50" s="31">
        <f>'MES 4'!F50</f>
        <v>0</v>
      </c>
      <c r="D50" s="29">
        <v>0</v>
      </c>
      <c r="E50" s="29">
        <v>0</v>
      </c>
      <c r="F50" s="31">
        <f t="shared" ref="F50:F56" si="7">C50+D50-E50</f>
        <v>0</v>
      </c>
      <c r="G50" s="31">
        <f>'MES 4'!I50</f>
        <v>0</v>
      </c>
      <c r="H50" s="55">
        <v>0</v>
      </c>
      <c r="I50" s="30">
        <f t="shared" ref="I50:I56" si="8">(G50+H50)</f>
        <v>0</v>
      </c>
      <c r="J50" s="507" t="e">
        <f t="shared" ref="J50:J64" si="9">(I50/F50)</f>
        <v>#DIV/0!</v>
      </c>
      <c r="K50" s="508"/>
      <c r="L50" s="110">
        <v>0</v>
      </c>
      <c r="M50" s="110">
        <v>0</v>
      </c>
      <c r="N50" s="181">
        <f t="shared" ref="N50:N56" si="10">(F50-I50)</f>
        <v>0</v>
      </c>
    </row>
    <row r="51" spans="1:14" ht="22.15" customHeight="1">
      <c r="A51" s="241">
        <v>2203</v>
      </c>
      <c r="B51" s="259" t="s">
        <v>130</v>
      </c>
      <c r="C51" s="31">
        <f>'MES 4'!F51</f>
        <v>0</v>
      </c>
      <c r="D51" s="29">
        <v>0</v>
      </c>
      <c r="E51" s="29">
        <v>0</v>
      </c>
      <c r="F51" s="31">
        <f t="shared" si="7"/>
        <v>0</v>
      </c>
      <c r="G51" s="31">
        <f>'MES 4'!I51</f>
        <v>0</v>
      </c>
      <c r="H51" s="55">
        <v>0</v>
      </c>
      <c r="I51" s="30">
        <f t="shared" si="8"/>
        <v>0</v>
      </c>
      <c r="J51" s="644" t="e">
        <f t="shared" si="9"/>
        <v>#DIV/0!</v>
      </c>
      <c r="K51" s="645"/>
      <c r="L51" s="61">
        <v>0</v>
      </c>
      <c r="M51" s="61">
        <v>0</v>
      </c>
      <c r="N51" s="30">
        <f t="shared" si="10"/>
        <v>0</v>
      </c>
    </row>
    <row r="52" spans="1:14" ht="18" customHeight="1">
      <c r="A52" s="241">
        <v>2204</v>
      </c>
      <c r="B52" s="239" t="s">
        <v>129</v>
      </c>
      <c r="C52" s="31">
        <f>'MES 4'!F52</f>
        <v>0</v>
      </c>
      <c r="D52" s="29">
        <v>0</v>
      </c>
      <c r="E52" s="29">
        <v>0</v>
      </c>
      <c r="F52" s="31">
        <f t="shared" si="7"/>
        <v>0</v>
      </c>
      <c r="G52" s="31">
        <f>'MES 4'!I52</f>
        <v>0</v>
      </c>
      <c r="H52" s="55">
        <v>0</v>
      </c>
      <c r="I52" s="30">
        <f t="shared" si="8"/>
        <v>0</v>
      </c>
      <c r="J52" s="644" t="e">
        <f t="shared" si="9"/>
        <v>#DIV/0!</v>
      </c>
      <c r="K52" s="645"/>
      <c r="L52" s="61">
        <v>0</v>
      </c>
      <c r="M52" s="61">
        <v>0</v>
      </c>
      <c r="N52" s="30">
        <f t="shared" si="10"/>
        <v>0</v>
      </c>
    </row>
    <row r="53" spans="1:14" ht="18" customHeight="1">
      <c r="A53" s="241">
        <v>2205</v>
      </c>
      <c r="B53" s="239" t="s">
        <v>81</v>
      </c>
      <c r="C53" s="31">
        <f>'MES 4'!F53</f>
        <v>0</v>
      </c>
      <c r="D53" s="29">
        <v>0</v>
      </c>
      <c r="E53" s="29">
        <v>0</v>
      </c>
      <c r="F53" s="31">
        <f t="shared" si="7"/>
        <v>0</v>
      </c>
      <c r="G53" s="31">
        <f>'MES 4'!I53</f>
        <v>0</v>
      </c>
      <c r="H53" s="55">
        <v>0</v>
      </c>
      <c r="I53" s="30">
        <f t="shared" si="8"/>
        <v>0</v>
      </c>
      <c r="J53" s="644" t="e">
        <f t="shared" si="9"/>
        <v>#DIV/0!</v>
      </c>
      <c r="K53" s="645"/>
      <c r="L53" s="61">
        <v>0</v>
      </c>
      <c r="M53" s="61">
        <v>0</v>
      </c>
      <c r="N53" s="30">
        <f t="shared" si="10"/>
        <v>0</v>
      </c>
    </row>
    <row r="54" spans="1:14" ht="18" customHeight="1">
      <c r="A54" s="241">
        <v>2206</v>
      </c>
      <c r="B54" s="239" t="s">
        <v>128</v>
      </c>
      <c r="C54" s="31">
        <f>'MES 4'!F54</f>
        <v>0</v>
      </c>
      <c r="D54" s="29">
        <v>0</v>
      </c>
      <c r="E54" s="29">
        <v>0</v>
      </c>
      <c r="F54" s="31">
        <f t="shared" si="7"/>
        <v>0</v>
      </c>
      <c r="G54" s="31">
        <f>'MES 4'!I54</f>
        <v>0</v>
      </c>
      <c r="H54" s="55">
        <v>0</v>
      </c>
      <c r="I54" s="30">
        <f t="shared" si="8"/>
        <v>0</v>
      </c>
      <c r="J54" s="644" t="e">
        <f t="shared" si="9"/>
        <v>#DIV/0!</v>
      </c>
      <c r="K54" s="645"/>
      <c r="L54" s="61">
        <v>0</v>
      </c>
      <c r="M54" s="61">
        <v>0</v>
      </c>
      <c r="N54" s="30">
        <f t="shared" si="10"/>
        <v>0</v>
      </c>
    </row>
    <row r="55" spans="1:14" ht="18" customHeight="1">
      <c r="A55" s="241">
        <v>2207</v>
      </c>
      <c r="B55" s="239" t="s">
        <v>195</v>
      </c>
      <c r="C55" s="31">
        <f>'MES 4'!F55</f>
        <v>0</v>
      </c>
      <c r="D55" s="29">
        <v>0</v>
      </c>
      <c r="E55" s="29">
        <v>0</v>
      </c>
      <c r="F55" s="31">
        <f t="shared" si="7"/>
        <v>0</v>
      </c>
      <c r="G55" s="31">
        <f>'MES 4'!I55</f>
        <v>0</v>
      </c>
      <c r="H55" s="55">
        <v>0</v>
      </c>
      <c r="I55" s="30">
        <f t="shared" si="8"/>
        <v>0</v>
      </c>
      <c r="J55" s="644" t="e">
        <f t="shared" si="9"/>
        <v>#DIV/0!</v>
      </c>
      <c r="K55" s="645"/>
      <c r="L55" s="61">
        <v>0</v>
      </c>
      <c r="M55" s="61">
        <v>0</v>
      </c>
      <c r="N55" s="30">
        <f t="shared" si="10"/>
        <v>0</v>
      </c>
    </row>
    <row r="56" spans="1:14" ht="18" customHeight="1">
      <c r="A56" s="241">
        <v>2208</v>
      </c>
      <c r="B56" s="239" t="s">
        <v>100</v>
      </c>
      <c r="C56" s="31">
        <f>'MES 4'!F56</f>
        <v>0</v>
      </c>
      <c r="D56" s="29">
        <v>0</v>
      </c>
      <c r="E56" s="29">
        <v>0</v>
      </c>
      <c r="F56" s="31">
        <f t="shared" si="7"/>
        <v>0</v>
      </c>
      <c r="G56" s="31">
        <f>'MES 4'!I56</f>
        <v>0</v>
      </c>
      <c r="H56" s="55">
        <v>0</v>
      </c>
      <c r="I56" s="30">
        <f t="shared" si="8"/>
        <v>0</v>
      </c>
      <c r="J56" s="644" t="e">
        <f t="shared" si="9"/>
        <v>#DIV/0!</v>
      </c>
      <c r="K56" s="645"/>
      <c r="L56" s="61">
        <v>0</v>
      </c>
      <c r="M56" s="61">
        <v>0</v>
      </c>
      <c r="N56" s="30">
        <f t="shared" si="10"/>
        <v>0</v>
      </c>
    </row>
    <row r="57" spans="1:14" ht="18" customHeight="1">
      <c r="A57" s="241">
        <v>2209</v>
      </c>
      <c r="B57" s="239" t="s">
        <v>183</v>
      </c>
      <c r="C57" s="31">
        <f>'MES 4'!F57</f>
        <v>0</v>
      </c>
      <c r="D57" s="29">
        <v>0</v>
      </c>
      <c r="E57" s="29">
        <v>0</v>
      </c>
      <c r="F57" s="31">
        <f t="shared" ref="F57:F63" si="11">C57+D57-E57</f>
        <v>0</v>
      </c>
      <c r="G57" s="31">
        <f>'MES 4'!I57</f>
        <v>0</v>
      </c>
      <c r="H57" s="55">
        <v>0</v>
      </c>
      <c r="I57" s="30">
        <f t="shared" ref="I57:I62" si="12">(G57+H57)</f>
        <v>0</v>
      </c>
      <c r="J57" s="644" t="e">
        <f t="shared" ref="J57:J63" si="13">(I57/F57)</f>
        <v>#DIV/0!</v>
      </c>
      <c r="K57" s="645"/>
      <c r="L57" s="61">
        <v>0</v>
      </c>
      <c r="M57" s="61">
        <v>0</v>
      </c>
      <c r="N57" s="30">
        <f t="shared" ref="N57:N63" si="14">(F57-I57)</f>
        <v>0</v>
      </c>
    </row>
    <row r="58" spans="1:14" s="28" customFormat="1" ht="21.6" customHeight="1">
      <c r="A58" s="241">
        <v>2210</v>
      </c>
      <c r="B58" s="258" t="s">
        <v>184</v>
      </c>
      <c r="C58" s="31">
        <f>'MES 4'!F58</f>
        <v>0</v>
      </c>
      <c r="D58" s="29">
        <v>0</v>
      </c>
      <c r="E58" s="29">
        <v>0</v>
      </c>
      <c r="F58" s="31">
        <f t="shared" si="11"/>
        <v>0</v>
      </c>
      <c r="G58" s="31">
        <f>'MES 4'!I58</f>
        <v>0</v>
      </c>
      <c r="H58" s="55">
        <v>0</v>
      </c>
      <c r="I58" s="30">
        <f t="shared" si="12"/>
        <v>0</v>
      </c>
      <c r="J58" s="644" t="e">
        <f t="shared" si="13"/>
        <v>#DIV/0!</v>
      </c>
      <c r="K58" s="645"/>
      <c r="L58" s="61">
        <v>0</v>
      </c>
      <c r="M58" s="61">
        <v>0</v>
      </c>
      <c r="N58" s="30">
        <f t="shared" si="14"/>
        <v>0</v>
      </c>
    </row>
    <row r="59" spans="1:14" s="53" customFormat="1" ht="21" customHeight="1">
      <c r="A59" s="241">
        <v>2211</v>
      </c>
      <c r="B59" s="258" t="s">
        <v>227</v>
      </c>
      <c r="C59" s="31">
        <f>'MES 4'!F59</f>
        <v>0</v>
      </c>
      <c r="D59" s="29">
        <v>0</v>
      </c>
      <c r="E59" s="29">
        <v>0</v>
      </c>
      <c r="F59" s="31">
        <f t="shared" si="11"/>
        <v>0</v>
      </c>
      <c r="G59" s="31">
        <f>'MES 4'!I59</f>
        <v>0</v>
      </c>
      <c r="H59" s="55">
        <v>0</v>
      </c>
      <c r="I59" s="30">
        <f t="shared" si="12"/>
        <v>0</v>
      </c>
      <c r="J59" s="644" t="e">
        <f t="shared" si="13"/>
        <v>#DIV/0!</v>
      </c>
      <c r="K59" s="645"/>
      <c r="L59" s="61">
        <v>0</v>
      </c>
      <c r="M59" s="61">
        <v>0</v>
      </c>
      <c r="N59" s="30">
        <f t="shared" si="14"/>
        <v>0</v>
      </c>
    </row>
    <row r="60" spans="1:14" ht="18" customHeight="1">
      <c r="A60" s="241">
        <v>2212</v>
      </c>
      <c r="B60" s="258" t="s">
        <v>200</v>
      </c>
      <c r="C60" s="31">
        <f>'MES 4'!F60</f>
        <v>0</v>
      </c>
      <c r="D60" s="29">
        <v>0</v>
      </c>
      <c r="E60" s="29">
        <v>0</v>
      </c>
      <c r="F60" s="31">
        <f t="shared" si="11"/>
        <v>0</v>
      </c>
      <c r="G60" s="31">
        <f>'MES 4'!I60</f>
        <v>0</v>
      </c>
      <c r="H60" s="55">
        <v>0</v>
      </c>
      <c r="I60" s="30">
        <f t="shared" si="12"/>
        <v>0</v>
      </c>
      <c r="J60" s="644" t="e">
        <f t="shared" si="13"/>
        <v>#DIV/0!</v>
      </c>
      <c r="K60" s="645"/>
      <c r="L60" s="61">
        <v>0</v>
      </c>
      <c r="M60" s="61">
        <v>0</v>
      </c>
      <c r="N60" s="30">
        <f t="shared" si="14"/>
        <v>0</v>
      </c>
    </row>
    <row r="61" spans="1:14" s="62" customFormat="1" ht="18" customHeight="1">
      <c r="A61" s="241">
        <v>2213</v>
      </c>
      <c r="B61" s="258" t="s">
        <v>194</v>
      </c>
      <c r="C61" s="31">
        <f>'MES 4'!F61</f>
        <v>0</v>
      </c>
      <c r="D61" s="29">
        <v>0</v>
      </c>
      <c r="E61" s="29">
        <v>0</v>
      </c>
      <c r="F61" s="31">
        <f>C61+D61-E61</f>
        <v>0</v>
      </c>
      <c r="G61" s="31">
        <f>'MES 4'!I61</f>
        <v>0</v>
      </c>
      <c r="H61" s="55">
        <v>0</v>
      </c>
      <c r="I61" s="30">
        <f>(G61+H61)</f>
        <v>0</v>
      </c>
      <c r="J61" s="644" t="e">
        <f>(I61/F61)</f>
        <v>#DIV/0!</v>
      </c>
      <c r="K61" s="645"/>
      <c r="L61" s="61">
        <v>0</v>
      </c>
      <c r="M61" s="61">
        <v>0</v>
      </c>
      <c r="N61" s="30">
        <f>(F61-I61)</f>
        <v>0</v>
      </c>
    </row>
    <row r="62" spans="1:14" s="54" customFormat="1" ht="18" customHeight="1">
      <c r="A62" s="241">
        <v>2214</v>
      </c>
      <c r="B62" s="239" t="s">
        <v>186</v>
      </c>
      <c r="C62" s="31">
        <f>'MES 4'!F62</f>
        <v>0</v>
      </c>
      <c r="D62" s="29">
        <v>0</v>
      </c>
      <c r="E62" s="29">
        <v>0</v>
      </c>
      <c r="F62" s="31">
        <f t="shared" si="11"/>
        <v>0</v>
      </c>
      <c r="G62" s="31">
        <f>'MES 4'!I62</f>
        <v>0</v>
      </c>
      <c r="H62" s="55">
        <v>0</v>
      </c>
      <c r="I62" s="30">
        <f t="shared" si="12"/>
        <v>0</v>
      </c>
      <c r="J62" s="644" t="e">
        <f t="shared" si="13"/>
        <v>#DIV/0!</v>
      </c>
      <c r="K62" s="645"/>
      <c r="L62" s="61">
        <v>0</v>
      </c>
      <c r="M62" s="61">
        <v>0</v>
      </c>
      <c r="N62" s="30">
        <f t="shared" si="14"/>
        <v>0</v>
      </c>
    </row>
    <row r="63" spans="1:14" ht="18" customHeight="1">
      <c r="A63" s="241">
        <v>2215</v>
      </c>
      <c r="B63" s="239" t="s">
        <v>124</v>
      </c>
      <c r="C63" s="31">
        <f>'MES 4'!F63</f>
        <v>0</v>
      </c>
      <c r="D63" s="29">
        <v>0</v>
      </c>
      <c r="E63" s="29">
        <v>0</v>
      </c>
      <c r="F63" s="31">
        <f t="shared" si="11"/>
        <v>0</v>
      </c>
      <c r="G63" s="31">
        <f>'MES 4'!I63</f>
        <v>0</v>
      </c>
      <c r="H63" s="55">
        <v>0</v>
      </c>
      <c r="I63" s="30">
        <f>(G63+H63)</f>
        <v>0</v>
      </c>
      <c r="J63" s="644" t="e">
        <f t="shared" si="13"/>
        <v>#DIV/0!</v>
      </c>
      <c r="K63" s="645"/>
      <c r="L63" s="61">
        <v>0</v>
      </c>
      <c r="M63" s="61">
        <v>0</v>
      </c>
      <c r="N63" s="30">
        <f t="shared" si="14"/>
        <v>0</v>
      </c>
    </row>
    <row r="64" spans="1:14" s="35" customFormat="1" ht="18" customHeight="1">
      <c r="A64" s="619" t="s">
        <v>29</v>
      </c>
      <c r="B64" s="620"/>
      <c r="C64" s="174">
        <f t="shared" ref="C64:I64" si="15">SUM(C49:C63)</f>
        <v>0</v>
      </c>
      <c r="D64" s="174">
        <f t="shared" si="15"/>
        <v>0</v>
      </c>
      <c r="E64" s="174">
        <f t="shared" si="15"/>
        <v>0</v>
      </c>
      <c r="F64" s="174">
        <f t="shared" si="15"/>
        <v>0</v>
      </c>
      <c r="G64" s="174">
        <f t="shared" si="15"/>
        <v>0</v>
      </c>
      <c r="H64" s="174">
        <f t="shared" si="15"/>
        <v>0</v>
      </c>
      <c r="I64" s="174">
        <f t="shared" si="15"/>
        <v>0</v>
      </c>
      <c r="J64" s="642" t="e">
        <f t="shared" si="9"/>
        <v>#DIV/0!</v>
      </c>
      <c r="K64" s="643"/>
      <c r="L64" s="174">
        <f>SUM(L49:L63)</f>
        <v>0</v>
      </c>
      <c r="M64" s="174">
        <f>SUM(M49:M63)</f>
        <v>0</v>
      </c>
      <c r="N64" s="174">
        <f>SUM(N49:N63)</f>
        <v>0</v>
      </c>
    </row>
    <row r="65" spans="1:14" s="45" customFormat="1" ht="18" customHeight="1">
      <c r="A65" s="40"/>
      <c r="B65" s="41"/>
      <c r="C65" s="42"/>
      <c r="D65" s="42"/>
      <c r="E65" s="42"/>
      <c r="F65" s="42"/>
      <c r="G65" s="42"/>
      <c r="H65" s="42"/>
      <c r="I65" s="42"/>
      <c r="J65" s="43"/>
      <c r="K65" s="43"/>
      <c r="L65" s="58"/>
      <c r="M65" s="58"/>
      <c r="N65" s="44"/>
    </row>
    <row r="66" spans="1:14" s="45" customFormat="1" ht="18" customHeight="1">
      <c r="B66" s="49"/>
      <c r="C66" s="46"/>
      <c r="D66" s="46"/>
      <c r="E66" s="46"/>
      <c r="F66" s="46"/>
      <c r="G66" s="46"/>
      <c r="H66" s="46"/>
      <c r="I66" s="46"/>
      <c r="J66" s="47"/>
      <c r="K66" s="47"/>
      <c r="L66" s="59"/>
      <c r="M66" s="59"/>
      <c r="N66" s="48"/>
    </row>
    <row r="67" spans="1:14" s="35" customFormat="1" ht="18" customHeight="1">
      <c r="A67" s="39" t="s">
        <v>58</v>
      </c>
      <c r="B67" s="64" t="s">
        <v>16</v>
      </c>
      <c r="C67" s="27">
        <v>1</v>
      </c>
      <c r="D67" s="27">
        <v>2</v>
      </c>
      <c r="E67" s="27">
        <v>3</v>
      </c>
      <c r="F67" s="27" t="s">
        <v>5</v>
      </c>
      <c r="G67" s="27">
        <v>5</v>
      </c>
      <c r="H67" s="27">
        <v>6</v>
      </c>
      <c r="I67" s="27" t="s">
        <v>17</v>
      </c>
      <c r="J67" s="705" t="s">
        <v>105</v>
      </c>
      <c r="K67" s="707"/>
      <c r="L67" s="720">
        <v>9</v>
      </c>
      <c r="M67" s="721"/>
      <c r="N67" s="27" t="s">
        <v>44</v>
      </c>
    </row>
    <row r="68" spans="1:14" s="34" customFormat="1" ht="27" customHeight="1">
      <c r="A68" s="703">
        <v>2000</v>
      </c>
      <c r="B68" s="703" t="s">
        <v>18</v>
      </c>
      <c r="C68" s="708" t="str">
        <f>C31</f>
        <v>Presupuesto inicial del periodo a ejecutar</v>
      </c>
      <c r="D68" s="703" t="s">
        <v>9</v>
      </c>
      <c r="E68" s="703" t="s">
        <v>10</v>
      </c>
      <c r="F68" s="708" t="str">
        <f>F31</f>
        <v>Presupuesto al final del  periodo ejecutado</v>
      </c>
      <c r="G68" s="708" t="str">
        <f>G31</f>
        <v>Gastos acumulados al mes 4</v>
      </c>
      <c r="H68" s="708" t="str">
        <f>H31</f>
        <v xml:space="preserve">Gastos - mes 5 </v>
      </c>
      <c r="I68" s="708" t="str">
        <f>I31</f>
        <v xml:space="preserve">Valor total ejecutado al final de periodo </v>
      </c>
      <c r="J68" s="716" t="s">
        <v>75</v>
      </c>
      <c r="K68" s="717"/>
      <c r="L68" s="711" t="s">
        <v>132</v>
      </c>
      <c r="M68" s="712"/>
      <c r="N68" s="708" t="str">
        <f>N31</f>
        <v>Total saldo por ejecutar</v>
      </c>
    </row>
    <row r="69" spans="1:14" s="34" customFormat="1" ht="27" customHeight="1">
      <c r="A69" s="704"/>
      <c r="B69" s="704"/>
      <c r="C69" s="709"/>
      <c r="D69" s="704"/>
      <c r="E69" s="704"/>
      <c r="F69" s="715"/>
      <c r="G69" s="709"/>
      <c r="H69" s="709"/>
      <c r="I69" s="709"/>
      <c r="J69" s="718"/>
      <c r="K69" s="719"/>
      <c r="L69" s="60" t="s">
        <v>133</v>
      </c>
      <c r="M69" s="60" t="s">
        <v>134</v>
      </c>
      <c r="N69" s="709"/>
    </row>
    <row r="70" spans="1:14" s="35" customFormat="1" ht="18" customHeight="1">
      <c r="A70" s="64">
        <v>2300</v>
      </c>
      <c r="B70" s="705" t="s">
        <v>189</v>
      </c>
      <c r="C70" s="706"/>
      <c r="D70" s="706"/>
      <c r="E70" s="706"/>
      <c r="F70" s="706"/>
      <c r="G70" s="706"/>
      <c r="H70" s="706"/>
      <c r="I70" s="706"/>
      <c r="J70" s="706"/>
      <c r="K70" s="706"/>
      <c r="L70" s="706"/>
      <c r="M70" s="706"/>
      <c r="N70" s="707"/>
    </row>
    <row r="71" spans="1:14" s="237" customFormat="1" ht="18" customHeight="1">
      <c r="A71" s="241">
        <v>2301</v>
      </c>
      <c r="B71" s="243" t="s">
        <v>30</v>
      </c>
      <c r="C71" s="31">
        <f>'MES 4'!F71</f>
        <v>0</v>
      </c>
      <c r="D71" s="29">
        <v>0</v>
      </c>
      <c r="E71" s="29">
        <v>0</v>
      </c>
      <c r="F71" s="31">
        <f>C71+D71-E71</f>
        <v>0</v>
      </c>
      <c r="G71" s="31">
        <f>'MES 4'!I71</f>
        <v>0</v>
      </c>
      <c r="H71" s="55">
        <v>0</v>
      </c>
      <c r="I71" s="30">
        <f>(G71+H71)</f>
        <v>0</v>
      </c>
      <c r="J71" s="644" t="e">
        <f>(I71/F71)</f>
        <v>#DIV/0!</v>
      </c>
      <c r="K71" s="645"/>
      <c r="L71" s="61">
        <v>0</v>
      </c>
      <c r="M71" s="61">
        <v>0</v>
      </c>
      <c r="N71" s="30">
        <f>(F71-I71)</f>
        <v>0</v>
      </c>
    </row>
    <row r="72" spans="1:14" s="237" customFormat="1" ht="18" customHeight="1">
      <c r="A72" s="241">
        <v>2302</v>
      </c>
      <c r="B72" s="243" t="s">
        <v>185</v>
      </c>
      <c r="C72" s="31">
        <f>'MES 4'!F72</f>
        <v>0</v>
      </c>
      <c r="D72" s="29">
        <v>0</v>
      </c>
      <c r="E72" s="29">
        <v>0</v>
      </c>
      <c r="F72" s="31">
        <f t="shared" ref="F72:F78" si="16">C72+D72-E72</f>
        <v>0</v>
      </c>
      <c r="G72" s="31">
        <f>'MES 4'!I72</f>
        <v>0</v>
      </c>
      <c r="H72" s="55">
        <v>0</v>
      </c>
      <c r="I72" s="30">
        <f t="shared" ref="I72:I78" si="17">(G72+H72)</f>
        <v>0</v>
      </c>
      <c r="J72" s="644" t="e">
        <f t="shared" ref="J72:J78" si="18">(I72/F72)</f>
        <v>#DIV/0!</v>
      </c>
      <c r="K72" s="645"/>
      <c r="L72" s="61">
        <v>0</v>
      </c>
      <c r="M72" s="61">
        <v>0</v>
      </c>
      <c r="N72" s="30">
        <f t="shared" ref="N72:N78" si="19">(F72-I72)</f>
        <v>0</v>
      </c>
    </row>
    <row r="73" spans="1:14" s="237" customFormat="1" ht="18" customHeight="1">
      <c r="A73" s="241">
        <v>2303</v>
      </c>
      <c r="B73" s="243" t="s">
        <v>196</v>
      </c>
      <c r="C73" s="31">
        <f>'MES 4'!F73</f>
        <v>0</v>
      </c>
      <c r="D73" s="29">
        <v>0</v>
      </c>
      <c r="E73" s="29">
        <v>0</v>
      </c>
      <c r="F73" s="31">
        <f t="shared" si="16"/>
        <v>0</v>
      </c>
      <c r="G73" s="31">
        <f>'MES 4'!I73</f>
        <v>0</v>
      </c>
      <c r="H73" s="55">
        <v>0</v>
      </c>
      <c r="I73" s="30">
        <f t="shared" si="17"/>
        <v>0</v>
      </c>
      <c r="J73" s="644" t="e">
        <f t="shared" si="18"/>
        <v>#DIV/0!</v>
      </c>
      <c r="K73" s="645"/>
      <c r="L73" s="61">
        <v>0</v>
      </c>
      <c r="M73" s="61">
        <v>0</v>
      </c>
      <c r="N73" s="30">
        <f t="shared" si="19"/>
        <v>0</v>
      </c>
    </row>
    <row r="74" spans="1:14" s="237" customFormat="1" ht="18" customHeight="1">
      <c r="A74" s="241">
        <v>2304</v>
      </c>
      <c r="B74" s="243" t="s">
        <v>197</v>
      </c>
      <c r="C74" s="31">
        <f>'MES 4'!F74</f>
        <v>0</v>
      </c>
      <c r="D74" s="29">
        <v>0</v>
      </c>
      <c r="E74" s="29">
        <v>0</v>
      </c>
      <c r="F74" s="31">
        <f>C74+D74-E74</f>
        <v>0</v>
      </c>
      <c r="G74" s="31">
        <f>'MES 4'!I74</f>
        <v>0</v>
      </c>
      <c r="H74" s="55">
        <v>0</v>
      </c>
      <c r="I74" s="30">
        <f>(G74+H74)</f>
        <v>0</v>
      </c>
      <c r="J74" s="644" t="e">
        <f>(I74/F74)</f>
        <v>#DIV/0!</v>
      </c>
      <c r="K74" s="645"/>
      <c r="L74" s="61">
        <v>0</v>
      </c>
      <c r="M74" s="61">
        <v>0</v>
      </c>
      <c r="N74" s="30">
        <f>(F74-I74)</f>
        <v>0</v>
      </c>
    </row>
    <row r="75" spans="1:14" s="237" customFormat="1" ht="18" customHeight="1">
      <c r="A75" s="241">
        <v>2305</v>
      </c>
      <c r="B75" s="243" t="s">
        <v>93</v>
      </c>
      <c r="C75" s="31">
        <f>'MES 4'!F75</f>
        <v>0</v>
      </c>
      <c r="D75" s="29">
        <v>0</v>
      </c>
      <c r="E75" s="29">
        <v>0</v>
      </c>
      <c r="F75" s="31">
        <f t="shared" si="16"/>
        <v>0</v>
      </c>
      <c r="G75" s="31">
        <f>'MES 4'!I75</f>
        <v>0</v>
      </c>
      <c r="H75" s="55">
        <v>0</v>
      </c>
      <c r="I75" s="30">
        <f t="shared" si="17"/>
        <v>0</v>
      </c>
      <c r="J75" s="644" t="e">
        <f t="shared" si="18"/>
        <v>#DIV/0!</v>
      </c>
      <c r="K75" s="645"/>
      <c r="L75" s="61">
        <v>0</v>
      </c>
      <c r="M75" s="61">
        <v>0</v>
      </c>
      <c r="N75" s="30">
        <f t="shared" si="19"/>
        <v>0</v>
      </c>
    </row>
    <row r="76" spans="1:14" s="237" customFormat="1" ht="18" customHeight="1">
      <c r="A76" s="241">
        <v>2306</v>
      </c>
      <c r="B76" s="243" t="s">
        <v>92</v>
      </c>
      <c r="C76" s="31">
        <f>'MES 4'!F76</f>
        <v>0</v>
      </c>
      <c r="D76" s="29">
        <v>0</v>
      </c>
      <c r="E76" s="29">
        <v>0</v>
      </c>
      <c r="F76" s="31">
        <f t="shared" si="16"/>
        <v>0</v>
      </c>
      <c r="G76" s="31">
        <f>'MES 4'!I76</f>
        <v>0</v>
      </c>
      <c r="H76" s="55">
        <v>0</v>
      </c>
      <c r="I76" s="30">
        <f t="shared" si="17"/>
        <v>0</v>
      </c>
      <c r="J76" s="644" t="e">
        <f t="shared" si="18"/>
        <v>#DIV/0!</v>
      </c>
      <c r="K76" s="645"/>
      <c r="L76" s="61">
        <v>0</v>
      </c>
      <c r="M76" s="61">
        <v>0</v>
      </c>
      <c r="N76" s="30">
        <f t="shared" si="19"/>
        <v>0</v>
      </c>
    </row>
    <row r="77" spans="1:14" s="237" customFormat="1" ht="25.5" customHeight="1">
      <c r="A77" s="241">
        <v>2307</v>
      </c>
      <c r="B77" s="273" t="s">
        <v>82</v>
      </c>
      <c r="C77" s="31">
        <f>'MES 4'!F77</f>
        <v>0</v>
      </c>
      <c r="D77" s="29">
        <v>0</v>
      </c>
      <c r="E77" s="29">
        <v>0</v>
      </c>
      <c r="F77" s="31">
        <f t="shared" si="16"/>
        <v>0</v>
      </c>
      <c r="G77" s="31">
        <f>'MES 4'!I77</f>
        <v>0</v>
      </c>
      <c r="H77" s="55">
        <v>0</v>
      </c>
      <c r="I77" s="30">
        <f t="shared" si="17"/>
        <v>0</v>
      </c>
      <c r="J77" s="644" t="e">
        <f t="shared" si="18"/>
        <v>#DIV/0!</v>
      </c>
      <c r="K77" s="645"/>
      <c r="L77" s="61">
        <v>0</v>
      </c>
      <c r="M77" s="61">
        <v>0</v>
      </c>
      <c r="N77" s="30">
        <f t="shared" si="19"/>
        <v>0</v>
      </c>
    </row>
    <row r="78" spans="1:14" s="237" customFormat="1" ht="18" customHeight="1">
      <c r="A78" s="241">
        <v>2308</v>
      </c>
      <c r="B78" s="274" t="s">
        <v>198</v>
      </c>
      <c r="C78" s="31">
        <f>'MES 4'!F78</f>
        <v>0</v>
      </c>
      <c r="D78" s="29">
        <v>0</v>
      </c>
      <c r="E78" s="29">
        <v>0</v>
      </c>
      <c r="F78" s="31">
        <f t="shared" si="16"/>
        <v>0</v>
      </c>
      <c r="G78" s="31">
        <f>'MES 4'!I78</f>
        <v>0</v>
      </c>
      <c r="H78" s="55">
        <v>0</v>
      </c>
      <c r="I78" s="30">
        <f t="shared" si="17"/>
        <v>0</v>
      </c>
      <c r="J78" s="644" t="e">
        <f t="shared" si="18"/>
        <v>#DIV/0!</v>
      </c>
      <c r="K78" s="645"/>
      <c r="L78" s="61">
        <v>0</v>
      </c>
      <c r="M78" s="61">
        <v>0</v>
      </c>
      <c r="N78" s="30">
        <f t="shared" si="19"/>
        <v>0</v>
      </c>
    </row>
    <row r="79" spans="1:14" s="237" customFormat="1" ht="18" customHeight="1">
      <c r="A79" s="241">
        <v>2309</v>
      </c>
      <c r="B79" s="274" t="s">
        <v>216</v>
      </c>
      <c r="C79" s="31">
        <f>'MES 4'!F79</f>
        <v>0</v>
      </c>
      <c r="D79" s="29">
        <v>0</v>
      </c>
      <c r="E79" s="29">
        <v>0</v>
      </c>
      <c r="F79" s="31">
        <f>C79+D79-E79</f>
        <v>0</v>
      </c>
      <c r="G79" s="31">
        <f>'MES 4'!I79</f>
        <v>0</v>
      </c>
      <c r="H79" s="55">
        <v>0</v>
      </c>
      <c r="I79" s="30">
        <f>(G79+H79)</f>
        <v>0</v>
      </c>
      <c r="J79" s="644" t="e">
        <f t="shared" ref="J79:J84" si="20">(I79/F79)</f>
        <v>#DIV/0!</v>
      </c>
      <c r="K79" s="645"/>
      <c r="L79" s="61">
        <v>0</v>
      </c>
      <c r="M79" s="61">
        <v>0</v>
      </c>
      <c r="N79" s="30">
        <f>(F79-I79)</f>
        <v>0</v>
      </c>
    </row>
    <row r="80" spans="1:14" s="237" customFormat="1" ht="18" customHeight="1">
      <c r="A80" s="241">
        <v>2310</v>
      </c>
      <c r="B80" s="243" t="s">
        <v>84</v>
      </c>
      <c r="C80" s="31">
        <f>'MES 4'!F80</f>
        <v>0</v>
      </c>
      <c r="D80" s="29">
        <v>0</v>
      </c>
      <c r="E80" s="29">
        <v>0</v>
      </c>
      <c r="F80" s="31">
        <f>C80+D80-E80</f>
        <v>0</v>
      </c>
      <c r="G80" s="31">
        <f>'MES 4'!I80</f>
        <v>0</v>
      </c>
      <c r="H80" s="55">
        <v>0</v>
      </c>
      <c r="I80" s="30">
        <f>(G80+H80)</f>
        <v>0</v>
      </c>
      <c r="J80" s="644" t="e">
        <f t="shared" si="20"/>
        <v>#DIV/0!</v>
      </c>
      <c r="K80" s="645"/>
      <c r="L80" s="61">
        <v>0</v>
      </c>
      <c r="M80" s="61">
        <v>0</v>
      </c>
      <c r="N80" s="30">
        <f>(F80-I80)</f>
        <v>0</v>
      </c>
    </row>
    <row r="81" spans="1:14" s="237" customFormat="1" ht="22.9" customHeight="1">
      <c r="A81" s="241">
        <v>2311</v>
      </c>
      <c r="B81" s="243" t="s">
        <v>199</v>
      </c>
      <c r="C81" s="31">
        <f>'MES 4'!F81</f>
        <v>0</v>
      </c>
      <c r="D81" s="29">
        <v>0</v>
      </c>
      <c r="E81" s="29">
        <v>0</v>
      </c>
      <c r="F81" s="31">
        <f>C81+D81-E81</f>
        <v>0</v>
      </c>
      <c r="G81" s="31">
        <f>'MES 4'!I81</f>
        <v>0</v>
      </c>
      <c r="H81" s="55">
        <v>0</v>
      </c>
      <c r="I81" s="30">
        <f>(G81+H81)</f>
        <v>0</v>
      </c>
      <c r="J81" s="644" t="e">
        <f t="shared" si="20"/>
        <v>#DIV/0!</v>
      </c>
      <c r="K81" s="645"/>
      <c r="L81" s="61">
        <v>0</v>
      </c>
      <c r="M81" s="61">
        <v>0</v>
      </c>
      <c r="N81" s="30">
        <f>(F81-I81)</f>
        <v>0</v>
      </c>
    </row>
    <row r="82" spans="1:14" s="237" customFormat="1" ht="18" customHeight="1">
      <c r="A82" s="241">
        <v>2312</v>
      </c>
      <c r="B82" s="239" t="s">
        <v>124</v>
      </c>
      <c r="C82" s="31">
        <f>'MES 4'!F82</f>
        <v>0</v>
      </c>
      <c r="D82" s="29">
        <v>0</v>
      </c>
      <c r="E82" s="29">
        <v>0</v>
      </c>
      <c r="F82" s="31">
        <f>C82+D82-E82</f>
        <v>0</v>
      </c>
      <c r="G82" s="31">
        <f>'MES 4'!I82</f>
        <v>0</v>
      </c>
      <c r="H82" s="55">
        <v>0</v>
      </c>
      <c r="I82" s="30">
        <f>(G82+H82)</f>
        <v>0</v>
      </c>
      <c r="J82" s="644" t="e">
        <f t="shared" si="20"/>
        <v>#DIV/0!</v>
      </c>
      <c r="K82" s="645"/>
      <c r="L82" s="61">
        <v>0</v>
      </c>
      <c r="M82" s="61">
        <v>0</v>
      </c>
      <c r="N82" s="30">
        <f>(F82-I82)</f>
        <v>0</v>
      </c>
    </row>
    <row r="83" spans="1:14" s="237" customFormat="1" ht="18" customHeight="1">
      <c r="A83" s="619" t="s">
        <v>31</v>
      </c>
      <c r="B83" s="620"/>
      <c r="C83" s="176">
        <f t="shared" ref="C83:I83" si="21">SUM(C71:C82)</f>
        <v>0</v>
      </c>
      <c r="D83" s="176">
        <f t="shared" si="21"/>
        <v>0</v>
      </c>
      <c r="E83" s="176">
        <f t="shared" si="21"/>
        <v>0</v>
      </c>
      <c r="F83" s="176">
        <f t="shared" si="21"/>
        <v>0</v>
      </c>
      <c r="G83" s="176">
        <f t="shared" si="21"/>
        <v>0</v>
      </c>
      <c r="H83" s="176">
        <f t="shared" si="21"/>
        <v>0</v>
      </c>
      <c r="I83" s="176">
        <f t="shared" si="21"/>
        <v>0</v>
      </c>
      <c r="J83" s="642" t="e">
        <f t="shared" si="20"/>
        <v>#DIV/0!</v>
      </c>
      <c r="K83" s="643"/>
      <c r="L83" s="177">
        <f>SUM(L71:L82)</f>
        <v>0</v>
      </c>
      <c r="M83" s="177">
        <f>SUM(M71:M82)</f>
        <v>0</v>
      </c>
      <c r="N83" s="176">
        <f>SUM(N71:N82)</f>
        <v>0</v>
      </c>
    </row>
    <row r="84" spans="1:14" s="254" customFormat="1" ht="18" customHeight="1">
      <c r="A84" s="619" t="s">
        <v>72</v>
      </c>
      <c r="B84" s="620"/>
      <c r="C84" s="176">
        <f t="shared" ref="C84:I84" si="22">C83+C64+C47</f>
        <v>0</v>
      </c>
      <c r="D84" s="176">
        <f t="shared" si="22"/>
        <v>0</v>
      </c>
      <c r="E84" s="176">
        <f t="shared" si="22"/>
        <v>0</v>
      </c>
      <c r="F84" s="176">
        <f t="shared" si="22"/>
        <v>0</v>
      </c>
      <c r="G84" s="176">
        <f t="shared" si="22"/>
        <v>0</v>
      </c>
      <c r="H84" s="176">
        <f t="shared" si="22"/>
        <v>0</v>
      </c>
      <c r="I84" s="176">
        <f t="shared" si="22"/>
        <v>0</v>
      </c>
      <c r="J84" s="642" t="e">
        <f t="shared" si="20"/>
        <v>#DIV/0!</v>
      </c>
      <c r="K84" s="643"/>
      <c r="L84" s="176">
        <f>L83+L64+L47</f>
        <v>0</v>
      </c>
      <c r="M84" s="176">
        <f>M83+M64+M47</f>
        <v>0</v>
      </c>
      <c r="N84" s="176">
        <f>N83+N64+N47</f>
        <v>0</v>
      </c>
    </row>
    <row r="85" spans="1:14" s="78" customFormat="1" ht="18" customHeight="1">
      <c r="B85" s="671" t="s">
        <v>13</v>
      </c>
      <c r="C85" s="672"/>
      <c r="D85" s="666" t="s">
        <v>47</v>
      </c>
      <c r="E85" s="666"/>
      <c r="F85" s="666"/>
      <c r="G85" s="666"/>
      <c r="H85" s="666" t="s">
        <v>191</v>
      </c>
      <c r="I85" s="666"/>
      <c r="J85" s="666"/>
      <c r="K85" s="666"/>
      <c r="L85" s="666"/>
      <c r="M85" s="666"/>
      <c r="N85" s="666"/>
    </row>
    <row r="86" spans="1:14" s="78" customFormat="1" ht="18" customHeight="1">
      <c r="B86" s="666"/>
      <c r="C86" s="666"/>
      <c r="D86" s="666"/>
      <c r="E86" s="666"/>
      <c r="F86" s="666"/>
      <c r="G86" s="666"/>
      <c r="H86" s="666"/>
      <c r="I86" s="666"/>
      <c r="J86" s="666"/>
      <c r="K86" s="666"/>
      <c r="L86" s="666"/>
      <c r="M86" s="666"/>
      <c r="N86" s="666"/>
    </row>
    <row r="87" spans="1:14" s="78" customFormat="1" ht="40.5" customHeight="1">
      <c r="B87" s="683"/>
      <c r="C87" s="684"/>
      <c r="D87" s="685"/>
      <c r="E87" s="685"/>
      <c r="F87" s="685"/>
      <c r="G87" s="685"/>
      <c r="H87" s="666"/>
      <c r="I87" s="666"/>
      <c r="J87" s="666"/>
      <c r="K87" s="666"/>
      <c r="L87" s="666"/>
      <c r="M87" s="666"/>
      <c r="N87" s="666"/>
    </row>
    <row r="88" spans="1:14" s="78" customFormat="1" ht="11.25">
      <c r="B88" s="671" t="s">
        <v>14</v>
      </c>
      <c r="C88" s="672"/>
      <c r="D88" s="666" t="s">
        <v>14</v>
      </c>
      <c r="E88" s="666"/>
      <c r="F88" s="666"/>
      <c r="G88" s="666"/>
      <c r="H88" s="666" t="s">
        <v>14</v>
      </c>
      <c r="I88" s="666"/>
      <c r="J88" s="666"/>
      <c r="K88" s="666"/>
      <c r="L88" s="666"/>
      <c r="M88" s="666"/>
      <c r="N88" s="666"/>
    </row>
    <row r="89" spans="1:14" ht="11.25"/>
    <row r="90" spans="1:14" ht="11.25" customHeight="1">
      <c r="A90" s="566" t="s">
        <v>270</v>
      </c>
      <c r="B90" s="566"/>
      <c r="C90" s="575"/>
      <c r="D90" s="710" t="s">
        <v>96</v>
      </c>
      <c r="E90" s="710"/>
      <c r="F90" s="178">
        <f>H19</f>
        <v>0</v>
      </c>
      <c r="G90" s="690" t="s">
        <v>97</v>
      </c>
      <c r="H90" s="691"/>
      <c r="I90" s="692"/>
      <c r="J90" s="628">
        <f>+F90+'MES 4'!J91</f>
        <v>0</v>
      </c>
      <c r="K90" s="629"/>
    </row>
    <row r="91" spans="1:14" ht="13.15" customHeight="1">
      <c r="A91" s="566"/>
      <c r="B91" s="566"/>
      <c r="C91" s="575"/>
      <c r="D91" s="696" t="s">
        <v>98</v>
      </c>
      <c r="E91" s="696"/>
      <c r="F91" s="179">
        <f>H84</f>
        <v>0</v>
      </c>
      <c r="G91" s="693" t="s">
        <v>104</v>
      </c>
      <c r="H91" s="694"/>
      <c r="I91" s="695"/>
      <c r="J91" s="628">
        <f>+F91+'MES 4'!J92</f>
        <v>0</v>
      </c>
      <c r="K91" s="629"/>
      <c r="L91" s="45"/>
      <c r="M91" s="45"/>
      <c r="N91" s="45"/>
    </row>
    <row r="92" spans="1:14" ht="13.15" customHeight="1">
      <c r="A92" s="701" t="s">
        <v>267</v>
      </c>
      <c r="B92" s="701"/>
      <c r="C92" s="701"/>
      <c r="D92" s="85" t="s">
        <v>238</v>
      </c>
      <c r="E92" s="86"/>
      <c r="F92" s="180">
        <f>+F90-F91</f>
        <v>0</v>
      </c>
      <c r="G92" s="589" t="s">
        <v>237</v>
      </c>
      <c r="H92" s="590"/>
      <c r="I92" s="591"/>
      <c r="J92" s="592">
        <f>J90-J91</f>
        <v>0</v>
      </c>
      <c r="K92" s="593"/>
      <c r="L92" s="45"/>
      <c r="M92" s="45"/>
      <c r="N92" s="45"/>
    </row>
    <row r="93" spans="1:14" ht="21" customHeight="1">
      <c r="A93" s="702" t="s">
        <v>268</v>
      </c>
      <c r="B93" s="702"/>
      <c r="C93" s="702"/>
      <c r="D93" s="83"/>
      <c r="E93" s="83"/>
      <c r="F93" s="83"/>
      <c r="G93" s="615"/>
      <c r="H93" s="615"/>
      <c r="I93" s="615"/>
      <c r="J93" s="616"/>
      <c r="K93" s="616"/>
      <c r="L93" s="45"/>
      <c r="M93" s="45"/>
      <c r="N93" s="45"/>
    </row>
    <row r="94" spans="1:14" ht="22.5" customHeight="1">
      <c r="A94" s="702" t="s">
        <v>269</v>
      </c>
      <c r="B94" s="702"/>
      <c r="C94" s="702"/>
      <c r="D94" s="697" t="s">
        <v>248</v>
      </c>
      <c r="E94" s="698"/>
      <c r="F94" s="79">
        <v>0</v>
      </c>
      <c r="G94" s="78"/>
      <c r="H94" s="87" t="s">
        <v>249</v>
      </c>
      <c r="I94" s="88"/>
      <c r="J94" s="78"/>
      <c r="K94" s="78"/>
      <c r="L94" s="45"/>
      <c r="M94" s="45"/>
      <c r="N94" s="45"/>
    </row>
    <row r="95" spans="1:14" ht="22.5" customHeight="1">
      <c r="A95" s="702"/>
      <c r="B95" s="702"/>
      <c r="C95" s="702"/>
      <c r="D95" s="699" t="s">
        <v>257</v>
      </c>
      <c r="E95" s="700"/>
      <c r="F95" s="79">
        <f>H19</f>
        <v>0</v>
      </c>
      <c r="G95" s="91"/>
      <c r="H95" s="90" t="s">
        <v>250</v>
      </c>
      <c r="I95" s="89">
        <v>0</v>
      </c>
      <c r="J95" s="78"/>
      <c r="K95" s="687"/>
      <c r="L95" s="688"/>
      <c r="M95" s="94" t="s">
        <v>281</v>
      </c>
      <c r="N95" s="95" t="s">
        <v>280</v>
      </c>
    </row>
    <row r="96" spans="1:14" ht="33.75">
      <c r="A96" s="702"/>
      <c r="B96" s="702"/>
      <c r="C96" s="702"/>
      <c r="D96" s="570" t="s">
        <v>258</v>
      </c>
      <c r="E96" s="571"/>
      <c r="F96" s="92"/>
      <c r="G96" s="91"/>
      <c r="H96" s="90" t="s">
        <v>251</v>
      </c>
      <c r="I96" s="89">
        <v>0</v>
      </c>
      <c r="J96" s="78"/>
      <c r="K96" s="687" t="s">
        <v>278</v>
      </c>
      <c r="L96" s="688"/>
      <c r="M96" s="94">
        <v>0</v>
      </c>
      <c r="N96" s="95">
        <v>0</v>
      </c>
    </row>
    <row r="97" spans="1:14" ht="11.25" customHeight="1">
      <c r="A97" s="702"/>
      <c r="B97" s="702"/>
      <c r="C97" s="702"/>
      <c r="D97" s="45"/>
      <c r="E97" s="45"/>
      <c r="F97" s="45"/>
      <c r="G97" s="45"/>
      <c r="H97" s="45"/>
      <c r="I97" s="45"/>
      <c r="J97" s="45"/>
      <c r="K97" s="687" t="s">
        <v>278</v>
      </c>
      <c r="L97" s="688"/>
      <c r="M97" s="94">
        <v>0</v>
      </c>
      <c r="N97" s="95">
        <v>0</v>
      </c>
    </row>
    <row r="98" spans="1:14" ht="18" customHeight="1">
      <c r="A98" s="702"/>
      <c r="B98" s="702"/>
      <c r="C98" s="702"/>
      <c r="K98" s="687" t="s">
        <v>278</v>
      </c>
      <c r="L98" s="688"/>
      <c r="M98" s="94">
        <v>0</v>
      </c>
      <c r="N98" s="95">
        <v>0</v>
      </c>
    </row>
    <row r="99" spans="1:14" ht="18" customHeight="1">
      <c r="A99" s="689" t="s">
        <v>282</v>
      </c>
      <c r="B99" s="689"/>
      <c r="C99" s="689"/>
      <c r="K99" s="687" t="s">
        <v>279</v>
      </c>
      <c r="L99" s="688"/>
      <c r="M99" s="94">
        <v>0</v>
      </c>
      <c r="N99" s="95">
        <v>0</v>
      </c>
    </row>
    <row r="100" spans="1:14" ht="18" customHeight="1">
      <c r="A100" s="689"/>
      <c r="B100" s="689"/>
      <c r="C100" s="689"/>
      <c r="K100" s="687" t="s">
        <v>279</v>
      </c>
      <c r="L100" s="688"/>
      <c r="M100" s="94">
        <v>0</v>
      </c>
      <c r="N100" s="95">
        <v>0</v>
      </c>
    </row>
    <row r="101" spans="1:14" ht="18" customHeight="1">
      <c r="A101" s="689"/>
      <c r="B101" s="689"/>
      <c r="C101" s="689"/>
      <c r="K101" s="687" t="s">
        <v>279</v>
      </c>
      <c r="L101" s="688"/>
      <c r="M101" s="94">
        <v>0</v>
      </c>
      <c r="N101" s="95">
        <v>0</v>
      </c>
    </row>
  </sheetData>
  <sheetProtection algorithmName="SHA-512" hashValue="gLtqQjd6GqFcAeHrP0W761Vx2VsiWJDo+RujYnHEgza3vuQJ4cX7O97Sc/ufOqGILlqQQ5Y5JdUjeQQ2JEyBjw==" saltValue="/8qPyA84yt135uWJteiOyg==" spinCount="100000" sheet="1" objects="1" scenarios="1"/>
  <mergeCells count="184">
    <mergeCell ref="A4:A10"/>
    <mergeCell ref="C4:D4"/>
    <mergeCell ref="E4:F4"/>
    <mergeCell ref="J64:K64"/>
    <mergeCell ref="J67:K67"/>
    <mergeCell ref="L67:M67"/>
    <mergeCell ref="L68:M68"/>
    <mergeCell ref="N68:N69"/>
    <mergeCell ref="M8:N8"/>
    <mergeCell ref="B23:D23"/>
    <mergeCell ref="E23:H23"/>
    <mergeCell ref="I23:N23"/>
    <mergeCell ref="I21:N21"/>
    <mergeCell ref="J17:K17"/>
    <mergeCell ref="E21:H21"/>
    <mergeCell ref="J18:K18"/>
    <mergeCell ref="A19:B19"/>
    <mergeCell ref="B21:D21"/>
    <mergeCell ref="B22:D22"/>
    <mergeCell ref="J19:K19"/>
    <mergeCell ref="A12:A13"/>
    <mergeCell ref="C12:C13"/>
    <mergeCell ref="L11:M11"/>
    <mergeCell ref="N12:N13"/>
    <mergeCell ref="J14:K14"/>
    <mergeCell ref="B12:B13"/>
    <mergeCell ref="L12:M12"/>
    <mergeCell ref="B68:B69"/>
    <mergeCell ref="J61:K61"/>
    <mergeCell ref="J11:K11"/>
    <mergeCell ref="D12:D13"/>
    <mergeCell ref="E12:E13"/>
    <mergeCell ref="J15:K15"/>
    <mergeCell ref="J16:K16"/>
    <mergeCell ref="F12:F13"/>
    <mergeCell ref="G12:G13"/>
    <mergeCell ref="H12:H13"/>
    <mergeCell ref="I12:I13"/>
    <mergeCell ref="J12:K13"/>
    <mergeCell ref="E68:E69"/>
    <mergeCell ref="F68:F69"/>
    <mergeCell ref="G68:G69"/>
    <mergeCell ref="E22:H22"/>
    <mergeCell ref="A64:B64"/>
    <mergeCell ref="C68:C69"/>
    <mergeCell ref="J68:K69"/>
    <mergeCell ref="J59:K59"/>
    <mergeCell ref="J58:K58"/>
    <mergeCell ref="B48:N48"/>
    <mergeCell ref="J49:K49"/>
    <mergeCell ref="J56:K56"/>
    <mergeCell ref="J63:K63"/>
    <mergeCell ref="M4:N4"/>
    <mergeCell ref="C5:D5"/>
    <mergeCell ref="E5:F5"/>
    <mergeCell ref="G5:H5"/>
    <mergeCell ref="J5:K5"/>
    <mergeCell ref="M5:N5"/>
    <mergeCell ref="C6:D6"/>
    <mergeCell ref="E6:F6"/>
    <mergeCell ref="G6:H6"/>
    <mergeCell ref="J6:K6"/>
    <mergeCell ref="M6:N6"/>
    <mergeCell ref="G4:H4"/>
    <mergeCell ref="J4:K4"/>
    <mergeCell ref="C7:D7"/>
    <mergeCell ref="G8:H8"/>
    <mergeCell ref="J8:K8"/>
    <mergeCell ref="E7:F7"/>
    <mergeCell ref="G7:H7"/>
    <mergeCell ref="E10:F10"/>
    <mergeCell ref="J10:L10"/>
    <mergeCell ref="D88:G88"/>
    <mergeCell ref="H86:N86"/>
    <mergeCell ref="B87:C87"/>
    <mergeCell ref="D87:G87"/>
    <mergeCell ref="H87:N87"/>
    <mergeCell ref="H88:N88"/>
    <mergeCell ref="J81:K81"/>
    <mergeCell ref="J82:K82"/>
    <mergeCell ref="J84:K84"/>
    <mergeCell ref="B85:C85"/>
    <mergeCell ref="D85:G85"/>
    <mergeCell ref="H85:N85"/>
    <mergeCell ref="A84:B84"/>
    <mergeCell ref="B86:C86"/>
    <mergeCell ref="D86:G86"/>
    <mergeCell ref="B88:C88"/>
    <mergeCell ref="A68:A69"/>
    <mergeCell ref="J80:K80"/>
    <mergeCell ref="A83:B83"/>
    <mergeCell ref="J7:K7"/>
    <mergeCell ref="M7:N7"/>
    <mergeCell ref="C8:D8"/>
    <mergeCell ref="E8:F8"/>
    <mergeCell ref="L30:M30"/>
    <mergeCell ref="L31:M31"/>
    <mergeCell ref="C9:D9"/>
    <mergeCell ref="E9:F9"/>
    <mergeCell ref="G9:H9"/>
    <mergeCell ref="J9:K9"/>
    <mergeCell ref="M9:N9"/>
    <mergeCell ref="G10:H10"/>
    <mergeCell ref="M10:N10"/>
    <mergeCell ref="B24:D24"/>
    <mergeCell ref="H31:H32"/>
    <mergeCell ref="I31:I32"/>
    <mergeCell ref="J31:K32"/>
    <mergeCell ref="A31:A32"/>
    <mergeCell ref="B31:B32"/>
    <mergeCell ref="J41:K41"/>
    <mergeCell ref="A47:B47"/>
    <mergeCell ref="D90:E90"/>
    <mergeCell ref="E24:H24"/>
    <mergeCell ref="J51:K51"/>
    <mergeCell ref="J52:K52"/>
    <mergeCell ref="J53:K53"/>
    <mergeCell ref="J54:K54"/>
    <mergeCell ref="J55:K55"/>
    <mergeCell ref="I24:N24"/>
    <mergeCell ref="B33:N33"/>
    <mergeCell ref="J34:K34"/>
    <mergeCell ref="J35:K35"/>
    <mergeCell ref="J36:K36"/>
    <mergeCell ref="J39:K39"/>
    <mergeCell ref="J40:K40"/>
    <mergeCell ref="J47:K47"/>
    <mergeCell ref="J46:K46"/>
    <mergeCell ref="J44:K44"/>
    <mergeCell ref="J42:K42"/>
    <mergeCell ref="J43:K43"/>
    <mergeCell ref="J37:K37"/>
    <mergeCell ref="J38:K38"/>
    <mergeCell ref="J45:K45"/>
    <mergeCell ref="N31:N32"/>
    <mergeCell ref="J30:K30"/>
    <mergeCell ref="I22:N22"/>
    <mergeCell ref="J50:K50"/>
    <mergeCell ref="D68:D69"/>
    <mergeCell ref="J78:K78"/>
    <mergeCell ref="J83:K83"/>
    <mergeCell ref="J79:K79"/>
    <mergeCell ref="J71:K71"/>
    <mergeCell ref="J72:K72"/>
    <mergeCell ref="J73:K73"/>
    <mergeCell ref="J75:K75"/>
    <mergeCell ref="J76:K76"/>
    <mergeCell ref="J77:K77"/>
    <mergeCell ref="J74:K74"/>
    <mergeCell ref="B70:N70"/>
    <mergeCell ref="J60:K60"/>
    <mergeCell ref="J57:K57"/>
    <mergeCell ref="F31:F32"/>
    <mergeCell ref="E31:E32"/>
    <mergeCell ref="G31:G32"/>
    <mergeCell ref="C31:C32"/>
    <mergeCell ref="D31:D32"/>
    <mergeCell ref="J62:K62"/>
    <mergeCell ref="H68:H69"/>
    <mergeCell ref="I68:I69"/>
    <mergeCell ref="K97:L97"/>
    <mergeCell ref="K98:L98"/>
    <mergeCell ref="K99:L99"/>
    <mergeCell ref="K100:L100"/>
    <mergeCell ref="K101:L101"/>
    <mergeCell ref="A99:C101"/>
    <mergeCell ref="G90:I90"/>
    <mergeCell ref="J90:K90"/>
    <mergeCell ref="G91:I91"/>
    <mergeCell ref="J91:K91"/>
    <mergeCell ref="G92:I92"/>
    <mergeCell ref="J92:K92"/>
    <mergeCell ref="G93:I93"/>
    <mergeCell ref="J93:K93"/>
    <mergeCell ref="D96:E96"/>
    <mergeCell ref="K95:L95"/>
    <mergeCell ref="K96:L96"/>
    <mergeCell ref="D91:E91"/>
    <mergeCell ref="D94:E94"/>
    <mergeCell ref="D95:E95"/>
    <mergeCell ref="A90:C91"/>
    <mergeCell ref="A92:C92"/>
    <mergeCell ref="A93:C93"/>
    <mergeCell ref="A94:C98"/>
  </mergeCells>
  <pageMargins left="0.23622047244094491" right="0.23622047244094491" top="1.4960629921259843" bottom="0.74803149606299213" header="0.31496062992125984" footer="0.31496062992125984"/>
  <pageSetup scale="79" orientation="portrait" r:id="rId1"/>
  <headerFooter>
    <oddHeader>&amp;L&amp;G&amp;C
PROCESO PROTECCIÓN
FORMATO DE SEGUIMIENTO FINANCIERO 
MODALIDADES DE PROTECCIÓN&amp;RF2.G28.P
Versión 1
Página &amp;P de &amp;N
31/03/2022
Clasificación de la Información
Clasificada</oddHeader>
    <oddFooter>&amp;C&amp;"Tempus Sans ITC,Normal"&amp;12&amp;G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25</vt:i4>
      </vt:variant>
    </vt:vector>
  </HeadingPairs>
  <TitlesOfParts>
    <vt:vector size="42" baseType="lpstr">
      <vt:lpstr>instrucciones para diligenciar</vt:lpstr>
      <vt:lpstr>ACTA DE INFORME</vt:lpstr>
      <vt:lpstr>En Letras</vt:lpstr>
      <vt:lpstr>PRESUPUESTO</vt:lpstr>
      <vt:lpstr>MES 1</vt:lpstr>
      <vt:lpstr>MES 2</vt:lpstr>
      <vt:lpstr>MES 3</vt:lpstr>
      <vt:lpstr>MES 4</vt:lpstr>
      <vt:lpstr>MES 5</vt:lpstr>
      <vt:lpstr>MES 6</vt:lpstr>
      <vt:lpstr>MES 7</vt:lpstr>
      <vt:lpstr>MES 8</vt:lpstr>
      <vt:lpstr>MES 9</vt:lpstr>
      <vt:lpstr>MES 10</vt:lpstr>
      <vt:lpstr>MES 11</vt:lpstr>
      <vt:lpstr>MES 12</vt:lpstr>
      <vt:lpstr>RESUMEN CONTRATO</vt:lpstr>
      <vt:lpstr>'instrucciones para diligenciar'!_ftn1</vt:lpstr>
      <vt:lpstr>'instrucciones para diligenciar'!_ftnref1</vt:lpstr>
      <vt:lpstr>'instrucciones para diligenciar'!_ftnref2</vt:lpstr>
      <vt:lpstr>'instrucciones para diligenciar'!_ftnref3</vt:lpstr>
      <vt:lpstr>'instrucciones para diligenciar'!_ftnref4</vt:lpstr>
      <vt:lpstr>'instrucciones para diligenciar'!_ftnref5</vt:lpstr>
      <vt:lpstr>'instrucciones para diligenciar'!_ftnref6</vt:lpstr>
      <vt:lpstr>'instrucciones para diligenciar'!_ftnref7</vt:lpstr>
      <vt:lpstr>'instrucciones para diligenciar'!_ftnref8</vt:lpstr>
      <vt:lpstr>'ACTA DE INFORME'!Área_de_impresión</vt:lpstr>
      <vt:lpstr>'instrucciones para diligenciar'!Área_de_impresión</vt:lpstr>
      <vt:lpstr>'MES 1'!Área_de_impresión</vt:lpstr>
      <vt:lpstr>'MES 10'!Área_de_impresión</vt:lpstr>
      <vt:lpstr>'MES 11'!Área_de_impresión</vt:lpstr>
      <vt:lpstr>'MES 12'!Área_de_impresión</vt:lpstr>
      <vt:lpstr>'MES 2'!Área_de_impresión</vt:lpstr>
      <vt:lpstr>'MES 3'!Área_de_impresión</vt:lpstr>
      <vt:lpstr>'MES 4'!Área_de_impresión</vt:lpstr>
      <vt:lpstr>'MES 5'!Área_de_impresión</vt:lpstr>
      <vt:lpstr>'MES 6'!Área_de_impresión</vt:lpstr>
      <vt:lpstr>'MES 7'!Área_de_impresión</vt:lpstr>
      <vt:lpstr>'MES 8'!Área_de_impresión</vt:lpstr>
      <vt:lpstr>'MES 9'!Área_de_impresión</vt:lpstr>
      <vt:lpstr>PRESUPUESTO!Área_de_impresión</vt:lpstr>
      <vt:lpstr>'RESUMEN CONTRATO'!Área_de_impresión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ICBF-BOGOTA;Jaime.Ramirez@icbf.gov.co</dc:creator>
  <cp:lastModifiedBy>Cesar Augusto Rodriguez Chaparro</cp:lastModifiedBy>
  <cp:lastPrinted>2022-04-01T19:40:46Z</cp:lastPrinted>
  <dcterms:created xsi:type="dcterms:W3CDTF">2002-03-21T15:50:22Z</dcterms:created>
  <dcterms:modified xsi:type="dcterms:W3CDTF">2022-04-01T19:40:57Z</dcterms:modified>
</cp:coreProperties>
</file>