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623"/>
  <workbookPr codeName="ThisWorkbook" defaultThemeVersion="124226"/>
  <mc:AlternateContent xmlns:mc="http://schemas.openxmlformats.org/markup-compatibility/2006">
    <mc:Choice Requires="x15">
      <x15ac:absPath xmlns:x15ac="http://schemas.microsoft.com/office/spreadsheetml/2010/11/ac" url="https://icbfgob-my.sharepoint.com/personal/cesar_rodriguez_icbf_gov_co/Documents/documentos 22/recuperados/"/>
    </mc:Choice>
  </mc:AlternateContent>
  <xr:revisionPtr revIDLastSave="7" documentId="8_{196B65C5-8184-4C1F-8F64-1D01D2010FC7}" xr6:coauthVersionLast="47" xr6:coauthVersionMax="47" xr10:uidLastSave="{03287082-F322-4DFD-8D78-CFB52C1625F6}"/>
  <bookViews>
    <workbookView xWindow="-120" yWindow="-120" windowWidth="29040" windowHeight="15720" tabRatio="834" activeTab="5" xr2:uid="{00000000-000D-0000-FFFF-FFFF00000000}"/>
  </bookViews>
  <sheets>
    <sheet name="Instructivo" sheetId="54" r:id="rId1"/>
    <sheet name="PRESUPUESTO" sheetId="19" r:id="rId2"/>
    <sheet name="ACTA DE INFORME" sheetId="13" state="hidden" r:id="rId3"/>
    <sheet name="En Letras" sheetId="17" state="hidden" r:id="rId4"/>
    <sheet name="NOTAS CONTABLES (PRESUPUESTO)" sheetId="55" r:id="rId5"/>
    <sheet name="LEGALIZACIÓN" sheetId="57" r:id="rId6"/>
    <sheet name="Hoja2" sheetId="58" state="hidden" r:id="rId7"/>
  </sheets>
  <definedNames>
    <definedName name="_xlnm.Print_Area" localSheetId="2">'ACTA DE INFORME'!$A$2:$F$40</definedName>
    <definedName name="_xlnm.Print_Area" localSheetId="0">Instructivo!$A$1:$J$243</definedName>
    <definedName name="_xlnm.Print_Area" localSheetId="1">PRESUPUESTO!$A$7:$I$124</definedName>
    <definedName name="OLE_LINK1" localSheetId="0">Instructivo!$B$18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49" i="55" l="1"/>
  <c r="C24" i="57"/>
  <c r="F24" i="57"/>
  <c r="N43" i="57"/>
  <c r="N41" i="57"/>
  <c r="H105" i="57"/>
  <c r="H91" i="57"/>
  <c r="H78" i="57"/>
  <c r="H56" i="57"/>
  <c r="H106" i="57" s="1"/>
  <c r="G24" i="57" l="1"/>
  <c r="E112" i="57"/>
  <c r="G48" i="57" l="1"/>
  <c r="K48" i="57" s="1"/>
  <c r="M105" i="57"/>
  <c r="L105" i="57"/>
  <c r="J105" i="57"/>
  <c r="I105" i="57"/>
  <c r="F105" i="57"/>
  <c r="E105" i="57"/>
  <c r="D105" i="57"/>
  <c r="G104" i="57"/>
  <c r="K104" i="57" s="1"/>
  <c r="G103" i="57"/>
  <c r="K103" i="57" s="1"/>
  <c r="G102" i="57"/>
  <c r="K102" i="57" s="1"/>
  <c r="G101" i="57"/>
  <c r="K101" i="57" s="1"/>
  <c r="G100" i="57"/>
  <c r="K100" i="57" s="1"/>
  <c r="G99" i="57"/>
  <c r="K99" i="57" s="1"/>
  <c r="G98" i="57"/>
  <c r="K98" i="57" s="1"/>
  <c r="G97" i="57"/>
  <c r="K97" i="57" s="1"/>
  <c r="G96" i="57"/>
  <c r="K96" i="57" s="1"/>
  <c r="G95" i="57"/>
  <c r="K95" i="57" s="1"/>
  <c r="G94" i="57"/>
  <c r="K94" i="57" s="1"/>
  <c r="G93" i="57"/>
  <c r="K93" i="57" s="1"/>
  <c r="G92" i="57"/>
  <c r="K92" i="57" s="1"/>
  <c r="M91" i="57"/>
  <c r="L91" i="57"/>
  <c r="J91" i="57"/>
  <c r="I91" i="57"/>
  <c r="F91" i="57"/>
  <c r="E91" i="57"/>
  <c r="D91" i="57"/>
  <c r="G90" i="57"/>
  <c r="K90" i="57" s="1"/>
  <c r="G89" i="57"/>
  <c r="K89" i="57" s="1"/>
  <c r="G88" i="57"/>
  <c r="K88" i="57" s="1"/>
  <c r="G87" i="57"/>
  <c r="K87" i="57" s="1"/>
  <c r="G86" i="57"/>
  <c r="K86" i="57" s="1"/>
  <c r="G85" i="57"/>
  <c r="K85" i="57" s="1"/>
  <c r="G84" i="57"/>
  <c r="K84" i="57" s="1"/>
  <c r="G83" i="57"/>
  <c r="K83" i="57" s="1"/>
  <c r="G82" i="57"/>
  <c r="K82" i="57" s="1"/>
  <c r="G81" i="57"/>
  <c r="K81" i="57" s="1"/>
  <c r="G80" i="57"/>
  <c r="K80" i="57" s="1"/>
  <c r="G79" i="57"/>
  <c r="K79" i="57" s="1"/>
  <c r="M78" i="57"/>
  <c r="L78" i="57"/>
  <c r="J78" i="57"/>
  <c r="I78" i="57"/>
  <c r="F78" i="57"/>
  <c r="E78" i="57"/>
  <c r="D78" i="57"/>
  <c r="G77" i="57"/>
  <c r="K77" i="57" s="1"/>
  <c r="G76" i="57"/>
  <c r="K76" i="57" s="1"/>
  <c r="G75" i="57"/>
  <c r="K75" i="57" s="1"/>
  <c r="G74" i="57"/>
  <c r="K74" i="57" s="1"/>
  <c r="G73" i="57"/>
  <c r="K73" i="57" s="1"/>
  <c r="G72" i="57"/>
  <c r="K72" i="57" s="1"/>
  <c r="G71" i="57"/>
  <c r="K71" i="57" s="1"/>
  <c r="G70" i="57"/>
  <c r="K70" i="57" s="1"/>
  <c r="G69" i="57"/>
  <c r="K69" i="57" s="1"/>
  <c r="G68" i="57"/>
  <c r="K68" i="57" s="1"/>
  <c r="G67" i="57"/>
  <c r="K67" i="57" s="1"/>
  <c r="G66" i="57"/>
  <c r="K66" i="57" s="1"/>
  <c r="G65" i="57"/>
  <c r="K65" i="57" s="1"/>
  <c r="G64" i="57"/>
  <c r="K64" i="57" s="1"/>
  <c r="G63" i="57"/>
  <c r="K63" i="57" s="1"/>
  <c r="G62" i="57"/>
  <c r="K62" i="57" s="1"/>
  <c r="G61" i="57"/>
  <c r="K61" i="57" s="1"/>
  <c r="G60" i="57"/>
  <c r="K60" i="57" s="1"/>
  <c r="G59" i="57"/>
  <c r="K59" i="57" s="1"/>
  <c r="G58" i="57"/>
  <c r="K58" i="57" s="1"/>
  <c r="G57" i="57"/>
  <c r="K57" i="57" s="1"/>
  <c r="M56" i="57"/>
  <c r="L56" i="57"/>
  <c r="J56" i="57"/>
  <c r="I56" i="57"/>
  <c r="F56" i="57"/>
  <c r="E56" i="57"/>
  <c r="D56" i="57"/>
  <c r="G55" i="57"/>
  <c r="G54" i="57"/>
  <c r="G53" i="57"/>
  <c r="G52" i="57"/>
  <c r="K52" i="57" s="1"/>
  <c r="G51" i="57"/>
  <c r="G50" i="57"/>
  <c r="G49" i="57"/>
  <c r="M45" i="57"/>
  <c r="L45" i="57"/>
  <c r="K45" i="57"/>
  <c r="J45" i="57"/>
  <c r="I45" i="57"/>
  <c r="G45" i="57"/>
  <c r="F45" i="57"/>
  <c r="E45" i="57"/>
  <c r="D45" i="57"/>
  <c r="C45" i="57"/>
  <c r="B45" i="57"/>
  <c r="A45" i="57"/>
  <c r="O37" i="57"/>
  <c r="K37" i="57"/>
  <c r="E37" i="57"/>
  <c r="C37" i="57"/>
  <c r="B37" i="57"/>
  <c r="F35" i="57"/>
  <c r="G35" i="57" s="1"/>
  <c r="F31" i="57"/>
  <c r="G31" i="57" s="1"/>
  <c r="F28" i="57"/>
  <c r="C28" i="57"/>
  <c r="F26" i="57"/>
  <c r="C26" i="57"/>
  <c r="N45" i="57" l="1"/>
  <c r="G28" i="57"/>
  <c r="G26" i="57"/>
  <c r="D106" i="57"/>
  <c r="K78" i="57"/>
  <c r="K105" i="57"/>
  <c r="K91" i="57"/>
  <c r="E106" i="57"/>
  <c r="F106" i="57"/>
  <c r="G56" i="57"/>
  <c r="K56" i="57"/>
  <c r="K106" i="57" s="1"/>
  <c r="L111" i="57" s="1"/>
  <c r="J106" i="57"/>
  <c r="L109" i="57" s="1"/>
  <c r="L110" i="57" s="1"/>
  <c r="L106" i="57"/>
  <c r="M106" i="57"/>
  <c r="G91" i="57"/>
  <c r="G78" i="57"/>
  <c r="I106" i="57"/>
  <c r="L107" i="57" s="1"/>
  <c r="G105" i="57"/>
  <c r="D37" i="57"/>
  <c r="F33" i="57"/>
  <c r="G33" i="57" s="1"/>
  <c r="G37" i="57" s="1"/>
  <c r="K38" i="57" l="1"/>
  <c r="G106" i="57"/>
  <c r="F37" i="57"/>
  <c r="K8" i="55" l="1"/>
  <c r="H31" i="19"/>
  <c r="G45" i="19" l="1"/>
  <c r="I52" i="19" s="1"/>
  <c r="G44" i="19"/>
  <c r="H40" i="19"/>
  <c r="I36" i="19"/>
  <c r="H36" i="19"/>
  <c r="W94" i="55"/>
  <c r="W90" i="55"/>
  <c r="W88" i="55"/>
  <c r="W86" i="55"/>
  <c r="W84" i="55"/>
  <c r="W82" i="55"/>
  <c r="W65" i="55"/>
  <c r="W67" i="55"/>
  <c r="L64" i="55"/>
  <c r="M64" i="55"/>
  <c r="N64" i="55"/>
  <c r="O64" i="55"/>
  <c r="P64" i="55"/>
  <c r="Q64" i="55"/>
  <c r="R64" i="55"/>
  <c r="S64" i="55"/>
  <c r="T64" i="55"/>
  <c r="U64" i="55"/>
  <c r="V64" i="55"/>
  <c r="K64" i="55"/>
  <c r="L48" i="55"/>
  <c r="M48" i="55"/>
  <c r="N48" i="55"/>
  <c r="O48" i="55"/>
  <c r="P48" i="55"/>
  <c r="Q48" i="55"/>
  <c r="R48" i="55"/>
  <c r="S48" i="55"/>
  <c r="T48" i="55"/>
  <c r="U48" i="55"/>
  <c r="V48" i="55"/>
  <c r="K48" i="55"/>
  <c r="W46" i="55"/>
  <c r="W44" i="55"/>
  <c r="W42" i="55"/>
  <c r="W40" i="55"/>
  <c r="W12" i="55"/>
  <c r="W9" i="55"/>
  <c r="L8" i="55"/>
  <c r="M8" i="55"/>
  <c r="N8" i="55"/>
  <c r="O8" i="55"/>
  <c r="P8" i="55"/>
  <c r="Q8" i="55"/>
  <c r="R8" i="55"/>
  <c r="S8" i="55"/>
  <c r="T8" i="55"/>
  <c r="U8" i="55"/>
  <c r="V8" i="55"/>
  <c r="W48" i="55" l="1"/>
  <c r="W64" i="55"/>
  <c r="W79" i="55"/>
  <c r="W76" i="55"/>
  <c r="W73" i="55"/>
  <c r="W70" i="55"/>
  <c r="W61" i="55"/>
  <c r="W58" i="55"/>
  <c r="W55" i="55"/>
  <c r="W52" i="55"/>
  <c r="W37" i="55"/>
  <c r="W34" i="55"/>
  <c r="W31" i="55"/>
  <c r="W28" i="55"/>
  <c r="W25" i="55"/>
  <c r="W22" i="55"/>
  <c r="W19" i="55"/>
  <c r="W16" i="55"/>
  <c r="V15" i="55"/>
  <c r="U15" i="55"/>
  <c r="T15" i="55"/>
  <c r="S15" i="55"/>
  <c r="R15" i="55"/>
  <c r="Q15" i="55"/>
  <c r="P15" i="55"/>
  <c r="O15" i="55"/>
  <c r="N15" i="55"/>
  <c r="M15" i="55"/>
  <c r="L15" i="55"/>
  <c r="K15" i="55"/>
  <c r="I24" i="19"/>
  <c r="H32" i="19"/>
  <c r="I32" i="19"/>
  <c r="I26" i="19"/>
  <c r="I14" i="19"/>
  <c r="W8" i="55" l="1"/>
  <c r="W15" i="55"/>
  <c r="W96" i="55" l="1"/>
  <c r="I20" i="19"/>
  <c r="H35" i="19"/>
  <c r="I35" i="19" l="1"/>
  <c r="I31" i="19"/>
  <c r="I17" i="19" l="1"/>
  <c r="I16" i="19" l="1"/>
  <c r="I15" i="19"/>
  <c r="I21" i="19" s="1"/>
  <c r="G78" i="19" l="1"/>
  <c r="G96" i="19"/>
  <c r="G112" i="19"/>
  <c r="G63" i="19"/>
  <c r="G47" i="19"/>
  <c r="G64" i="19" l="1"/>
  <c r="I25" i="19" l="1"/>
  <c r="G46" i="19"/>
  <c r="F27" i="19"/>
  <c r="G79" i="19" l="1"/>
  <c r="H39" i="19"/>
  <c r="I40" i="19" l="1"/>
  <c r="I39" i="19"/>
  <c r="I18" i="19" l="1"/>
  <c r="I27" i="19" l="1"/>
  <c r="G43" i="19" s="1"/>
  <c r="G57" i="19" l="1"/>
  <c r="I57" i="19" s="1"/>
  <c r="I73" i="19"/>
  <c r="I74" i="19"/>
  <c r="I50" i="19"/>
  <c r="I75" i="19"/>
  <c r="I49" i="19"/>
  <c r="I44" i="19"/>
  <c r="I48" i="19"/>
  <c r="I53" i="19"/>
  <c r="I77" i="19"/>
  <c r="I76" i="19"/>
  <c r="I72" i="19"/>
  <c r="I71" i="19"/>
  <c r="I70" i="19"/>
  <c r="I69" i="19"/>
  <c r="I68" i="19"/>
  <c r="I67" i="19"/>
  <c r="I54" i="19"/>
  <c r="I101" i="19"/>
  <c r="I105" i="19"/>
  <c r="I109" i="19"/>
  <c r="I84" i="19"/>
  <c r="I88" i="19"/>
  <c r="I92" i="19"/>
  <c r="I83" i="19"/>
  <c r="I61" i="19"/>
  <c r="I111" i="19"/>
  <c r="I90" i="19"/>
  <c r="I100" i="19"/>
  <c r="I108" i="19"/>
  <c r="I87" i="19"/>
  <c r="I95" i="19"/>
  <c r="I102" i="19"/>
  <c r="I106" i="19"/>
  <c r="I110" i="19"/>
  <c r="I85" i="19"/>
  <c r="I89" i="19"/>
  <c r="I93" i="19"/>
  <c r="I62" i="19"/>
  <c r="I103" i="19"/>
  <c r="I107" i="19"/>
  <c r="I86" i="19"/>
  <c r="I94" i="19"/>
  <c r="I104" i="19"/>
  <c r="I99" i="19"/>
  <c r="I91" i="19"/>
  <c r="G113" i="19" l="1"/>
  <c r="I63" i="19"/>
  <c r="I112" i="19"/>
  <c r="I78" i="19"/>
  <c r="I46" i="19" l="1"/>
  <c r="I79" i="19" s="1"/>
  <c r="G115" i="19" l="1"/>
  <c r="G116" i="19" s="1"/>
  <c r="I55" i="19"/>
  <c r="I56" i="19"/>
  <c r="I47" i="19"/>
  <c r="I45" i="19"/>
  <c r="I64" i="19" s="1"/>
  <c r="A17" i="17" l="1"/>
  <c r="B17" i="17" s="1"/>
  <c r="A16" i="17"/>
  <c r="B16" i="17" s="1"/>
  <c r="A15" i="17"/>
  <c r="B15" i="17" s="1"/>
  <c r="A14" i="17"/>
  <c r="B14" i="17" s="1"/>
  <c r="A13" i="17"/>
  <c r="A12" i="17"/>
  <c r="A11" i="17"/>
  <c r="A10" i="17"/>
  <c r="A9" i="17"/>
  <c r="A8" i="17"/>
  <c r="A7" i="17"/>
  <c r="A6" i="17"/>
  <c r="A5" i="17"/>
  <c r="A4" i="17"/>
  <c r="A3" i="17"/>
  <c r="A2" i="17"/>
  <c r="B2" i="17"/>
  <c r="B4" i="17"/>
  <c r="B11" i="17"/>
  <c r="B13" i="17"/>
  <c r="B9" i="17"/>
  <c r="B10" i="17"/>
  <c r="B8" i="17"/>
  <c r="B6" i="17"/>
  <c r="B7" i="17"/>
  <c r="B5" i="17"/>
  <c r="B12" i="17"/>
  <c r="B3" i="17"/>
  <c r="I96" i="19" l="1"/>
  <c r="I115" i="19" s="1"/>
  <c r="I113" i="19" l="1"/>
</calcChain>
</file>

<file path=xl/sharedStrings.xml><?xml version="1.0" encoding="utf-8"?>
<sst xmlns="http://schemas.openxmlformats.org/spreadsheetml/2006/main" count="763" uniqueCount="580">
  <si>
    <t>F1.G28.P</t>
  </si>
  <si>
    <t>PRESUPUESTO E INFORME DE INGRESOS Y GASTOS</t>
  </si>
  <si>
    <t>PRESUPUESTO</t>
  </si>
  <si>
    <t xml:space="preserve">Regional: </t>
  </si>
  <si>
    <t>Entidad contratista:</t>
  </si>
  <si>
    <t xml:space="preserve">Centro Zonal: </t>
  </si>
  <si>
    <t>NIT.</t>
  </si>
  <si>
    <t xml:space="preserve">Municipio: </t>
  </si>
  <si>
    <t xml:space="preserve">Contrato No.                                   </t>
  </si>
  <si>
    <t>(1)</t>
  </si>
  <si>
    <t>(2)</t>
  </si>
  <si>
    <t>(3)</t>
  </si>
  <si>
    <t xml:space="preserve">Período o mes a girar de alistamiento según minuta </t>
  </si>
  <si>
    <t>Modalidades:</t>
  </si>
  <si>
    <t xml:space="preserve">Licencia de funcionamiento Res. No. </t>
  </si>
  <si>
    <t>Vencimiento licencia de funcionamiento</t>
  </si>
  <si>
    <t>Cupos contratados</t>
  </si>
  <si>
    <t>Valor total contrato por modalidad</t>
  </si>
  <si>
    <t>Vulneración</t>
  </si>
  <si>
    <t>Discapacidad</t>
  </si>
  <si>
    <t>Tutor</t>
  </si>
  <si>
    <t>VALOR TOTAL DEL CONTRATO</t>
  </si>
  <si>
    <t>VALOR CUPO DESAGREGADO</t>
  </si>
  <si>
    <t>Vigencia</t>
  </si>
  <si>
    <t>Beca</t>
  </si>
  <si>
    <t>Cuota de Sostenimiento</t>
  </si>
  <si>
    <t xml:space="preserve">Dotaciones y Emergencia </t>
  </si>
  <si>
    <t>Gastos Operativos</t>
  </si>
  <si>
    <t>Costo Fijo</t>
  </si>
  <si>
    <t>Total Valor Cupo</t>
  </si>
  <si>
    <t>CODIGO</t>
  </si>
  <si>
    <t>PRESUPUESTO DE INGRESOS</t>
  </si>
  <si>
    <t>OBJETO DEL INGRESO</t>
  </si>
  <si>
    <t>% PARTICIPACIÓN</t>
  </si>
  <si>
    <t>Aportes ICBF Valor Total Cupo Mes</t>
  </si>
  <si>
    <t>1. Valor Beca</t>
  </si>
  <si>
    <t>2. Valor Cuota de Sostenimiento</t>
  </si>
  <si>
    <t>3. Valor Dotaciones y Emergencia</t>
  </si>
  <si>
    <t>4. Valor Gastos Operativos</t>
  </si>
  <si>
    <t>Rendimientos financieros (Cuando aplique)</t>
  </si>
  <si>
    <t>Aportes de la Institución (Cuando aplique)</t>
  </si>
  <si>
    <t>Otros Ingresos (Cuando aplique)</t>
  </si>
  <si>
    <t>TOTAL PRESUPUESTO DE INGRESOS</t>
  </si>
  <si>
    <t>PRESUPUESTO DE GASTOS</t>
  </si>
  <si>
    <t>OBJETO DEL GASTO</t>
  </si>
  <si>
    <t>%  PARTICIPACIÓN</t>
  </si>
  <si>
    <t>1. GASTOS DIRECTOS HOGAR SUSTITUTO</t>
  </si>
  <si>
    <t>TOTAL PRESUPUESTO DE GASTOS</t>
  </si>
  <si>
    <t>VALIDACIÓN INGRESO - GASTO PROYECTADO</t>
  </si>
  <si>
    <t>2. GASTOS DOTACIÓN,EMERGENCIA Y ADICIONES</t>
  </si>
  <si>
    <t>Dotación Escolar</t>
  </si>
  <si>
    <t>Dotación Personal</t>
  </si>
  <si>
    <t>Dotación Básica (Aplica por reposición o adición al contrato)</t>
  </si>
  <si>
    <t>Gastos de Emergencia</t>
  </si>
  <si>
    <t>Orientación para la vida personal, social, profesional y vocacional (Subproyecto 111)</t>
  </si>
  <si>
    <t>Encuentros Familiares (Hogar Sustituto Tutor)</t>
  </si>
  <si>
    <t>Otros gastos (Otros ingresos)</t>
  </si>
  <si>
    <t xml:space="preserve">SUBTOTAL PRESUPUESTO DE GASTOS </t>
  </si>
  <si>
    <t>3. GASTOS OPERATIVOS</t>
  </si>
  <si>
    <t xml:space="preserve">3.1 TALENTO HUMANO </t>
  </si>
  <si>
    <t>Salario</t>
  </si>
  <si>
    <t>Auxilio de transporte</t>
  </si>
  <si>
    <t>Horas extras y recargo nocturno</t>
  </si>
  <si>
    <t>Cesantías</t>
  </si>
  <si>
    <t>Vacaciones</t>
  </si>
  <si>
    <t>Prima de servicios</t>
  </si>
  <si>
    <t>Intereses/cesantías</t>
  </si>
  <si>
    <t>Aportes parafiscales (SENA, Icbf y Caja de compensación)</t>
  </si>
  <si>
    <t>Aportes salud, pensión y ARL</t>
  </si>
  <si>
    <t>Honorarios</t>
  </si>
  <si>
    <t>Dotación trabajadores</t>
  </si>
  <si>
    <t>Implementación Sistema Integrado de Gestión</t>
  </si>
  <si>
    <t>3.2. GASTOS ADMINISRATIVOS Y DE SERVICIO</t>
  </si>
  <si>
    <t>Recreación</t>
  </si>
  <si>
    <t>Servicios públicos</t>
  </si>
  <si>
    <t>Utilización de instalaciones en ambientes sanos y adecuados</t>
  </si>
  <si>
    <t>Reparación y mantenimiento de dotación institucional</t>
  </si>
  <si>
    <t xml:space="preserve">Papelería </t>
  </si>
  <si>
    <t>Mantenimiento y reparaciones instalaciones locativas</t>
  </si>
  <si>
    <t>Aseo</t>
  </si>
  <si>
    <t>Transporte personal institución para visitas domiciliarias a los hogares y/o traslado de niños, niñas y adolescentes</t>
  </si>
  <si>
    <t>Gravamen a los movimientos financieros (4 por mil)</t>
  </si>
  <si>
    <t>Gastos bancarios (comisiones, transferencias y chequeras)</t>
  </si>
  <si>
    <t>Servicio de contabilidad</t>
  </si>
  <si>
    <t>Otros (lo que se requiera para el adecuado desarrollo de la modalidad)</t>
  </si>
  <si>
    <t>Contador y/o Revisor Fiscal</t>
  </si>
  <si>
    <t>Representante Legal</t>
  </si>
  <si>
    <t>Firma</t>
  </si>
  <si>
    <t>(1) NOTA - Revisor Fiscal: Si está obligado legalmente a tener revisor fiscal.</t>
  </si>
  <si>
    <t xml:space="preserve">SISTEMA DE SUPERVISIÓN DE LOS CONTRATOS DE APORTE </t>
  </si>
  <si>
    <t>SUSCRITOS POR EL ICBF</t>
  </si>
  <si>
    <t>ACTA DE INFORME FINANCIERO</t>
  </si>
  <si>
    <t xml:space="preserve">RESTABLECIMIENTO DE DERECHOS Y DE CONFLICTO CON LA LEY – SRPA. </t>
  </si>
  <si>
    <t>Regional o Seccional</t>
  </si>
  <si>
    <t>Centro zonal</t>
  </si>
  <si>
    <t>Nombre de la entidad contratista</t>
  </si>
  <si>
    <t>Contrato No.</t>
  </si>
  <si>
    <t>Dirección</t>
  </si>
  <si>
    <t xml:space="preserve">Tel. </t>
  </si>
  <si>
    <t>Ciudad</t>
  </si>
  <si>
    <t xml:space="preserve">Fecha de presentación </t>
  </si>
  <si>
    <t xml:space="preserve">Día       </t>
  </si>
  <si>
    <t>Mes</t>
  </si>
  <si>
    <t>Año</t>
  </si>
  <si>
    <t>1. Situación encontrada: (Describa en forma detallada los resultados y hallazgos de la revisión, de acuerdo con lo establecido en el manual de legalización.)</t>
  </si>
  <si>
    <t xml:space="preserve">2. Recomendaciones: (Preste la asesoría necesaria para que se superen las dificultades identificadas y se mantengan las fortalezas detectadas) </t>
  </si>
  <si>
    <t xml:space="preserve">3, Compromisos: (Establezca claramente, qué tipo de actividades deberá desarrollar la entidad contratista para subsanar los hallazgos identificados y el tiempo en que deberá resolverlos) </t>
  </si>
  <si>
    <t>Nombres y apellidos del representante legal</t>
  </si>
  <si>
    <t xml:space="preserve">Firma y No. de cédula </t>
  </si>
  <si>
    <t>Nombres y apellidos del tesorero(a)</t>
  </si>
  <si>
    <t>Nombres, apellidos y cargo del responsable de la revisión</t>
  </si>
  <si>
    <t>VALOR</t>
  </si>
  <si>
    <t>EXPRESION EN LETRAS</t>
  </si>
  <si>
    <t>TOTALES</t>
  </si>
  <si>
    <t xml:space="preserve">Clasificación de la Información: Pública </t>
  </si>
  <si>
    <t>INSTRUCCIONES DE DILIGENCIAMIENTO</t>
  </si>
  <si>
    <t>ASPECTOS A TENER EN CUENTA AL MOMENTO DE DILIGENCIAR EL PRESUPUESTO INICIAL</t>
  </si>
  <si>
    <t>Para diligenciar el archivo de presupuesto se realiza una proyección de los recursos que se ejecutarán en cada rubro, ya sea por histórico (en el caso en que la modalidad, medida o sanción ya lleve más de un periodo contractual) o por proyección, según la cantidad de cupos contratados y los gastos para el funcionamiento mensual. Este presupuesto debe cumplir con las orientaciones establecidas por el ICBF y la normatividad vigente. Se debe reportar el detalle de los rubros que se requieran para dar claridad a la distribución de los recursos que se utilizarán en la vigencia del contrato.</t>
  </si>
  <si>
    <t>El presupuesto debe ser firmado por el contador y/o revisor fiscal (cuando esté obligado a tenerlo) y el representante legal. Debe presentarse durante el primer mes de ejecución del contrato para la aprobación por parte del supervisor.</t>
  </si>
  <si>
    <t>Es una herramienta flexible que permite ser ajustado durante la ejecución del contrato, dependiendo de la gestión administrativa; en este sentido, en las hojas de seguimiento se encuentran las columnas de adición (2) y disminución (3) del presupuesto.</t>
  </si>
  <si>
    <t>El presupuesto de ingresos y gastos debe evidenciar la correspondencia entre los dineros que ingresan a la entidad y los gastos efectuados de manera mensual, de acuerdo con lo establecido en los lineamientos correspondientes a la modalidad o modalidades contratadas.</t>
  </si>
  <si>
    <t>ALISTAMIENTO</t>
  </si>
  <si>
    <t>Recurso asignado para la prestación del servicio mes a mes, únicamente en los gastos definidos en los clasificadores de costo, exceptuando los que realizan por adición al contrato.  Consiste en un giro por el valor total de los cupos contratados, al iniciar el contrato, el cual se mantiene durante toda la vigencia del contrato y permite a los operadores cubrir los gastos generados durante la prestación del primer mes de servicio, sin que tengan que ejecutarlo con recursos propios. El giro de  alistamiento equivale al valor máximo de ejecución mensual contratado.</t>
  </si>
  <si>
    <t>DEFINICIÓN DE LOS RUBROS CONTENIDOS EN EL PRESUPUESTO</t>
  </si>
  <si>
    <t>Los recursos financieros establecidos en el contrato de aporte suscrito con el operador para el desarrollo de las diferentes modalidades, se invertirán en su totalidad para dar respuesta al objeto y obligaciones contratadas, teniendo en cuenta el cumplimiento de los aspectos siguientes:</t>
  </si>
  <si>
    <t xml:space="preserve"> 1.    En el presupuesto de ingresos se incluyen los ítems "Objeto del ingreso", en los cuales se consignan todas las fuentes de ingreso con las que cuente el contratista para el desarrollo de las modalidades, medidas o sanciones.</t>
  </si>
  <si>
    <t xml:space="preserve"> 2.     En el presupuesto de gastos se discriminan  ítems "Objeto del gasto" definidos por el ICBF, para ejecutarse con los recursos del contrato. Adicionalmente, se incluyen recursos propios o recursos entregados por otra entidad pública o privada (cuando se cuente con ellos) para el desarrollo de las modalidades, medidas o sanciones. Este objeto de gasto esta distribuido de la manera siguiente:</t>
  </si>
  <si>
    <r>
      <rPr>
        <b/>
        <sz val="11"/>
        <rFont val="Arial"/>
        <family val="2"/>
      </rPr>
      <t>1</t>
    </r>
    <r>
      <rPr>
        <sz val="11"/>
        <rFont val="Arial"/>
        <family val="2"/>
      </rPr>
      <t>. Gastos Directos Hogar Sustituto</t>
    </r>
  </si>
  <si>
    <r>
      <rPr>
        <b/>
        <sz val="11"/>
        <rFont val="Arial"/>
        <family val="2"/>
      </rPr>
      <t>2.</t>
    </r>
    <r>
      <rPr>
        <sz val="11"/>
        <rFont val="Arial"/>
        <family val="2"/>
      </rPr>
      <t xml:space="preserve"> Gastos Dotación, Emergencia y Adiciones</t>
    </r>
  </si>
  <si>
    <r>
      <rPr>
        <b/>
        <sz val="11"/>
        <rFont val="Arial"/>
        <family val="2"/>
      </rPr>
      <t>3</t>
    </r>
    <r>
      <rPr>
        <sz val="11"/>
        <rFont val="Arial"/>
        <family val="2"/>
      </rPr>
      <t>. Gastos Operativos</t>
    </r>
  </si>
  <si>
    <t xml:space="preserve"> 1. OBJETO DE INGRESO</t>
  </si>
  <si>
    <t>Se incluyen 5 fuentes de ingreso en las cuales el contratista puede registrar los recursos adicionales a los aportados por el ICBF, cuando cuente con ellos, para cubrir los gastos generados durante la vigencia del contrato. Los rubros correspondientes al ingreso son los siguientes:</t>
  </si>
  <si>
    <t>DONACIONES</t>
  </si>
  <si>
    <t xml:space="preserve"> La entrega de las donaciones a la entidad contratista se puede dar en especie o dinero. En el caso en que esta sea entregada en especie se debe estimar su valor en el mercado, para el registro contable. Si es entregada en dinero, debe contar con el soporte financiero, ya sea a través de consignación, cheque u otros.  Su utilización debe ser destinada para el cumplimiento del objeto del contrato y debe contar con los soportes establecidos en la ley. Las donaciones solo se registran en el informe de seguimiento financiero, en el mes que se reciben, no se deben registrar en el presupuesto inicial a menos que se cuente con ella desde la firma del contrato.</t>
  </si>
  <si>
    <t>RENDIMIENTOS FINANCIEROS</t>
  </si>
  <si>
    <t>APORTES DE LA INSTITUCIÓN</t>
  </si>
  <si>
    <t xml:space="preserve">Este aspecto cuenta con 3 componentes para registrar los gastos efectuados mensualmente de acuerdo con la modalidad, medida o sanción contratada y según lo exigido en el lineamiento. Dichos componentes están distribuidos de la manera siguiente:  </t>
  </si>
  <si>
    <t>BECA</t>
  </si>
  <si>
    <t>CUOTA DE SOSTENIMIENTO</t>
  </si>
  <si>
    <t>Recurso entregado a la madre sustituta para cubrir los gastos de alimentación, transporte urbano, útiles escolares diarios y elementos de aseo e higiene personal del niño, niña o adolescente que se encuentra ubicado bajo esta modalidad.</t>
  </si>
  <si>
    <t xml:space="preserve">DOTACION ESCOLAR </t>
  </si>
  <si>
    <t>Para la modalidad hogar sustituto y sustituto tutor, los elementos que lo componen, se encuentran definidos en el lineamiento técnico de modalidades.</t>
  </si>
  <si>
    <t>DOTACION PERSONAL</t>
  </si>
  <si>
    <t>DOTACION BÁSICA</t>
  </si>
  <si>
    <t xml:space="preserve"> (aplica por reposición o adición al contrato) </t>
  </si>
  <si>
    <t>Los gastos permitidos para cargar por este rubro, están definidos en el Anexo 3. HOGARES SUSTITUTOS, numeral 8. Aspectos financieros de la modalidad. adicionalmente, se pueden adquirir los medicamentos no incluidos en el POS, en casos de emergencias o de apremio.</t>
  </si>
  <si>
    <t xml:space="preserve"> (Medicamentos no incluidos en el POS)</t>
  </si>
  <si>
    <t>ACCIONES COMPLEMENTARIAS PARA LA GESTIÓN EN EL RESTABLECIMIENTO DE DERECHOS Y/O ADMINISTRACIÓN DE JUSTICIA</t>
  </si>
  <si>
    <t>ORIENTACIÓN PARA LA VIDA PERSONAL, SOCIAL, PROFESIONAL Y VOCACIONAL</t>
  </si>
  <si>
    <t>ENCUENTROS FAMILIARES</t>
  </si>
  <si>
    <t>Recursos adicionales al valor cupo mes para la modalidad modalidad de Hogar Sustituto Tutor.</t>
  </si>
  <si>
    <t>OTROS GASTOS (OTROS INGRESOS)</t>
  </si>
  <si>
    <t xml:space="preserve">Gastos que pueden ser utilizados para la prestación del servicio por parte del operador, que no hacen parte de los recursos del contrato de aporte. Los recursos utilizados para tales gastos son los registrados en Otros Ingresos.  </t>
  </si>
  <si>
    <t xml:space="preserve"> Los rubros aquí contenidos, reflejan los recursos destinados a los costos y gastos de la operación del servicio, de acuerdo con lo definido en los lineamientos.</t>
  </si>
  <si>
    <t>3.1. TALENTO HUMANO</t>
  </si>
  <si>
    <t>TALENTO HUMANO</t>
  </si>
  <si>
    <t>IMPLEMENTACIÓN SISTEMA</t>
  </si>
  <si>
    <t>INTEGRADO DE GESTIÓN</t>
  </si>
  <si>
    <t>RECREACIÓN</t>
  </si>
  <si>
    <t>SERVICIOS PÚBLICOS</t>
  </si>
  <si>
    <t>Gasto que cubre el derecho de los niños, niñas y adolescentes, a utilizar las instalaciones donde se desarrolla la atención, en un ambiente sano y adecuado. Para la legalización de cuentas se realizará con una nota contable, hasta el 1% del valor comercial del inmueble de acuerdo con lo establecido en el Artículo 18 de la Ley 820 de 2003. No aplica para inmuebles en comodato.</t>
  </si>
  <si>
    <t>REPARACIÓN Y MANTENIMIENTO DE</t>
  </si>
  <si>
    <t>PAPELERÍA</t>
  </si>
  <si>
    <t>Rubro destinado a reconocer los gastos de papelería y útiles de oficina no devolutivos. No se contempla software, antivirus o hardware</t>
  </si>
  <si>
    <t>MANTENIMIENTO Y REPARACIONES  INSTALACIONES LOCATIVAS</t>
  </si>
  <si>
    <t xml:space="preserve">Por medio de este rubro se reconocen los gastos de mantenimiento y reparación de las instalaciones locativas donde se desarrolla la atención. Con cargo a este rubro no se podrá realizar mejoras, adecuaciones o modificaciones. </t>
  </si>
  <si>
    <t>ASEO</t>
  </si>
  <si>
    <t>Rubro destinado a reconocer los gastos de elementos de aseo utilizados en las instalaciones donde se desarrolla el servicio.</t>
  </si>
  <si>
    <t>TRANSPORTE PERSONAL INSTITUCIÓN PARA VISITAS DOMICILIARIAS A LOS HOGARES Y/O TRASLADO DE NIÑOS, NIÑAS Y ADOLESCENTES</t>
  </si>
  <si>
    <t>Rubro destinado a reconocer los gastos de transporte para que el talento humano de la institución realice visitas domiciliarias y/o traslado de niños, niñas y adolescentes a las citas u otros desplazamientos requeridos, según la modalidad, medida o sanción a la que le aplique.</t>
  </si>
  <si>
    <t xml:space="preserve">GRAVAMEN A LOS MOVIMIENTOS FINANCIEROS </t>
  </si>
  <si>
    <t>Recurso que se reconoce para cubrir los gastos de las transacciones financieras realizadas durante la ejecución de los recursos del contrato de aporte. De acuerdo con lo verificado en el extracto bancario</t>
  </si>
  <si>
    <t>(4Xmil)</t>
  </si>
  <si>
    <t xml:space="preserve">GASTOS BANCARIOS </t>
  </si>
  <si>
    <t>Recurso destinado a reconocer gastos de comisiones, transferencias y chequeras durante la ejecución de los recursos del contrato de aporte. De acuerdo con lo verificado en el extracto bancario</t>
  </si>
  <si>
    <t>(Comisiones, transferencias,chequeras)</t>
  </si>
  <si>
    <t>SERVICIOS DE CONTABILIDAD</t>
  </si>
  <si>
    <t>OTROS</t>
  </si>
  <si>
    <t>Lo que se requiera para el adecuado desarrollo de la modalidad, que no estén incluidos en los demás clasificadores de costo.</t>
  </si>
  <si>
    <t>OTROS GASTOS  (OTROS INGRESOS)</t>
  </si>
  <si>
    <t>Todos los ingresos y gastos ocasionados en los rubros anteriormente descritos y utilizados en las diferentes modalidades, medidas o sanciones,  según aplique, deben ser registrados en su totalidad en el informe de ingresos y gastos y en la contabilidad de la entidad para su respectivo seguimiento y control.</t>
  </si>
  <si>
    <t>[1] Todas las donaciones que se realicen a los programas del ICBF deben ser registradas en el informe de ingresos y gastos, si la entidad presta otros servicios y dicha donación se realizó a esos programas específicos, no se debe reportar la donación en los informes del ICBF.</t>
  </si>
  <si>
    <t>MES 1</t>
  </si>
  <si>
    <t>Se alimenta de la hoja de PRESUPUESTO</t>
  </si>
  <si>
    <t>Se reintegran al ICBF los recursos por concepto de rendimientos financieros generados en las cuentas de ahorro durante la ejecución del contrato.Se debe registrar mes a mes el valor de los rendimientos financieros en el formato de seguimiento financiero, en la columna 2 adición y, cuando se haga el reintegro efectivo, se registra en la columna 3 disminución del rubro en mención, sin afectar o registrar el ingreso en la columna 6 (ingresos del mes).</t>
  </si>
  <si>
    <t>Aportes propios del operador de servicio, que se utilizan para cubrir gastos adicionales a los que contemplan los manuales operativos para la modalidad y la atención de los niños, niñas, adolescentes y jóvenes en el cumplimiento del objeto del contrato.  Este recurso se registra en el informe de seguimiento financiero en el mes que se realiza el aporte, en la celda de adiciones y su gasto en el rubro correspondiente en la celda de disminuciones; se deben evidenciar los soportes del origen del recurso y del gasto específico para el cual fue destinado el recurso. Estos aportes deben estar previamente aprobados por el supervisor.</t>
  </si>
  <si>
    <t xml:space="preserve">OTROS INGRESOS </t>
  </si>
  <si>
    <t>(Cuando Aplique)</t>
  </si>
  <si>
    <t>Este recurso se registra en el informe de seguimiento financiero en el mes que se realiza el aporte en la celda de adiciones y su gasto en el rubro correspondiente en la celda de disminuciones; se deben evidenciar los soportes del origen del recurso y del gasto específico para el cual fue destinado el recurso.</t>
  </si>
  <si>
    <t xml:space="preserve"> Los aportes aquí consignados serán destinados para el mejoramiento de la atención de los niños, niñas y adolescentes según la modalidad. En ellos están contenidos los ingresos obtenidos por la producción de bienes o servicios, el alquiler del bien inmueble, aportes recibidos por otra entidad pública o privada, entre otros.</t>
  </si>
  <si>
    <t>En este rubro se registra el talento humano requerido para el Sistema Integrado de Gestión, para cada uno de los ejes del sistema; dicho talento humano, se puede contratar por horas, días o semanas, según la necesidad justificada en cada uno de los ejes. Este talento humano debe contar con las certificaciones académicas y experiencia relacionados con los ejes del SIGE para el cual se contrate, con previa aprobación del supervisor del contrato.</t>
  </si>
  <si>
    <t>2.GASTOS DOTACIÓN, EMERGENCIA Y ADICIONES</t>
  </si>
  <si>
    <t>DOTACIÓN INSTITUCIONAL</t>
  </si>
  <si>
    <t xml:space="preserve">(2) NOTA - Tenga en cuenta que si tiene más de 3 modalidades en un sólo contrato, para calcular el alistamiento debe agregar a la fórmula los datos adicionales (valor cupo de la modalidad según vigencia y la cantidad de cupos). La formula sólo toma las primeras 4 filas </t>
  </si>
  <si>
    <t>Donaciones (Cuando aplique)</t>
  </si>
  <si>
    <t xml:space="preserve">Se registra la información del personal requerido y contratado, de acuerdo con lo establecido para cada modalidad, medida o sanción, según se define en las tablas de talento humano contenidas en los lineamientos. También se incluye el personal vinculado a la modalidad, contratado con recursos de la institución o de un tercero y que prestan atención directa a los niños, niñas y adolescentes. A nivel del informe de ingresos y gastos, si se contrata personal con recursos de otros ingresos, estos se registran en el rubro de otros gastos. </t>
  </si>
  <si>
    <t>Los rubros aquí contenidos, reflejan los recursos destinados a los costosy gastos de la operación del servicio, de acuerdo con lo definido en los lineamientos.</t>
  </si>
  <si>
    <t>En este rubro se puede registrar los honorarios del contador, asistente de contabilidad o el servicio contable en el caso de contratar con un tercero, se registra todo el gasto ocasionado en este rubro (no se afectan los rubros de talento humano en el informe de ingresos y gastos).</t>
  </si>
  <si>
    <t>A nivel del informe de ingresos y gastos, si se contrata personal con recursos de terceros se registra el recurso por el rubro de otros ingresos y el gasto se registra en el rubro de otros gastos del ítem de (talento humano).</t>
  </si>
  <si>
    <t>Para el caso de contratos por prestación de servicios solo se reconocen honorarios.</t>
  </si>
  <si>
    <t>Gasto que cubre el mantenimiento o reparación de los elementos de dotación institucional que aporta el contratista para el desarrollo de la atención.  (La dotación institucional debe aportarla el operador y no puede cargarse a ningún clasificador del costo establecido para las modalidades de atención).No se reconoce el alquiler de la dotación institucional con los recursos del contrato de aporte (La dotación institucional debe aportarla el operador y no puede cargarse a ningún clasificador del costo establecido para las modalidades de atención)</t>
  </si>
  <si>
    <t xml:space="preserve">APORTES DEL ICBF </t>
  </si>
  <si>
    <t>UTILIZACIÓN DE INSTALACIONES EN AMBIENTES SANOS</t>
  </si>
  <si>
    <t xml:space="preserve"> (Centro de Costos 112) </t>
  </si>
  <si>
    <t xml:space="preserve"> (Centro de Costos 111) </t>
  </si>
  <si>
    <t>Vulneracion</t>
  </si>
  <si>
    <t>PRESUPUESTO INICIAL VIGENCIA AÑO 2,02_</t>
  </si>
  <si>
    <t>Rubro 111</t>
  </si>
  <si>
    <t>Rubro 112</t>
  </si>
  <si>
    <t>TOTAL DESEMBOLSO</t>
  </si>
  <si>
    <t>Encabezado</t>
  </si>
  <si>
    <t>Valor por Modalidad</t>
  </si>
  <si>
    <t>Valor por alistamiento</t>
  </si>
  <si>
    <t>Cupo Desagregado</t>
  </si>
  <si>
    <t>ESTRUCTURA  DEL PRESUPUESTO INICIAL</t>
  </si>
  <si>
    <t>ENCABEZADO</t>
  </si>
  <si>
    <t>VALOR POR MODALIDAD</t>
  </si>
  <si>
    <t>Estructura de Ingresos</t>
  </si>
  <si>
    <t>Estructura de Gastos</t>
  </si>
  <si>
    <t>Firmas</t>
  </si>
  <si>
    <t>VALOR POR ALISTAMIENTO</t>
  </si>
  <si>
    <t>VALOR CONTRATO</t>
  </si>
  <si>
    <t>Licencia de Funcionamiento</t>
  </si>
  <si>
    <t>Vencimiento Licencia de Funcionamiento</t>
  </si>
  <si>
    <t>Cupos Contratados</t>
  </si>
  <si>
    <t xml:space="preserve">Meses Vigencia </t>
  </si>
  <si>
    <t>Valor total contrato por Modalidad</t>
  </si>
  <si>
    <t>Modalidades</t>
  </si>
  <si>
    <t>Valor cupo mes según modalidad Vigencia 2.02_</t>
  </si>
  <si>
    <t>Registre el valor del cupo de acuerdo al valor establecido en los Lineamientos de programación y a la vigencia contractual</t>
  </si>
  <si>
    <t>De acuerdo a cada una de las modalidades registre la siguiente información:</t>
  </si>
  <si>
    <t>Diligencia de manera completa la siguiente información</t>
  </si>
  <si>
    <t>Registre por cada modalidad la cantidad de cupos contratados</t>
  </si>
  <si>
    <t>Registrar el número de meses de vigencia del contrato. Para calcular periodos inferiores a un mes, utiliza la regla de tres simple. Por ejemplo, si el primer mes es de 15 días, registra 0.5 meses de vigencia.</t>
  </si>
  <si>
    <t>No Registrar, el sistema calculara automáticamente el valor de la celda</t>
  </si>
  <si>
    <t>No registrar, el sistema calculara automáticamente el valor de la celda</t>
  </si>
  <si>
    <t>Registre la información sobre la vigencia o duración efectiva del contrato</t>
  </si>
  <si>
    <t>No Registrar, el sistema calculara automáticamente el valor de la celda, este valor debe ser igual al valor digitado en valor por Modalidad</t>
  </si>
  <si>
    <t>Registre  los valores de acuerdo con la  informacion establecida en los lineamientos de programacion, ( Tener en cuenta los decimales)</t>
  </si>
  <si>
    <t>Registre la ciudad o municipio al cual se refiere este contrato</t>
  </si>
  <si>
    <t xml:space="preserve">Registre el número de contrato </t>
  </si>
  <si>
    <t>Registre el número completo de Resolución de Licencia de Funcionamiento</t>
  </si>
  <si>
    <t>Registre la fecha del vencimiento de la  Resolución de Licencia de Funcionamiento (DD-MM-YY)</t>
  </si>
  <si>
    <t xml:space="preserve">Tanto los ingresos como los gastos cuentan con rubros específicos en los cuales se registran los recursos con los que cuenta el operador y sus respectivas salidas, destinadas a la prestación del servicio. </t>
  </si>
  <si>
    <r>
      <t>Contador Público y/o Revisor Fiscal</t>
    </r>
    <r>
      <rPr>
        <sz val="10"/>
        <rFont val="Arial"/>
        <family val="2"/>
      </rPr>
      <t xml:space="preserve"> ( Cuando Aplique)</t>
    </r>
  </si>
  <si>
    <t xml:space="preserve">Registre el Número de Idenificacion Tributaria </t>
  </si>
  <si>
    <t>Espacio para la firma de Contador o Revisor Fiscal cuando aplique</t>
  </si>
  <si>
    <t>DIFERENCIA PRESUPUESTAL ENTRE INGRESOS Y GASTOS</t>
  </si>
  <si>
    <t xml:space="preserve">Espacio para la firma del  Representante Legal </t>
  </si>
  <si>
    <t>Período o mes a girar de alistamiento según minuta :</t>
  </si>
  <si>
    <t>Valor del Alistamiento VIGENCIA :</t>
  </si>
  <si>
    <t>Meses del contrato:</t>
  </si>
  <si>
    <t>Total Desembolso:</t>
  </si>
  <si>
    <t>Costo Fijo:</t>
  </si>
  <si>
    <t>No registrar, el sistema calculara automáticamente el valor de la celda.</t>
  </si>
  <si>
    <t>Registre el valor del cupo de acuerdo al valor establecido en los Lineamientos de programación y a la vigencia contractual de acuerdo a la modalidad, tener presente que si el valor esta con decimales estos deben ser registrados dentro del formato.</t>
  </si>
  <si>
    <t>Beca (Reconocimiento  hasta por 1 SMMLV)</t>
  </si>
  <si>
    <t>Registre los valores de acuerdo a lo establecido en los Lineamientos de programación versión vigente.</t>
  </si>
  <si>
    <t>No Registrar, el sistema calculara automáticamente el valor de la celda.</t>
  </si>
  <si>
    <t>Reconocimiento económico a las madres sustitutas hasta por 1 SMMLV, de acuerdo con el número de niños, niñas o adolescentes atendidos.</t>
  </si>
  <si>
    <t>Digite el mes o período según corresponda</t>
  </si>
  <si>
    <t>ADICIONES ( Cuando corresponda)</t>
  </si>
  <si>
    <t>Rubro 114</t>
  </si>
  <si>
    <t>Dotación de unidades aplicativas (Centro costos 114)</t>
  </si>
  <si>
    <t>Acciones complementarias para la gestión en el restablecimiento de derechos y/o administración de justicia (112)</t>
  </si>
  <si>
    <t>(Centro costos 114)</t>
  </si>
  <si>
    <r>
      <t xml:space="preserve">Valor cupo mes según modalidad Vigencia </t>
    </r>
    <r>
      <rPr>
        <b/>
        <u/>
        <sz val="9"/>
        <rFont val="Arial"/>
        <family val="2"/>
      </rPr>
      <t>2.024</t>
    </r>
  </si>
  <si>
    <r>
      <t xml:space="preserve">Costo Fijo Modalidad Vigencia </t>
    </r>
    <r>
      <rPr>
        <b/>
        <u val="singleAccounting"/>
        <sz val="9"/>
        <color rgb="FF0000FF"/>
        <rFont val="Arial"/>
        <family val="2"/>
      </rPr>
      <t>2.024</t>
    </r>
  </si>
  <si>
    <r>
      <t>Valor cupo mes según modalidad Vigencia</t>
    </r>
    <r>
      <rPr>
        <b/>
        <sz val="9"/>
        <rFont val="Arial"/>
        <family val="2"/>
      </rPr>
      <t xml:space="preserve">  2.025</t>
    </r>
  </si>
  <si>
    <r>
      <t xml:space="preserve">Costo Fijo Modalidad Vigencia </t>
    </r>
    <r>
      <rPr>
        <sz val="9"/>
        <color rgb="FF0000FF"/>
        <rFont val="Arial"/>
        <family val="2"/>
      </rPr>
      <t>2.025</t>
    </r>
  </si>
  <si>
    <t xml:space="preserve">Total </t>
  </si>
  <si>
    <t>Valor del Alistamiento VIGENCIA  2024:</t>
  </si>
  <si>
    <t>Número Meses  vigencia contrato</t>
  </si>
  <si>
    <t>Valor del Alistamiento VIGENCIA 2025:</t>
  </si>
  <si>
    <t>Meses Vigencia 
2024</t>
  </si>
  <si>
    <t>Meses Vigencia 
2025</t>
  </si>
  <si>
    <t>Acciones complementarias para la gestión en el restablecimiento de derechos y/o administración de justicia (Centro de Costo 112)</t>
  </si>
  <si>
    <t>Orientación para la vida personal, social, profesional y vocacional (Centro de Costo 111)</t>
  </si>
  <si>
    <t>Adiciones Rubro 111-112-114: (Celda Informativa)</t>
  </si>
  <si>
    <t>PRESUPUESTO INICIAL VIGENCIA AÑO___</t>
  </si>
  <si>
    <t xml:space="preserve">Registre el numero de meses  de vigencia del contrato. </t>
  </si>
  <si>
    <t>ADICIONES</t>
  </si>
  <si>
    <t>Es el recurso que el ICBF destina para la prestación del servicio, de acuerdo con los clasificadores de costo de cada modalidad, medida o sanción.</t>
  </si>
  <si>
    <t xml:space="preserve">Este formato está diseñado para la realización del seguimiento financiero durante la vigencia del contrato de aportes. </t>
  </si>
  <si>
    <t xml:space="preserve">Firmas </t>
  </si>
  <si>
    <t xml:space="preserve"> Recursos destinados a la reposición de los elementos que por el uso o circunstancias adversas debidamente justificadas, requieren ser reemplazados. Esto deberá contar con la aprobación previa del supervisor del contrato. Es importante tener en cuenta que los elementos adquiridos por reposición o adición al contrato serán parte del inventario del ICBF. </t>
  </si>
  <si>
    <r>
      <rPr>
        <sz val="11"/>
        <rFont val="Times New Roman"/>
        <family val="1"/>
      </rPr>
      <t xml:space="preserve"> </t>
    </r>
    <r>
      <rPr>
        <sz val="11"/>
        <rFont val="Arial"/>
        <family val="2"/>
      </rPr>
      <t>Estos ingresos serán utilizados en gastos diferentes a los establecidos en los clasificadores del costo, es decir, en la adquisición de bienes o servicios como por ejemplo para cubrir talento humano diferente al estipulado en las tablas u otros gastos no cubiertos por el ICBF y requeridos para el cumplimiento del servicio contratado.</t>
    </r>
  </si>
  <si>
    <t>DOTACION DE UNIDADES APLICATIVAS</t>
  </si>
  <si>
    <t>Recursos destinados para cubrir los gastos de los servicios básicos básicos de acueducto, alcantarillado, gas, energía eléctrica y servicios de comunicación (internet, telefonía fija y móvil) de la sede o sedes donde se presta el servicio.</t>
  </si>
  <si>
    <t>Recursos no incluidos en el valor cupo mes, cuyos objetos de gasto se definen en los lineamientos de programación.  Recuerda se registra en el presupuesto inicial, cuando hacen parte del presupuesto desde el inicio del contrato o cuando se haga efectiva la adición.</t>
  </si>
  <si>
    <t>Recursos no incluidos en el valor cupo mes, cuyos objetos de gasto se definen en los Lineamientos de programación de metas sociales y financieras y en el procedimiento de acompañamiento hospitario. Recuerda se registra en el presupuesto inicial, cuando hacen parte del presupuesto desde el inicio del contrato o cuando se haga efectiva la adición.</t>
  </si>
  <si>
    <t>Recursos no incluidos en el valor cupo mes, cuyos objetos de gasto se definen en los lineamientos de programación..Recuerda se registra en el presupuesto inicial, cuando hacen parte del presupuesto desde el inicio del contrato o cuando se haga efectiva la adición.</t>
  </si>
  <si>
    <t>Se registran en el presupuesto inicial, cuando hacen parte del presupuesto desde el inicio del contrato o cuando se haga efectiva la adición.</t>
  </si>
  <si>
    <t xml:space="preserve">NOTAS DE LA INFORMACIÓN DETALLADA AL PRESUPUESTO DE INGRESOS Y GASTOS </t>
  </si>
  <si>
    <t>PRESUPUESTO MES 1</t>
  </si>
  <si>
    <t>PRESUPUESTO MES 2</t>
  </si>
  <si>
    <t>PRESUPUESTO MES 3</t>
  </si>
  <si>
    <t>PRESUPUESTO MES 4</t>
  </si>
  <si>
    <t>PRESUPUESTO MES 5</t>
  </si>
  <si>
    <t>PRESUPUESTO MES 6</t>
  </si>
  <si>
    <t>PRESUPUESTO MES 7</t>
  </si>
  <si>
    <t>PRESUPUESTO MES 8</t>
  </si>
  <si>
    <t>PRESUPUESTO MES 9</t>
  </si>
  <si>
    <t>PRESUPUESTO MES 10</t>
  </si>
  <si>
    <t>PRESUPUESTO MES 11</t>
  </si>
  <si>
    <t>PRESUPUESTO MES 12</t>
  </si>
  <si>
    <t>Orientación para la vida personal, social, profesional y vocacional (Centro de Costos 111)</t>
  </si>
  <si>
    <t xml:space="preserve">1. Sí necesita añadir hojas, agregue las que necesite al momento de formular las notas contables </t>
  </si>
  <si>
    <t xml:space="preserve">TOTALES </t>
  </si>
  <si>
    <t xml:space="preserve">1.GASTOS DIRECTOS HOGAR SUSTITUTO: SUBTOTAL </t>
  </si>
  <si>
    <t>CUOTA SOSTENIMIENTO</t>
  </si>
  <si>
    <t xml:space="preserve">2. NOTAS GASTOS DOTACIÓN, EMERGENCIA Y ADICIONES: SUBTOTAL </t>
  </si>
  <si>
    <t xml:space="preserve">3. NOTAS TALENTO HUMANO SUBTOTAL </t>
  </si>
  <si>
    <t>3.2 GASTOS ADMINISTRATIVOS Y DE SERVICIO</t>
  </si>
  <si>
    <t>Dotación Obsequio de Cumpleaños</t>
  </si>
  <si>
    <t>Dotación Celebración Decembrina</t>
  </si>
  <si>
    <t>FORMATO DE LEGALIZACION PERIODICO No</t>
  </si>
  <si>
    <t>ESTADO DEL CONTRATO:</t>
  </si>
  <si>
    <t>Fecha:</t>
  </si>
  <si>
    <t>Hora Inicio:</t>
  </si>
  <si>
    <t>Hora Final:</t>
  </si>
  <si>
    <t>Lugar:</t>
  </si>
  <si>
    <t>Dependencia que Convoca:</t>
  </si>
  <si>
    <t>Objetivo:</t>
  </si>
  <si>
    <t>CONTRATO APORTES SUSCRITO</t>
  </si>
  <si>
    <t xml:space="preserve">1. DATOS GENERALES: </t>
  </si>
  <si>
    <t>DATOS SUPERVISOR DEL CONTRATO DE APORTE:</t>
  </si>
  <si>
    <t>DATOS DEL OPERADOR:</t>
  </si>
  <si>
    <t>Nombres:</t>
  </si>
  <si>
    <t>Nombres Representante Legal:</t>
  </si>
  <si>
    <t xml:space="preserve">Nombres del Contador o Revisor Fiscal: </t>
  </si>
  <si>
    <t>Cargo:</t>
  </si>
  <si>
    <t>Nombre de la Entidad:</t>
  </si>
  <si>
    <t>Regional:</t>
  </si>
  <si>
    <t>AMAZONAS</t>
  </si>
  <si>
    <t xml:space="preserve">Dirección: </t>
  </si>
  <si>
    <t xml:space="preserve">Teléfonos: </t>
  </si>
  <si>
    <t>Correo Electrónico:</t>
  </si>
  <si>
    <t xml:space="preserve">Número de cuenta y  Entidad Bancaria: </t>
  </si>
  <si>
    <t>Rendimientos Financieros consignados a la fecha:</t>
  </si>
  <si>
    <t xml:space="preserve">2. Planilla Liquidación Cupos Para Desembolso </t>
  </si>
  <si>
    <t>Obsequio Celebración Cumpleaños</t>
  </si>
  <si>
    <t xml:space="preserve">Total a pagar del periodo: </t>
  </si>
  <si>
    <t xml:space="preserve">2.1 Seguimiento Desembolsos </t>
  </si>
  <si>
    <t>DESEMBOLSO 1</t>
  </si>
  <si>
    <t>DESEMBOLSO 2</t>
  </si>
  <si>
    <t xml:space="preserve">DESEMBOLSO 3 </t>
  </si>
  <si>
    <t>DESEMBOLSO 4</t>
  </si>
  <si>
    <t>DESEMBOLSO 5</t>
  </si>
  <si>
    <t>DESEMBOLSO 6</t>
  </si>
  <si>
    <t>DESEMBOLSO 7</t>
  </si>
  <si>
    <t>DESEMBOLSO 8</t>
  </si>
  <si>
    <t>DESEMBOLSO 10</t>
  </si>
  <si>
    <t xml:space="preserve">Desembolso Real Realizado por la Supervisión </t>
  </si>
  <si>
    <t xml:space="preserve">Diferencia entre valor pagado y ejecución del operador de servicios (Inejecuciones en R.P) </t>
  </si>
  <si>
    <t>RUBRO</t>
  </si>
  <si>
    <t xml:space="preserve">DESCRIPCIÓN DEL GASTO </t>
  </si>
  <si>
    <t>PRESUPUESTO APROBADO DEL MES</t>
  </si>
  <si>
    <t>Pagos realizados en el mes que se revisa</t>
  </si>
  <si>
    <t>Total pagos acumulados</t>
  </si>
  <si>
    <t>Cuentas por pagar acumuladas</t>
  </si>
  <si>
    <t xml:space="preserve">AHORRO  DE LAS TRANSACCIONES </t>
  </si>
  <si>
    <t>SOPORTES PRESENTADOS PARA LA LEGALIZACIÓN DEL GASTO</t>
  </si>
  <si>
    <t>OBSERVACIONES T.H</t>
  </si>
  <si>
    <t>SUBTOTAL: TALENTO HUMANO</t>
  </si>
  <si>
    <t>OBLIGADOS A FACTURAR</t>
  </si>
  <si>
    <t>NO OBLIGADOS A FACTURAR</t>
  </si>
  <si>
    <t>Impuestos de las diferentes transacciones de la modalidad</t>
  </si>
  <si>
    <t xml:space="preserve">SUBTOTAL: GASTOS GENERALES Y ADMINISTRATIVOS </t>
  </si>
  <si>
    <t xml:space="preserve">BANCOS </t>
  </si>
  <si>
    <t>TOTAL PAGADO EN EL MES REVISADO</t>
  </si>
  <si>
    <t>TOTAL DE DESEMBOLSOS REALIZADOS</t>
  </si>
  <si>
    <t>TOTAL PAGOS ACUMULADOS</t>
  </si>
  <si>
    <t>TOTAL DESEMBOLSOS menos PAGOS ACUMULADOS (SALDO EN BANCOS)</t>
  </si>
  <si>
    <t>4. SEGUIMIENTO APORTES DE LA INSTITUCIÓN:</t>
  </si>
  <si>
    <t>Total Aporte ($):</t>
  </si>
  <si>
    <t xml:space="preserve"> Si Aplica:</t>
  </si>
  <si>
    <t>DESCRIPCIÓN</t>
  </si>
  <si>
    <t>Avances a la fecha:</t>
  </si>
  <si>
    <t>$</t>
  </si>
  <si>
    <t>Observaciones (cuando aplique):</t>
  </si>
  <si>
    <t>5. SEGUIMIENTO APORTES DONACIONES:</t>
  </si>
  <si>
    <t>6. OBSERVACIONES:</t>
  </si>
  <si>
    <t>¿El operador presenta el informe financiero con soportes?</t>
  </si>
  <si>
    <t>SI</t>
  </si>
  <si>
    <t>NO</t>
  </si>
  <si>
    <t>¿Cuál es el mes a legalizar?</t>
  </si>
  <si>
    <t>OCTUBRE</t>
  </si>
  <si>
    <t>Fecha radicación del informe financiero por parte del operador</t>
  </si>
  <si>
    <t>La entidad presenta los documentos soportes  que acompañan al informe financiero y entrega al ICBF en medio</t>
  </si>
  <si>
    <t>DIGITAL</t>
  </si>
  <si>
    <t>FISICO</t>
  </si>
  <si>
    <t xml:space="preserve">Los documentos aportados permiten realizar la legalización del informe financiero?     </t>
  </si>
  <si>
    <t>¿Por qué?</t>
  </si>
  <si>
    <t>¿Hubo redistribución de recursos no ejecutados ?</t>
  </si>
  <si>
    <t>Otras</t>
  </si>
  <si>
    <t>7. NOTAS CONTABLES DE LA REVISIÓN DEL INFORME DE EJECUCIÓN FINANCIERA:</t>
  </si>
  <si>
    <t>8. COMPROMISOS:</t>
  </si>
  <si>
    <t xml:space="preserve">COMPROMISOS </t>
  </si>
  <si>
    <t>RESPONSABLE</t>
  </si>
  <si>
    <t>FECHA</t>
  </si>
  <si>
    <t>9. FIRMAS:</t>
  </si>
  <si>
    <t>POR EL ICBF:</t>
  </si>
  <si>
    <t>POR EL OPERADOR:</t>
  </si>
  <si>
    <t>Supervisor (a) del Contrato</t>
  </si>
  <si>
    <t>Legalizador de Cuentas  del Contrato</t>
  </si>
  <si>
    <t>Contador o Revisor Fiscal del Operador</t>
  </si>
  <si>
    <t>SOSTENIMIENTO</t>
  </si>
  <si>
    <t>VULNERACIÓN</t>
  </si>
  <si>
    <t xml:space="preserve">TOTAL A PAGAR </t>
  </si>
  <si>
    <t>CUPOS EJECUTADOS</t>
  </si>
  <si>
    <t>TOTAL BECA</t>
  </si>
  <si>
    <t xml:space="preserve">TOTAL SOSTENIMIENTO </t>
  </si>
  <si>
    <t>DISCAPACIDAD</t>
  </si>
  <si>
    <t>TUTOR</t>
  </si>
  <si>
    <t>CUPOS ATENDIDOS</t>
  </si>
  <si>
    <t xml:space="preserve">Dotación Obsequio Celebración Cumpleaños </t>
  </si>
  <si>
    <t xml:space="preserve">Dotación Obsequio Celebración Navideña </t>
  </si>
  <si>
    <t xml:space="preserve">GASTOS DIRECTOS HOGAR SUSTITUTO </t>
  </si>
  <si>
    <t>Fondo Común (Dotación - Emergencias)</t>
  </si>
  <si>
    <t>SUBTOTAL: GASTOS DOTACIÓN,EMERGENCIA Y ADICIONES</t>
  </si>
  <si>
    <t>Gravamen a los movimientos financieros (4 por mil) Gastos bancarios (comisiones, transferencias y chequeras)</t>
  </si>
  <si>
    <t xml:space="preserve">2. Gestión de Recursos del contrato de aporte (Adiciones - Disminuciones </t>
  </si>
  <si>
    <t xml:space="preserve">DISMINUCIONES </t>
  </si>
  <si>
    <t xml:space="preserve">ADICIONES </t>
  </si>
  <si>
    <t>EGRESOS</t>
  </si>
  <si>
    <t>TOTAL</t>
  </si>
  <si>
    <t>INGRESOS</t>
  </si>
  <si>
    <t>Valor Cupo/Mes</t>
  </si>
  <si>
    <t>PORCENTAJES</t>
  </si>
  <si>
    <t xml:space="preserve">Cupos Ejecutados </t>
  </si>
  <si>
    <t>Cupos Inejecutados</t>
  </si>
  <si>
    <t>Valor Total Por Modalidad</t>
  </si>
  <si>
    <t>1.)</t>
  </si>
  <si>
    <t>2)</t>
  </si>
  <si>
    <t>3.)</t>
  </si>
  <si>
    <t>Obsequio Celebración Decembrina</t>
  </si>
  <si>
    <t xml:space="preserve">6.) Apoyo psicosocial </t>
  </si>
  <si>
    <t>Valor Total a Pagar</t>
  </si>
  <si>
    <t>Total  a Disminuir</t>
  </si>
  <si>
    <t>Total a Adicionar</t>
  </si>
  <si>
    <t>DESEMBOLSO 9</t>
  </si>
  <si>
    <t>DESEMBOLSO 11</t>
  </si>
  <si>
    <t>DESEMBOLSO 12</t>
  </si>
  <si>
    <t>3. ANÁLISIS Y REVISIÓN DE LOS SOPORTES CONTABLES DEL COMPONENTE FINANCIERO.</t>
  </si>
  <si>
    <t xml:space="preserve">DISMINUCIÓN </t>
  </si>
  <si>
    <t>ADICIÓN</t>
  </si>
  <si>
    <t xml:space="preserve">TOTAL MES </t>
  </si>
  <si>
    <t xml:space="preserve">SUBTOTAL: GASTOS MADRES O PADRES SUSTITUTOS </t>
  </si>
  <si>
    <t>Auxilio de Transporte</t>
  </si>
  <si>
    <t>Horas Extras Recargo Nocturno</t>
  </si>
  <si>
    <t xml:space="preserve">Cesantías </t>
  </si>
  <si>
    <t xml:space="preserve">Vacaciones </t>
  </si>
  <si>
    <t>Prima de Servicios</t>
  </si>
  <si>
    <t>Intereses/Cesantías</t>
  </si>
  <si>
    <t>Aportes Parafiscales (SENA, ICBF y Caja de Compensación)</t>
  </si>
  <si>
    <t>Dotación Trabajadores</t>
  </si>
  <si>
    <t>NIÑOS NIÑAS Y ADOLESCENTES</t>
  </si>
  <si>
    <t xml:space="preserve">GASTOS GENERALES Y ADMINISTRATIVOS </t>
  </si>
  <si>
    <t xml:space="preserve">SERVICIOS PÚBLICOS </t>
  </si>
  <si>
    <t>ABRIL</t>
  </si>
  <si>
    <t>Explicar</t>
  </si>
  <si>
    <t xml:space="preserve">BAJO EL ARTICULO 83 CONSTITUCION POLITICA (PRINCIPIO DE PROBIDAD):       </t>
  </si>
  <si>
    <t>ANTIOQUÍA</t>
  </si>
  <si>
    <t>ARAUCA</t>
  </si>
  <si>
    <t>CALDAS</t>
  </si>
  <si>
    <t>CAQUETÁ</t>
  </si>
  <si>
    <t>CASANARE</t>
  </si>
  <si>
    <t>CAUCA</t>
  </si>
  <si>
    <t>CESAR</t>
  </si>
  <si>
    <t>CHOCÓ</t>
  </si>
  <si>
    <t>CÓRDOBA</t>
  </si>
  <si>
    <t>CUNDINAMARCA</t>
  </si>
  <si>
    <t>GUAVIARE</t>
  </si>
  <si>
    <t>HUILA</t>
  </si>
  <si>
    <t>LA GUAJIRA</t>
  </si>
  <si>
    <t>MAGDALENA</t>
  </si>
  <si>
    <t>META</t>
  </si>
  <si>
    <t>NARIÑO</t>
  </si>
  <si>
    <t>NORTE DE SANTANDER</t>
  </si>
  <si>
    <t>PUTUMAYO</t>
  </si>
  <si>
    <t>QUINDÍO</t>
  </si>
  <si>
    <t>RISARALDA</t>
  </si>
  <si>
    <t>SAN ANDRES</t>
  </si>
  <si>
    <t>SANTANDER</t>
  </si>
  <si>
    <t>SUCRE</t>
  </si>
  <si>
    <t xml:space="preserve">TOLIMA </t>
  </si>
  <si>
    <t>VALLE DEL CAUCA</t>
  </si>
  <si>
    <t>GUAINÍA</t>
  </si>
  <si>
    <t>VICHADA</t>
  </si>
  <si>
    <t>ATLÁNTICO</t>
  </si>
  <si>
    <t>BOLÍVAR</t>
  </si>
  <si>
    <t>BOYACÁ</t>
  </si>
  <si>
    <t>BOGOTÁ</t>
  </si>
  <si>
    <t>ENERO</t>
  </si>
  <si>
    <t>FEBRERO</t>
  </si>
  <si>
    <t>MARZO</t>
  </si>
  <si>
    <t>MAYO</t>
  </si>
  <si>
    <t>JUNIO</t>
  </si>
  <si>
    <t>JULIO</t>
  </si>
  <si>
    <t>AGOSTO</t>
  </si>
  <si>
    <t>SEPTIEMBRE</t>
  </si>
  <si>
    <t>NOVIEMBRE</t>
  </si>
  <si>
    <t xml:space="preserve">DICIEMBRE </t>
  </si>
  <si>
    <t xml:space="preserve">Dotación obsequio de cumpleaños </t>
  </si>
  <si>
    <t>Dotación obsequio celebración decembrina</t>
  </si>
  <si>
    <t xml:space="preserve">2. HOJA NOTAS CONTABLES AL PRESUPUESTO Y CIFRAS MES A MES </t>
  </si>
  <si>
    <t>Notas clasificadores del costo</t>
  </si>
  <si>
    <t>Brindar una justificación detallada y técnica de cada una de las cifras presupuestadas por clasificador de costo, conforme al tiempo de duración del contrato de aporte.</t>
  </si>
  <si>
    <t>Contenido requerido por clasificador de costo:</t>
  </si>
  <si>
    <t xml:space="preserve">Descripción detallada de la actividad:
Explicar claramente en qué consiste cada actividad, si es grupal o individual, su objetivo y cómo aporta a la ejecución del contrato.
Tiempo de ejecución:
Señalar el periodo durante el cual se desarrollará la actividad (mes, semanas o días específicos dentro del cronograma del contrato).
Frecuencia y duración:
Número de veces que se realizará la actividad por semana/mes y duración estimada en horas.
Valor asignado:
Indicar el costo específico de cada actividad. Si es una actividad grupal, indicar el número de beneficiarios estimados; si es individual, explicar la atención personalizada.
Recursos humanos o técnicos necesarios:
Identificar el personal responsable y los recursos requeridos para cada actividad (honorarios, insumos, transporte, materiales, etc.).
Justificación presupuestal:
Argumentar el motivo de la cifra presupuestada, basándose en tarifas, experiencias anteriores, costos del mercado, y necesidades de la población beneficiaria.
Observaciones adicionales:
Todo detalle que permita comprender mejor por qué se presenta ese valor para ese clasificador, incluyendo elementos contextuales como ubicación geográfica, población atendida, y tipo de intervención.
</t>
  </si>
  <si>
    <t>2. Cifras Aprobadas para Cada Mes de Ejecución del Contrato</t>
  </si>
  <si>
    <t>Reflejar las cifras aprobadas por el ICBF para cada mes de ejecución, incluyendo variaciones justificadas por el operador.</t>
  </si>
  <si>
    <t>Contenido por mes:</t>
  </si>
  <si>
    <t>Recomendaciones Generales:</t>
  </si>
  <si>
    <t xml:space="preserve">La redacción debe ser clara, técnica y completa. Incluir tablas si es necesario para organizar actividades, valores y tiempos. Usar lenguaje formal y coherente con la normativa del ICBF.
</t>
  </si>
  <si>
    <t>Mes de ejecución. Especificar el mes correspondiente (Ej. Abril 2025). Clasificadores de costo: Presentar los clasificadores con sus respectivos valores aprobados. Valor mensual aprobado por clasificador: Cifra final autorizada.
Justificación de variaciones (si aplica):
Explicar las causas del cambio (aumento o disminución).
Relacionar con actividades específicas, ajustes por necesidad del servicio, o redistribuciones acordadas con el ICBF.
Incluir evidencias o soportes técnicos/económicos si se requiere.
Observaciones importantes:
Aspectos que ayuden a entender el comportamiento presupuestal en ese mes, como eventos especiales, atención extraordinaria, o retrasos en ejecución.</t>
  </si>
  <si>
    <t xml:space="preserve">3. HOJAS DE LEGALIZACIÓN </t>
  </si>
  <si>
    <t>1. Datos Generales</t>
  </si>
  <si>
    <t>Presentar la información general del contrato, incluyendo los datos del supervisor y representante legal.</t>
  </si>
  <si>
    <t>Seguimiento:</t>
  </si>
  <si>
    <t>Se realiza un seguimiento a los rendimientos financieros relacionados con el contrato.</t>
  </si>
  <si>
    <t>2. Planilla de Liquidación de Cupos y Modificaciones (Disminuciones y Adiciones)</t>
  </si>
  <si>
    <t>Calcular los cupos atendidos por el operador de servicios.</t>
  </si>
  <si>
    <t xml:space="preserve">Seguimiento: </t>
  </si>
  <si>
    <t>Monitoreo de las adiciones y disminuciones al contrato.</t>
  </si>
  <si>
    <t>2.1 Seguimiento a los Desembolsos</t>
  </si>
  <si>
    <t>Realizar el seguimiento a los desembolsos de la minuta contractual.</t>
  </si>
  <si>
    <t xml:space="preserve">Contenido: </t>
  </si>
  <si>
    <t>Detallar los desembolsos reales realizados por el supervisor y las diferencias entre los desembolsos aprobados y los realmente ejecutados.</t>
  </si>
  <si>
    <t>3. Análisis y Revisión de los Soportes Contables del Componente Financiero</t>
  </si>
  <si>
    <t>Presupuesto del Mes:</t>
  </si>
  <si>
    <t>Total presupuesto mensual = (Presupuesto del mes inicial) - (Disminución) + (Adición) + (Presupuesto aprobado): total de mes de ejecución.</t>
  </si>
  <si>
    <t>Pagos:</t>
  </si>
  <si>
    <t>Revisión de los pagos realizados en el mes, conforme a extracto bancario. Total de pagos acumulados. Inejecuciones del contrato. Cuentas por pagar para el siguiente mes. Ahorro en las transacciones financieras respecto al presupuesto aprobado.</t>
  </si>
  <si>
    <t>Seguimiento a los Soportes Presentados por el Operador:</t>
  </si>
  <si>
    <t>Revisar los soportes presentados por el operador de servicios, clasificados por: Talento Humano, Niñas, Niños y Adolescentes, Gastos Generales y Administrativos, Indicar los soportes presentados para la legalización de los gastos.</t>
  </si>
  <si>
    <t>Conciliación Bancaria:</t>
  </si>
  <si>
    <t>Detallar los pagos realizados durante el mes revisado. Total de desembolsos realizados por el ICBF (a ingresar manualmente). Diferencia entre desembolsos efectuados y pagos acumulados por el operador. Reflejar el valor en bancos (según extracto bancario). Detallar el total de inejecuciones.</t>
  </si>
  <si>
    <t>4. Seguimiento a los Aportes de la Institución</t>
  </si>
  <si>
    <t xml:space="preserve">Objetivo: </t>
  </si>
  <si>
    <t>Verificar los aportes realizados por la institución.</t>
  </si>
  <si>
    <t>5. Seguimiento a los Aportes de Donaciones</t>
  </si>
  <si>
    <t>Realizar el seguimiento a las donaciones presentadas en el contrato de aporte.</t>
  </si>
  <si>
    <t>6. Observaciones</t>
  </si>
  <si>
    <t>Señalar los puntos importantes o áreas que necesitan atención en el formato.</t>
  </si>
  <si>
    <t>7. Notas Contables</t>
  </si>
  <si>
    <t>Señalar las notas contables por cada clasificador de costo, excepto el clasificador de Talento Humano.</t>
  </si>
  <si>
    <t>8. Compromisos</t>
  </si>
  <si>
    <t>Indicar los compromisos, su tiempo de cumplimiento y los responsables del servicio.</t>
  </si>
  <si>
    <t>9. Firmas</t>
  </si>
  <si>
    <t>Supervisor:</t>
  </si>
  <si>
    <t>Firma del Supervisor: Certifica la verificación de la información financiera. Firma del Apoyo del Supervisor: Verificación de la información financiera.</t>
  </si>
  <si>
    <t>Operador de Servicio:</t>
  </si>
  <si>
    <t>Firma del Operador: Acredita el cumplimiento de la calidad y presentación de la información financiera. Firma del Apoyo del Operador: Confirmación adicional del cumplimiento.</t>
  </si>
  <si>
    <t xml:space="preserve"> CADA HOJA DE LEGALIZACIÓN CONSTA DE 9 SEGMENTOS </t>
  </si>
  <si>
    <t>Las hojas de Legalización se alimentan directamente en cada mes de ejecución:</t>
  </si>
  <si>
    <t>Se alimenta de manera independiente la hoja de mes 1</t>
  </si>
  <si>
    <t>MES 3, 4, 5 …</t>
  </si>
  <si>
    <t xml:space="preserve">Se alimenta de manera independiemte teniendo en cuenta, la información del mes anterior.  La hoja de mes 2, 3, 4... </t>
  </si>
  <si>
    <t>TOTAL EJECUTADO</t>
  </si>
  <si>
    <t>Inejecuciones del Contrato Y/O Saldo x Ejecutar</t>
  </si>
  <si>
    <t xml:space="preserve">AVANCE PORCENTUAL DE LA EJECUCIÓN </t>
  </si>
  <si>
    <t>Versión 4</t>
  </si>
  <si>
    <r>
      <rPr>
        <b/>
        <sz val="8"/>
        <color theme="1"/>
        <rFont val="Tempus Sans ITC"/>
        <family val="5"/>
      </rPr>
      <t xml:space="preserve">¡Antes de imprimir este documento… piense en el medio ambiente!  </t>
    </r>
    <r>
      <rPr>
        <sz val="8"/>
        <color theme="1"/>
        <rFont val="Arial"/>
        <family val="2"/>
      </rPr>
      <t xml:space="preserve">
Cualquier copia impresa de este documento se considera como COPIA NO CONTROLADA.
LOS DATOS PROPORCIONADOS SERÁN TRATADOS DE ACUERDO A LA POLÍTICA DE TRATAMIENTO DE DATOS PERSONALES DEL ICBF Y A LA LEY 1581 DE 2012.</t>
    </r>
  </si>
  <si>
    <t>Registre la regional o centro zonal al que se refiere el contrato</t>
  </si>
  <si>
    <t>Registre la Razón Social del Operador o contratista</t>
  </si>
  <si>
    <t>Recurso destinado a las actividades recreativas y al traslado de los niños, niñas y adolescentes. Incluye entradas a eventos y refrigerios. Aplica para las modalidades, medidas y sanciones que contemplen este clasificador.</t>
  </si>
  <si>
    <t>Valor Contrato</t>
  </si>
  <si>
    <r>
      <t xml:space="preserve">VALOR </t>
    </r>
    <r>
      <rPr>
        <b/>
        <sz val="11"/>
        <color theme="4"/>
        <rFont val="Arial"/>
        <family val="2"/>
      </rPr>
      <t>CUPO</t>
    </r>
    <r>
      <rPr>
        <b/>
        <sz val="11"/>
        <rFont val="Arial"/>
        <family val="2"/>
      </rPr>
      <t xml:space="preserve"> DESAGREGADO</t>
    </r>
  </si>
  <si>
    <t>2.  OBJETO DEL GASTO</t>
  </si>
  <si>
    <t>GASTOS DE EMERGENCIA</t>
  </si>
  <si>
    <t>PROCESO 
PROTECCIÓN
FORMATO DE SEGUIMIENTO FINANCIERO HOGAR SUSTITUTO</t>
  </si>
  <si>
    <t>Página 3 de 4</t>
  </si>
  <si>
    <t xml:space="preserve">
PROCESO 
PROTECCIÓN
FORMATO DE SEGUIMIENTO FINANCIERO HOGAR SUSTITUTO
</t>
  </si>
  <si>
    <t>PROCESO 
PROTECCIÓN 
FORMATO DE SEGUIMIENTO FINANCIERO HOGAR SUSTITUTO</t>
  </si>
  <si>
    <t>F1.G28P</t>
  </si>
  <si>
    <t xml:space="preserve">
PROCESO 
PROTECCIÓN 
FORMATO DE SEGUIMIENTO FINANCIERO HOGAR SUSTITUTO
</t>
  </si>
  <si>
    <t>Página 1 de 4</t>
  </si>
  <si>
    <t>Página 4 de 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</si>
</sst>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2" formatCode="_-&quot;$&quot;\ * #,##0_-;\-&quot;$&quot;\ * #,##0_-;_-&quot;$&quot;\ * &quot;-&quot;_-;_-@_-"/>
    <numFmt numFmtId="44" formatCode="_-&quot;$&quot;\ * #,##0.00_-;\-&quot;$&quot;\ * #,##0.00_-;_-&quot;$&quot;\ * &quot;-&quot;??_-;_-@_-"/>
    <numFmt numFmtId="164" formatCode="_(&quot;$&quot;\ * #,##0.00_);_(&quot;$&quot;\ * \(#,##0.00\);_(&quot;$&quot;\ * &quot;-&quot;??_);_(@_)"/>
    <numFmt numFmtId="165" formatCode="0.0"/>
    <numFmt numFmtId="166" formatCode="0.0%"/>
    <numFmt numFmtId="167" formatCode="#,##0.00_ ;\-#,##0.00\ "/>
    <numFmt numFmtId="168" formatCode="_-&quot;$&quot;* #,##0_-;\-&quot;$&quot;* #,##0_-;_-&quot;$&quot;* &quot;-&quot;??_-;_-@_-"/>
    <numFmt numFmtId="169" formatCode="_-&quot;$&quot;* #,##0.00_-;\-&quot;$&quot;* #,##0.00_-;_-&quot;$&quot;* &quot;-&quot;??_-;_-@_-"/>
    <numFmt numFmtId="170" formatCode="[$-F800]dddd\,\ mmmm\ dd\,\ yyyy"/>
    <numFmt numFmtId="171" formatCode="[$-F400]h:mm:ss\ AM/PM"/>
    <numFmt numFmtId="172" formatCode="_-&quot;$&quot;* #,##0.0_-;\-&quot;$&quot;* #,##0.0_-;_-&quot;$&quot;* &quot;-&quot;??_-;_-@_-"/>
    <numFmt numFmtId="173" formatCode="_-&quot;$&quot;\ * #,##0_-;\-&quot;$&quot;\ * #,##0_-;_-&quot;$&quot;\ * &quot;-&quot;??_-;_-@_-"/>
    <numFmt numFmtId="174" formatCode="_(&quot;$&quot;\ * #,##0_);_(&quot;$&quot;\ * \(#,##0\);_(&quot;$&quot;\ * &quot;-&quot;??_);_(@_)"/>
  </numFmts>
  <fonts count="42">
    <font>
      <sz val="10"/>
      <name val="Arial"/>
    </font>
    <font>
      <sz val="11"/>
      <color theme="1"/>
      <name val="Calibri"/>
      <family val="2"/>
      <scheme val="minor"/>
    </font>
    <font>
      <sz val="11"/>
      <color theme="1"/>
      <name val="Calibri"/>
      <family val="2"/>
      <scheme val="minor"/>
    </font>
    <font>
      <sz val="10"/>
      <name val="Arial"/>
      <family val="2"/>
    </font>
    <font>
      <b/>
      <sz val="8"/>
      <name val="Arial"/>
      <family val="2"/>
    </font>
    <font>
      <b/>
      <sz val="10"/>
      <name val="Arial"/>
      <family val="2"/>
    </font>
    <font>
      <sz val="9"/>
      <name val="Arial"/>
      <family val="2"/>
    </font>
    <font>
      <sz val="8"/>
      <name val="Arial"/>
      <family val="2"/>
    </font>
    <font>
      <sz val="11"/>
      <name val="Arial"/>
      <family val="2"/>
    </font>
    <font>
      <b/>
      <sz val="11"/>
      <name val="Arial"/>
      <family val="2"/>
    </font>
    <font>
      <b/>
      <sz val="11"/>
      <color theme="0"/>
      <name val="Arial"/>
      <family val="2"/>
    </font>
    <font>
      <sz val="10"/>
      <name val="Arial"/>
      <family val="2"/>
    </font>
    <font>
      <sz val="11"/>
      <color theme="1"/>
      <name val="Arial"/>
      <family val="2"/>
    </font>
    <font>
      <b/>
      <sz val="11"/>
      <color theme="1"/>
      <name val="Arial"/>
      <family val="2"/>
    </font>
    <font>
      <b/>
      <sz val="10"/>
      <name val="Calibri"/>
      <family val="2"/>
      <scheme val="minor"/>
    </font>
    <font>
      <b/>
      <sz val="9"/>
      <name val="Arial"/>
      <family val="2"/>
    </font>
    <font>
      <sz val="9"/>
      <color rgb="FF000000"/>
      <name val="Arial"/>
      <family val="2"/>
    </font>
    <font>
      <b/>
      <sz val="9"/>
      <color rgb="FF000000"/>
      <name val="Arial"/>
      <family val="2"/>
    </font>
    <font>
      <b/>
      <sz val="9"/>
      <color theme="1"/>
      <name val="Zurich BT"/>
      <family val="2"/>
    </font>
    <font>
      <b/>
      <u/>
      <sz val="9"/>
      <name val="Arial"/>
      <family val="2"/>
    </font>
    <font>
      <b/>
      <sz val="11"/>
      <color rgb="FF000000"/>
      <name val="Arial"/>
      <family val="2"/>
    </font>
    <font>
      <b/>
      <sz val="12"/>
      <name val="Arial"/>
      <family val="2"/>
    </font>
    <font>
      <sz val="9"/>
      <color rgb="FF0000FF"/>
      <name val="Arial"/>
      <family val="2"/>
    </font>
    <font>
      <b/>
      <u val="singleAccounting"/>
      <sz val="9"/>
      <color rgb="FF0000FF"/>
      <name val="Arial"/>
      <family val="2"/>
    </font>
    <font>
      <b/>
      <sz val="14"/>
      <color theme="1"/>
      <name val="Arial"/>
      <family val="2"/>
    </font>
    <font>
      <b/>
      <sz val="9"/>
      <name val="Zurich BT"/>
      <family val="2"/>
    </font>
    <font>
      <sz val="11"/>
      <name val="Times New Roman"/>
      <family val="1"/>
    </font>
    <font>
      <b/>
      <sz val="11"/>
      <color theme="1"/>
      <name val="Calibri"/>
      <family val="2"/>
      <scheme val="minor"/>
    </font>
    <font>
      <sz val="11"/>
      <color theme="9" tint="-0.499984740745262"/>
      <name val="Calibri"/>
      <family val="2"/>
      <scheme val="minor"/>
    </font>
    <font>
      <sz val="8"/>
      <color rgb="FF000000"/>
      <name val="Segoe UI"/>
      <family val="2"/>
    </font>
    <font>
      <b/>
      <sz val="12"/>
      <color theme="1"/>
      <name val="Arial"/>
      <family val="2"/>
    </font>
    <font>
      <b/>
      <sz val="10"/>
      <color theme="1"/>
      <name val="Arial"/>
      <family val="2"/>
    </font>
    <font>
      <u/>
      <sz val="11"/>
      <color theme="10"/>
      <name val="Calibri"/>
      <family val="2"/>
      <scheme val="minor"/>
    </font>
    <font>
      <sz val="11"/>
      <color rgb="FF000000"/>
      <name val="Arial"/>
      <family val="2"/>
    </font>
    <font>
      <sz val="11"/>
      <color theme="0"/>
      <name val="Calibri"/>
      <family val="2"/>
      <scheme val="minor"/>
    </font>
    <font>
      <b/>
      <sz val="10"/>
      <color theme="1"/>
      <name val="Aptos"/>
      <family val="2"/>
    </font>
    <font>
      <sz val="12"/>
      <color theme="1"/>
      <name val="Aptos"/>
      <family val="2"/>
    </font>
    <font>
      <sz val="8"/>
      <color theme="1"/>
      <name val="Arial"/>
      <family val="5"/>
    </font>
    <font>
      <b/>
      <sz val="8"/>
      <color theme="1"/>
      <name val="Tempus Sans ITC"/>
      <family val="5"/>
    </font>
    <font>
      <sz val="8"/>
      <color theme="1"/>
      <name val="Arial"/>
      <family val="2"/>
    </font>
    <font>
      <b/>
      <sz val="11"/>
      <color theme="4"/>
      <name val="Arial"/>
      <family val="2"/>
    </font>
    <font>
      <b/>
      <sz val="10"/>
      <color theme="4"/>
      <name val="Arial"/>
      <family val="2"/>
    </font>
  </fonts>
  <fills count="27">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rgb="FF008080"/>
        <bgColor indexed="64"/>
      </patternFill>
    </fill>
    <fill>
      <patternFill patternType="solid">
        <fgColor rgb="FF92D050"/>
        <bgColor indexed="64"/>
      </patternFill>
    </fill>
    <fill>
      <patternFill patternType="solid">
        <fgColor theme="6" tint="0.39997558519241921"/>
        <bgColor indexed="64"/>
      </patternFill>
    </fill>
    <fill>
      <patternFill patternType="solid">
        <fgColor rgb="FFFFC000"/>
        <bgColor indexed="64"/>
      </patternFill>
    </fill>
    <fill>
      <patternFill patternType="solid">
        <fgColor theme="6" tint="0.59999389629810485"/>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8" tint="0.59999389629810485"/>
        <bgColor indexed="64"/>
      </patternFill>
    </fill>
    <fill>
      <patternFill patternType="solid">
        <fgColor theme="0" tint="-4.9989318521683403E-2"/>
        <bgColor indexed="64"/>
      </patternFill>
    </fill>
    <fill>
      <patternFill patternType="solid">
        <fgColor theme="7" tint="0.59999389629810485"/>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rgb="FFFFFF99"/>
        <bgColor indexed="64"/>
      </patternFill>
    </fill>
    <fill>
      <patternFill patternType="solid">
        <fgColor theme="6" tint="0.79998168889431442"/>
        <bgColor indexed="64"/>
      </patternFill>
    </fill>
    <fill>
      <patternFill patternType="solid">
        <fgColor rgb="FF00B0F0"/>
        <bgColor indexed="64"/>
      </patternFill>
    </fill>
    <fill>
      <patternFill patternType="solid">
        <fgColor theme="9" tint="0.59999389629810485"/>
        <bgColor indexed="64"/>
      </patternFill>
    </fill>
    <fill>
      <patternFill patternType="solid">
        <fgColor theme="2"/>
        <bgColor indexed="64"/>
      </patternFill>
    </fill>
    <fill>
      <patternFill patternType="solid">
        <fgColor theme="4" tint="0.79998168889431442"/>
        <bgColor indexed="64"/>
      </patternFill>
    </fill>
    <fill>
      <patternFill patternType="solid">
        <fgColor theme="9" tint="0.39997558519241921"/>
        <bgColor indexed="64"/>
      </patternFill>
    </fill>
    <fill>
      <patternFill patternType="solid">
        <fgColor theme="3" tint="0.59999389629810485"/>
        <bgColor indexed="64"/>
      </patternFill>
    </fill>
  </fills>
  <borders count="145">
    <border>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medium">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style="medium">
        <color indexed="64"/>
      </bottom>
      <diagonal/>
    </border>
    <border>
      <left style="thin">
        <color indexed="64"/>
      </left>
      <right/>
      <top/>
      <bottom style="medium">
        <color indexed="64"/>
      </bottom>
      <diagonal/>
    </border>
    <border>
      <left style="thin">
        <color rgb="FF92D050"/>
      </left>
      <right/>
      <top style="thin">
        <color rgb="FF92D050"/>
      </top>
      <bottom/>
      <diagonal/>
    </border>
    <border>
      <left/>
      <right/>
      <top style="thin">
        <color rgb="FF92D050"/>
      </top>
      <bottom/>
      <diagonal/>
    </border>
    <border>
      <left/>
      <right style="thin">
        <color rgb="FF92D050"/>
      </right>
      <top style="thin">
        <color rgb="FF92D050"/>
      </top>
      <bottom/>
      <diagonal/>
    </border>
    <border>
      <left style="thin">
        <color rgb="FF92D050"/>
      </left>
      <right/>
      <top/>
      <bottom/>
      <diagonal/>
    </border>
    <border>
      <left/>
      <right style="thin">
        <color rgb="FF92D050"/>
      </right>
      <top/>
      <bottom/>
      <diagonal/>
    </border>
    <border>
      <left style="thin">
        <color rgb="FF92D050"/>
      </left>
      <right/>
      <top/>
      <bottom style="thin">
        <color rgb="FF92D050"/>
      </bottom>
      <diagonal/>
    </border>
    <border>
      <left/>
      <right/>
      <top/>
      <bottom style="thin">
        <color rgb="FF92D050"/>
      </bottom>
      <diagonal/>
    </border>
    <border>
      <left/>
      <right style="thin">
        <color rgb="FF92D050"/>
      </right>
      <top/>
      <bottom style="thin">
        <color rgb="FF92D050"/>
      </bottom>
      <diagonal/>
    </border>
    <border>
      <left style="thin">
        <color rgb="FF92D050"/>
      </left>
      <right style="thin">
        <color rgb="FF92D050"/>
      </right>
      <top style="thin">
        <color rgb="FF92D050"/>
      </top>
      <bottom style="thin">
        <color rgb="FF92D050"/>
      </bottom>
      <diagonal/>
    </border>
    <border>
      <left style="thin">
        <color rgb="FF92D050"/>
      </left>
      <right style="thin">
        <color rgb="FF92D050"/>
      </right>
      <top style="thin">
        <color rgb="FF92D050"/>
      </top>
      <bottom/>
      <diagonal/>
    </border>
    <border>
      <left style="thin">
        <color rgb="FF92D050"/>
      </left>
      <right style="thin">
        <color rgb="FF92D050"/>
      </right>
      <top/>
      <bottom/>
      <diagonal/>
    </border>
    <border>
      <left style="thin">
        <color rgb="FF92D050"/>
      </left>
      <right style="thin">
        <color rgb="FF92D050"/>
      </right>
      <top/>
      <bottom style="thin">
        <color rgb="FF92D050"/>
      </bottom>
      <diagonal/>
    </border>
    <border>
      <left style="thin">
        <color rgb="FF92D050"/>
      </left>
      <right/>
      <top style="thin">
        <color rgb="FF92D050"/>
      </top>
      <bottom style="thin">
        <color rgb="FF92D050"/>
      </bottom>
      <diagonal/>
    </border>
    <border>
      <left/>
      <right/>
      <top style="thin">
        <color rgb="FF92D050"/>
      </top>
      <bottom style="thin">
        <color rgb="FF92D050"/>
      </bottom>
      <diagonal/>
    </border>
    <border>
      <left/>
      <right style="thin">
        <color rgb="FF92D050"/>
      </right>
      <top style="thin">
        <color rgb="FF92D050"/>
      </top>
      <bottom style="thin">
        <color rgb="FF92D050"/>
      </bottom>
      <diagonal/>
    </border>
    <border>
      <left style="medium">
        <color rgb="FF92D050"/>
      </left>
      <right/>
      <top/>
      <bottom/>
      <diagonal/>
    </border>
    <border>
      <left style="medium">
        <color rgb="FF92D050"/>
      </left>
      <right/>
      <top style="thin">
        <color rgb="FF92D050"/>
      </top>
      <bottom style="thin">
        <color rgb="FF92D050"/>
      </bottom>
      <diagonal/>
    </border>
    <border>
      <left style="medium">
        <color rgb="FF92D050"/>
      </left>
      <right/>
      <top style="medium">
        <color rgb="FF92D050"/>
      </top>
      <bottom/>
      <diagonal/>
    </border>
    <border>
      <left style="thick">
        <color rgb="FF92D050"/>
      </left>
      <right/>
      <top style="thick">
        <color rgb="FF92D050"/>
      </top>
      <bottom style="thin">
        <color rgb="FF92D050"/>
      </bottom>
      <diagonal/>
    </border>
    <border>
      <left/>
      <right/>
      <top style="thick">
        <color rgb="FF92D050"/>
      </top>
      <bottom style="thin">
        <color rgb="FF92D050"/>
      </bottom>
      <diagonal/>
    </border>
    <border>
      <left/>
      <right style="thick">
        <color rgb="FF92D050"/>
      </right>
      <top style="thick">
        <color rgb="FF92D050"/>
      </top>
      <bottom style="thin">
        <color rgb="FF92D050"/>
      </bottom>
      <diagonal/>
    </border>
    <border>
      <left style="thick">
        <color rgb="FF92D050"/>
      </left>
      <right style="thin">
        <color rgb="FF92D050"/>
      </right>
      <top style="thin">
        <color rgb="FF92D050"/>
      </top>
      <bottom style="thin">
        <color rgb="FF92D050"/>
      </bottom>
      <diagonal/>
    </border>
    <border>
      <left style="thin">
        <color rgb="FF92D050"/>
      </left>
      <right style="thick">
        <color rgb="FF92D050"/>
      </right>
      <top style="thin">
        <color rgb="FF92D050"/>
      </top>
      <bottom style="thin">
        <color rgb="FF92D050"/>
      </bottom>
      <diagonal/>
    </border>
    <border>
      <left style="thick">
        <color rgb="FF92D050"/>
      </left>
      <right style="thin">
        <color rgb="FF92D050"/>
      </right>
      <top style="thin">
        <color rgb="FF92D050"/>
      </top>
      <bottom style="thick">
        <color rgb="FF92D050"/>
      </bottom>
      <diagonal/>
    </border>
    <border>
      <left style="thin">
        <color rgb="FF92D050"/>
      </left>
      <right style="thin">
        <color rgb="FF92D050"/>
      </right>
      <top style="thin">
        <color rgb="FF92D050"/>
      </top>
      <bottom style="thick">
        <color rgb="FF92D050"/>
      </bottom>
      <diagonal/>
    </border>
    <border>
      <left style="thin">
        <color rgb="FF92D050"/>
      </left>
      <right style="thick">
        <color rgb="FF92D050"/>
      </right>
      <top style="thin">
        <color rgb="FF92D050"/>
      </top>
      <bottom style="thick">
        <color rgb="FF92D050"/>
      </bottom>
      <diagonal/>
    </border>
    <border>
      <left style="thick">
        <color rgb="FF92D050"/>
      </left>
      <right style="thin">
        <color rgb="FF92D050"/>
      </right>
      <top style="thin">
        <color rgb="FF92D050"/>
      </top>
      <bottom/>
      <diagonal/>
    </border>
    <border>
      <left style="thin">
        <color rgb="FF92D050"/>
      </left>
      <right style="thick">
        <color rgb="FF92D050"/>
      </right>
      <top style="thin">
        <color rgb="FF92D050"/>
      </top>
      <bottom/>
      <diagonal/>
    </border>
    <border>
      <left style="thick">
        <color rgb="FF92D050"/>
      </left>
      <right/>
      <top style="thick">
        <color rgb="FF92D050"/>
      </top>
      <bottom/>
      <diagonal/>
    </border>
    <border>
      <left style="thin">
        <color rgb="FF92D050"/>
      </left>
      <right style="thin">
        <color rgb="FF92D050"/>
      </right>
      <top style="thick">
        <color rgb="FF92D050"/>
      </top>
      <bottom style="thin">
        <color rgb="FF92D050"/>
      </bottom>
      <diagonal/>
    </border>
    <border>
      <left/>
      <right style="thin">
        <color rgb="FF92D050"/>
      </right>
      <top style="thick">
        <color rgb="FF92D050"/>
      </top>
      <bottom style="thin">
        <color rgb="FF92D050"/>
      </bottom>
      <diagonal/>
    </border>
    <border>
      <left style="thin">
        <color rgb="FF92D050"/>
      </left>
      <right style="thick">
        <color rgb="FF92D050"/>
      </right>
      <top style="thick">
        <color rgb="FF92D050"/>
      </top>
      <bottom style="thin">
        <color rgb="FF92D050"/>
      </bottom>
      <diagonal/>
    </border>
    <border>
      <left style="thick">
        <color rgb="FF92D050"/>
      </left>
      <right/>
      <top/>
      <bottom/>
      <diagonal/>
    </border>
    <border>
      <left style="thin">
        <color rgb="FF92D050"/>
      </left>
      <right style="thick">
        <color rgb="FF92D050"/>
      </right>
      <top/>
      <bottom style="thin">
        <color rgb="FF92D050"/>
      </bottom>
      <diagonal/>
    </border>
    <border>
      <left style="thick">
        <color rgb="FF92D050"/>
      </left>
      <right/>
      <top/>
      <bottom style="thick">
        <color rgb="FF92D050"/>
      </bottom>
      <diagonal/>
    </border>
    <border>
      <left/>
      <right style="thin">
        <color rgb="FF92D050"/>
      </right>
      <top style="thin">
        <color rgb="FF92D050"/>
      </top>
      <bottom style="thick">
        <color rgb="FF92D050"/>
      </bottom>
      <diagonal/>
    </border>
    <border>
      <left style="thick">
        <color rgb="FF92D050"/>
      </left>
      <right style="thin">
        <color rgb="FF92D050"/>
      </right>
      <top style="thick">
        <color rgb="FF92D050"/>
      </top>
      <bottom/>
      <diagonal/>
    </border>
    <border>
      <left style="thick">
        <color rgb="FF92D050"/>
      </left>
      <right style="thin">
        <color rgb="FF92D050"/>
      </right>
      <top/>
      <bottom/>
      <diagonal/>
    </border>
    <border>
      <left style="thick">
        <color rgb="FF92D050"/>
      </left>
      <right style="thin">
        <color rgb="FF92D050"/>
      </right>
      <top/>
      <bottom style="thin">
        <color rgb="FF92D050"/>
      </bottom>
      <diagonal/>
    </border>
    <border>
      <left style="thick">
        <color rgb="FF92D050"/>
      </left>
      <right style="thin">
        <color rgb="FF92D050"/>
      </right>
      <top style="thick">
        <color rgb="FF92D050"/>
      </top>
      <bottom style="thin">
        <color rgb="FF92D050"/>
      </bottom>
      <diagonal/>
    </border>
    <border>
      <left style="thick">
        <color rgb="FF92D050"/>
      </left>
      <right style="medium">
        <color rgb="FF92D050"/>
      </right>
      <top style="thick">
        <color rgb="FF92D050"/>
      </top>
      <bottom/>
      <diagonal/>
    </border>
    <border>
      <left style="thick">
        <color rgb="FF92D050"/>
      </left>
      <right style="medium">
        <color rgb="FF92D050"/>
      </right>
      <top/>
      <bottom/>
      <diagonal/>
    </border>
    <border>
      <left style="thick">
        <color rgb="FF92D050"/>
      </left>
      <right style="medium">
        <color rgb="FF92D050"/>
      </right>
      <top/>
      <bottom style="thick">
        <color rgb="FF92D050"/>
      </bottom>
      <diagonal/>
    </border>
    <border>
      <left/>
      <right/>
      <top style="thick">
        <color rgb="FF92D050"/>
      </top>
      <bottom/>
      <diagonal/>
    </border>
    <border>
      <left/>
      <right style="thick">
        <color rgb="FF92D050"/>
      </right>
      <top style="thick">
        <color rgb="FF92D050"/>
      </top>
      <bottom/>
      <diagonal/>
    </border>
    <border>
      <left style="medium">
        <color rgb="FF92D050"/>
      </left>
      <right/>
      <top style="thin">
        <color rgb="FF92D050"/>
      </top>
      <bottom style="thick">
        <color rgb="FF92D050"/>
      </bottom>
      <diagonal/>
    </border>
    <border>
      <left/>
      <right/>
      <top style="thin">
        <color rgb="FF92D050"/>
      </top>
      <bottom style="thick">
        <color rgb="FF92D050"/>
      </bottom>
      <diagonal/>
    </border>
    <border>
      <left/>
      <right style="thick">
        <color rgb="FF92D050"/>
      </right>
      <top/>
      <bottom/>
      <diagonal/>
    </border>
    <border>
      <left style="thick">
        <color rgb="FF92D050"/>
      </left>
      <right/>
      <top/>
      <bottom style="thin">
        <color rgb="FF92D050"/>
      </bottom>
      <diagonal/>
    </border>
    <border>
      <left/>
      <right style="thick">
        <color rgb="FF92D050"/>
      </right>
      <top/>
      <bottom style="thin">
        <color rgb="FF92D050"/>
      </bottom>
      <diagonal/>
    </border>
    <border>
      <left style="thin">
        <color rgb="FF92D050"/>
      </left>
      <right style="thick">
        <color rgb="FF92D050"/>
      </right>
      <top/>
      <bottom/>
      <diagonal/>
    </border>
    <border>
      <left style="thick">
        <color rgb="FF92D050"/>
      </left>
      <right/>
      <top style="thin">
        <color rgb="FF92D050"/>
      </top>
      <bottom/>
      <diagonal/>
    </border>
    <border>
      <left style="thick">
        <color rgb="FF92D050"/>
      </left>
      <right/>
      <top style="thin">
        <color rgb="FF92D050"/>
      </top>
      <bottom style="thin">
        <color rgb="FF92D050"/>
      </bottom>
      <diagonal/>
    </border>
    <border>
      <left/>
      <right style="thick">
        <color rgb="FF92D050"/>
      </right>
      <top style="thin">
        <color rgb="FF92D050"/>
      </top>
      <bottom style="thin">
        <color rgb="FF92D05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right style="thick">
        <color rgb="FF92D050"/>
      </right>
      <top style="thin">
        <color rgb="FF92D050"/>
      </top>
      <bottom/>
      <diagonal/>
    </border>
    <border>
      <left style="medium">
        <color indexed="64"/>
      </left>
      <right style="thin">
        <color rgb="FF92D050"/>
      </right>
      <top style="thin">
        <color rgb="FF92D050"/>
      </top>
      <bottom style="thin">
        <color rgb="FF92D050"/>
      </bottom>
      <diagonal/>
    </border>
    <border>
      <left style="thin">
        <color rgb="FF92D050"/>
      </left>
      <right style="medium">
        <color indexed="64"/>
      </right>
      <top style="thin">
        <color rgb="FF92D050"/>
      </top>
      <bottom style="thin">
        <color rgb="FF92D050"/>
      </bottom>
      <diagonal/>
    </border>
    <border>
      <left style="medium">
        <color indexed="64"/>
      </left>
      <right/>
      <top style="thin">
        <color rgb="FF92D050"/>
      </top>
      <bottom style="thin">
        <color rgb="FF92D050"/>
      </bottom>
      <diagonal/>
    </border>
    <border>
      <left/>
      <right style="medium">
        <color indexed="64"/>
      </right>
      <top style="thin">
        <color rgb="FF92D050"/>
      </top>
      <bottom style="thin">
        <color rgb="FF92D050"/>
      </bottom>
      <diagonal/>
    </border>
    <border>
      <left style="medium">
        <color indexed="64"/>
      </left>
      <right style="thin">
        <color rgb="FF92D050"/>
      </right>
      <top style="thin">
        <color rgb="FF92D050"/>
      </top>
      <bottom/>
      <diagonal/>
    </border>
    <border>
      <left style="medium">
        <color indexed="64"/>
      </left>
      <right style="thin">
        <color rgb="FF92D050"/>
      </right>
      <top/>
      <bottom/>
      <diagonal/>
    </border>
    <border>
      <left style="medium">
        <color indexed="64"/>
      </left>
      <right style="thin">
        <color rgb="FF92D050"/>
      </right>
      <top/>
      <bottom style="thin">
        <color rgb="FF92D050"/>
      </bottom>
      <diagonal/>
    </border>
    <border>
      <left/>
      <right style="medium">
        <color indexed="64"/>
      </right>
      <top style="thin">
        <color rgb="FF92D050"/>
      </top>
      <bottom/>
      <diagonal/>
    </border>
    <border>
      <left/>
      <right style="medium">
        <color indexed="64"/>
      </right>
      <top/>
      <bottom style="thin">
        <color rgb="FF92D050"/>
      </bottom>
      <diagonal/>
    </border>
    <border>
      <left style="medium">
        <color indexed="64"/>
      </left>
      <right/>
      <top style="thin">
        <color rgb="FF92D050"/>
      </top>
      <bottom/>
      <diagonal/>
    </border>
    <border>
      <left/>
      <right/>
      <top/>
      <bottom style="thick">
        <color rgb="FF92D050"/>
      </bottom>
      <diagonal/>
    </border>
    <border>
      <left/>
      <right style="thick">
        <color rgb="FF92D050"/>
      </right>
      <top/>
      <bottom style="thick">
        <color rgb="FF92D050"/>
      </bottom>
      <diagonal/>
    </border>
    <border>
      <left style="medium">
        <color indexed="64"/>
      </left>
      <right style="medium">
        <color indexed="64"/>
      </right>
      <top style="thin">
        <color indexed="64"/>
      </top>
      <bottom/>
      <diagonal/>
    </border>
    <border>
      <left style="medium">
        <color indexed="64"/>
      </left>
      <right/>
      <top/>
      <bottom style="thin">
        <color rgb="FF92D050"/>
      </bottom>
      <diagonal/>
    </border>
  </borders>
  <cellStyleXfs count="15">
    <xf numFmtId="0" fontId="0" fillId="0" borderId="0"/>
    <xf numFmtId="164" fontId="3" fillId="0" borderId="0" applyFont="0" applyFill="0" applyBorder="0" applyAlignment="0" applyProtection="0"/>
    <xf numFmtId="9" fontId="3" fillId="0" borderId="0" applyFont="0" applyFill="0" applyBorder="0" applyAlignment="0" applyProtection="0"/>
    <xf numFmtId="0" fontId="3" fillId="0" borderId="0"/>
    <xf numFmtId="42" fontId="11" fillId="0" borderId="0" applyFont="0" applyFill="0" applyBorder="0" applyAlignment="0" applyProtection="0"/>
    <xf numFmtId="0" fontId="3" fillId="0" borderId="0"/>
    <xf numFmtId="0" fontId="2" fillId="0" borderId="0"/>
    <xf numFmtId="0" fontId="32" fillId="0" borderId="0" applyNumberFormat="0" applyFill="0" applyBorder="0" applyAlignment="0" applyProtection="0"/>
    <xf numFmtId="169"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169" fontId="1" fillId="0" borderId="0" applyFont="0" applyFill="0" applyBorder="0" applyAlignment="0" applyProtection="0"/>
    <xf numFmtId="9" fontId="1" fillId="0" borderId="0" applyFont="0" applyFill="0" applyBorder="0" applyAlignment="0" applyProtection="0"/>
  </cellStyleXfs>
  <cellXfs count="1060">
    <xf numFmtId="0" fontId="0" fillId="0" borderId="0" xfId="0"/>
    <xf numFmtId="0" fontId="7" fillId="3" borderId="2" xfId="0" applyFont="1" applyFill="1" applyBorder="1"/>
    <xf numFmtId="0" fontId="0" fillId="3" borderId="0" xfId="0" applyFill="1"/>
    <xf numFmtId="0" fontId="4" fillId="3" borderId="0" xfId="0" applyFont="1" applyFill="1"/>
    <xf numFmtId="0" fontId="7" fillId="3" borderId="0" xfId="0" applyFont="1" applyFill="1"/>
    <xf numFmtId="0" fontId="4" fillId="3" borderId="5" xfId="0" applyFont="1" applyFill="1" applyBorder="1"/>
    <xf numFmtId="0" fontId="4" fillId="3" borderId="6" xfId="0" applyFont="1" applyFill="1" applyBorder="1"/>
    <xf numFmtId="0" fontId="7" fillId="3" borderId="6" xfId="0" applyFont="1" applyFill="1" applyBorder="1"/>
    <xf numFmtId="0" fontId="7" fillId="3" borderId="7" xfId="0" applyFont="1" applyFill="1" applyBorder="1"/>
    <xf numFmtId="0" fontId="4" fillId="3" borderId="8" xfId="0" applyFont="1" applyFill="1" applyBorder="1"/>
    <xf numFmtId="0" fontId="7" fillId="3" borderId="9" xfId="0" applyFont="1" applyFill="1" applyBorder="1"/>
    <xf numFmtId="0" fontId="7" fillId="3" borderId="8" xfId="0" applyFont="1" applyFill="1" applyBorder="1"/>
    <xf numFmtId="0" fontId="4" fillId="3" borderId="10" xfId="0" applyFont="1" applyFill="1" applyBorder="1"/>
    <xf numFmtId="0" fontId="4" fillId="3" borderId="2" xfId="0" applyFont="1" applyFill="1" applyBorder="1"/>
    <xf numFmtId="0" fontId="7" fillId="3" borderId="1" xfId="0" applyFont="1" applyFill="1" applyBorder="1"/>
    <xf numFmtId="0" fontId="7" fillId="3" borderId="11" xfId="0" applyFont="1" applyFill="1" applyBorder="1" applyAlignment="1">
      <alignment horizontal="left"/>
    </xf>
    <xf numFmtId="0" fontId="7" fillId="3" borderId="12" xfId="0" applyFont="1" applyFill="1" applyBorder="1"/>
    <xf numFmtId="0" fontId="7" fillId="3" borderId="13" xfId="0" applyFont="1" applyFill="1" applyBorder="1" applyAlignment="1">
      <alignment horizontal="left"/>
    </xf>
    <xf numFmtId="0" fontId="7" fillId="3" borderId="0" xfId="0" applyFont="1" applyFill="1" applyAlignment="1">
      <alignment horizontal="left"/>
    </xf>
    <xf numFmtId="0" fontId="7" fillId="3" borderId="14" xfId="0" applyFont="1" applyFill="1" applyBorder="1" applyAlignment="1">
      <alignment horizontal="left"/>
    </xf>
    <xf numFmtId="0" fontId="5" fillId="2" borderId="1" xfId="0" applyFont="1" applyFill="1" applyBorder="1" applyAlignment="1">
      <alignment horizontal="center"/>
    </xf>
    <xf numFmtId="0" fontId="6" fillId="0" borderId="0" xfId="0" applyFont="1"/>
    <xf numFmtId="2" fontId="0" fillId="0" borderId="0" xfId="0" applyNumberFormat="1"/>
    <xf numFmtId="0" fontId="8" fillId="3" borderId="0" xfId="3" applyFont="1" applyFill="1"/>
    <xf numFmtId="3" fontId="6" fillId="0" borderId="0" xfId="0" applyNumberFormat="1" applyFont="1" applyAlignment="1" applyProtection="1">
      <alignment vertical="center"/>
      <protection locked="0"/>
    </xf>
    <xf numFmtId="4" fontId="6" fillId="0" borderId="0" xfId="0" applyNumberFormat="1" applyFont="1" applyAlignment="1" applyProtection="1">
      <alignment vertical="center"/>
      <protection locked="0"/>
    </xf>
    <xf numFmtId="3" fontId="6" fillId="0" borderId="0" xfId="0" applyNumberFormat="1" applyFont="1" applyAlignment="1">
      <alignment vertical="center"/>
    </xf>
    <xf numFmtId="3" fontId="6" fillId="0" borderId="0" xfId="0" applyNumberFormat="1" applyFont="1" applyAlignment="1">
      <alignment horizontal="center" vertical="center"/>
    </xf>
    <xf numFmtId="3" fontId="18" fillId="0" borderId="0" xfId="0" applyNumberFormat="1" applyFont="1" applyAlignment="1">
      <alignment vertical="center"/>
    </xf>
    <xf numFmtId="3" fontId="6" fillId="0" borderId="0" xfId="0" applyNumberFormat="1" applyFont="1" applyAlignment="1">
      <alignment horizontal="right" vertical="center"/>
    </xf>
    <xf numFmtId="0" fontId="6" fillId="0" borderId="0" xfId="0" applyFont="1" applyAlignment="1">
      <alignment vertical="center"/>
    </xf>
    <xf numFmtId="3" fontId="6" fillId="0" borderId="0" xfId="0" applyNumberFormat="1" applyFont="1" applyAlignment="1">
      <alignment horizontal="right" vertical="center" readingOrder="1"/>
    </xf>
    <xf numFmtId="3" fontId="6" fillId="0" borderId="55" xfId="0" applyNumberFormat="1" applyFont="1" applyBorder="1" applyAlignment="1">
      <alignment horizontal="center" vertical="center" wrapText="1"/>
    </xf>
    <xf numFmtId="0" fontId="8" fillId="0" borderId="0" xfId="3" applyFont="1"/>
    <xf numFmtId="4" fontId="6" fillId="0" borderId="55" xfId="0" applyNumberFormat="1" applyFont="1" applyBorder="1" applyAlignment="1" applyProtection="1">
      <alignment vertical="center" wrapText="1"/>
      <protection locked="0"/>
    </xf>
    <xf numFmtId="3" fontId="15" fillId="14" borderId="55" xfId="0" applyNumberFormat="1" applyFont="1" applyFill="1" applyBorder="1" applyAlignment="1" applyProtection="1">
      <alignment horizontal="center" vertical="center"/>
      <protection locked="0"/>
    </xf>
    <xf numFmtId="3" fontId="15" fillId="15" borderId="55" xfId="0" applyNumberFormat="1" applyFont="1" applyFill="1" applyBorder="1" applyAlignment="1" applyProtection="1">
      <alignment horizontal="center" vertical="center"/>
      <protection locked="0"/>
    </xf>
    <xf numFmtId="3" fontId="15" fillId="16" borderId="55" xfId="0" applyNumberFormat="1" applyFont="1" applyFill="1" applyBorder="1" applyAlignment="1" applyProtection="1">
      <alignment horizontal="center" vertical="center"/>
      <protection locked="0"/>
    </xf>
    <xf numFmtId="3" fontId="3" fillId="0" borderId="0" xfId="0" applyNumberFormat="1" applyFont="1" applyAlignment="1">
      <alignment vertical="center"/>
    </xf>
    <xf numFmtId="3" fontId="15" fillId="12" borderId="68" xfId="0" applyNumberFormat="1" applyFont="1" applyFill="1" applyBorder="1" applyAlignment="1" applyProtection="1">
      <alignment vertical="center"/>
      <protection locked="0"/>
    </xf>
    <xf numFmtId="3" fontId="15" fillId="12" borderId="73" xfId="0" applyNumberFormat="1" applyFont="1" applyFill="1" applyBorder="1" applyAlignment="1" applyProtection="1">
      <alignment vertical="center"/>
      <protection locked="0"/>
    </xf>
    <xf numFmtId="49" fontId="15" fillId="10" borderId="76" xfId="0" applyNumberFormat="1" applyFont="1" applyFill="1" applyBorder="1" applyAlignment="1" applyProtection="1">
      <alignment horizontal="center" vertical="center"/>
      <protection locked="0"/>
    </xf>
    <xf numFmtId="166" fontId="6" fillId="0" borderId="71" xfId="2" applyNumberFormat="1" applyFont="1" applyBorder="1" applyAlignment="1" applyProtection="1">
      <alignment horizontal="center" vertical="center" wrapText="1"/>
      <protection locked="0"/>
    </xf>
    <xf numFmtId="4" fontId="6" fillId="0" borderId="69" xfId="0" applyNumberFormat="1" applyFont="1" applyBorder="1" applyAlignment="1">
      <alignment horizontal="right" vertical="center"/>
    </xf>
    <xf numFmtId="3" fontId="15" fillId="0" borderId="71" xfId="0" applyNumberFormat="1" applyFont="1" applyBorder="1" applyAlignment="1">
      <alignment horizontal="center" vertical="center"/>
    </xf>
    <xf numFmtId="4" fontId="15" fillId="0" borderId="72" xfId="0" applyNumberFormat="1" applyFont="1" applyBorder="1" applyAlignment="1">
      <alignment horizontal="right" vertical="center"/>
    </xf>
    <xf numFmtId="3" fontId="6" fillId="0" borderId="68" xfId="0" applyNumberFormat="1" applyFont="1" applyBorder="1" applyAlignment="1">
      <alignment horizontal="center" vertical="center"/>
    </xf>
    <xf numFmtId="3" fontId="6" fillId="0" borderId="69" xfId="0" applyNumberFormat="1" applyFont="1" applyBorder="1" applyAlignment="1">
      <alignment horizontal="center" vertical="center" wrapText="1"/>
    </xf>
    <xf numFmtId="0" fontId="15" fillId="8" borderId="86" xfId="0" applyFont="1" applyFill="1" applyBorder="1" applyAlignment="1">
      <alignment horizontal="center" vertical="center"/>
    </xf>
    <xf numFmtId="0" fontId="15" fillId="8" borderId="77" xfId="0" applyFont="1" applyFill="1" applyBorder="1" applyAlignment="1">
      <alignment horizontal="center" vertical="center"/>
    </xf>
    <xf numFmtId="10" fontId="6" fillId="0" borderId="69" xfId="0" applyNumberFormat="1" applyFont="1" applyBorder="1" applyAlignment="1">
      <alignment horizontal="right" vertical="center" wrapText="1" readingOrder="1"/>
    </xf>
    <xf numFmtId="10" fontId="15" fillId="0" borderId="69" xfId="0" applyNumberFormat="1" applyFont="1" applyBorder="1" applyAlignment="1">
      <alignment horizontal="right" vertical="center" wrapText="1" readingOrder="1"/>
    </xf>
    <xf numFmtId="3" fontId="6" fillId="0" borderId="91" xfId="0" applyNumberFormat="1" applyFont="1" applyBorder="1" applyAlignment="1">
      <alignment horizontal="right" vertical="center"/>
    </xf>
    <xf numFmtId="49" fontId="15" fillId="10" borderId="86" xfId="0" applyNumberFormat="1" applyFont="1" applyFill="1" applyBorder="1" applyAlignment="1" applyProtection="1">
      <alignment horizontal="center" vertical="center"/>
      <protection locked="0"/>
    </xf>
    <xf numFmtId="49" fontId="15" fillId="10" borderId="78" xfId="0" applyNumberFormat="1" applyFont="1" applyFill="1" applyBorder="1" applyAlignment="1" applyProtection="1">
      <alignment horizontal="center" vertical="center"/>
      <protection locked="0"/>
    </xf>
    <xf numFmtId="3" fontId="15" fillId="14" borderId="68" xfId="0" applyNumberFormat="1" applyFont="1" applyFill="1" applyBorder="1" applyAlignment="1" applyProtection="1">
      <alignment horizontal="center" vertical="center"/>
      <protection locked="0"/>
    </xf>
    <xf numFmtId="3" fontId="15" fillId="16" borderId="69" xfId="0" applyNumberFormat="1" applyFont="1" applyFill="1" applyBorder="1" applyAlignment="1" applyProtection="1">
      <alignment horizontal="center" vertical="center"/>
      <protection locked="0"/>
    </xf>
    <xf numFmtId="167" fontId="6" fillId="0" borderId="68" xfId="4" applyNumberFormat="1" applyFont="1" applyFill="1" applyBorder="1" applyAlignment="1" applyProtection="1">
      <alignment horizontal="right" vertical="center"/>
      <protection locked="0"/>
    </xf>
    <xf numFmtId="4" fontId="6" fillId="0" borderId="68" xfId="0" applyNumberFormat="1" applyFont="1" applyBorder="1" applyAlignment="1" applyProtection="1">
      <alignment horizontal="right" vertical="center" wrapText="1"/>
      <protection locked="0"/>
    </xf>
    <xf numFmtId="166" fontId="6" fillId="0" borderId="70" xfId="2" applyNumberFormat="1" applyFont="1" applyBorder="1" applyAlignment="1" applyProtection="1">
      <alignment horizontal="center" vertical="center" wrapText="1"/>
      <protection locked="0"/>
    </xf>
    <xf numFmtId="166" fontId="6" fillId="0" borderId="72" xfId="2" applyNumberFormat="1" applyFont="1" applyBorder="1" applyAlignment="1" applyProtection="1">
      <alignment horizontal="center" vertical="center" wrapText="1"/>
      <protection locked="0"/>
    </xf>
    <xf numFmtId="3" fontId="5" fillId="20" borderId="70" xfId="0" applyNumberFormat="1" applyFont="1" applyFill="1" applyBorder="1" applyAlignment="1" applyProtection="1">
      <alignment horizontal="center" vertical="center" textRotation="90"/>
      <protection locked="0"/>
    </xf>
    <xf numFmtId="0" fontId="20" fillId="12" borderId="55" xfId="0" applyFont="1" applyFill="1" applyBorder="1" applyAlignment="1" applyProtection="1">
      <alignment vertical="center" wrapText="1" readingOrder="1"/>
      <protection locked="0"/>
    </xf>
    <xf numFmtId="4" fontId="6" fillId="0" borderId="55" xfId="0" applyNumberFormat="1" applyFont="1" applyBorder="1" applyAlignment="1" applyProtection="1">
      <alignment horizontal="right" vertical="center"/>
      <protection locked="0"/>
    </xf>
    <xf numFmtId="165" fontId="21" fillId="0" borderId="55" xfId="0" applyNumberFormat="1" applyFont="1" applyBorder="1" applyAlignment="1" applyProtection="1">
      <alignment horizontal="center" vertical="center" wrapText="1" readingOrder="1"/>
      <protection locked="0"/>
    </xf>
    <xf numFmtId="0" fontId="15" fillId="0" borderId="68" xfId="0" applyFont="1" applyBorder="1" applyAlignment="1">
      <alignment horizontal="center" vertical="center"/>
    </xf>
    <xf numFmtId="0" fontId="15" fillId="0" borderId="61" xfId="0" applyFont="1" applyBorder="1" applyAlignment="1">
      <alignment horizontal="center" vertical="center"/>
    </xf>
    <xf numFmtId="0" fontId="6" fillId="0" borderId="61" xfId="0" applyFont="1" applyBorder="1" applyAlignment="1">
      <alignment horizontal="center" vertical="center"/>
    </xf>
    <xf numFmtId="0" fontId="15" fillId="0" borderId="76" xfId="0" applyFont="1" applyBorder="1" applyAlignment="1" applyProtection="1">
      <alignment horizontal="center" vertical="center" readingOrder="1"/>
      <protection locked="0"/>
    </xf>
    <xf numFmtId="1" fontId="15" fillId="10" borderId="68" xfId="0" applyNumberFormat="1" applyFont="1" applyFill="1" applyBorder="1" applyAlignment="1" applyProtection="1">
      <alignment horizontal="center" vertical="center"/>
      <protection locked="0"/>
    </xf>
    <xf numFmtId="1" fontId="15" fillId="9" borderId="68" xfId="0" applyNumberFormat="1" applyFont="1" applyFill="1" applyBorder="1" applyAlignment="1" applyProtection="1">
      <alignment horizontal="center" vertical="center"/>
      <protection locked="0"/>
    </xf>
    <xf numFmtId="0" fontId="15" fillId="8" borderId="68" xfId="0" applyFont="1" applyFill="1" applyBorder="1" applyAlignment="1">
      <alignment horizontal="center" vertical="center"/>
    </xf>
    <xf numFmtId="0" fontId="15" fillId="8" borderId="61" xfId="0" applyFont="1" applyFill="1" applyBorder="1" applyAlignment="1">
      <alignment horizontal="center" vertical="center"/>
    </xf>
    <xf numFmtId="0" fontId="15" fillId="12" borderId="55" xfId="0" applyFont="1" applyFill="1" applyBorder="1" applyAlignment="1" applyProtection="1">
      <alignment vertical="center" wrapText="1" readingOrder="1"/>
      <protection locked="0"/>
    </xf>
    <xf numFmtId="0" fontId="15" fillId="12" borderId="56" xfId="0" applyFont="1" applyFill="1" applyBorder="1" applyAlignment="1" applyProtection="1">
      <alignment vertical="center" wrapText="1" readingOrder="1"/>
      <protection locked="0"/>
    </xf>
    <xf numFmtId="165" fontId="5" fillId="0" borderId="95" xfId="0" applyNumberFormat="1" applyFont="1" applyBorder="1" applyAlignment="1" applyProtection="1">
      <alignment vertical="center" wrapText="1" readingOrder="1"/>
      <protection locked="0"/>
    </xf>
    <xf numFmtId="165" fontId="5" fillId="0" borderId="53" xfId="0" applyNumberFormat="1" applyFont="1" applyBorder="1" applyAlignment="1" applyProtection="1">
      <alignment vertical="center" wrapText="1" readingOrder="1"/>
      <protection locked="0"/>
    </xf>
    <xf numFmtId="165" fontId="5" fillId="0" borderId="96" xfId="0" applyNumberFormat="1" applyFont="1" applyBorder="1" applyAlignment="1" applyProtection="1">
      <alignment vertical="center" wrapText="1" readingOrder="1"/>
      <protection locked="0"/>
    </xf>
    <xf numFmtId="167" fontId="6" fillId="0" borderId="55" xfId="4" applyNumberFormat="1" applyFont="1" applyFill="1" applyBorder="1" applyAlignment="1" applyProtection="1">
      <alignment vertical="center" wrapText="1" readingOrder="1"/>
      <protection locked="0"/>
    </xf>
    <xf numFmtId="167" fontId="6" fillId="0" borderId="69" xfId="4" applyNumberFormat="1" applyFont="1" applyFill="1" applyBorder="1" applyAlignment="1" applyProtection="1">
      <alignment vertical="center" wrapText="1" readingOrder="1"/>
      <protection locked="0"/>
    </xf>
    <xf numFmtId="14" fontId="15" fillId="0" borderId="61" xfId="0" applyNumberFormat="1" applyFont="1" applyBorder="1" applyAlignment="1" applyProtection="1">
      <alignment horizontal="center" vertical="center" wrapText="1" readingOrder="1"/>
      <protection locked="0"/>
    </xf>
    <xf numFmtId="167" fontId="15" fillId="0" borderId="69" xfId="4" applyNumberFormat="1" applyFont="1" applyFill="1" applyBorder="1" applyAlignment="1" applyProtection="1">
      <alignment horizontal="right" vertical="center" wrapText="1" readingOrder="1"/>
    </xf>
    <xf numFmtId="167" fontId="6" fillId="0" borderId="55" xfId="4" applyNumberFormat="1" applyFont="1" applyFill="1" applyBorder="1" applyAlignment="1" applyProtection="1">
      <alignment horizontal="right" vertical="center" wrapText="1" readingOrder="1"/>
    </xf>
    <xf numFmtId="3" fontId="15" fillId="0" borderId="0" xfId="0" applyNumberFormat="1" applyFont="1" applyAlignment="1" applyProtection="1">
      <alignment vertical="center"/>
      <protection locked="0"/>
    </xf>
    <xf numFmtId="165" fontId="15" fillId="0" borderId="54" xfId="0" applyNumberFormat="1" applyFont="1" applyBorder="1" applyAlignment="1" applyProtection="1">
      <alignment vertical="center" wrapText="1" readingOrder="1"/>
      <protection locked="0"/>
    </xf>
    <xf numFmtId="1" fontId="15" fillId="0" borderId="58" xfId="0" applyNumberFormat="1" applyFont="1" applyBorder="1" applyAlignment="1" applyProtection="1">
      <alignment horizontal="center" vertical="center" wrapText="1" readingOrder="1"/>
      <protection locked="0"/>
    </xf>
    <xf numFmtId="167" fontId="15" fillId="0" borderId="80" xfId="4" applyNumberFormat="1" applyFont="1" applyFill="1" applyBorder="1" applyAlignment="1" applyProtection="1">
      <alignment horizontal="right" vertical="center" wrapText="1" readingOrder="1"/>
    </xf>
    <xf numFmtId="0" fontId="15" fillId="0" borderId="76" xfId="0" applyFont="1" applyBorder="1" applyAlignment="1" applyProtection="1">
      <alignment horizontal="center" vertical="center" wrapText="1" readingOrder="1"/>
      <protection locked="0"/>
    </xf>
    <xf numFmtId="0" fontId="15" fillId="0" borderId="76" xfId="0" applyFont="1" applyBorder="1" applyAlignment="1">
      <alignment horizontal="center" vertical="center" wrapText="1" readingOrder="1"/>
    </xf>
    <xf numFmtId="0" fontId="15" fillId="17" borderId="76" xfId="0" applyFont="1" applyFill="1" applyBorder="1" applyAlignment="1" applyProtection="1">
      <alignment horizontal="center" vertical="center" wrapText="1" readingOrder="1"/>
      <protection locked="0"/>
    </xf>
    <xf numFmtId="0" fontId="15" fillId="18" borderId="76" xfId="0" applyFont="1" applyFill="1" applyBorder="1" applyAlignment="1" applyProtection="1">
      <alignment horizontal="center" vertical="center" wrapText="1" readingOrder="1"/>
      <protection locked="0"/>
    </xf>
    <xf numFmtId="0" fontId="15" fillId="0" borderId="78" xfId="0" applyFont="1" applyBorder="1" applyAlignment="1" applyProtection="1">
      <alignment horizontal="center" vertical="center" wrapText="1" readingOrder="1"/>
      <protection locked="0"/>
    </xf>
    <xf numFmtId="0" fontId="6" fillId="0" borderId="55" xfId="0" applyFont="1" applyBorder="1" applyAlignment="1" applyProtection="1">
      <alignment horizontal="center" vertical="center" readingOrder="1"/>
      <protection locked="0"/>
    </xf>
    <xf numFmtId="0" fontId="3" fillId="0" borderId="0" xfId="0" applyFont="1"/>
    <xf numFmtId="0" fontId="15" fillId="8" borderId="78" xfId="0" applyFont="1" applyFill="1" applyBorder="1" applyAlignment="1">
      <alignment horizontal="center" vertical="center" wrapText="1" readingOrder="1"/>
    </xf>
    <xf numFmtId="0" fontId="15" fillId="8" borderId="69" xfId="0" applyFont="1" applyFill="1" applyBorder="1" applyAlignment="1">
      <alignment horizontal="center" vertical="center" wrapText="1" readingOrder="1"/>
    </xf>
    <xf numFmtId="10" fontId="15" fillId="8" borderId="69" xfId="0" applyNumberFormat="1" applyFont="1" applyFill="1" applyBorder="1" applyAlignment="1">
      <alignment horizontal="right" vertical="center" wrapText="1" readingOrder="1"/>
    </xf>
    <xf numFmtId="10" fontId="15" fillId="0" borderId="74" xfId="0" applyNumberFormat="1" applyFont="1" applyBorder="1" applyAlignment="1">
      <alignment horizontal="right" vertical="center" wrapText="1" readingOrder="1"/>
    </xf>
    <xf numFmtId="3" fontId="25" fillId="0" borderId="0" xfId="0" applyNumberFormat="1" applyFont="1" applyAlignment="1">
      <alignment vertical="center"/>
    </xf>
    <xf numFmtId="10" fontId="15" fillId="0" borderId="69" xfId="2" applyNumberFormat="1" applyFont="1" applyFill="1" applyBorder="1" applyAlignment="1" applyProtection="1">
      <alignment horizontal="right" vertical="center" wrapText="1" readingOrder="1"/>
    </xf>
    <xf numFmtId="10" fontId="15" fillId="8" borderId="72" xfId="0" applyNumberFormat="1" applyFont="1" applyFill="1" applyBorder="1" applyAlignment="1">
      <alignment horizontal="right" vertical="center" wrapText="1" readingOrder="1"/>
    </xf>
    <xf numFmtId="0" fontId="8" fillId="0" borderId="55" xfId="0" applyFont="1" applyBorder="1" applyAlignment="1">
      <alignment horizontal="center" vertical="distributed"/>
    </xf>
    <xf numFmtId="0" fontId="8" fillId="0" borderId="55" xfId="0" applyFont="1" applyBorder="1" applyAlignment="1">
      <alignment vertical="center"/>
    </xf>
    <xf numFmtId="2" fontId="6" fillId="0" borderId="55" xfId="0" applyNumberFormat="1" applyFont="1" applyBorder="1" applyAlignment="1" applyProtection="1">
      <alignment horizontal="center" vertical="center" readingOrder="1"/>
      <protection locked="0"/>
    </xf>
    <xf numFmtId="2" fontId="6" fillId="0" borderId="55" xfId="0" applyNumberFormat="1" applyFont="1" applyBorder="1" applyAlignment="1" applyProtection="1">
      <alignment horizontal="center" vertical="center"/>
      <protection locked="0"/>
    </xf>
    <xf numFmtId="0" fontId="6" fillId="20" borderId="68" xfId="0" applyFont="1" applyFill="1" applyBorder="1" applyAlignment="1">
      <alignment horizontal="center" vertical="center"/>
    </xf>
    <xf numFmtId="10" fontId="6" fillId="20" borderId="69" xfId="0" applyNumberFormat="1" applyFont="1" applyFill="1" applyBorder="1" applyAlignment="1">
      <alignment horizontal="right" vertical="center" wrapText="1" readingOrder="1"/>
    </xf>
    <xf numFmtId="0" fontId="8" fillId="0" borderId="55" xfId="0" applyFont="1" applyBorder="1" applyAlignment="1">
      <alignment vertical="distributed"/>
    </xf>
    <xf numFmtId="0" fontId="27" fillId="10" borderId="7" xfId="0" applyFont="1" applyFill="1" applyBorder="1" applyAlignment="1">
      <alignment horizontal="center" vertical="center" wrapText="1"/>
    </xf>
    <xf numFmtId="168" fontId="27" fillId="0" borderId="104" xfId="0" applyNumberFormat="1" applyFont="1" applyBorder="1"/>
    <xf numFmtId="168" fontId="27" fillId="0" borderId="105" xfId="1" applyNumberFormat="1" applyFont="1" applyBorder="1"/>
    <xf numFmtId="168" fontId="27" fillId="0" borderId="106" xfId="0" applyNumberFormat="1" applyFont="1" applyBorder="1"/>
    <xf numFmtId="168" fontId="27" fillId="0" borderId="101" xfId="0" applyNumberFormat="1" applyFont="1" applyBorder="1"/>
    <xf numFmtId="168" fontId="27" fillId="0" borderId="110" xfId="1" applyNumberFormat="1" applyFont="1" applyBorder="1"/>
    <xf numFmtId="168" fontId="27" fillId="0" borderId="106" xfId="1" applyNumberFormat="1" applyFont="1" applyBorder="1" applyAlignment="1">
      <alignment horizontal="center" vertical="center"/>
    </xf>
    <xf numFmtId="0" fontId="28" fillId="0" borderId="0" xfId="0" applyFont="1"/>
    <xf numFmtId="168" fontId="27" fillId="0" borderId="102" xfId="0" applyNumberFormat="1" applyFont="1" applyBorder="1"/>
    <xf numFmtId="168" fontId="27" fillId="0" borderId="113" xfId="0" applyNumberFormat="1" applyFont="1" applyBorder="1"/>
    <xf numFmtId="168" fontId="5" fillId="0" borderId="110" xfId="1" applyNumberFormat="1" applyFont="1" applyBorder="1" applyAlignment="1">
      <alignment vertical="center"/>
    </xf>
    <xf numFmtId="168" fontId="5" fillId="0" borderId="104" xfId="1" applyNumberFormat="1" applyFont="1" applyBorder="1" applyAlignment="1">
      <alignment vertical="center"/>
    </xf>
    <xf numFmtId="168" fontId="5" fillId="0" borderId="106" xfId="1" applyNumberFormat="1" applyFont="1" applyBorder="1" applyAlignment="1">
      <alignment vertical="center"/>
    </xf>
    <xf numFmtId="168" fontId="27" fillId="0" borderId="110" xfId="0" applyNumberFormat="1" applyFont="1" applyBorder="1"/>
    <xf numFmtId="0" fontId="1" fillId="0" borderId="0" xfId="10" applyProtection="1">
      <protection locked="0"/>
    </xf>
    <xf numFmtId="0" fontId="13" fillId="15" borderId="1" xfId="10" applyFont="1" applyFill="1" applyBorder="1" applyAlignment="1" applyProtection="1">
      <alignment horizontal="center" vertical="center"/>
      <protection locked="0"/>
    </xf>
    <xf numFmtId="168" fontId="12" fillId="0" borderId="109" xfId="11" applyNumberFormat="1" applyFont="1" applyBorder="1" applyAlignment="1" applyProtection="1">
      <alignment vertical="center"/>
      <protection locked="0"/>
    </xf>
    <xf numFmtId="0" fontId="13" fillId="15" borderId="109" xfId="10" applyFont="1" applyFill="1" applyBorder="1" applyAlignment="1" applyProtection="1">
      <alignment horizontal="center" vertical="center"/>
      <protection locked="0"/>
    </xf>
    <xf numFmtId="14" fontId="12" fillId="0" borderId="112" xfId="10" applyNumberFormat="1" applyFont="1" applyBorder="1" applyAlignment="1" applyProtection="1">
      <alignment horizontal="center" vertical="center"/>
      <protection locked="0"/>
    </xf>
    <xf numFmtId="0" fontId="34" fillId="0" borderId="0" xfId="10" applyFont="1" applyProtection="1">
      <protection locked="0"/>
    </xf>
    <xf numFmtId="0" fontId="34" fillId="3" borderId="0" xfId="10" applyFont="1" applyFill="1" applyProtection="1">
      <protection locked="0"/>
    </xf>
    <xf numFmtId="0" fontId="12" fillId="3" borderId="117" xfId="10" applyFont="1" applyFill="1" applyBorder="1" applyAlignment="1" applyProtection="1">
      <alignment horizontal="center" vertical="center" wrapText="1"/>
      <protection locked="0"/>
    </xf>
    <xf numFmtId="168" fontId="12" fillId="3" borderId="108" xfId="13" applyNumberFormat="1" applyFont="1" applyFill="1" applyBorder="1" applyAlignment="1" applyProtection="1">
      <alignment horizontal="center" vertical="center" wrapText="1"/>
      <protection locked="0"/>
    </xf>
    <xf numFmtId="0" fontId="12" fillId="3" borderId="108" xfId="10" applyFont="1" applyFill="1" applyBorder="1" applyAlignment="1" applyProtection="1">
      <alignment horizontal="center" vertical="center" wrapText="1"/>
      <protection locked="0"/>
    </xf>
    <xf numFmtId="0" fontId="13" fillId="3" borderId="11" xfId="10" applyFont="1" applyFill="1" applyBorder="1" applyAlignment="1" applyProtection="1">
      <alignment vertical="center"/>
      <protection locked="0"/>
    </xf>
    <xf numFmtId="168" fontId="12" fillId="3" borderId="12" xfId="10" applyNumberFormat="1" applyFont="1" applyFill="1" applyBorder="1" applyAlignment="1" applyProtection="1">
      <alignment horizontal="center" vertical="center"/>
      <protection locked="0"/>
    </xf>
    <xf numFmtId="9" fontId="12" fillId="3" borderId="12" xfId="10" applyNumberFormat="1" applyFont="1" applyFill="1" applyBorder="1" applyAlignment="1" applyProtection="1">
      <alignment horizontal="center" vertical="center"/>
      <protection locked="0"/>
    </xf>
    <xf numFmtId="0" fontId="12" fillId="3" borderId="12" xfId="10" applyFont="1" applyFill="1" applyBorder="1" applyAlignment="1" applyProtection="1">
      <alignment horizontal="center" vertical="center"/>
      <protection locked="0"/>
    </xf>
    <xf numFmtId="0" fontId="13" fillId="24" borderId="117" xfId="10" applyFont="1" applyFill="1" applyBorder="1" applyAlignment="1" applyProtection="1">
      <alignment horizontal="center" vertical="center"/>
      <protection locked="0"/>
    </xf>
    <xf numFmtId="0" fontId="13" fillId="24" borderId="108" xfId="10" applyFont="1" applyFill="1" applyBorder="1" applyAlignment="1" applyProtection="1">
      <alignment horizontal="center" vertical="center"/>
      <protection locked="0"/>
    </xf>
    <xf numFmtId="168" fontId="13" fillId="24" borderId="108" xfId="11" applyNumberFormat="1" applyFont="1" applyFill="1" applyBorder="1" applyAlignment="1" applyProtection="1">
      <alignment horizontal="center" vertical="center"/>
      <protection locked="0"/>
    </xf>
    <xf numFmtId="168" fontId="12" fillId="3" borderId="26" xfId="11" applyNumberFormat="1" applyFont="1" applyFill="1" applyBorder="1" applyAlignment="1" applyProtection="1">
      <alignment horizontal="center" vertical="center"/>
      <protection locked="0"/>
    </xf>
    <xf numFmtId="168" fontId="12" fillId="3" borderId="1" xfId="11" applyNumberFormat="1" applyFont="1" applyFill="1" applyBorder="1" applyAlignment="1" applyProtection="1">
      <alignment horizontal="center" vertical="center"/>
      <protection locked="0"/>
    </xf>
    <xf numFmtId="0" fontId="13" fillId="17" borderId="5" xfId="10" applyFont="1" applyFill="1" applyBorder="1" applyAlignment="1" applyProtection="1">
      <alignment horizontal="center" vertical="center"/>
      <protection locked="0"/>
    </xf>
    <xf numFmtId="0" fontId="13" fillId="17" borderId="105" xfId="10" applyFont="1" applyFill="1" applyBorder="1" applyAlignment="1" applyProtection="1">
      <alignment horizontal="center" vertical="center" wrapText="1"/>
      <protection locked="0"/>
    </xf>
    <xf numFmtId="0" fontId="31" fillId="17" borderId="105" xfId="10" applyFont="1" applyFill="1" applyBorder="1" applyAlignment="1" applyProtection="1">
      <alignment horizontal="center" vertical="center" wrapText="1"/>
      <protection locked="0"/>
    </xf>
    <xf numFmtId="0" fontId="33" fillId="24" borderId="29" xfId="10" applyFont="1" applyFill="1" applyBorder="1" applyAlignment="1" applyProtection="1">
      <alignment horizontal="center" vertical="center" wrapText="1"/>
      <protection locked="0"/>
    </xf>
    <xf numFmtId="0" fontId="33" fillId="24" borderId="4" xfId="10" applyFont="1" applyFill="1" applyBorder="1" applyAlignment="1" applyProtection="1">
      <alignment horizontal="center" vertical="center" wrapText="1"/>
      <protection locked="0"/>
    </xf>
    <xf numFmtId="173" fontId="33" fillId="24" borderId="1" xfId="11" applyNumberFormat="1" applyFont="1" applyFill="1" applyBorder="1" applyAlignment="1" applyProtection="1">
      <alignment horizontal="left" vertical="center" wrapText="1"/>
      <protection locked="0"/>
    </xf>
    <xf numFmtId="173" fontId="33" fillId="24" borderId="41" xfId="11" applyNumberFormat="1" applyFont="1" applyFill="1" applyBorder="1" applyAlignment="1" applyProtection="1">
      <alignment horizontal="left" vertical="center" wrapText="1"/>
      <protection locked="0"/>
    </xf>
    <xf numFmtId="173" fontId="12" fillId="24" borderId="109" xfId="11" applyNumberFormat="1" applyFont="1" applyFill="1" applyBorder="1" applyAlignment="1" applyProtection="1">
      <alignment horizontal="left" vertical="center" wrapText="1"/>
      <protection locked="0"/>
    </xf>
    <xf numFmtId="173" fontId="12" fillId="24" borderId="108" xfId="11" applyNumberFormat="1" applyFont="1" applyFill="1" applyBorder="1" applyAlignment="1" applyProtection="1">
      <alignment horizontal="left" vertical="center" wrapText="1"/>
      <protection locked="0"/>
    </xf>
    <xf numFmtId="0" fontId="13" fillId="24" borderId="13" xfId="10" applyFont="1" applyFill="1" applyBorder="1" applyAlignment="1" applyProtection="1">
      <alignment vertical="top" wrapText="1"/>
      <protection locked="0"/>
    </xf>
    <xf numFmtId="0" fontId="13" fillId="24" borderId="9" xfId="10" applyFont="1" applyFill="1" applyBorder="1" applyAlignment="1" applyProtection="1">
      <alignment vertical="top" wrapText="1"/>
      <protection locked="0"/>
    </xf>
    <xf numFmtId="173" fontId="33" fillId="24" borderId="116" xfId="11" applyNumberFormat="1" applyFont="1" applyFill="1" applyBorder="1" applyAlignment="1" applyProtection="1">
      <alignment horizontal="left" vertical="center" wrapText="1"/>
      <protection locked="0"/>
    </xf>
    <xf numFmtId="173" fontId="12" fillId="24" borderId="122" xfId="11" applyNumberFormat="1" applyFont="1" applyFill="1" applyBorder="1" applyAlignment="1" applyProtection="1">
      <alignment horizontal="left" vertical="center" wrapText="1"/>
      <protection locked="0"/>
    </xf>
    <xf numFmtId="0" fontId="13" fillId="25" borderId="105" xfId="10" applyFont="1" applyFill="1" applyBorder="1" applyAlignment="1" applyProtection="1">
      <alignment horizontal="center" vertical="center" wrapText="1"/>
      <protection locked="0"/>
    </xf>
    <xf numFmtId="0" fontId="13" fillId="25" borderId="106" xfId="10" applyFont="1" applyFill="1" applyBorder="1" applyAlignment="1" applyProtection="1">
      <alignment horizontal="center" vertical="center" wrapText="1"/>
      <protection locked="0"/>
    </xf>
    <xf numFmtId="168" fontId="33" fillId="24" borderId="43" xfId="11" applyNumberFormat="1" applyFont="1" applyFill="1" applyBorder="1" applyAlignment="1" applyProtection="1">
      <alignment horizontal="left" vertical="center" wrapText="1"/>
      <protection locked="0"/>
    </xf>
    <xf numFmtId="168" fontId="33" fillId="24" borderId="6" xfId="11" applyNumberFormat="1" applyFont="1" applyFill="1" applyBorder="1" applyAlignment="1" applyProtection="1">
      <alignment horizontal="left" vertical="center" wrapText="1"/>
      <protection locked="0"/>
    </xf>
    <xf numFmtId="168" fontId="33" fillId="24" borderId="1" xfId="11" applyNumberFormat="1" applyFont="1" applyFill="1" applyBorder="1" applyAlignment="1" applyProtection="1">
      <alignment horizontal="left" vertical="center" wrapText="1"/>
      <protection locked="0"/>
    </xf>
    <xf numFmtId="168" fontId="12" fillId="24" borderId="120" xfId="11" applyNumberFormat="1" applyFont="1" applyFill="1" applyBorder="1" applyAlignment="1" applyProtection="1">
      <alignment horizontal="left" vertical="center" wrapText="1"/>
      <protection locked="0"/>
    </xf>
    <xf numFmtId="0" fontId="12" fillId="24" borderId="120" xfId="10" applyFont="1" applyFill="1" applyBorder="1" applyAlignment="1" applyProtection="1">
      <alignment vertical="top" wrapText="1"/>
      <protection locked="0"/>
    </xf>
    <xf numFmtId="0" fontId="12" fillId="24" borderId="42" xfId="10" applyFont="1" applyFill="1" applyBorder="1" applyAlignment="1" applyProtection="1">
      <alignment vertical="top" wrapText="1"/>
      <protection locked="0"/>
    </xf>
    <xf numFmtId="168" fontId="33" fillId="24" borderId="41" xfId="11" applyNumberFormat="1" applyFont="1" applyFill="1" applyBorder="1" applyAlignment="1" applyProtection="1">
      <alignment horizontal="left" vertical="center" wrapText="1"/>
      <protection locked="0"/>
    </xf>
    <xf numFmtId="168" fontId="33" fillId="24" borderId="21" xfId="11" applyNumberFormat="1" applyFont="1" applyFill="1" applyBorder="1" applyAlignment="1" applyProtection="1">
      <alignment horizontal="left" vertical="center" wrapText="1"/>
      <protection locked="0"/>
    </xf>
    <xf numFmtId="168" fontId="12" fillId="24" borderId="1" xfId="11" applyNumberFormat="1" applyFont="1" applyFill="1" applyBorder="1" applyAlignment="1" applyProtection="1">
      <alignment horizontal="left" vertical="center" wrapText="1"/>
      <protection locked="0"/>
    </xf>
    <xf numFmtId="0" fontId="12" fillId="24" borderId="15" xfId="10" applyFont="1" applyFill="1" applyBorder="1" applyAlignment="1" applyProtection="1">
      <alignment vertical="top" wrapText="1"/>
      <protection locked="0"/>
    </xf>
    <xf numFmtId="0" fontId="12" fillId="24" borderId="111" xfId="10" applyFont="1" applyFill="1" applyBorder="1" applyAlignment="1" applyProtection="1">
      <alignment vertical="top" wrapText="1"/>
      <protection locked="0"/>
    </xf>
    <xf numFmtId="168" fontId="33" fillId="24" borderId="109" xfId="11" applyNumberFormat="1" applyFont="1" applyFill="1" applyBorder="1" applyAlignment="1" applyProtection="1">
      <alignment horizontal="left" vertical="center" wrapText="1"/>
      <protection locked="0"/>
    </xf>
    <xf numFmtId="168" fontId="12" fillId="24" borderId="109" xfId="11" applyNumberFormat="1" applyFont="1" applyFill="1" applyBorder="1" applyAlignment="1" applyProtection="1">
      <alignment horizontal="left" vertical="center" wrapText="1"/>
      <protection locked="0"/>
    </xf>
    <xf numFmtId="0" fontId="12" fillId="24" borderId="13" xfId="10" applyFont="1" applyFill="1" applyBorder="1" applyAlignment="1" applyProtection="1">
      <alignment vertical="top" wrapText="1"/>
      <protection locked="0"/>
    </xf>
    <xf numFmtId="0" fontId="12" fillId="24" borderId="121" xfId="10" applyFont="1" applyFill="1" applyBorder="1" applyAlignment="1" applyProtection="1">
      <alignment vertical="top" wrapText="1"/>
      <protection locked="0"/>
    </xf>
    <xf numFmtId="168" fontId="33" fillId="24" borderId="38" xfId="11" applyNumberFormat="1" applyFont="1" applyFill="1" applyBorder="1" applyAlignment="1" applyProtection="1">
      <alignment horizontal="left" vertical="center" wrapText="1"/>
      <protection locked="0"/>
    </xf>
    <xf numFmtId="0" fontId="13" fillId="0" borderId="1" xfId="10" applyFont="1" applyBorder="1" applyAlignment="1" applyProtection="1">
      <alignment horizontal="center" vertical="center" wrapText="1"/>
      <protection locked="0"/>
    </xf>
    <xf numFmtId="0" fontId="13" fillId="0" borderId="12" xfId="10" applyFont="1" applyBorder="1" applyAlignment="1" applyProtection="1">
      <alignment horizontal="center" vertical="center" wrapText="1"/>
      <protection locked="0"/>
    </xf>
    <xf numFmtId="0" fontId="12" fillId="0" borderId="38" xfId="10" applyFont="1" applyBorder="1" applyAlignment="1" applyProtection="1">
      <alignment horizontal="center" vertical="center"/>
      <protection locked="0"/>
    </xf>
    <xf numFmtId="0" fontId="13" fillId="0" borderId="38" xfId="10" applyFont="1" applyBorder="1" applyAlignment="1" applyProtection="1">
      <alignment horizontal="center" vertical="center"/>
      <protection locked="0"/>
    </xf>
    <xf numFmtId="0" fontId="12" fillId="0" borderId="42" xfId="10" applyFont="1" applyBorder="1" applyAlignment="1" applyProtection="1">
      <alignment horizontal="center" vertical="center"/>
      <protection locked="0"/>
    </xf>
    <xf numFmtId="0" fontId="12" fillId="0" borderId="1" xfId="10" applyFont="1" applyBorder="1" applyAlignment="1" applyProtection="1">
      <alignment horizontal="center" vertical="center"/>
      <protection locked="0"/>
    </xf>
    <xf numFmtId="0" fontId="12" fillId="0" borderId="27" xfId="10" applyFont="1" applyBorder="1" applyAlignment="1" applyProtection="1">
      <alignment horizontal="center" vertical="center"/>
      <protection locked="0"/>
    </xf>
    <xf numFmtId="0" fontId="13" fillId="0" borderId="1" xfId="10" applyFont="1" applyBorder="1" applyAlignment="1" applyProtection="1">
      <alignment horizontal="center" vertical="center"/>
      <protection locked="0"/>
    </xf>
    <xf numFmtId="0" fontId="13" fillId="0" borderId="34" xfId="10" applyFont="1" applyBorder="1" applyAlignment="1" applyProtection="1">
      <alignment vertical="center"/>
      <protection locked="0"/>
    </xf>
    <xf numFmtId="0" fontId="12" fillId="0" borderId="6" xfId="10" applyFont="1" applyBorder="1" applyAlignment="1" applyProtection="1">
      <alignment vertical="center"/>
      <protection locked="0"/>
    </xf>
    <xf numFmtId="0" fontId="12" fillId="0" borderId="7" xfId="10" applyFont="1" applyBorder="1" applyAlignment="1" applyProtection="1">
      <alignment vertical="center"/>
      <protection locked="0"/>
    </xf>
    <xf numFmtId="0" fontId="12" fillId="0" borderId="107" xfId="10" applyFont="1" applyBorder="1" applyAlignment="1" applyProtection="1">
      <alignment vertical="center"/>
      <protection locked="0"/>
    </xf>
    <xf numFmtId="0" fontId="12" fillId="0" borderId="9" xfId="10" applyFont="1" applyBorder="1" applyAlignment="1" applyProtection="1">
      <alignment vertical="center"/>
      <protection locked="0"/>
    </xf>
    <xf numFmtId="0" fontId="12" fillId="0" borderId="0" xfId="10" applyFont="1" applyAlignment="1" applyProtection="1">
      <alignment vertical="center"/>
      <protection locked="0"/>
    </xf>
    <xf numFmtId="0" fontId="12" fillId="0" borderId="24" xfId="10" applyFont="1" applyBorder="1" applyAlignment="1" applyProtection="1">
      <alignment vertical="center"/>
      <protection locked="0"/>
    </xf>
    <xf numFmtId="0" fontId="12" fillId="0" borderId="2" xfId="10" applyFont="1" applyBorder="1" applyAlignment="1" applyProtection="1">
      <alignment vertical="center"/>
      <protection locked="0"/>
    </xf>
    <xf numFmtId="0" fontId="12" fillId="0" borderId="25" xfId="10" applyFont="1" applyBorder="1" applyAlignment="1" applyProtection="1">
      <alignment vertical="center"/>
      <protection locked="0"/>
    </xf>
    <xf numFmtId="0" fontId="12" fillId="3" borderId="8" xfId="10" applyFont="1" applyFill="1" applyBorder="1" applyAlignment="1" applyProtection="1">
      <alignment horizontal="center" vertical="center" wrapText="1"/>
      <protection locked="0"/>
    </xf>
    <xf numFmtId="168" fontId="12" fillId="3" borderId="122" xfId="13" applyNumberFormat="1" applyFont="1" applyFill="1" applyBorder="1" applyAlignment="1" applyProtection="1">
      <alignment horizontal="center" vertical="center" wrapText="1"/>
      <protection locked="0"/>
    </xf>
    <xf numFmtId="0" fontId="12" fillId="0" borderId="122" xfId="10" applyFont="1" applyBorder="1" applyAlignment="1" applyProtection="1">
      <alignment horizontal="center" vertical="center" wrapText="1"/>
      <protection locked="0"/>
    </xf>
    <xf numFmtId="0" fontId="13" fillId="11" borderId="110" xfId="10" applyFont="1" applyFill="1" applyBorder="1" applyAlignment="1" applyProtection="1">
      <alignment horizontal="center" vertical="center"/>
      <protection locked="0"/>
    </xf>
    <xf numFmtId="0" fontId="13" fillId="11" borderId="105" xfId="10" applyFont="1" applyFill="1" applyBorder="1" applyAlignment="1" applyProtection="1">
      <alignment horizontal="center" vertical="center"/>
      <protection locked="0"/>
    </xf>
    <xf numFmtId="0" fontId="13" fillId="11" borderId="105" xfId="10" applyFont="1" applyFill="1" applyBorder="1" applyAlignment="1" applyProtection="1">
      <alignment horizontal="center" vertical="center" wrapText="1"/>
      <protection locked="0"/>
    </xf>
    <xf numFmtId="0" fontId="13" fillId="11" borderId="123" xfId="10" applyFont="1" applyFill="1" applyBorder="1" applyAlignment="1" applyProtection="1">
      <alignment horizontal="center" vertical="center" wrapText="1"/>
      <protection locked="0"/>
    </xf>
    <xf numFmtId="0" fontId="13" fillId="11" borderId="106" xfId="10" applyFont="1" applyFill="1" applyBorder="1" applyAlignment="1" applyProtection="1">
      <alignment horizontal="center" vertical="center"/>
      <protection locked="0"/>
    </xf>
    <xf numFmtId="0" fontId="8" fillId="0" borderId="79" xfId="3" applyFont="1" applyBorder="1" applyAlignment="1">
      <alignment horizontal="left" vertical="distributed"/>
    </xf>
    <xf numFmtId="0" fontId="5" fillId="3" borderId="131" xfId="3" applyFont="1" applyFill="1" applyBorder="1" applyAlignment="1">
      <alignment horizontal="center" vertical="center" wrapText="1"/>
    </xf>
    <xf numFmtId="3" fontId="9" fillId="12" borderId="131" xfId="0" applyNumberFormat="1" applyFont="1" applyFill="1" applyBorder="1" applyAlignment="1" applyProtection="1">
      <alignment vertical="center"/>
      <protection locked="0"/>
    </xf>
    <xf numFmtId="3" fontId="9" fillId="0" borderId="131" xfId="0" applyNumberFormat="1" applyFont="1" applyBorder="1" applyAlignment="1" applyProtection="1">
      <alignment horizontal="left" vertical="center"/>
      <protection locked="0"/>
    </xf>
    <xf numFmtId="3" fontId="9" fillId="14" borderId="131" xfId="0" applyNumberFormat="1" applyFont="1" applyFill="1" applyBorder="1" applyAlignment="1" applyProtection="1">
      <alignment horizontal="left" vertical="center"/>
      <protection locked="0"/>
    </xf>
    <xf numFmtId="3" fontId="9" fillId="11" borderId="131" xfId="0" applyNumberFormat="1" applyFont="1" applyFill="1" applyBorder="1" applyAlignment="1" applyProtection="1">
      <alignment horizontal="left" vertical="center"/>
      <protection locked="0"/>
    </xf>
    <xf numFmtId="3" fontId="9" fillId="22" borderId="131" xfId="0" applyNumberFormat="1" applyFont="1" applyFill="1" applyBorder="1" applyAlignment="1" applyProtection="1">
      <alignment horizontal="left" vertical="center"/>
      <protection locked="0"/>
    </xf>
    <xf numFmtId="3" fontId="9" fillId="13" borderId="131" xfId="0" applyNumberFormat="1" applyFont="1" applyFill="1" applyBorder="1" applyAlignment="1" applyProtection="1">
      <alignment horizontal="left" vertical="center"/>
      <protection locked="0"/>
    </xf>
    <xf numFmtId="49" fontId="8" fillId="0" borderId="131" xfId="0" applyNumberFormat="1" applyFont="1" applyBorder="1" applyAlignment="1">
      <alignment vertical="distributed"/>
    </xf>
    <xf numFmtId="3" fontId="8" fillId="0" borderId="131" xfId="0" applyNumberFormat="1" applyFont="1" applyBorder="1" applyAlignment="1">
      <alignment horizontal="left" vertical="center"/>
    </xf>
    <xf numFmtId="3" fontId="8" fillId="0" borderId="131" xfId="0" applyNumberFormat="1" applyFont="1" applyBorder="1" applyAlignment="1">
      <alignment vertical="center"/>
    </xf>
    <xf numFmtId="3" fontId="8" fillId="0" borderId="131" xfId="0" applyNumberFormat="1" applyFont="1" applyBorder="1" applyAlignment="1">
      <alignment horizontal="left" vertical="center" wrapText="1"/>
    </xf>
    <xf numFmtId="0" fontId="5" fillId="0" borderId="135" xfId="3" applyFont="1" applyBorder="1" applyAlignment="1">
      <alignment horizontal="center" vertical="center" wrapText="1"/>
    </xf>
    <xf numFmtId="0" fontId="5" fillId="3" borderId="135" xfId="3" applyFont="1" applyFill="1" applyBorder="1" applyAlignment="1">
      <alignment horizontal="center" vertical="center" wrapText="1"/>
    </xf>
    <xf numFmtId="0" fontId="14" fillId="3" borderId="137" xfId="3" applyFont="1" applyFill="1" applyBorder="1" applyAlignment="1">
      <alignment horizontal="center" vertical="top" wrapText="1"/>
    </xf>
    <xf numFmtId="0" fontId="5" fillId="0" borderId="135" xfId="0" applyFont="1" applyBorder="1" applyAlignment="1">
      <alignment horizontal="center" vertical="distributed"/>
    </xf>
    <xf numFmtId="0" fontId="5" fillId="0" borderId="137" xfId="0" applyFont="1" applyBorder="1" applyAlignment="1">
      <alignment horizontal="center" vertical="top"/>
    </xf>
    <xf numFmtId="0" fontId="5" fillId="0" borderId="131" xfId="0" applyFont="1" applyBorder="1" applyAlignment="1">
      <alignment horizontal="center" vertical="distributed"/>
    </xf>
    <xf numFmtId="0" fontId="5" fillId="3" borderId="137" xfId="3" applyFont="1" applyFill="1" applyBorder="1" applyAlignment="1">
      <alignment horizontal="center" vertical="top" wrapText="1"/>
    </xf>
    <xf numFmtId="0" fontId="8" fillId="0" borderId="107" xfId="3" applyFont="1" applyBorder="1" applyAlignment="1">
      <alignment horizontal="left" vertical="distributed"/>
    </xf>
    <xf numFmtId="0" fontId="5" fillId="3" borderId="107" xfId="3" applyFont="1" applyFill="1" applyBorder="1" applyAlignment="1">
      <alignment vertical="distributed"/>
    </xf>
    <xf numFmtId="0" fontId="9" fillId="0" borderId="107" xfId="3" applyFont="1" applyBorder="1" applyAlignment="1">
      <alignment horizontal="left" vertical="distributed"/>
    </xf>
    <xf numFmtId="0" fontId="36" fillId="0" borderId="0" xfId="0" applyFont="1"/>
    <xf numFmtId="0" fontId="8" fillId="0" borderId="79" xfId="3" applyFont="1" applyBorder="1" applyAlignment="1">
      <alignment vertical="center"/>
    </xf>
    <xf numFmtId="0" fontId="8" fillId="3" borderId="0" xfId="3" applyFont="1" applyFill="1" applyAlignment="1">
      <alignment vertical="top" wrapText="1"/>
    </xf>
    <xf numFmtId="0" fontId="8" fillId="3" borderId="94" xfId="3" applyFont="1" applyFill="1" applyBorder="1" applyAlignment="1">
      <alignment vertical="top" wrapText="1"/>
    </xf>
    <xf numFmtId="0" fontId="9" fillId="0" borderId="68" xfId="3" applyFont="1" applyBorder="1" applyAlignment="1">
      <alignment horizontal="center" vertical="center"/>
    </xf>
    <xf numFmtId="0" fontId="8" fillId="0" borderId="0" xfId="3" applyFont="1" applyAlignment="1">
      <alignment vertical="center"/>
    </xf>
    <xf numFmtId="0" fontId="8" fillId="3" borderId="81" xfId="3" applyFont="1" applyFill="1" applyBorder="1" applyAlignment="1">
      <alignment vertical="top" wrapText="1"/>
    </xf>
    <xf numFmtId="0" fontId="8" fillId="3" borderId="141" xfId="3" applyFont="1" applyFill="1" applyBorder="1" applyAlignment="1">
      <alignment vertical="top" wrapText="1"/>
    </xf>
    <xf numFmtId="0" fontId="8" fillId="3" borderId="142" xfId="3" applyFont="1" applyFill="1" applyBorder="1" applyAlignment="1">
      <alignment vertical="top" wrapText="1"/>
    </xf>
    <xf numFmtId="0" fontId="12" fillId="0" borderId="1" xfId="10" applyFont="1" applyBorder="1" applyAlignment="1" applyProtection="1">
      <alignment horizontal="center" vertical="center" wrapText="1"/>
      <protection locked="0"/>
    </xf>
    <xf numFmtId="174" fontId="12" fillId="3" borderId="108" xfId="1" applyNumberFormat="1" applyFont="1" applyFill="1" applyBorder="1" applyAlignment="1" applyProtection="1">
      <alignment horizontal="center" vertical="center" wrapText="1"/>
      <protection locked="0"/>
    </xf>
    <xf numFmtId="173" fontId="33" fillId="24" borderId="109" xfId="11" applyNumberFormat="1" applyFont="1" applyFill="1" applyBorder="1" applyAlignment="1" applyProtection="1">
      <alignment horizontal="left" vertical="center" wrapText="1"/>
      <protection locked="0"/>
    </xf>
    <xf numFmtId="168" fontId="33" fillId="24" borderId="14" xfId="11" applyNumberFormat="1" applyFont="1" applyFill="1" applyBorder="1" applyAlignment="1" applyProtection="1">
      <alignment horizontal="left" vertical="center" wrapText="1"/>
      <protection locked="0"/>
    </xf>
    <xf numFmtId="168" fontId="12" fillId="0" borderId="122" xfId="13" applyNumberFormat="1" applyFont="1" applyBorder="1" applyAlignment="1" applyProtection="1">
      <alignment horizontal="center" vertical="center" wrapText="1"/>
      <protection locked="0"/>
    </xf>
    <xf numFmtId="168" fontId="12" fillId="0" borderId="122" xfId="10" applyNumberFormat="1" applyFont="1" applyBorder="1" applyAlignment="1" applyProtection="1">
      <alignment horizontal="center" vertical="center" wrapText="1"/>
      <protection locked="0"/>
    </xf>
    <xf numFmtId="168" fontId="12" fillId="3" borderId="1" xfId="13" applyNumberFormat="1" applyFont="1" applyFill="1" applyBorder="1" applyAlignment="1" applyProtection="1">
      <alignment horizontal="center" vertical="center" wrapText="1"/>
      <protection locked="0"/>
    </xf>
    <xf numFmtId="174" fontId="12" fillId="0" borderId="1" xfId="1" applyNumberFormat="1" applyFont="1" applyBorder="1" applyAlignment="1" applyProtection="1">
      <alignment horizontal="center" vertical="center" wrapText="1"/>
      <protection locked="0"/>
    </xf>
    <xf numFmtId="0" fontId="12" fillId="3" borderId="26" xfId="10" applyFont="1" applyFill="1" applyBorder="1" applyAlignment="1" applyProtection="1">
      <alignment horizontal="center" vertical="center" wrapText="1"/>
      <protection locked="0"/>
    </xf>
    <xf numFmtId="0" fontId="13" fillId="15" borderId="2" xfId="10" applyFont="1" applyFill="1" applyBorder="1" applyAlignment="1" applyProtection="1">
      <alignment horizontal="center" vertical="center"/>
      <protection locked="0"/>
    </xf>
    <xf numFmtId="44" fontId="12" fillId="15" borderId="2" xfId="11" applyFont="1" applyFill="1" applyBorder="1" applyAlignment="1" applyProtection="1">
      <alignment horizontal="center" vertical="center"/>
      <protection locked="0"/>
    </xf>
    <xf numFmtId="44" fontId="12" fillId="15" borderId="25" xfId="11" applyFont="1" applyFill="1" applyBorder="1" applyAlignment="1" applyProtection="1">
      <alignment horizontal="center" vertical="center"/>
      <protection locked="0"/>
    </xf>
    <xf numFmtId="168" fontId="12" fillId="0" borderId="122" xfId="13" applyNumberFormat="1" applyFont="1" applyBorder="1" applyAlignment="1" applyProtection="1">
      <alignment horizontal="center" vertical="center" wrapText="1"/>
    </xf>
    <xf numFmtId="168" fontId="12" fillId="3" borderId="108" xfId="13" applyNumberFormat="1" applyFont="1" applyFill="1" applyBorder="1" applyAlignment="1" applyProtection="1">
      <alignment horizontal="center" vertical="center" wrapText="1"/>
    </xf>
    <xf numFmtId="172" fontId="12" fillId="0" borderId="1" xfId="13" applyNumberFormat="1" applyFont="1" applyBorder="1" applyAlignment="1" applyProtection="1">
      <alignment horizontal="center" vertical="center" wrapText="1"/>
    </xf>
    <xf numFmtId="168" fontId="13" fillId="3" borderId="118" xfId="13" applyNumberFormat="1" applyFont="1" applyFill="1" applyBorder="1" applyAlignment="1" applyProtection="1">
      <alignment horizontal="left" vertical="center" wrapText="1"/>
    </xf>
    <xf numFmtId="168" fontId="13" fillId="3" borderId="35" xfId="11" applyNumberFormat="1" applyFont="1" applyFill="1" applyBorder="1" applyAlignment="1" applyProtection="1">
      <alignment vertical="center"/>
    </xf>
    <xf numFmtId="168" fontId="12" fillId="3" borderId="110" xfId="10" applyNumberFormat="1" applyFont="1" applyFill="1" applyBorder="1" applyAlignment="1">
      <alignment horizontal="center" vertical="center"/>
    </xf>
    <xf numFmtId="168" fontId="12" fillId="3" borderId="105" xfId="10" applyNumberFormat="1" applyFont="1" applyFill="1" applyBorder="1" applyAlignment="1">
      <alignment horizontal="center" vertical="center"/>
    </xf>
    <xf numFmtId="168" fontId="13" fillId="17" borderId="105" xfId="10" applyNumberFormat="1" applyFont="1" applyFill="1" applyBorder="1" applyAlignment="1">
      <alignment vertical="center"/>
    </xf>
    <xf numFmtId="168" fontId="13" fillId="17" borderId="106" xfId="10" applyNumberFormat="1" applyFont="1" applyFill="1" applyBorder="1" applyAlignment="1">
      <alignment vertical="center"/>
    </xf>
    <xf numFmtId="173" fontId="33" fillId="24" borderId="1" xfId="11" applyNumberFormat="1" applyFont="1" applyFill="1" applyBorder="1" applyAlignment="1" applyProtection="1">
      <alignment horizontal="left" vertical="center" wrapText="1"/>
    </xf>
    <xf numFmtId="173" fontId="12" fillId="24" borderId="109" xfId="11" applyNumberFormat="1" applyFont="1" applyFill="1" applyBorder="1" applyAlignment="1" applyProtection="1">
      <alignment horizontal="left" vertical="center" wrapText="1"/>
    </xf>
    <xf numFmtId="168" fontId="33" fillId="24" borderId="43" xfId="11" applyNumberFormat="1" applyFont="1" applyFill="1" applyBorder="1" applyAlignment="1" applyProtection="1">
      <alignment horizontal="left" vertical="center" wrapText="1"/>
    </xf>
    <xf numFmtId="168" fontId="33" fillId="24" borderId="1" xfId="11" applyNumberFormat="1" applyFont="1" applyFill="1" applyBorder="1" applyAlignment="1" applyProtection="1">
      <alignment horizontal="left" vertical="center" wrapText="1"/>
    </xf>
    <xf numFmtId="168" fontId="33" fillId="24" borderId="41" xfId="11" applyNumberFormat="1" applyFont="1" applyFill="1" applyBorder="1" applyAlignment="1" applyProtection="1">
      <alignment horizontal="left" vertical="center" wrapText="1"/>
    </xf>
    <xf numFmtId="168" fontId="33" fillId="24" borderId="109" xfId="11" applyNumberFormat="1" applyFont="1" applyFill="1" applyBorder="1" applyAlignment="1" applyProtection="1">
      <alignment horizontal="left" vertical="center" wrapText="1"/>
    </xf>
    <xf numFmtId="168" fontId="13" fillId="17" borderId="105" xfId="10" applyNumberFormat="1" applyFont="1" applyFill="1" applyBorder="1" applyAlignment="1">
      <alignment horizontal="left" vertical="center"/>
    </xf>
    <xf numFmtId="168" fontId="13" fillId="17" borderId="123" xfId="10" applyNumberFormat="1" applyFont="1" applyFill="1" applyBorder="1" applyAlignment="1">
      <alignment horizontal="left" vertical="center"/>
    </xf>
    <xf numFmtId="168" fontId="13" fillId="17" borderId="129" xfId="10" applyNumberFormat="1" applyFont="1" applyFill="1" applyBorder="1" applyAlignment="1">
      <alignment horizontal="left" vertical="center"/>
    </xf>
    <xf numFmtId="168" fontId="13" fillId="17" borderId="102" xfId="10" applyNumberFormat="1" applyFont="1" applyFill="1" applyBorder="1" applyAlignment="1">
      <alignment horizontal="left" vertical="center"/>
    </xf>
    <xf numFmtId="168" fontId="13" fillId="17" borderId="104" xfId="10" applyNumberFormat="1" applyFont="1" applyFill="1" applyBorder="1" applyAlignment="1">
      <alignment horizontal="left" vertical="center"/>
    </xf>
    <xf numFmtId="168" fontId="13" fillId="17" borderId="38" xfId="10" applyNumberFormat="1" applyFont="1" applyFill="1" applyBorder="1" applyAlignment="1">
      <alignment vertical="center"/>
    </xf>
    <xf numFmtId="168" fontId="13" fillId="17" borderId="12" xfId="10" applyNumberFormat="1" applyFont="1" applyFill="1" applyBorder="1" applyAlignment="1">
      <alignment vertical="center"/>
    </xf>
    <xf numFmtId="173" fontId="13" fillId="17" borderId="12" xfId="11" applyNumberFormat="1" applyFont="1" applyFill="1" applyBorder="1" applyAlignment="1" applyProtection="1">
      <alignment horizontal="left" vertical="center"/>
    </xf>
    <xf numFmtId="10" fontId="13" fillId="5" borderId="2" xfId="10" applyNumberFormat="1" applyFont="1" applyFill="1" applyBorder="1" applyAlignment="1">
      <alignment horizontal="center" vertical="center"/>
    </xf>
    <xf numFmtId="0" fontId="30" fillId="17" borderId="102" xfId="12" applyFont="1" applyFill="1" applyBorder="1" applyAlignment="1" applyProtection="1">
      <alignment horizontal="center" vertical="center"/>
      <protection locked="0"/>
    </xf>
    <xf numFmtId="3" fontId="8" fillId="0" borderId="1" xfId="3" applyNumberFormat="1" applyFont="1" applyBorder="1" applyAlignment="1" applyProtection="1">
      <alignment horizontal="center" vertical="center" readingOrder="1"/>
      <protection locked="0"/>
    </xf>
    <xf numFmtId="0" fontId="8" fillId="0" borderId="1" xfId="3" applyFont="1" applyBorder="1" applyAlignment="1" applyProtection="1">
      <alignment horizontal="center" vertical="center" wrapText="1"/>
      <protection locked="0"/>
    </xf>
    <xf numFmtId="0" fontId="41" fillId="3" borderId="135" xfId="3" applyFont="1" applyFill="1" applyBorder="1" applyAlignment="1">
      <alignment horizontal="center" vertical="center" wrapText="1"/>
    </xf>
    <xf numFmtId="3" fontId="8" fillId="0" borderId="1" xfId="3" applyNumberFormat="1" applyFont="1" applyBorder="1" applyAlignment="1" applyProtection="1">
      <alignment horizontal="center" vertical="center" wrapText="1" readingOrder="1"/>
      <protection locked="0"/>
    </xf>
    <xf numFmtId="14" fontId="8" fillId="0" borderId="1" xfId="3" applyNumberFormat="1" applyFont="1" applyBorder="1" applyAlignment="1" applyProtection="1">
      <alignment horizontal="center" vertical="center" wrapText="1" readingOrder="1"/>
      <protection locked="0"/>
    </xf>
    <xf numFmtId="0" fontId="30" fillId="0" borderId="0" xfId="0" applyFont="1" applyAlignment="1">
      <alignment vertical="center" wrapText="1"/>
    </xf>
    <xf numFmtId="0" fontId="37" fillId="3" borderId="0" xfId="3" applyFont="1" applyFill="1" applyAlignment="1">
      <alignment vertical="center" wrapText="1"/>
    </xf>
    <xf numFmtId="0" fontId="13" fillId="0" borderId="1" xfId="3" applyFont="1" applyBorder="1" applyAlignment="1" applyProtection="1">
      <alignment horizontal="center" vertical="center" wrapText="1"/>
      <protection locked="0"/>
    </xf>
    <xf numFmtId="3" fontId="8" fillId="3" borderId="37" xfId="3" applyNumberFormat="1" applyFont="1" applyFill="1" applyBorder="1" applyAlignment="1" applyProtection="1">
      <alignment horizontal="center" vertical="center" wrapText="1" readingOrder="1"/>
      <protection locked="0"/>
    </xf>
    <xf numFmtId="14" fontId="8" fillId="0" borderId="42" xfId="3" applyNumberFormat="1" applyFont="1" applyBorder="1" applyAlignment="1" applyProtection="1">
      <alignment horizontal="center" vertical="center" wrapText="1" readingOrder="1"/>
      <protection locked="0"/>
    </xf>
    <xf numFmtId="0" fontId="8" fillId="0" borderId="26" xfId="3" applyFont="1" applyBorder="1" applyAlignment="1" applyProtection="1">
      <alignment horizontal="center" vertical="center" wrapText="1"/>
      <protection locked="0"/>
    </xf>
    <xf numFmtId="0" fontId="8" fillId="0" borderId="27" xfId="3" applyFont="1" applyBorder="1" applyAlignment="1" applyProtection="1">
      <alignment horizontal="center" vertical="center" wrapText="1"/>
      <protection locked="0"/>
    </xf>
    <xf numFmtId="0" fontId="9" fillId="8" borderId="131" xfId="0" applyFont="1" applyFill="1" applyBorder="1" applyAlignment="1">
      <alignment horizontal="center" vertical="distributed"/>
    </xf>
    <xf numFmtId="0" fontId="9" fillId="8" borderId="55" xfId="0" applyFont="1" applyFill="1" applyBorder="1" applyAlignment="1">
      <alignment horizontal="center" vertical="distributed"/>
    </xf>
    <xf numFmtId="0" fontId="9" fillId="8" borderId="132" xfId="0" applyFont="1" applyFill="1" applyBorder="1" applyAlignment="1">
      <alignment horizontal="center" vertical="distributed"/>
    </xf>
    <xf numFmtId="0" fontId="9" fillId="6" borderId="131" xfId="3" applyFont="1" applyFill="1" applyBorder="1" applyAlignment="1">
      <alignment horizontal="center" vertical="center" wrapText="1"/>
    </xf>
    <xf numFmtId="0" fontId="9" fillId="6" borderId="55" xfId="3" applyFont="1" applyFill="1" applyBorder="1" applyAlignment="1">
      <alignment horizontal="center" vertical="center" wrapText="1"/>
    </xf>
    <xf numFmtId="0" fontId="9" fillId="6" borderId="132" xfId="3" applyFont="1" applyFill="1" applyBorder="1" applyAlignment="1">
      <alignment horizontal="center" vertical="center" wrapText="1"/>
    </xf>
    <xf numFmtId="0" fontId="8" fillId="3" borderId="55" xfId="3" applyFont="1" applyFill="1" applyBorder="1" applyAlignment="1">
      <alignment horizontal="left" vertical="center"/>
    </xf>
    <xf numFmtId="0" fontId="8" fillId="3" borderId="132" xfId="3" applyFont="1" applyFill="1" applyBorder="1" applyAlignment="1">
      <alignment horizontal="left" vertical="center"/>
    </xf>
    <xf numFmtId="14" fontId="20" fillId="0" borderId="55" xfId="0" applyNumberFormat="1" applyFont="1" applyBorder="1" applyAlignment="1" applyProtection="1">
      <alignment horizontal="left" vertical="center" wrapText="1" readingOrder="1"/>
      <protection locked="0"/>
    </xf>
    <xf numFmtId="0" fontId="8" fillId="0" borderId="55" xfId="0" applyFont="1" applyBorder="1" applyAlignment="1">
      <alignment horizontal="left" vertical="center" wrapText="1"/>
    </xf>
    <xf numFmtId="0" fontId="8" fillId="0" borderId="132" xfId="0" applyFont="1" applyBorder="1" applyAlignment="1">
      <alignment horizontal="left" vertical="center" wrapText="1"/>
    </xf>
    <xf numFmtId="3" fontId="9" fillId="7" borderId="55" xfId="0" applyNumberFormat="1" applyFont="1" applyFill="1" applyBorder="1" applyAlignment="1" applyProtection="1">
      <alignment horizontal="left" vertical="center" wrapText="1"/>
      <protection locked="0"/>
    </xf>
    <xf numFmtId="3" fontId="8" fillId="0" borderId="55" xfId="0" applyNumberFormat="1" applyFont="1" applyBorder="1" applyAlignment="1" applyProtection="1">
      <alignment horizontal="left" vertical="center" wrapText="1"/>
      <protection locked="0"/>
    </xf>
    <xf numFmtId="3" fontId="9" fillId="0" borderId="131" xfId="0" applyNumberFormat="1" applyFont="1" applyBorder="1" applyAlignment="1" applyProtection="1">
      <alignment horizontal="left" vertical="center"/>
      <protection locked="0"/>
    </xf>
    <xf numFmtId="3" fontId="9" fillId="0" borderId="55" xfId="0" applyNumberFormat="1" applyFont="1" applyBorder="1" applyAlignment="1" applyProtection="1">
      <alignment horizontal="left" vertical="center"/>
      <protection locked="0"/>
    </xf>
    <xf numFmtId="0" fontId="5" fillId="3" borderId="131" xfId="3" applyFont="1" applyFill="1" applyBorder="1" applyAlignment="1">
      <alignment horizontal="center" vertical="center" wrapText="1"/>
    </xf>
    <xf numFmtId="0" fontId="8" fillId="0" borderId="55" xfId="0" applyFont="1" applyBorder="1" applyAlignment="1">
      <alignment horizontal="left" vertical="distributed"/>
    </xf>
    <xf numFmtId="0" fontId="8" fillId="0" borderId="132" xfId="0" applyFont="1" applyBorder="1" applyAlignment="1">
      <alignment horizontal="left" vertical="distributed"/>
    </xf>
    <xf numFmtId="0" fontId="8" fillId="0" borderId="59" xfId="0" applyFont="1" applyBorder="1" applyAlignment="1">
      <alignment horizontal="left" vertical="center" wrapText="1"/>
    </xf>
    <xf numFmtId="0" fontId="8" fillId="0" borderId="60" xfId="0" applyFont="1" applyBorder="1" applyAlignment="1">
      <alignment horizontal="left" vertical="center" wrapText="1"/>
    </xf>
    <xf numFmtId="0" fontId="8" fillId="0" borderId="134" xfId="0" applyFont="1" applyBorder="1" applyAlignment="1">
      <alignment horizontal="left" vertical="center" wrapText="1"/>
    </xf>
    <xf numFmtId="0" fontId="5" fillId="0" borderId="136" xfId="3" applyFont="1" applyBorder="1" applyAlignment="1">
      <alignment horizontal="center" vertical="top" wrapText="1"/>
    </xf>
    <xf numFmtId="0" fontId="5" fillId="0" borderId="137" xfId="3" applyFont="1" applyBorder="1" applyAlignment="1">
      <alignment horizontal="center" vertical="top" wrapText="1"/>
    </xf>
    <xf numFmtId="0" fontId="9" fillId="6" borderId="131" xfId="3" applyFont="1" applyFill="1" applyBorder="1" applyAlignment="1">
      <alignment horizontal="center"/>
    </xf>
    <xf numFmtId="0" fontId="9" fillId="6" borderId="55" xfId="3" applyFont="1" applyFill="1" applyBorder="1" applyAlignment="1">
      <alignment horizontal="center"/>
    </xf>
    <xf numFmtId="0" fontId="9" fillId="6" borderId="132" xfId="3" applyFont="1" applyFill="1" applyBorder="1" applyAlignment="1">
      <alignment horizontal="center"/>
    </xf>
    <xf numFmtId="3" fontId="8" fillId="0" borderId="55" xfId="0" applyNumberFormat="1" applyFont="1" applyBorder="1" applyAlignment="1" applyProtection="1">
      <alignment horizontal="left" vertical="distributed"/>
      <protection locked="0"/>
    </xf>
    <xf numFmtId="3" fontId="9" fillId="0" borderId="55" xfId="0" applyNumberFormat="1" applyFont="1" applyBorder="1" applyAlignment="1" applyProtection="1">
      <alignment horizontal="left" vertical="center" wrapText="1"/>
      <protection locked="0"/>
    </xf>
    <xf numFmtId="0" fontId="5" fillId="0" borderId="135" xfId="0" applyFont="1" applyBorder="1" applyAlignment="1">
      <alignment horizontal="center" vertical="distributed" wrapText="1"/>
    </xf>
    <xf numFmtId="0" fontId="5" fillId="0" borderId="136" xfId="0" applyFont="1" applyBorder="1" applyAlignment="1">
      <alignment horizontal="center" vertical="distributed" wrapText="1"/>
    </xf>
    <xf numFmtId="0" fontId="5" fillId="0" borderId="131" xfId="0" applyFont="1" applyBorder="1" applyAlignment="1">
      <alignment horizontal="center" vertical="distributed"/>
    </xf>
    <xf numFmtId="0" fontId="8" fillId="0" borderId="131" xfId="0" applyFont="1" applyBorder="1" applyAlignment="1">
      <alignment horizontal="center" vertical="center"/>
    </xf>
    <xf numFmtId="0" fontId="8" fillId="0" borderId="55" xfId="0" applyFont="1" applyBorder="1" applyAlignment="1">
      <alignment horizontal="center" vertical="center"/>
    </xf>
    <xf numFmtId="0" fontId="8" fillId="0" borderId="132" xfId="0" applyFont="1" applyBorder="1" applyAlignment="1">
      <alignment horizontal="center" vertical="center"/>
    </xf>
    <xf numFmtId="0" fontId="8" fillId="0" borderId="47" xfId="0" applyFont="1" applyBorder="1" applyAlignment="1">
      <alignment horizontal="left" vertical="center" wrapText="1"/>
    </xf>
    <xf numFmtId="0" fontId="8" fillId="0" borderId="48" xfId="0" applyFont="1" applyBorder="1" applyAlignment="1">
      <alignment horizontal="left" vertical="center" wrapText="1"/>
    </xf>
    <xf numFmtId="0" fontId="8" fillId="0" borderId="138" xfId="0" applyFont="1" applyBorder="1" applyAlignment="1">
      <alignment horizontal="left" vertical="center" wrapText="1"/>
    </xf>
    <xf numFmtId="0" fontId="8" fillId="0" borderId="50" xfId="0" applyFont="1" applyBorder="1" applyAlignment="1">
      <alignment horizontal="left" vertical="center" wrapText="1"/>
    </xf>
    <xf numFmtId="0" fontId="8" fillId="0" borderId="0" xfId="0" applyFont="1" applyAlignment="1">
      <alignment horizontal="left" vertical="center" wrapText="1"/>
    </xf>
    <xf numFmtId="0" fontId="8" fillId="0" borderId="9" xfId="0" applyFont="1" applyBorder="1" applyAlignment="1">
      <alignment horizontal="left" vertical="center" wrapText="1"/>
    </xf>
    <xf numFmtId="0" fontId="8" fillId="0" borderId="52" xfId="0" applyFont="1" applyBorder="1" applyAlignment="1">
      <alignment horizontal="left" vertical="center" wrapText="1"/>
    </xf>
    <xf numFmtId="0" fontId="8" fillId="0" borderId="53" xfId="0" applyFont="1" applyBorder="1" applyAlignment="1">
      <alignment horizontal="left" vertical="center" wrapText="1"/>
    </xf>
    <xf numFmtId="0" fontId="8" fillId="0" borderId="139" xfId="0" applyFont="1" applyBorder="1" applyAlignment="1">
      <alignment horizontal="left" vertical="center" wrapText="1"/>
    </xf>
    <xf numFmtId="0" fontId="8" fillId="0" borderId="47" xfId="3" applyFont="1" applyBorder="1" applyAlignment="1">
      <alignment horizontal="left" vertical="center" wrapText="1"/>
    </xf>
    <xf numFmtId="0" fontId="8" fillId="0" borderId="48" xfId="3" applyFont="1" applyBorder="1" applyAlignment="1">
      <alignment horizontal="left" vertical="center" wrapText="1"/>
    </xf>
    <xf numFmtId="0" fontId="8" fillId="0" borderId="138" xfId="3" applyFont="1" applyBorder="1" applyAlignment="1">
      <alignment horizontal="left" vertical="center" wrapText="1"/>
    </xf>
    <xf numFmtId="0" fontId="8" fillId="0" borderId="50" xfId="3" applyFont="1" applyBorder="1" applyAlignment="1">
      <alignment horizontal="left" vertical="center" wrapText="1"/>
    </xf>
    <xf numFmtId="0" fontId="8" fillId="0" borderId="0" xfId="3" applyFont="1" applyAlignment="1">
      <alignment horizontal="left" vertical="center" wrapText="1"/>
    </xf>
    <xf numFmtId="0" fontId="8" fillId="0" borderId="9" xfId="3" applyFont="1" applyBorder="1" applyAlignment="1">
      <alignment horizontal="left" vertical="center" wrapText="1"/>
    </xf>
    <xf numFmtId="0" fontId="8" fillId="0" borderId="52" xfId="3" applyFont="1" applyBorder="1" applyAlignment="1">
      <alignment horizontal="left" vertical="center" wrapText="1"/>
    </xf>
    <xf numFmtId="0" fontId="8" fillId="0" borderId="53" xfId="3" applyFont="1" applyBorder="1" applyAlignment="1">
      <alignment horizontal="left" vertical="center" wrapText="1"/>
    </xf>
    <xf numFmtId="0" fontId="8" fillId="0" borderId="139" xfId="3" applyFont="1" applyBorder="1" applyAlignment="1">
      <alignment horizontal="left" vertical="center" wrapText="1"/>
    </xf>
    <xf numFmtId="0" fontId="5" fillId="0" borderId="135" xfId="3" applyFont="1" applyBorder="1" applyAlignment="1">
      <alignment horizontal="center" wrapText="1"/>
    </xf>
    <xf numFmtId="0" fontId="5" fillId="0" borderId="136" xfId="3" applyFont="1" applyBorder="1" applyAlignment="1">
      <alignment horizontal="center" wrapText="1"/>
    </xf>
    <xf numFmtId="0" fontId="14" fillId="3" borderId="136" xfId="3" applyFont="1" applyFill="1" applyBorder="1" applyAlignment="1">
      <alignment horizontal="center" vertical="top" wrapText="1"/>
    </xf>
    <xf numFmtId="0" fontId="14" fillId="3" borderId="137" xfId="3" applyFont="1" applyFill="1" applyBorder="1" applyAlignment="1">
      <alignment horizontal="center" vertical="top" wrapText="1"/>
    </xf>
    <xf numFmtId="0" fontId="40" fillId="8" borderId="131" xfId="3" applyFont="1" applyFill="1" applyBorder="1" applyAlignment="1">
      <alignment horizontal="center"/>
    </xf>
    <xf numFmtId="0" fontId="40" fillId="8" borderId="55" xfId="3" applyFont="1" applyFill="1" applyBorder="1" applyAlignment="1">
      <alignment horizontal="center"/>
    </xf>
    <xf numFmtId="0" fontId="40" fillId="8" borderId="132" xfId="3" applyFont="1" applyFill="1" applyBorder="1" applyAlignment="1">
      <alignment horizontal="center"/>
    </xf>
    <xf numFmtId="0" fontId="8" fillId="0" borderId="131" xfId="0" applyFont="1" applyBorder="1" applyAlignment="1">
      <alignment horizontal="left" vertical="distributed"/>
    </xf>
    <xf numFmtId="0" fontId="5" fillId="23" borderId="140" xfId="3" applyFont="1" applyFill="1" applyBorder="1" applyAlignment="1">
      <alignment horizontal="center" vertical="distributed"/>
    </xf>
    <xf numFmtId="0" fontId="5" fillId="23" borderId="48" xfId="3" applyFont="1" applyFill="1" applyBorder="1" applyAlignment="1">
      <alignment horizontal="center" vertical="distributed"/>
    </xf>
    <xf numFmtId="0" fontId="5" fillId="23" borderId="138" xfId="3" applyFont="1" applyFill="1" applyBorder="1" applyAlignment="1">
      <alignment horizontal="center" vertical="distributed"/>
    </xf>
    <xf numFmtId="0" fontId="8" fillId="0" borderId="0" xfId="3" applyFont="1" applyAlignment="1">
      <alignment horizontal="left" vertical="distributed" wrapText="1"/>
    </xf>
    <xf numFmtId="0" fontId="8" fillId="0" borderId="0" xfId="3" applyFont="1" applyAlignment="1">
      <alignment horizontal="left" vertical="distributed"/>
    </xf>
    <xf numFmtId="0" fontId="8" fillId="0" borderId="9" xfId="3" applyFont="1" applyBorder="1" applyAlignment="1">
      <alignment horizontal="left" vertical="distributed"/>
    </xf>
    <xf numFmtId="0" fontId="8" fillId="0" borderId="48" xfId="3" applyFont="1" applyBorder="1" applyAlignment="1">
      <alignment horizontal="left" vertical="distributed"/>
    </xf>
    <xf numFmtId="0" fontId="8" fillId="0" borderId="138" xfId="3" applyFont="1" applyBorder="1" applyAlignment="1">
      <alignment horizontal="left" vertical="distributed"/>
    </xf>
    <xf numFmtId="0" fontId="5" fillId="0" borderId="136" xfId="0" applyFont="1" applyBorder="1" applyAlignment="1">
      <alignment horizontal="center" vertical="justify"/>
    </xf>
    <xf numFmtId="0" fontId="5" fillId="0" borderId="137" xfId="0" applyFont="1" applyBorder="1" applyAlignment="1">
      <alignment horizontal="center" vertical="justify"/>
    </xf>
    <xf numFmtId="0" fontId="5" fillId="0" borderId="135" xfId="0" applyFont="1" applyBorder="1" applyAlignment="1">
      <alignment horizontal="center"/>
    </xf>
    <xf numFmtId="0" fontId="5" fillId="0" borderId="136" xfId="0" applyFont="1" applyBorder="1" applyAlignment="1">
      <alignment horizontal="center"/>
    </xf>
    <xf numFmtId="0" fontId="5" fillId="0" borderId="133" xfId="0" applyFont="1" applyBorder="1" applyAlignment="1">
      <alignment horizontal="center" vertical="justify"/>
    </xf>
    <xf numFmtId="0" fontId="5" fillId="0" borderId="60" xfId="0" applyFont="1" applyBorder="1" applyAlignment="1">
      <alignment horizontal="center" vertical="justify"/>
    </xf>
    <xf numFmtId="0" fontId="5" fillId="0" borderId="134" xfId="0" applyFont="1" applyBorder="1" applyAlignment="1">
      <alignment horizontal="center" vertical="justify"/>
    </xf>
    <xf numFmtId="3" fontId="9" fillId="21" borderId="55" xfId="0" applyNumberFormat="1" applyFont="1" applyFill="1" applyBorder="1" applyAlignment="1" applyProtection="1">
      <alignment horizontal="left" vertical="center" wrapText="1"/>
      <protection locked="0"/>
    </xf>
    <xf numFmtId="0" fontId="9" fillId="0" borderId="133" xfId="3" applyFont="1" applyBorder="1" applyAlignment="1">
      <alignment horizontal="center" vertical="center" wrapText="1"/>
    </xf>
    <xf numFmtId="0" fontId="9" fillId="0" borderId="60" xfId="3" applyFont="1" applyBorder="1" applyAlignment="1">
      <alignment horizontal="center" vertical="center" wrapText="1"/>
    </xf>
    <xf numFmtId="0" fontId="9" fillId="0" borderId="134" xfId="3" applyFont="1" applyBorder="1" applyAlignment="1">
      <alignment horizontal="center" vertical="center" wrapText="1"/>
    </xf>
    <xf numFmtId="0" fontId="35" fillId="20" borderId="48" xfId="0" applyFont="1" applyFill="1" applyBorder="1" applyAlignment="1">
      <alignment horizontal="center" vertical="center"/>
    </xf>
    <xf numFmtId="0" fontId="35" fillId="20" borderId="130" xfId="0" applyFont="1" applyFill="1" applyBorder="1" applyAlignment="1">
      <alignment horizontal="center" vertical="center"/>
    </xf>
    <xf numFmtId="0" fontId="8" fillId="0" borderId="94" xfId="3" applyFont="1" applyBorder="1" applyAlignment="1">
      <alignment horizontal="left" vertical="distributed"/>
    </xf>
    <xf numFmtId="0" fontId="8" fillId="0" borderId="131" xfId="0" applyFont="1" applyBorder="1" applyAlignment="1">
      <alignment horizontal="center" vertical="distributed"/>
    </xf>
    <xf numFmtId="0" fontId="8" fillId="0" borderId="55" xfId="0" applyFont="1" applyBorder="1" applyAlignment="1">
      <alignment horizontal="center" vertical="distributed"/>
    </xf>
    <xf numFmtId="0" fontId="8" fillId="0" borderId="132" xfId="0" applyFont="1" applyBorder="1" applyAlignment="1">
      <alignment horizontal="center" vertical="distributed"/>
    </xf>
    <xf numFmtId="0" fontId="5" fillId="0" borderId="135" xfId="0" applyFont="1" applyBorder="1" applyAlignment="1">
      <alignment horizontal="center" vertical="distributed"/>
    </xf>
    <xf numFmtId="0" fontId="5" fillId="0" borderId="136" xfId="0" applyFont="1" applyBorder="1" applyAlignment="1">
      <alignment horizontal="center" vertical="distributed"/>
    </xf>
    <xf numFmtId="0" fontId="5" fillId="0" borderId="137" xfId="0" applyFont="1" applyBorder="1" applyAlignment="1">
      <alignment horizontal="center" vertical="distributed"/>
    </xf>
    <xf numFmtId="0" fontId="9" fillId="19" borderId="131" xfId="0" applyFont="1" applyFill="1" applyBorder="1" applyAlignment="1">
      <alignment horizontal="center" vertical="distributed"/>
    </xf>
    <xf numFmtId="0" fontId="9" fillId="19" borderId="55" xfId="0" applyFont="1" applyFill="1" applyBorder="1" applyAlignment="1">
      <alignment horizontal="center" vertical="distributed"/>
    </xf>
    <xf numFmtId="0" fontId="9" fillId="19" borderId="132" xfId="0" applyFont="1" applyFill="1" applyBorder="1" applyAlignment="1">
      <alignment horizontal="center" vertical="distributed"/>
    </xf>
    <xf numFmtId="0" fontId="5" fillId="19" borderId="99" xfId="3" applyFont="1" applyFill="1" applyBorder="1" applyAlignment="1">
      <alignment horizontal="center" vertical="distributed"/>
    </xf>
    <xf numFmtId="0" fontId="5" fillId="19" borderId="60" xfId="3" applyFont="1" applyFill="1" applyBorder="1" applyAlignment="1">
      <alignment horizontal="center" vertical="distributed"/>
    </xf>
    <xf numFmtId="0" fontId="5" fillId="19" borderId="100" xfId="3" applyFont="1" applyFill="1" applyBorder="1" applyAlignment="1">
      <alignment horizontal="center" vertical="distributed"/>
    </xf>
    <xf numFmtId="0" fontId="3" fillId="3" borderId="53" xfId="3" applyFill="1" applyBorder="1" applyAlignment="1">
      <alignment horizontal="left" vertical="top" wrapText="1"/>
    </xf>
    <xf numFmtId="0" fontId="3" fillId="3" borderId="139" xfId="3" applyFill="1" applyBorder="1" applyAlignment="1">
      <alignment horizontal="left" vertical="top" wrapText="1"/>
    </xf>
    <xf numFmtId="0" fontId="13" fillId="0" borderId="1" xfId="3" applyFont="1" applyBorder="1" applyAlignment="1">
      <alignment horizontal="center" vertical="center" wrapText="1"/>
    </xf>
    <xf numFmtId="0" fontId="24" fillId="0" borderId="1" xfId="3" applyFont="1" applyBorder="1" applyAlignment="1">
      <alignment horizontal="center" vertical="center" wrapText="1"/>
    </xf>
    <xf numFmtId="0" fontId="12" fillId="0" borderId="1" xfId="3" applyFont="1" applyBorder="1" applyAlignment="1" applyProtection="1">
      <alignment horizontal="center" vertical="center" wrapText="1"/>
      <protection locked="0"/>
    </xf>
    <xf numFmtId="0" fontId="10" fillId="4" borderId="131" xfId="3" applyFont="1" applyFill="1" applyBorder="1" applyAlignment="1">
      <alignment horizontal="center" vertical="center" wrapText="1"/>
    </xf>
    <xf numFmtId="0" fontId="10" fillId="4" borderId="55" xfId="3" applyFont="1" applyFill="1" applyBorder="1" applyAlignment="1">
      <alignment horizontal="center" vertical="center" wrapText="1"/>
    </xf>
    <xf numFmtId="0" fontId="10" fillId="4" borderId="132" xfId="3" applyFont="1" applyFill="1" applyBorder="1" applyAlignment="1">
      <alignment horizontal="center" vertical="center" wrapText="1"/>
    </xf>
    <xf numFmtId="0" fontId="9" fillId="5" borderId="131" xfId="3" applyFont="1" applyFill="1" applyBorder="1" applyAlignment="1">
      <alignment horizontal="center" vertical="center" wrapText="1"/>
    </xf>
    <xf numFmtId="0" fontId="9" fillId="5" borderId="55" xfId="3" applyFont="1" applyFill="1" applyBorder="1" applyAlignment="1">
      <alignment horizontal="center" vertical="center" wrapText="1"/>
    </xf>
    <xf numFmtId="0" fontId="9" fillId="5" borderId="132" xfId="3" applyFont="1" applyFill="1" applyBorder="1" applyAlignment="1">
      <alignment horizontal="center" vertical="center" wrapText="1"/>
    </xf>
    <xf numFmtId="0" fontId="9" fillId="0" borderId="131" xfId="3" applyFont="1" applyBorder="1" applyAlignment="1">
      <alignment horizontal="center" vertical="center" wrapText="1"/>
    </xf>
    <xf numFmtId="0" fontId="9" fillId="0" borderId="55" xfId="3" applyFont="1" applyBorder="1" applyAlignment="1">
      <alignment horizontal="center" vertical="center" wrapText="1"/>
    </xf>
    <xf numFmtId="0" fontId="9" fillId="0" borderId="132" xfId="3" applyFont="1" applyBorder="1" applyAlignment="1">
      <alignment horizontal="center" vertical="center" wrapText="1"/>
    </xf>
    <xf numFmtId="0" fontId="8" fillId="3" borderId="144" xfId="3" applyFont="1" applyFill="1" applyBorder="1" applyAlignment="1">
      <alignment horizontal="center" vertical="top"/>
    </xf>
    <xf numFmtId="0" fontId="8" fillId="3" borderId="53" xfId="3" applyFont="1" applyFill="1" applyBorder="1" applyAlignment="1">
      <alignment horizontal="center" vertical="top"/>
    </xf>
    <xf numFmtId="0" fontId="8" fillId="3" borderId="139" xfId="3" applyFont="1" applyFill="1" applyBorder="1" applyAlignment="1">
      <alignment horizontal="center" vertical="top"/>
    </xf>
    <xf numFmtId="0" fontId="5" fillId="5" borderId="131" xfId="3" applyFont="1" applyFill="1" applyBorder="1" applyAlignment="1">
      <alignment horizontal="center" vertical="center" wrapText="1"/>
    </xf>
    <xf numFmtId="0" fontId="8" fillId="0" borderId="55" xfId="0" applyFont="1" applyBorder="1" applyAlignment="1">
      <alignment vertical="center" wrapText="1"/>
    </xf>
    <xf numFmtId="0" fontId="8" fillId="0" borderId="132" xfId="0" applyFont="1" applyBorder="1" applyAlignment="1">
      <alignment vertical="center" wrapText="1"/>
    </xf>
    <xf numFmtId="0" fontId="8" fillId="0" borderId="61" xfId="0" applyFont="1" applyBorder="1" applyAlignment="1">
      <alignment horizontal="left" vertical="center" wrapText="1"/>
    </xf>
    <xf numFmtId="0" fontId="5" fillId="7" borderId="131" xfId="3" applyFont="1" applyFill="1" applyBorder="1" applyAlignment="1">
      <alignment horizontal="center" vertical="center" wrapText="1"/>
    </xf>
    <xf numFmtId="0" fontId="9" fillId="8" borderId="131" xfId="3" applyFont="1" applyFill="1" applyBorder="1" applyAlignment="1">
      <alignment horizontal="center"/>
    </xf>
    <xf numFmtId="0" fontId="9" fillId="8" borderId="55" xfId="3" applyFont="1" applyFill="1" applyBorder="1" applyAlignment="1">
      <alignment horizontal="center"/>
    </xf>
    <xf numFmtId="0" fontId="9" fillId="8" borderId="132" xfId="3" applyFont="1" applyFill="1" applyBorder="1" applyAlignment="1">
      <alignment horizontal="center"/>
    </xf>
    <xf numFmtId="0" fontId="5" fillId="3" borderId="133" xfId="3" applyFont="1" applyFill="1" applyBorder="1" applyAlignment="1">
      <alignment horizontal="center" vertical="center" wrapText="1"/>
    </xf>
    <xf numFmtId="0" fontId="5" fillId="3" borderId="60" xfId="3" applyFont="1" applyFill="1" applyBorder="1" applyAlignment="1">
      <alignment horizontal="center" vertical="center" wrapText="1"/>
    </xf>
    <xf numFmtId="0" fontId="5" fillId="3" borderId="134" xfId="3" applyFont="1" applyFill="1" applyBorder="1" applyAlignment="1">
      <alignment horizontal="center" vertical="center" wrapText="1"/>
    </xf>
    <xf numFmtId="0" fontId="8" fillId="3" borderId="133" xfId="3" applyFont="1" applyFill="1" applyBorder="1" applyAlignment="1">
      <alignment horizontal="center" vertical="top" wrapText="1"/>
    </xf>
    <xf numFmtId="0" fontId="8" fillId="3" borderId="60" xfId="3" applyFont="1" applyFill="1" applyBorder="1" applyAlignment="1">
      <alignment horizontal="center" vertical="top" wrapText="1"/>
    </xf>
    <xf numFmtId="0" fontId="8" fillId="3" borderId="134" xfId="3" applyFont="1" applyFill="1" applyBorder="1" applyAlignment="1">
      <alignment horizontal="center" vertical="top" wrapText="1"/>
    </xf>
    <xf numFmtId="0" fontId="8" fillId="0" borderId="133" xfId="0" applyFont="1" applyBorder="1" applyAlignment="1">
      <alignment horizontal="center" vertical="distributed"/>
    </xf>
    <xf numFmtId="0" fontId="8" fillId="0" borderId="60" xfId="0" applyFont="1" applyBorder="1" applyAlignment="1">
      <alignment horizontal="center" vertical="distributed"/>
    </xf>
    <xf numFmtId="0" fontId="8" fillId="0" borderId="134" xfId="0" applyFont="1" applyBorder="1" applyAlignment="1">
      <alignment horizontal="center" vertical="distributed"/>
    </xf>
    <xf numFmtId="0" fontId="5" fillId="0" borderId="131" xfId="3" applyFont="1" applyBorder="1" applyAlignment="1">
      <alignment horizontal="center" vertical="center" wrapText="1"/>
    </xf>
    <xf numFmtId="0" fontId="5" fillId="0" borderId="135" xfId="3" applyFont="1" applyBorder="1" applyAlignment="1">
      <alignment horizontal="center" vertical="center" wrapText="1"/>
    </xf>
    <xf numFmtId="0" fontId="5" fillId="0" borderId="136" xfId="3" applyFont="1" applyBorder="1" applyAlignment="1">
      <alignment horizontal="center" vertical="center" wrapText="1"/>
    </xf>
    <xf numFmtId="0" fontId="9" fillId="0" borderId="133" xfId="0" applyFont="1" applyBorder="1" applyAlignment="1">
      <alignment horizontal="center" vertical="distributed"/>
    </xf>
    <xf numFmtId="0" fontId="9" fillId="0" borderId="60" xfId="0" applyFont="1" applyBorder="1" applyAlignment="1">
      <alignment horizontal="center" vertical="distributed"/>
    </xf>
    <xf numFmtId="0" fontId="9" fillId="0" borderId="134" xfId="0" applyFont="1" applyBorder="1" applyAlignment="1">
      <alignment horizontal="center" vertical="distributed"/>
    </xf>
    <xf numFmtId="3" fontId="15" fillId="0" borderId="131" xfId="0" applyNumberFormat="1" applyFont="1" applyBorder="1" applyAlignment="1" applyProtection="1">
      <alignment horizontal="center" vertical="center"/>
      <protection locked="0"/>
    </xf>
    <xf numFmtId="3" fontId="15" fillId="0" borderId="55" xfId="0" applyNumberFormat="1" applyFont="1" applyBorder="1" applyAlignment="1" applyProtection="1">
      <alignment horizontal="center" vertical="center"/>
      <protection locked="0"/>
    </xf>
    <xf numFmtId="3" fontId="15" fillId="0" borderId="132" xfId="0" applyNumberFormat="1" applyFont="1" applyBorder="1" applyAlignment="1" applyProtection="1">
      <alignment horizontal="center" vertical="center"/>
      <protection locked="0"/>
    </xf>
    <xf numFmtId="0" fontId="9" fillId="0" borderId="55" xfId="0" applyFont="1" applyBorder="1" applyAlignment="1">
      <alignment horizontal="left" vertical="distributed"/>
    </xf>
    <xf numFmtId="0" fontId="9" fillId="0" borderId="132" xfId="0" applyFont="1" applyBorder="1" applyAlignment="1">
      <alignment horizontal="left" vertical="distributed"/>
    </xf>
    <xf numFmtId="3" fontId="9" fillId="19" borderId="55" xfId="0" applyNumberFormat="1" applyFont="1" applyFill="1" applyBorder="1" applyAlignment="1" applyProtection="1">
      <alignment horizontal="left" vertical="center" wrapText="1"/>
      <protection locked="0"/>
    </xf>
    <xf numFmtId="0" fontId="5" fillId="20" borderId="79" xfId="3" applyFont="1" applyFill="1" applyBorder="1" applyAlignment="1">
      <alignment horizontal="center" vertical="distributed"/>
    </xf>
    <xf numFmtId="0" fontId="5" fillId="20" borderId="0" xfId="3" applyFont="1" applyFill="1" applyAlignment="1">
      <alignment horizontal="center" vertical="distributed"/>
    </xf>
    <xf numFmtId="0" fontId="5" fillId="20" borderId="94" xfId="3" applyFont="1" applyFill="1" applyBorder="1" applyAlignment="1">
      <alignment horizontal="center" vertical="distributed"/>
    </xf>
    <xf numFmtId="0" fontId="5" fillId="0" borderId="137" xfId="3" applyFont="1" applyBorder="1" applyAlignment="1">
      <alignment horizontal="center" vertical="center" wrapText="1"/>
    </xf>
    <xf numFmtId="0" fontId="5" fillId="0" borderId="135" xfId="0" applyFont="1" applyBorder="1" applyAlignment="1">
      <alignment horizontal="center" vertical="center" wrapText="1"/>
    </xf>
    <xf numFmtId="0" fontId="5" fillId="0" borderId="136" xfId="0" applyFont="1" applyBorder="1" applyAlignment="1">
      <alignment horizontal="center" vertical="center" wrapText="1"/>
    </xf>
    <xf numFmtId="0" fontId="5" fillId="0" borderId="137" xfId="0" applyFont="1" applyBorder="1" applyAlignment="1">
      <alignment horizontal="center" vertical="center" wrapText="1"/>
    </xf>
    <xf numFmtId="0" fontId="8" fillId="3" borderId="140" xfId="3" applyFont="1" applyFill="1" applyBorder="1" applyAlignment="1">
      <alignment horizontal="center" vertical="top" wrapText="1"/>
    </xf>
    <xf numFmtId="0" fontId="8" fillId="3" borderId="48" xfId="3" applyFont="1" applyFill="1" applyBorder="1" applyAlignment="1">
      <alignment horizontal="center" vertical="top" wrapText="1"/>
    </xf>
    <xf numFmtId="0" fontId="8" fillId="3" borderId="138" xfId="3" applyFont="1" applyFill="1" applyBorder="1" applyAlignment="1">
      <alignment horizontal="center" vertical="top" wrapText="1"/>
    </xf>
    <xf numFmtId="0" fontId="8" fillId="0" borderId="79" xfId="3" applyFont="1" applyBorder="1" applyAlignment="1">
      <alignment horizontal="left" vertical="distributed"/>
    </xf>
    <xf numFmtId="0" fontId="8" fillId="0" borderId="0" xfId="3" applyFont="1" applyAlignment="1">
      <alignment horizontal="center" vertical="distributed" wrapText="1"/>
    </xf>
    <xf numFmtId="0" fontId="8" fillId="0" borderId="0" xfId="3" applyFont="1" applyAlignment="1">
      <alignment horizontal="center" vertical="distributed"/>
    </xf>
    <xf numFmtId="0" fontId="8" fillId="0" borderId="94" xfId="3" applyFont="1" applyBorder="1" applyAlignment="1">
      <alignment horizontal="center" vertical="distributed"/>
    </xf>
    <xf numFmtId="0" fontId="8" fillId="3" borderId="79" xfId="3" applyFont="1" applyFill="1" applyBorder="1" applyAlignment="1">
      <alignment horizontal="center" vertical="top" wrapText="1"/>
    </xf>
    <xf numFmtId="0" fontId="8" fillId="3" borderId="0" xfId="3" applyFont="1" applyFill="1" applyAlignment="1">
      <alignment horizontal="center" vertical="top" wrapText="1"/>
    </xf>
    <xf numFmtId="0" fontId="8" fillId="3" borderId="94" xfId="3" applyFont="1" applyFill="1" applyBorder="1" applyAlignment="1">
      <alignment horizontal="center" vertical="top" wrapText="1"/>
    </xf>
    <xf numFmtId="0" fontId="37" fillId="3" borderId="98" xfId="3" applyFont="1" applyFill="1" applyBorder="1" applyAlignment="1">
      <alignment horizontal="center" vertical="center" wrapText="1"/>
    </xf>
    <xf numFmtId="0" fontId="37" fillId="3" borderId="48" xfId="3" applyFont="1" applyFill="1" applyBorder="1" applyAlignment="1">
      <alignment horizontal="center" vertical="center" wrapText="1"/>
    </xf>
    <xf numFmtId="0" fontId="37" fillId="3" borderId="130" xfId="3" applyFont="1" applyFill="1" applyBorder="1" applyAlignment="1">
      <alignment horizontal="center" vertical="center" wrapText="1"/>
    </xf>
    <xf numFmtId="0" fontId="37" fillId="3" borderId="79" xfId="3" applyFont="1" applyFill="1" applyBorder="1" applyAlignment="1">
      <alignment horizontal="center" vertical="center" wrapText="1"/>
    </xf>
    <xf numFmtId="0" fontId="37" fillId="3" borderId="0" xfId="3" applyFont="1" applyFill="1" applyAlignment="1">
      <alignment horizontal="center" vertical="center" wrapText="1"/>
    </xf>
    <xf numFmtId="0" fontId="37" fillId="3" borderId="94" xfId="3" applyFont="1" applyFill="1" applyBorder="1" applyAlignment="1">
      <alignment horizontal="center" vertical="center" wrapText="1"/>
    </xf>
    <xf numFmtId="0" fontId="37" fillId="3" borderId="95" xfId="3" applyFont="1" applyFill="1" applyBorder="1" applyAlignment="1">
      <alignment horizontal="center" vertical="center" wrapText="1"/>
    </xf>
    <xf numFmtId="0" fontId="37" fillId="3" borderId="53" xfId="3" applyFont="1" applyFill="1" applyBorder="1" applyAlignment="1">
      <alignment horizontal="center" vertical="center" wrapText="1"/>
    </xf>
    <xf numFmtId="0" fontId="37" fillId="3" borderId="96" xfId="3" applyFont="1" applyFill="1" applyBorder="1" applyAlignment="1">
      <alignment horizontal="center" vertical="center" wrapText="1"/>
    </xf>
    <xf numFmtId="0" fontId="5" fillId="19" borderId="68" xfId="0" applyFont="1" applyFill="1" applyBorder="1" applyAlignment="1">
      <alignment horizontal="center" vertical="distributed"/>
    </xf>
    <xf numFmtId="0" fontId="5" fillId="19" borderId="55" xfId="0" applyFont="1" applyFill="1" applyBorder="1" applyAlignment="1">
      <alignment horizontal="center" vertical="distributed"/>
    </xf>
    <xf numFmtId="0" fontId="5" fillId="19" borderId="69" xfId="0" applyFont="1" applyFill="1" applyBorder="1" applyAlignment="1">
      <alignment horizontal="center" vertical="distributed"/>
    </xf>
    <xf numFmtId="0" fontId="8" fillId="0" borderId="59" xfId="3" applyFont="1" applyBorder="1" applyAlignment="1">
      <alignment horizontal="center" vertical="center"/>
    </xf>
    <xf numFmtId="0" fontId="8" fillId="0" borderId="60" xfId="3" applyFont="1" applyBorder="1" applyAlignment="1">
      <alignment horizontal="center" vertical="center"/>
    </xf>
    <xf numFmtId="0" fontId="8" fillId="0" borderId="61" xfId="3" applyFont="1" applyBorder="1" applyAlignment="1">
      <alignment horizontal="center" vertical="center"/>
    </xf>
    <xf numFmtId="0" fontId="8" fillId="0" borderId="59" xfId="3" applyFont="1" applyBorder="1" applyAlignment="1">
      <alignment horizontal="center" vertical="center" wrapText="1"/>
    </xf>
    <xf numFmtId="0" fontId="8" fillId="0" borderId="60" xfId="3" applyFont="1" applyBorder="1" applyAlignment="1">
      <alignment horizontal="center" vertical="center" wrapText="1"/>
    </xf>
    <xf numFmtId="0" fontId="8" fillId="0" borderId="61" xfId="3" applyFont="1" applyBorder="1" applyAlignment="1">
      <alignment horizontal="center" vertical="center" wrapText="1"/>
    </xf>
    <xf numFmtId="0" fontId="8" fillId="3" borderId="50" xfId="3" applyFont="1" applyFill="1" applyBorder="1" applyAlignment="1">
      <alignment horizontal="center" vertical="top" wrapText="1"/>
    </xf>
    <xf numFmtId="0" fontId="6" fillId="0" borderId="0" xfId="0" applyFont="1" applyAlignment="1">
      <alignment horizontal="left" vertical="top" wrapText="1"/>
    </xf>
    <xf numFmtId="0" fontId="15" fillId="0" borderId="61" xfId="0" applyFont="1" applyBorder="1" applyAlignment="1">
      <alignment horizontal="center" vertical="center" wrapText="1" readingOrder="1"/>
    </xf>
    <xf numFmtId="0" fontId="15" fillId="0" borderId="55" xfId="0" applyFont="1" applyBorder="1" applyAlignment="1">
      <alignment horizontal="center" vertical="center" wrapText="1" readingOrder="1"/>
    </xf>
    <xf numFmtId="0" fontId="17" fillId="0" borderId="61" xfId="0" applyFont="1" applyBorder="1" applyAlignment="1">
      <alignment horizontal="center" vertical="center" wrapText="1" readingOrder="1"/>
    </xf>
    <xf numFmtId="0" fontId="17" fillId="0" borderId="55" xfId="0" applyFont="1" applyBorder="1" applyAlignment="1">
      <alignment horizontal="center" vertical="center" wrapText="1" readingOrder="1"/>
    </xf>
    <xf numFmtId="0" fontId="17" fillId="8" borderId="82" xfId="0" applyFont="1" applyFill="1" applyBorder="1" applyAlignment="1">
      <alignment horizontal="center" vertical="center" wrapText="1" readingOrder="1"/>
    </xf>
    <xf numFmtId="0" fontId="17" fillId="8" borderId="71" xfId="0" applyFont="1" applyFill="1" applyBorder="1" applyAlignment="1">
      <alignment horizontal="center" vertical="center" wrapText="1" readingOrder="1"/>
    </xf>
    <xf numFmtId="0" fontId="15" fillId="0" borderId="55" xfId="0" applyFont="1" applyBorder="1" applyAlignment="1" applyProtection="1">
      <alignment horizontal="center" vertical="center"/>
      <protection locked="0"/>
    </xf>
    <xf numFmtId="0" fontId="15" fillId="0" borderId="69" xfId="0" applyFont="1" applyBorder="1" applyAlignment="1" applyProtection="1">
      <alignment horizontal="center" vertical="center"/>
      <protection locked="0"/>
    </xf>
    <xf numFmtId="0" fontId="15" fillId="0" borderId="71" xfId="0" applyFont="1" applyBorder="1" applyAlignment="1" applyProtection="1">
      <alignment horizontal="center" vertical="center"/>
      <protection locked="0"/>
    </xf>
    <xf numFmtId="0" fontId="15" fillId="0" borderId="72" xfId="0" applyFont="1" applyBorder="1" applyAlignment="1" applyProtection="1">
      <alignment horizontal="center" vertical="center"/>
      <protection locked="0"/>
    </xf>
    <xf numFmtId="0" fontId="15" fillId="0" borderId="55" xfId="0" applyFont="1" applyBorder="1" applyAlignment="1">
      <alignment horizontal="left" vertical="center" wrapText="1" readingOrder="1"/>
    </xf>
    <xf numFmtId="4" fontId="15" fillId="0" borderId="55" xfId="1" applyNumberFormat="1" applyFont="1" applyFill="1" applyBorder="1" applyAlignment="1" applyProtection="1">
      <alignment horizontal="right" vertical="center" wrapText="1" readingOrder="1"/>
      <protection locked="0"/>
    </xf>
    <xf numFmtId="4" fontId="6" fillId="0" borderId="55" xfId="1" applyNumberFormat="1" applyFont="1" applyFill="1" applyBorder="1" applyAlignment="1" applyProtection="1">
      <alignment horizontal="right" vertical="center" wrapText="1" readingOrder="1"/>
      <protection locked="0"/>
    </xf>
    <xf numFmtId="0" fontId="6" fillId="0" borderId="55" xfId="0" applyFont="1" applyBorder="1" applyAlignment="1">
      <alignment horizontal="left" vertical="center"/>
    </xf>
    <xf numFmtId="0" fontId="17" fillId="0" borderId="61" xfId="0" applyFont="1" applyBorder="1" applyAlignment="1">
      <alignment horizontal="center" vertical="center"/>
    </xf>
    <xf numFmtId="0" fontId="17" fillId="0" borderId="55" xfId="0" applyFont="1" applyBorder="1" applyAlignment="1">
      <alignment horizontal="center" vertical="center"/>
    </xf>
    <xf numFmtId="0" fontId="15" fillId="8" borderId="55" xfId="0" applyFont="1" applyFill="1" applyBorder="1" applyAlignment="1">
      <alignment horizontal="center" vertical="center" wrapText="1" readingOrder="1"/>
    </xf>
    <xf numFmtId="0" fontId="15" fillId="8" borderId="69" xfId="0" applyFont="1" applyFill="1" applyBorder="1" applyAlignment="1">
      <alignment horizontal="center" vertical="center" wrapText="1" readingOrder="1"/>
    </xf>
    <xf numFmtId="3" fontId="15" fillId="8" borderId="55" xfId="0" applyNumberFormat="1" applyFont="1" applyFill="1" applyBorder="1" applyAlignment="1">
      <alignment horizontal="center" vertical="center" wrapText="1" readingOrder="1"/>
    </xf>
    <xf numFmtId="3" fontId="15" fillId="8" borderId="69" xfId="0" applyNumberFormat="1" applyFont="1" applyFill="1" applyBorder="1" applyAlignment="1">
      <alignment horizontal="center" vertical="center" wrapText="1" readingOrder="1"/>
    </xf>
    <xf numFmtId="0" fontId="6" fillId="0" borderId="55" xfId="0" applyFont="1" applyBorder="1" applyAlignment="1">
      <alignment horizontal="left" vertical="center" wrapText="1"/>
    </xf>
    <xf numFmtId="4" fontId="15" fillId="0" borderId="56" xfId="1" applyNumberFormat="1" applyFont="1" applyFill="1" applyBorder="1" applyAlignment="1" applyProtection="1">
      <alignment horizontal="right" vertical="center" wrapText="1" readingOrder="1"/>
      <protection locked="0"/>
    </xf>
    <xf numFmtId="0" fontId="30" fillId="0" borderId="20" xfId="0" applyFont="1" applyBorder="1" applyAlignment="1">
      <alignment horizontal="center" vertical="center" wrapText="1"/>
    </xf>
    <xf numFmtId="0" fontId="30" fillId="0" borderId="21" xfId="0" applyFont="1" applyBorder="1" applyAlignment="1">
      <alignment horizontal="center" vertical="center" wrapText="1"/>
    </xf>
    <xf numFmtId="0" fontId="30" fillId="0" borderId="41" xfId="0" applyFont="1" applyBorder="1" applyAlignment="1">
      <alignment horizontal="center" vertical="center" wrapText="1"/>
    </xf>
    <xf numFmtId="0" fontId="30" fillId="0" borderId="13" xfId="0" applyFont="1" applyBorder="1" applyAlignment="1">
      <alignment horizontal="center" vertical="center" wrapText="1"/>
    </xf>
    <xf numFmtId="0" fontId="30" fillId="0" borderId="0" xfId="0" applyFont="1" applyAlignment="1">
      <alignment horizontal="center" vertical="center" wrapText="1"/>
    </xf>
    <xf numFmtId="0" fontId="30" fillId="0" borderId="14" xfId="0" applyFont="1" applyBorder="1" applyAlignment="1">
      <alignment horizontal="center" vertical="center" wrapText="1"/>
    </xf>
    <xf numFmtId="0" fontId="30" fillId="0" borderId="15" xfId="0" applyFont="1" applyBorder="1" applyAlignment="1">
      <alignment horizontal="center" vertical="center" wrapText="1"/>
    </xf>
    <xf numFmtId="0" fontId="30" fillId="0" borderId="16" xfId="0" applyFont="1" applyBorder="1" applyAlignment="1">
      <alignment horizontal="center" vertical="center" wrapText="1"/>
    </xf>
    <xf numFmtId="0" fontId="30" fillId="0" borderId="17" xfId="0" applyFont="1" applyBorder="1" applyAlignment="1">
      <alignment horizontal="center" vertical="center" wrapText="1"/>
    </xf>
    <xf numFmtId="4" fontId="6" fillId="0" borderId="59" xfId="1" applyNumberFormat="1" applyFont="1" applyFill="1" applyBorder="1" applyAlignment="1" applyProtection="1">
      <alignment horizontal="right" vertical="center" wrapText="1" readingOrder="1"/>
      <protection locked="0"/>
    </xf>
    <xf numFmtId="4" fontId="6" fillId="0" borderId="61" xfId="1" applyNumberFormat="1" applyFont="1" applyFill="1" applyBorder="1" applyAlignment="1" applyProtection="1">
      <alignment horizontal="right" vertical="center" wrapText="1" readingOrder="1"/>
      <protection locked="0"/>
    </xf>
    <xf numFmtId="0" fontId="15" fillId="0" borderId="59" xfId="0" applyFont="1" applyBorder="1" applyAlignment="1">
      <alignment horizontal="left" vertical="center" wrapText="1"/>
    </xf>
    <xf numFmtId="0" fontId="15" fillId="0" borderId="60" xfId="0" applyFont="1" applyBorder="1" applyAlignment="1">
      <alignment horizontal="left" vertical="center" wrapText="1"/>
    </xf>
    <xf numFmtId="0" fontId="15" fillId="0" borderId="61" xfId="0" applyFont="1" applyBorder="1" applyAlignment="1">
      <alignment horizontal="left" vertical="center" wrapText="1"/>
    </xf>
    <xf numFmtId="3" fontId="6" fillId="0" borderId="55" xfId="0" applyNumberFormat="1" applyFont="1" applyBorder="1" applyAlignment="1">
      <alignment horizontal="center" vertical="center"/>
    </xf>
    <xf numFmtId="4" fontId="6" fillId="0" borderId="55" xfId="0" applyNumberFormat="1" applyFont="1" applyBorder="1" applyAlignment="1" applyProtection="1">
      <alignment horizontal="right" vertical="center"/>
      <protection locked="0"/>
    </xf>
    <xf numFmtId="3" fontId="15" fillId="16" borderId="68" xfId="0" applyNumberFormat="1" applyFont="1" applyFill="1" applyBorder="1" applyAlignment="1">
      <alignment horizontal="center" vertical="center"/>
    </xf>
    <xf numFmtId="3" fontId="15" fillId="16" borderId="55" xfId="0" applyNumberFormat="1" applyFont="1" applyFill="1" applyBorder="1" applyAlignment="1">
      <alignment horizontal="center" vertical="center"/>
    </xf>
    <xf numFmtId="3" fontId="15" fillId="16" borderId="69" xfId="0" applyNumberFormat="1" applyFont="1" applyFill="1" applyBorder="1" applyAlignment="1">
      <alignment horizontal="center" vertical="center"/>
    </xf>
    <xf numFmtId="0" fontId="15" fillId="8" borderId="76" xfId="0" applyFont="1" applyFill="1" applyBorder="1" applyAlignment="1">
      <alignment horizontal="center" vertical="center" wrapText="1" readingOrder="1"/>
    </xf>
    <xf numFmtId="0" fontId="15" fillId="0" borderId="55" xfId="0" applyFont="1" applyBorder="1" applyAlignment="1">
      <alignment horizontal="left" vertical="center" wrapText="1"/>
    </xf>
    <xf numFmtId="3" fontId="15" fillId="14" borderId="68" xfId="0" applyNumberFormat="1" applyFont="1" applyFill="1" applyBorder="1" applyAlignment="1">
      <alignment horizontal="center" vertical="center"/>
    </xf>
    <xf numFmtId="3" fontId="15" fillId="14" borderId="55" xfId="0" applyNumberFormat="1" applyFont="1" applyFill="1" applyBorder="1" applyAlignment="1">
      <alignment horizontal="center" vertical="center"/>
    </xf>
    <xf numFmtId="3" fontId="15" fillId="14" borderId="69" xfId="0" applyNumberFormat="1" applyFont="1" applyFill="1" applyBorder="1" applyAlignment="1">
      <alignment horizontal="center" vertical="center"/>
    </xf>
    <xf numFmtId="3" fontId="15" fillId="15" borderId="68" xfId="0" applyNumberFormat="1" applyFont="1" applyFill="1" applyBorder="1" applyAlignment="1">
      <alignment horizontal="center" vertical="center"/>
    </xf>
    <xf numFmtId="3" fontId="15" fillId="15" borderId="55" xfId="0" applyNumberFormat="1" applyFont="1" applyFill="1" applyBorder="1" applyAlignment="1">
      <alignment horizontal="center" vertical="center"/>
    </xf>
    <xf numFmtId="3" fontId="15" fillId="15" borderId="69" xfId="0" applyNumberFormat="1" applyFont="1" applyFill="1" applyBorder="1" applyAlignment="1">
      <alignment horizontal="center" vertical="center"/>
    </xf>
    <xf numFmtId="166" fontId="6" fillId="0" borderId="74" xfId="2" applyNumberFormat="1" applyFont="1" applyFill="1" applyBorder="1" applyAlignment="1" applyProtection="1">
      <alignment horizontal="center" vertical="center" wrapText="1" readingOrder="1"/>
      <protection locked="0"/>
    </xf>
    <xf numFmtId="166" fontId="6" fillId="0" borderId="97" xfId="2" applyNumberFormat="1" applyFont="1" applyFill="1" applyBorder="1" applyAlignment="1" applyProtection="1">
      <alignment horizontal="center" vertical="center" wrapText="1" readingOrder="1"/>
      <protection locked="0"/>
    </xf>
    <xf numFmtId="14" fontId="15" fillId="21" borderId="98" xfId="0" applyNumberFormat="1" applyFont="1" applyFill="1" applyBorder="1" applyAlignment="1" applyProtection="1">
      <alignment horizontal="center" vertical="center" wrapText="1" readingOrder="1"/>
      <protection locked="0"/>
    </xf>
    <xf numFmtId="14" fontId="15" fillId="21" borderId="49" xfId="0" applyNumberFormat="1" applyFont="1" applyFill="1" applyBorder="1" applyAlignment="1" applyProtection="1">
      <alignment horizontal="center" vertical="center" wrapText="1" readingOrder="1"/>
      <protection locked="0"/>
    </xf>
    <xf numFmtId="14" fontId="15" fillId="21" borderId="79" xfId="0" applyNumberFormat="1" applyFont="1" applyFill="1" applyBorder="1" applyAlignment="1" applyProtection="1">
      <alignment horizontal="center" vertical="center" wrapText="1" readingOrder="1"/>
      <protection locked="0"/>
    </xf>
    <xf numFmtId="14" fontId="15" fillId="21" borderId="51" xfId="0" applyNumberFormat="1" applyFont="1" applyFill="1" applyBorder="1" applyAlignment="1" applyProtection="1">
      <alignment horizontal="center" vertical="center" wrapText="1" readingOrder="1"/>
      <protection locked="0"/>
    </xf>
    <xf numFmtId="14" fontId="15" fillId="21" borderId="55" xfId="0" applyNumberFormat="1" applyFont="1" applyFill="1" applyBorder="1" applyAlignment="1" applyProtection="1">
      <alignment horizontal="center" vertical="center" wrapText="1" readingOrder="1"/>
      <protection locked="0"/>
    </xf>
    <xf numFmtId="165" fontId="6" fillId="0" borderId="99" xfId="0" applyNumberFormat="1" applyFont="1" applyBorder="1" applyAlignment="1" applyProtection="1">
      <alignment horizontal="center" vertical="center" wrapText="1" readingOrder="1"/>
      <protection locked="0"/>
    </xf>
    <xf numFmtId="165" fontId="6" fillId="0" borderId="60" xfId="0" applyNumberFormat="1" applyFont="1" applyBorder="1" applyAlignment="1" applyProtection="1">
      <alignment horizontal="center" vertical="center" wrapText="1" readingOrder="1"/>
      <protection locked="0"/>
    </xf>
    <xf numFmtId="165" fontId="6" fillId="0" borderId="100" xfId="0" applyNumberFormat="1" applyFont="1" applyBorder="1" applyAlignment="1" applyProtection="1">
      <alignment horizontal="center" vertical="center" wrapText="1" readingOrder="1"/>
      <protection locked="0"/>
    </xf>
    <xf numFmtId="3" fontId="15" fillId="8" borderId="86" xfId="0" applyNumberFormat="1" applyFont="1" applyFill="1" applyBorder="1" applyAlignment="1">
      <alignment horizontal="center" vertical="center"/>
    </xf>
    <xf numFmtId="3" fontId="15" fillId="8" borderId="76" xfId="0" applyNumberFormat="1" applyFont="1" applyFill="1" applyBorder="1" applyAlignment="1">
      <alignment horizontal="center" vertical="center"/>
    </xf>
    <xf numFmtId="3" fontId="15" fillId="8" borderId="78" xfId="0" applyNumberFormat="1" applyFont="1" applyFill="1" applyBorder="1" applyAlignment="1">
      <alignment horizontal="center" vertical="center"/>
    </xf>
    <xf numFmtId="0" fontId="6" fillId="20" borderId="55" xfId="0" applyFont="1" applyFill="1" applyBorder="1" applyAlignment="1">
      <alignment horizontal="left" vertical="center" wrapText="1" readingOrder="1"/>
    </xf>
    <xf numFmtId="0" fontId="15" fillId="8" borderId="55" xfId="0" applyFont="1" applyFill="1" applyBorder="1" applyAlignment="1" applyProtection="1">
      <alignment horizontal="center" vertical="center" wrapText="1" readingOrder="1"/>
      <protection locked="0"/>
    </xf>
    <xf numFmtId="4" fontId="15" fillId="8" borderId="55" xfId="1" applyNumberFormat="1" applyFont="1" applyFill="1" applyBorder="1" applyAlignment="1" applyProtection="1">
      <alignment horizontal="right" vertical="center" wrapText="1" readingOrder="1"/>
    </xf>
    <xf numFmtId="4" fontId="6" fillId="20" borderId="55" xfId="1" applyNumberFormat="1" applyFont="1" applyFill="1" applyBorder="1" applyAlignment="1" applyProtection="1">
      <alignment horizontal="right" vertical="center" wrapText="1" readingOrder="1"/>
    </xf>
    <xf numFmtId="0" fontId="15" fillId="8" borderId="55" xfId="0" applyFont="1" applyFill="1" applyBorder="1" applyAlignment="1">
      <alignment horizontal="left" vertical="center" wrapText="1" readingOrder="1"/>
    </xf>
    <xf numFmtId="3" fontId="21" fillId="5" borderId="65" xfId="0" applyNumberFormat="1" applyFont="1" applyFill="1" applyBorder="1" applyAlignment="1" applyProtection="1">
      <alignment horizontal="center" vertical="center"/>
      <protection locked="0"/>
    </xf>
    <xf numFmtId="3" fontId="21" fillId="5" borderId="66" xfId="0" applyNumberFormat="1" applyFont="1" applyFill="1" applyBorder="1" applyAlignment="1" applyProtection="1">
      <alignment horizontal="center" vertical="center"/>
      <protection locked="0"/>
    </xf>
    <xf numFmtId="3" fontId="21" fillId="5" borderId="67" xfId="0" applyNumberFormat="1" applyFont="1" applyFill="1" applyBorder="1" applyAlignment="1" applyProtection="1">
      <alignment horizontal="center" vertical="center"/>
      <protection locked="0"/>
    </xf>
    <xf numFmtId="0" fontId="6" fillId="0" borderId="56" xfId="0" applyFont="1" applyBorder="1" applyAlignment="1" applyProtection="1">
      <alignment horizontal="center" vertical="center" wrapText="1" readingOrder="1"/>
      <protection locked="0"/>
    </xf>
    <xf numFmtId="0" fontId="6" fillId="0" borderId="55" xfId="0" applyFont="1" applyBorder="1" applyAlignment="1" applyProtection="1">
      <alignment horizontal="center" vertical="center" wrapText="1" readingOrder="1"/>
      <protection locked="0"/>
    </xf>
    <xf numFmtId="0" fontId="6" fillId="0" borderId="69" xfId="0" applyFont="1" applyBorder="1" applyAlignment="1" applyProtection="1">
      <alignment horizontal="center" vertical="center" wrapText="1" readingOrder="1"/>
      <protection locked="0"/>
    </xf>
    <xf numFmtId="0" fontId="6" fillId="0" borderId="74" xfId="0" applyFont="1" applyBorder="1" applyAlignment="1" applyProtection="1">
      <alignment horizontal="center" vertical="center" wrapText="1" readingOrder="1"/>
      <protection locked="0"/>
    </xf>
    <xf numFmtId="3" fontId="15" fillId="0" borderId="71" xfId="0" applyNumberFormat="1" applyFont="1" applyBorder="1" applyAlignment="1">
      <alignment horizontal="center" vertical="center"/>
    </xf>
    <xf numFmtId="3" fontId="15" fillId="7" borderId="55" xfId="0" applyNumberFormat="1" applyFont="1" applyFill="1" applyBorder="1" applyAlignment="1" applyProtection="1">
      <alignment horizontal="left" vertical="center" wrapText="1"/>
      <protection locked="0"/>
    </xf>
    <xf numFmtId="166" fontId="6" fillId="0" borderId="73" xfId="2" applyNumberFormat="1" applyFont="1" applyFill="1" applyBorder="1" applyAlignment="1" applyProtection="1">
      <alignment horizontal="center" vertical="center"/>
      <protection locked="0"/>
    </xf>
    <xf numFmtId="166" fontId="6" fillId="0" borderId="84" xfId="2" applyNumberFormat="1" applyFont="1" applyFill="1" applyBorder="1" applyAlignment="1" applyProtection="1">
      <alignment horizontal="center" vertical="center"/>
      <protection locked="0"/>
    </xf>
    <xf numFmtId="166" fontId="6" fillId="0" borderId="56" xfId="2" applyNumberFormat="1" applyFont="1" applyFill="1" applyBorder="1" applyAlignment="1" applyProtection="1">
      <alignment horizontal="center" vertical="center" wrapText="1" readingOrder="1"/>
      <protection locked="0"/>
    </xf>
    <xf numFmtId="166" fontId="6" fillId="0" borderId="57" xfId="2" applyNumberFormat="1" applyFont="1" applyFill="1" applyBorder="1" applyAlignment="1" applyProtection="1">
      <alignment horizontal="center" vertical="center" wrapText="1" readingOrder="1"/>
      <protection locked="0"/>
    </xf>
    <xf numFmtId="165" fontId="15" fillId="0" borderId="52" xfId="0" applyNumberFormat="1" applyFont="1" applyBorder="1" applyAlignment="1" applyProtection="1">
      <alignment horizontal="center" vertical="center" wrapText="1" readingOrder="1"/>
      <protection locked="0"/>
    </xf>
    <xf numFmtId="165" fontId="15" fillId="0" borderId="54" xfId="0" applyNumberFormat="1" applyFont="1" applyBorder="1" applyAlignment="1" applyProtection="1">
      <alignment horizontal="center" vertical="center" wrapText="1" readingOrder="1"/>
      <protection locked="0"/>
    </xf>
    <xf numFmtId="42" fontId="16" fillId="9" borderId="68" xfId="4" applyFont="1" applyFill="1" applyBorder="1" applyAlignment="1" applyProtection="1">
      <alignment horizontal="center" vertical="center" wrapText="1" readingOrder="1"/>
      <protection locked="0"/>
    </xf>
    <xf numFmtId="42" fontId="16" fillId="9" borderId="55" xfId="4" applyFont="1" applyFill="1" applyBorder="1" applyAlignment="1" applyProtection="1">
      <alignment horizontal="center" vertical="center" wrapText="1" readingOrder="1"/>
      <protection locked="0"/>
    </xf>
    <xf numFmtId="42" fontId="16" fillId="9" borderId="69" xfId="4" applyFont="1" applyFill="1" applyBorder="1" applyAlignment="1" applyProtection="1">
      <alignment horizontal="center" vertical="center" wrapText="1" readingOrder="1"/>
      <protection locked="0"/>
    </xf>
    <xf numFmtId="0" fontId="15" fillId="0" borderId="76" xfId="0" applyFont="1" applyBorder="1" applyAlignment="1" applyProtection="1">
      <alignment horizontal="center" vertical="center" wrapText="1" readingOrder="1"/>
      <protection locked="0"/>
    </xf>
    <xf numFmtId="0" fontId="17" fillId="0" borderId="73" xfId="0" applyFont="1" applyBorder="1" applyAlignment="1">
      <alignment horizontal="center" vertical="center" wrapText="1" readingOrder="1"/>
    </xf>
    <xf numFmtId="0" fontId="17" fillId="0" borderId="56" xfId="0" applyFont="1" applyBorder="1" applyAlignment="1">
      <alignment horizontal="center" vertical="center" wrapText="1" readingOrder="1"/>
    </xf>
    <xf numFmtId="4" fontId="15" fillId="0" borderId="55" xfId="1" applyNumberFormat="1" applyFont="1" applyFill="1" applyBorder="1" applyAlignment="1" applyProtection="1">
      <alignment horizontal="right" vertical="center" wrapText="1" readingOrder="1"/>
    </xf>
    <xf numFmtId="3" fontId="6" fillId="0" borderId="61" xfId="0" applyNumberFormat="1" applyFont="1" applyBorder="1" applyAlignment="1">
      <alignment horizontal="center" vertical="center"/>
    </xf>
    <xf numFmtId="3" fontId="6" fillId="0" borderId="69" xfId="0" applyNumberFormat="1" applyFont="1" applyBorder="1" applyAlignment="1">
      <alignment horizontal="center" vertical="center"/>
    </xf>
    <xf numFmtId="4" fontId="15" fillId="8" borderId="71" xfId="1" applyNumberFormat="1" applyFont="1" applyFill="1" applyBorder="1" applyAlignment="1" applyProtection="1">
      <alignment horizontal="right" vertical="center" wrapText="1" readingOrder="1"/>
    </xf>
    <xf numFmtId="0" fontId="6" fillId="0" borderId="0" xfId="0" applyFont="1" applyAlignment="1">
      <alignment horizontal="left" vertical="center" wrapText="1"/>
    </xf>
    <xf numFmtId="165" fontId="5" fillId="20" borderId="75" xfId="0" applyNumberFormat="1" applyFont="1" applyFill="1" applyBorder="1" applyAlignment="1" applyProtection="1">
      <alignment horizontal="center" vertical="center" wrapText="1" readingOrder="1"/>
      <protection locked="0"/>
    </xf>
    <xf numFmtId="165" fontId="5" fillId="20" borderId="90" xfId="0" applyNumberFormat="1" applyFont="1" applyFill="1" applyBorder="1" applyAlignment="1" applyProtection="1">
      <alignment horizontal="center" vertical="center" wrapText="1" readingOrder="1"/>
      <protection locked="0"/>
    </xf>
    <xf numFmtId="165" fontId="5" fillId="20" borderId="91" xfId="0" applyNumberFormat="1" applyFont="1" applyFill="1" applyBorder="1" applyAlignment="1" applyProtection="1">
      <alignment horizontal="center" vertical="center" wrapText="1" readingOrder="1"/>
      <protection locked="0"/>
    </xf>
    <xf numFmtId="165" fontId="5" fillId="20" borderId="79" xfId="0" applyNumberFormat="1" applyFont="1" applyFill="1" applyBorder="1" applyAlignment="1" applyProtection="1">
      <alignment horizontal="center" vertical="center" wrapText="1" readingOrder="1"/>
      <protection locked="0"/>
    </xf>
    <xf numFmtId="165" fontId="5" fillId="20" borderId="0" xfId="0" applyNumberFormat="1" applyFont="1" applyFill="1" applyAlignment="1" applyProtection="1">
      <alignment horizontal="center" vertical="center" wrapText="1" readingOrder="1"/>
      <protection locked="0"/>
    </xf>
    <xf numFmtId="165" fontId="5" fillId="20" borderId="94" xfId="0" applyNumberFormat="1" applyFont="1" applyFill="1" applyBorder="1" applyAlignment="1" applyProtection="1">
      <alignment horizontal="center" vertical="center" wrapText="1" readingOrder="1"/>
      <protection locked="0"/>
    </xf>
    <xf numFmtId="0" fontId="6" fillId="0" borderId="55" xfId="0" applyFont="1" applyBorder="1" applyAlignment="1">
      <alignment horizontal="justify" vertical="center" wrapText="1"/>
    </xf>
    <xf numFmtId="4" fontId="6" fillId="0" borderId="90" xfId="0" applyNumberFormat="1" applyFont="1" applyBorder="1" applyAlignment="1">
      <alignment horizontal="right" vertical="center"/>
    </xf>
    <xf numFmtId="3" fontId="6" fillId="0" borderId="90" xfId="0" applyNumberFormat="1" applyFont="1" applyBorder="1" applyAlignment="1">
      <alignment horizontal="center" vertical="center"/>
    </xf>
    <xf numFmtId="3" fontId="6" fillId="10" borderId="68" xfId="0" applyNumberFormat="1" applyFont="1" applyFill="1" applyBorder="1" applyAlignment="1" applyProtection="1">
      <alignment horizontal="center" vertical="center"/>
      <protection locked="0"/>
    </xf>
    <xf numFmtId="3" fontId="6" fillId="10" borderId="55" xfId="0" applyNumberFormat="1" applyFont="1" applyFill="1" applyBorder="1" applyAlignment="1" applyProtection="1">
      <alignment horizontal="center" vertical="center"/>
      <protection locked="0"/>
    </xf>
    <xf numFmtId="3" fontId="6" fillId="10" borderId="69" xfId="0" applyNumberFormat="1" applyFont="1" applyFill="1" applyBorder="1" applyAlignment="1" applyProtection="1">
      <alignment horizontal="center" vertical="center"/>
      <protection locked="0"/>
    </xf>
    <xf numFmtId="3" fontId="6" fillId="13" borderId="85" xfId="0" applyNumberFormat="1" applyFont="1" applyFill="1" applyBorder="1" applyAlignment="1" applyProtection="1">
      <alignment horizontal="center" vertical="center"/>
      <protection locked="0"/>
    </xf>
    <xf numFmtId="3" fontId="6" fillId="13" borderId="58" xfId="0" applyNumberFormat="1" applyFont="1" applyFill="1" applyBorder="1" applyAlignment="1" applyProtection="1">
      <alignment horizontal="center" vertical="center"/>
      <protection locked="0"/>
    </xf>
    <xf numFmtId="3" fontId="6" fillId="13" borderId="80" xfId="0" applyNumberFormat="1" applyFont="1" applyFill="1" applyBorder="1" applyAlignment="1" applyProtection="1">
      <alignment horizontal="center" vertical="center"/>
      <protection locked="0"/>
    </xf>
    <xf numFmtId="42" fontId="16" fillId="10" borderId="68" xfId="4" applyFont="1" applyFill="1" applyBorder="1" applyAlignment="1" applyProtection="1">
      <alignment horizontal="center" vertical="center" wrapText="1" readingOrder="1"/>
      <protection locked="0"/>
    </xf>
    <xf numFmtId="42" fontId="16" fillId="10" borderId="55" xfId="4" applyFont="1" applyFill="1" applyBorder="1" applyAlignment="1" applyProtection="1">
      <alignment horizontal="center" vertical="center" wrapText="1" readingOrder="1"/>
      <protection locked="0"/>
    </xf>
    <xf numFmtId="42" fontId="16" fillId="10" borderId="69" xfId="4" applyFont="1" applyFill="1" applyBorder="1" applyAlignment="1" applyProtection="1">
      <alignment horizontal="center" vertical="center" wrapText="1" readingOrder="1"/>
      <protection locked="0"/>
    </xf>
    <xf numFmtId="165" fontId="15" fillId="19" borderId="52" xfId="0" applyNumberFormat="1" applyFont="1" applyFill="1" applyBorder="1" applyAlignment="1" applyProtection="1">
      <alignment horizontal="center" vertical="center" wrapText="1" readingOrder="1"/>
      <protection locked="0"/>
    </xf>
    <xf numFmtId="165" fontId="15" fillId="19" borderId="54" xfId="0" applyNumberFormat="1" applyFont="1" applyFill="1" applyBorder="1" applyAlignment="1" applyProtection="1">
      <alignment horizontal="center" vertical="center" wrapText="1" readingOrder="1"/>
      <protection locked="0"/>
    </xf>
    <xf numFmtId="3" fontId="5" fillId="20" borderId="87" xfId="0" applyNumberFormat="1" applyFont="1" applyFill="1" applyBorder="1" applyAlignment="1">
      <alignment horizontal="center" vertical="center" textRotation="90"/>
    </xf>
    <xf numFmtId="3" fontId="5" fillId="20" borderId="88" xfId="0" applyNumberFormat="1" applyFont="1" applyFill="1" applyBorder="1" applyAlignment="1">
      <alignment horizontal="center" vertical="center" textRotation="90"/>
    </xf>
    <xf numFmtId="3" fontId="5" fillId="20" borderId="89" xfId="0" applyNumberFormat="1" applyFont="1" applyFill="1" applyBorder="1" applyAlignment="1">
      <alignment horizontal="center" vertical="center" textRotation="90"/>
    </xf>
    <xf numFmtId="0" fontId="15" fillId="0" borderId="63" xfId="0" applyFont="1" applyBorder="1" applyAlignment="1" applyProtection="1">
      <alignment horizontal="center" vertical="center"/>
      <protection locked="0"/>
    </xf>
    <xf numFmtId="0" fontId="15" fillId="0" borderId="60" xfId="0" applyFont="1" applyBorder="1" applyAlignment="1" applyProtection="1">
      <alignment horizontal="center" vertical="center"/>
      <protection locked="0"/>
    </xf>
    <xf numFmtId="0" fontId="15" fillId="0" borderId="61" xfId="0" applyFont="1" applyBorder="1" applyAlignment="1" applyProtection="1">
      <alignment horizontal="center" vertical="center"/>
      <protection locked="0"/>
    </xf>
    <xf numFmtId="3" fontId="6" fillId="0" borderId="63" xfId="0" applyNumberFormat="1" applyFont="1" applyBorder="1" applyAlignment="1" applyProtection="1">
      <alignment horizontal="center" vertical="center"/>
      <protection locked="0"/>
    </xf>
    <xf numFmtId="3" fontId="6" fillId="0" borderId="60" xfId="0" applyNumberFormat="1" applyFont="1" applyBorder="1" applyAlignment="1" applyProtection="1">
      <alignment horizontal="center" vertical="center"/>
      <protection locked="0"/>
    </xf>
    <xf numFmtId="3" fontId="6" fillId="0" borderId="61" xfId="0" applyNumberFormat="1" applyFont="1" applyBorder="1" applyAlignment="1" applyProtection="1">
      <alignment horizontal="center" vertical="center"/>
      <protection locked="0"/>
    </xf>
    <xf numFmtId="0" fontId="15" fillId="0" borderId="92" xfId="0" applyFont="1" applyBorder="1" applyAlignment="1" applyProtection="1">
      <alignment horizontal="center" vertical="center"/>
      <protection locked="0"/>
    </xf>
    <xf numFmtId="0" fontId="15" fillId="0" borderId="93" xfId="0" applyFont="1" applyBorder="1" applyAlignment="1" applyProtection="1">
      <alignment horizontal="center" vertical="center"/>
      <protection locked="0"/>
    </xf>
    <xf numFmtId="0" fontId="15" fillId="0" borderId="82" xfId="0" applyFont="1" applyBorder="1" applyAlignment="1" applyProtection="1">
      <alignment horizontal="center" vertical="center"/>
      <protection locked="0"/>
    </xf>
    <xf numFmtId="3" fontId="5" fillId="20" borderId="64" xfId="0" applyNumberFormat="1" applyFont="1" applyFill="1" applyBorder="1" applyAlignment="1" applyProtection="1">
      <alignment horizontal="center" vertical="center" textRotation="90"/>
      <protection locked="0"/>
    </xf>
    <xf numFmtId="3" fontId="5" fillId="20" borderId="62" xfId="0" applyNumberFormat="1" applyFont="1" applyFill="1" applyBorder="1" applyAlignment="1" applyProtection="1">
      <alignment horizontal="center" vertical="center" textRotation="90"/>
      <protection locked="0"/>
    </xf>
    <xf numFmtId="3" fontId="5" fillId="20" borderId="75" xfId="0" applyNumberFormat="1" applyFont="1" applyFill="1" applyBorder="1" applyAlignment="1" applyProtection="1">
      <alignment horizontal="center" vertical="center" textRotation="90"/>
      <protection locked="0"/>
    </xf>
    <xf numFmtId="3" fontId="5" fillId="20" borderId="79" xfId="0" applyNumberFormat="1" applyFont="1" applyFill="1" applyBorder="1" applyAlignment="1" applyProtection="1">
      <alignment horizontal="center" vertical="center" textRotation="90"/>
      <protection locked="0"/>
    </xf>
    <xf numFmtId="3" fontId="5" fillId="20" borderId="81" xfId="0" applyNumberFormat="1" applyFont="1" applyFill="1" applyBorder="1" applyAlignment="1" applyProtection="1">
      <alignment horizontal="center" vertical="center" textRotation="90"/>
      <protection locked="0"/>
    </xf>
    <xf numFmtId="3" fontId="5" fillId="20" borderId="83" xfId="0" applyNumberFormat="1" applyFont="1" applyFill="1" applyBorder="1" applyAlignment="1" applyProtection="1">
      <alignment horizontal="center" vertical="center" textRotation="90"/>
      <protection locked="0"/>
    </xf>
    <xf numFmtId="3" fontId="5" fillId="20" borderId="84" xfId="0" applyNumberFormat="1" applyFont="1" applyFill="1" applyBorder="1" applyAlignment="1" applyProtection="1">
      <alignment horizontal="center" vertical="center" textRotation="90"/>
      <protection locked="0"/>
    </xf>
    <xf numFmtId="3" fontId="5" fillId="20" borderId="85" xfId="0" applyNumberFormat="1" applyFont="1" applyFill="1" applyBorder="1" applyAlignment="1" applyProtection="1">
      <alignment horizontal="center" vertical="center" textRotation="90"/>
      <protection locked="0"/>
    </xf>
    <xf numFmtId="3" fontId="5" fillId="20" borderId="62" xfId="0" applyNumberFormat="1" applyFont="1" applyFill="1" applyBorder="1" applyAlignment="1">
      <alignment horizontal="center" vertical="center" textRotation="90"/>
    </xf>
    <xf numFmtId="3" fontId="5" fillId="20" borderId="64" xfId="0" applyNumberFormat="1" applyFont="1" applyFill="1" applyBorder="1" applyAlignment="1">
      <alignment horizontal="center" vertical="center" textRotation="90"/>
    </xf>
    <xf numFmtId="0" fontId="6" fillId="0" borderId="61" xfId="0" applyFont="1" applyBorder="1" applyAlignment="1">
      <alignment horizontal="center" vertical="center" wrapText="1" readingOrder="1"/>
    </xf>
    <xf numFmtId="0" fontId="6" fillId="0" borderId="55" xfId="0" applyFont="1" applyBorder="1" applyAlignment="1">
      <alignment horizontal="center" vertical="center" wrapText="1" readingOrder="1"/>
    </xf>
    <xf numFmtId="0" fontId="6" fillId="0" borderId="69" xfId="0" applyFont="1" applyBorder="1" applyAlignment="1">
      <alignment horizontal="center" vertical="center" wrapText="1" readingOrder="1"/>
    </xf>
    <xf numFmtId="0" fontId="15" fillId="0" borderId="69" xfId="0" applyFont="1" applyBorder="1" applyAlignment="1">
      <alignment horizontal="center" vertical="center" wrapText="1" readingOrder="1"/>
    </xf>
    <xf numFmtId="3" fontId="18" fillId="0" borderId="61" xfId="0" applyNumberFormat="1" applyFont="1" applyBorder="1" applyAlignment="1">
      <alignment horizontal="center" vertical="center"/>
    </xf>
    <xf numFmtId="3" fontId="18" fillId="0" borderId="55" xfId="0" applyNumberFormat="1" applyFont="1" applyBorder="1" applyAlignment="1">
      <alignment horizontal="center" vertical="center"/>
    </xf>
    <xf numFmtId="3" fontId="18" fillId="0" borderId="69" xfId="0" applyNumberFormat="1" applyFont="1" applyBorder="1" applyAlignment="1">
      <alignment horizontal="center" vertical="center"/>
    </xf>
    <xf numFmtId="0" fontId="7" fillId="3" borderId="40" xfId="0" applyFont="1" applyFill="1" applyBorder="1" applyAlignment="1">
      <alignment horizontal="center"/>
    </xf>
    <xf numFmtId="0" fontId="7" fillId="3" borderId="21" xfId="0" applyFont="1" applyFill="1" applyBorder="1" applyAlignment="1">
      <alignment horizontal="center"/>
    </xf>
    <xf numFmtId="0" fontId="7" fillId="3" borderId="41" xfId="0" applyFont="1" applyFill="1" applyBorder="1" applyAlignment="1">
      <alignment horizontal="center"/>
    </xf>
    <xf numFmtId="0" fontId="7" fillId="3" borderId="28" xfId="0" applyFont="1" applyFill="1" applyBorder="1" applyAlignment="1">
      <alignment horizontal="center"/>
    </xf>
    <xf numFmtId="0" fontId="7" fillId="3" borderId="16" xfId="0" applyFont="1" applyFill="1" applyBorder="1" applyAlignment="1">
      <alignment horizontal="center"/>
    </xf>
    <xf numFmtId="0" fontId="7" fillId="3" borderId="17" xfId="0" applyFont="1" applyFill="1" applyBorder="1" applyAlignment="1">
      <alignment horizontal="center"/>
    </xf>
    <xf numFmtId="0" fontId="7" fillId="3" borderId="20" xfId="0" applyFont="1" applyFill="1" applyBorder="1" applyAlignment="1">
      <alignment horizontal="center"/>
    </xf>
    <xf numFmtId="0" fontId="7" fillId="3" borderId="22" xfId="0" applyFont="1" applyFill="1" applyBorder="1" applyAlignment="1">
      <alignment horizontal="center"/>
    </xf>
    <xf numFmtId="0" fontId="7" fillId="3" borderId="15" xfId="0" applyFont="1" applyFill="1" applyBorder="1" applyAlignment="1">
      <alignment horizontal="center"/>
    </xf>
    <xf numFmtId="0" fontId="7" fillId="3" borderId="23" xfId="0" applyFont="1" applyFill="1" applyBorder="1" applyAlignment="1">
      <alignment horizontal="center"/>
    </xf>
    <xf numFmtId="0" fontId="7" fillId="3" borderId="26" xfId="0" applyFont="1" applyFill="1" applyBorder="1" applyAlignment="1">
      <alignment horizontal="center"/>
    </xf>
    <xf numFmtId="0" fontId="7" fillId="3" borderId="1" xfId="0" applyFont="1" applyFill="1" applyBorder="1" applyAlignment="1">
      <alignment horizontal="center"/>
    </xf>
    <xf numFmtId="0" fontId="7" fillId="3" borderId="38" xfId="0" applyFont="1" applyFill="1" applyBorder="1" applyAlignment="1">
      <alignment horizontal="center"/>
    </xf>
    <xf numFmtId="0" fontId="7" fillId="3" borderId="42" xfId="0" applyFont="1" applyFill="1" applyBorder="1" applyAlignment="1">
      <alignment horizontal="center"/>
    </xf>
    <xf numFmtId="0" fontId="7" fillId="3" borderId="24" xfId="0" applyFont="1" applyFill="1" applyBorder="1" applyAlignment="1">
      <alignment horizontal="center"/>
    </xf>
    <xf numFmtId="0" fontId="7" fillId="3" borderId="2" xfId="0" applyFont="1" applyFill="1" applyBorder="1" applyAlignment="1">
      <alignment horizontal="center"/>
    </xf>
    <xf numFmtId="0" fontId="7" fillId="3" borderId="45" xfId="0" applyFont="1" applyFill="1" applyBorder="1" applyAlignment="1">
      <alignment horizontal="center"/>
    </xf>
    <xf numFmtId="0" fontId="7" fillId="3" borderId="46" xfId="0" applyFont="1" applyFill="1" applyBorder="1" applyAlignment="1">
      <alignment horizontal="center"/>
    </xf>
    <xf numFmtId="0" fontId="7" fillId="3" borderId="25" xfId="0" applyFont="1" applyFill="1" applyBorder="1" applyAlignment="1">
      <alignment horizontal="center"/>
    </xf>
    <xf numFmtId="0" fontId="7" fillId="3" borderId="12" xfId="0" applyFont="1" applyFill="1" applyBorder="1" applyAlignment="1">
      <alignment horizontal="left"/>
    </xf>
    <xf numFmtId="0" fontId="7" fillId="3" borderId="35" xfId="0" applyFont="1" applyFill="1" applyBorder="1" applyAlignment="1">
      <alignment horizontal="left"/>
    </xf>
    <xf numFmtId="0" fontId="7" fillId="3" borderId="29" xfId="0" applyFont="1" applyFill="1" applyBorder="1" applyAlignment="1">
      <alignment horizontal="center"/>
    </xf>
    <xf numFmtId="0" fontId="7" fillId="3" borderId="4" xfId="0" applyFont="1" applyFill="1" applyBorder="1" applyAlignment="1">
      <alignment horizontal="center"/>
    </xf>
    <xf numFmtId="0" fontId="7" fillId="3" borderId="18" xfId="0" applyFont="1" applyFill="1" applyBorder="1" applyAlignment="1">
      <alignment horizontal="center"/>
    </xf>
    <xf numFmtId="0" fontId="7" fillId="3" borderId="34" xfId="0" applyFont="1" applyFill="1" applyBorder="1" applyAlignment="1">
      <alignment horizontal="justify" vertical="justify" wrapText="1"/>
    </xf>
    <xf numFmtId="0" fontId="7" fillId="3" borderId="6" xfId="0" applyFont="1" applyFill="1" applyBorder="1" applyAlignment="1">
      <alignment horizontal="justify" vertical="justify" wrapText="1"/>
    </xf>
    <xf numFmtId="0" fontId="7" fillId="3" borderId="7" xfId="0" applyFont="1" applyFill="1" applyBorder="1" applyAlignment="1">
      <alignment horizontal="justify" vertical="justify" wrapText="1"/>
    </xf>
    <xf numFmtId="0" fontId="4" fillId="3" borderId="0" xfId="0" applyFont="1" applyFill="1" applyAlignment="1">
      <alignment horizontal="center"/>
    </xf>
    <xf numFmtId="0" fontId="4" fillId="3" borderId="9" xfId="0" applyFont="1" applyFill="1" applyBorder="1" applyAlignment="1">
      <alignment horizontal="center"/>
    </xf>
    <xf numFmtId="0" fontId="4" fillId="3" borderId="13" xfId="0" applyFont="1" applyFill="1" applyBorder="1" applyAlignment="1">
      <alignment horizontal="center"/>
    </xf>
    <xf numFmtId="0" fontId="4" fillId="3" borderId="14" xfId="0" applyFont="1" applyFill="1" applyBorder="1" applyAlignment="1">
      <alignment horizontal="center"/>
    </xf>
    <xf numFmtId="0" fontId="4" fillId="3" borderId="2" xfId="0" applyFont="1" applyFill="1" applyBorder="1" applyAlignment="1">
      <alignment horizontal="right"/>
    </xf>
    <xf numFmtId="0" fontId="4" fillId="3" borderId="25" xfId="0" applyFont="1" applyFill="1" applyBorder="1" applyAlignment="1">
      <alignment horizontal="right"/>
    </xf>
    <xf numFmtId="0" fontId="7" fillId="3" borderId="34" xfId="0" applyFont="1" applyFill="1" applyBorder="1" applyAlignment="1">
      <alignment horizontal="left"/>
    </xf>
    <xf numFmtId="0" fontId="7" fillId="3" borderId="43" xfId="0" applyFont="1" applyFill="1" applyBorder="1" applyAlignment="1">
      <alignment horizontal="left"/>
    </xf>
    <xf numFmtId="0" fontId="7" fillId="3" borderId="44" xfId="0" applyFont="1" applyFill="1" applyBorder="1" applyAlignment="1">
      <alignment horizontal="left"/>
    </xf>
    <xf numFmtId="0" fontId="7" fillId="3" borderId="6" xfId="0" applyFont="1" applyFill="1" applyBorder="1" applyAlignment="1">
      <alignment horizontal="left"/>
    </xf>
    <xf numFmtId="0" fontId="7" fillId="3" borderId="7" xfId="0" applyFont="1" applyFill="1" applyBorder="1" applyAlignment="1">
      <alignment horizontal="left"/>
    </xf>
    <xf numFmtId="0" fontId="7" fillId="3" borderId="3" xfId="0" applyFont="1" applyFill="1" applyBorder="1" applyAlignment="1">
      <alignment horizontal="center"/>
    </xf>
    <xf numFmtId="0" fontId="7" fillId="3" borderId="19" xfId="0" applyFont="1" applyFill="1" applyBorder="1" applyAlignment="1">
      <alignment horizontal="center"/>
    </xf>
    <xf numFmtId="0" fontId="7" fillId="3" borderId="28" xfId="0" applyFont="1" applyFill="1" applyBorder="1" applyAlignment="1">
      <alignment horizontal="left"/>
    </xf>
    <xf numFmtId="0" fontId="7" fillId="3" borderId="17" xfId="0" applyFont="1" applyFill="1" applyBorder="1" applyAlignment="1">
      <alignment horizontal="left"/>
    </xf>
    <xf numFmtId="0" fontId="7" fillId="3" borderId="15" xfId="0" applyFont="1" applyFill="1" applyBorder="1" applyAlignment="1">
      <alignment horizontal="left"/>
    </xf>
    <xf numFmtId="0" fontId="7" fillId="3" borderId="1" xfId="0" applyFont="1" applyFill="1" applyBorder="1" applyAlignment="1">
      <alignment horizontal="left"/>
    </xf>
    <xf numFmtId="0" fontId="7" fillId="3" borderId="23" xfId="0" applyFont="1" applyFill="1" applyBorder="1" applyAlignment="1">
      <alignment horizontal="left"/>
    </xf>
    <xf numFmtId="0" fontId="7" fillId="3" borderId="36" xfId="0" applyFont="1" applyFill="1" applyBorder="1" applyAlignment="1">
      <alignment horizontal="center"/>
    </xf>
    <xf numFmtId="0" fontId="7" fillId="3" borderId="30" xfId="0" applyFont="1" applyFill="1" applyBorder="1" applyAlignment="1">
      <alignment horizontal="center"/>
    </xf>
    <xf numFmtId="0" fontId="7" fillId="3" borderId="31" xfId="0" applyFont="1" applyFill="1" applyBorder="1" applyAlignment="1">
      <alignment horizontal="center"/>
    </xf>
    <xf numFmtId="0" fontId="7" fillId="3" borderId="37" xfId="0" applyFont="1" applyFill="1" applyBorder="1" applyAlignment="1">
      <alignment horizontal="justify" vertical="justify" wrapText="1"/>
    </xf>
    <xf numFmtId="0" fontId="7" fillId="3" borderId="38" xfId="0" applyFont="1" applyFill="1" applyBorder="1" applyAlignment="1">
      <alignment horizontal="justify" vertical="justify" wrapText="1"/>
    </xf>
    <xf numFmtId="0" fontId="7" fillId="3" borderId="42" xfId="0" applyFont="1" applyFill="1" applyBorder="1" applyAlignment="1">
      <alignment horizontal="justify" vertical="justify" wrapText="1"/>
    </xf>
    <xf numFmtId="0" fontId="7" fillId="3" borderId="26" xfId="0" applyFont="1" applyFill="1" applyBorder="1" applyAlignment="1">
      <alignment horizontal="left"/>
    </xf>
    <xf numFmtId="0" fontId="7" fillId="3" borderId="27" xfId="0" applyFont="1" applyFill="1" applyBorder="1" applyAlignment="1">
      <alignment horizontal="left"/>
    </xf>
    <xf numFmtId="0" fontId="7" fillId="3" borderId="27" xfId="0" applyFont="1" applyFill="1" applyBorder="1" applyAlignment="1">
      <alignment horizontal="center"/>
    </xf>
    <xf numFmtId="0" fontId="7" fillId="3" borderId="37" xfId="0" applyFont="1" applyFill="1" applyBorder="1" applyAlignment="1">
      <alignment horizontal="center"/>
    </xf>
    <xf numFmtId="0" fontId="7" fillId="3" borderId="39" xfId="0" applyFont="1" applyFill="1" applyBorder="1" applyAlignment="1">
      <alignment horizontal="justify" vertical="justify" wrapText="1"/>
    </xf>
    <xf numFmtId="0" fontId="7" fillId="3" borderId="32" xfId="0" applyFont="1" applyFill="1" applyBorder="1" applyAlignment="1">
      <alignment horizontal="justify" vertical="justify" wrapText="1"/>
    </xf>
    <xf numFmtId="0" fontId="7" fillId="3" borderId="33" xfId="0" applyFont="1" applyFill="1" applyBorder="1" applyAlignment="1">
      <alignment horizontal="justify" vertical="justify" wrapText="1"/>
    </xf>
    <xf numFmtId="168" fontId="0" fillId="0" borderId="1" xfId="1" applyNumberFormat="1" applyFont="1" applyBorder="1" applyAlignment="1">
      <alignment horizontal="center" vertical="center"/>
    </xf>
    <xf numFmtId="168" fontId="0" fillId="0" borderId="27" xfId="1" applyNumberFormat="1" applyFont="1" applyBorder="1" applyAlignment="1">
      <alignment horizontal="center" vertical="center"/>
    </xf>
    <xf numFmtId="168" fontId="0" fillId="0" borderId="35" xfId="1" applyNumberFormat="1" applyFont="1" applyBorder="1" applyAlignment="1">
      <alignment horizontal="center" vertical="center"/>
    </xf>
    <xf numFmtId="168" fontId="0" fillId="0" borderId="12" xfId="1" applyNumberFormat="1" applyFont="1" applyBorder="1" applyAlignment="1">
      <alignment horizontal="center" vertical="center"/>
    </xf>
    <xf numFmtId="168" fontId="0" fillId="0" borderId="40" xfId="1" applyNumberFormat="1" applyFont="1" applyBorder="1" applyAlignment="1">
      <alignment horizontal="center" vertical="center"/>
    </xf>
    <xf numFmtId="168" fontId="0" fillId="0" borderId="28" xfId="1" applyNumberFormat="1" applyFont="1" applyBorder="1" applyAlignment="1">
      <alignment horizontal="center" vertical="center"/>
    </xf>
    <xf numFmtId="168" fontId="0" fillId="0" borderId="24" xfId="1" applyNumberFormat="1" applyFont="1" applyBorder="1" applyAlignment="1">
      <alignment horizontal="center" vertical="center"/>
    </xf>
    <xf numFmtId="0" fontId="30" fillId="0" borderId="1" xfId="0" applyFont="1" applyBorder="1" applyAlignment="1">
      <alignment horizontal="center" vertical="center" wrapText="1"/>
    </xf>
    <xf numFmtId="168" fontId="0" fillId="0" borderId="107" xfId="1" applyNumberFormat="1" applyFont="1" applyBorder="1" applyAlignment="1">
      <alignment horizontal="center" vertical="center"/>
    </xf>
    <xf numFmtId="168" fontId="0" fillId="0" borderId="108" xfId="1" applyNumberFormat="1" applyFont="1" applyBorder="1" applyAlignment="1">
      <alignment horizontal="center" vertical="center"/>
    </xf>
    <xf numFmtId="168" fontId="0" fillId="0" borderId="109" xfId="1" applyNumberFormat="1" applyFont="1" applyBorder="1" applyAlignment="1">
      <alignment horizontal="center" vertical="center"/>
    </xf>
    <xf numFmtId="168" fontId="0" fillId="0" borderId="41" xfId="1" applyNumberFormat="1" applyFont="1" applyBorder="1" applyAlignment="1">
      <alignment horizontal="center" vertical="center"/>
    </xf>
    <xf numFmtId="168" fontId="0" fillId="0" borderId="45" xfId="1" applyNumberFormat="1" applyFont="1" applyBorder="1" applyAlignment="1">
      <alignment horizontal="center" vertical="center"/>
    </xf>
    <xf numFmtId="168" fontId="0" fillId="0" borderId="17" xfId="1" applyNumberFormat="1" applyFont="1" applyBorder="1" applyAlignment="1">
      <alignment horizontal="center" vertical="center"/>
    </xf>
    <xf numFmtId="168" fontId="0" fillId="0" borderId="111" xfId="1" applyNumberFormat="1" applyFont="1" applyBorder="1" applyAlignment="1">
      <alignment horizontal="center" vertical="center"/>
    </xf>
    <xf numFmtId="168" fontId="0" fillId="0" borderId="112" xfId="1" applyNumberFormat="1" applyFont="1" applyBorder="1" applyAlignment="1">
      <alignment horizontal="center" vertical="center"/>
    </xf>
    <xf numFmtId="0" fontId="0" fillId="0" borderId="107" xfId="0" applyBorder="1" applyAlignment="1">
      <alignment horizontal="center" vertical="top"/>
    </xf>
    <xf numFmtId="0" fontId="0" fillId="0" borderId="0" xfId="0" applyAlignment="1">
      <alignment horizontal="center" vertical="top"/>
    </xf>
    <xf numFmtId="0" fontId="0" fillId="0" borderId="9" xfId="0" applyBorder="1" applyAlignment="1">
      <alignment horizontal="center" vertical="top"/>
    </xf>
    <xf numFmtId="0" fontId="27" fillId="23" borderId="107" xfId="0" applyFont="1" applyFill="1" applyBorder="1" applyAlignment="1">
      <alignment horizontal="center" vertical="center" wrapText="1"/>
    </xf>
    <xf numFmtId="0" fontId="27" fillId="23" borderId="0" xfId="0" applyFont="1" applyFill="1" applyAlignment="1">
      <alignment horizontal="center" vertical="center" wrapText="1"/>
    </xf>
    <xf numFmtId="0" fontId="27" fillId="23" borderId="9" xfId="0" applyFont="1" applyFill="1" applyBorder="1" applyAlignment="1">
      <alignment horizontal="center" vertical="center" wrapText="1"/>
    </xf>
    <xf numFmtId="0" fontId="0" fillId="0" borderId="107" xfId="0" applyBorder="1" applyAlignment="1">
      <alignment horizontal="left" vertical="top"/>
    </xf>
    <xf numFmtId="0" fontId="0" fillId="0" borderId="0" xfId="0" applyAlignment="1">
      <alignment horizontal="left" vertical="top"/>
    </xf>
    <xf numFmtId="0" fontId="0" fillId="0" borderId="9" xfId="0" applyBorder="1" applyAlignment="1">
      <alignment horizontal="left" vertical="top"/>
    </xf>
    <xf numFmtId="168" fontId="0" fillId="0" borderId="19" xfId="1" applyNumberFormat="1" applyFont="1" applyBorder="1" applyAlignment="1">
      <alignment horizontal="center" vertical="center"/>
    </xf>
    <xf numFmtId="0" fontId="0" fillId="3" borderId="24" xfId="0" applyFill="1" applyBorder="1" applyAlignment="1">
      <alignment horizontal="center" vertical="top"/>
    </xf>
    <xf numFmtId="0" fontId="0" fillId="3" borderId="2" xfId="0" applyFill="1" applyBorder="1" applyAlignment="1">
      <alignment horizontal="center" vertical="top"/>
    </xf>
    <xf numFmtId="0" fontId="0" fillId="3" borderId="25" xfId="0" applyFill="1" applyBorder="1" applyAlignment="1">
      <alignment horizontal="center" vertical="top"/>
    </xf>
    <xf numFmtId="0" fontId="0" fillId="3" borderId="107" xfId="0" applyFill="1" applyBorder="1" applyAlignment="1">
      <alignment horizontal="center" vertical="top"/>
    </xf>
    <xf numFmtId="0" fontId="0" fillId="3" borderId="0" xfId="0" applyFill="1" applyAlignment="1">
      <alignment horizontal="center" vertical="top"/>
    </xf>
    <xf numFmtId="0" fontId="0" fillId="3" borderId="9" xfId="0" applyFill="1" applyBorder="1" applyAlignment="1">
      <alignment horizontal="center" vertical="top"/>
    </xf>
    <xf numFmtId="0" fontId="27" fillId="23" borderId="107" xfId="0" applyFont="1" applyFill="1" applyBorder="1" applyAlignment="1">
      <alignment horizontal="center" vertical="center"/>
    </xf>
    <xf numFmtId="0" fontId="27" fillId="23" borderId="0" xfId="0" applyFont="1" applyFill="1" applyAlignment="1">
      <alignment horizontal="center" vertical="center"/>
    </xf>
    <xf numFmtId="0" fontId="27" fillId="23" borderId="9" xfId="0" applyFont="1" applyFill="1" applyBorder="1" applyAlignment="1">
      <alignment horizontal="center" vertical="center"/>
    </xf>
    <xf numFmtId="0" fontId="27" fillId="0" borderId="0" xfId="0" applyFont="1" applyAlignment="1">
      <alignment horizontal="center"/>
    </xf>
    <xf numFmtId="0" fontId="27" fillId="23" borderId="107" xfId="0" applyFont="1" applyFill="1" applyBorder="1" applyAlignment="1">
      <alignment horizontal="center"/>
    </xf>
    <xf numFmtId="0" fontId="27" fillId="23" borderId="0" xfId="0" applyFont="1" applyFill="1" applyAlignment="1">
      <alignment horizontal="center"/>
    </xf>
    <xf numFmtId="0" fontId="27" fillId="23" borderId="9" xfId="0" applyFont="1" applyFill="1" applyBorder="1" applyAlignment="1">
      <alignment horizontal="center"/>
    </xf>
    <xf numFmtId="0" fontId="27" fillId="3" borderId="107" xfId="0" applyFont="1" applyFill="1" applyBorder="1" applyAlignment="1">
      <alignment horizontal="center" vertical="center"/>
    </xf>
    <xf numFmtId="0" fontId="27" fillId="3" borderId="0" xfId="0" applyFont="1" applyFill="1" applyAlignment="1">
      <alignment horizontal="center" vertical="center"/>
    </xf>
    <xf numFmtId="0" fontId="27" fillId="3" borderId="9" xfId="0" applyFont="1" applyFill="1" applyBorder="1" applyAlignment="1">
      <alignment horizontal="center" vertical="center"/>
    </xf>
    <xf numFmtId="0" fontId="0" fillId="0" borderId="107" xfId="0" applyBorder="1" applyAlignment="1">
      <alignment horizontal="center"/>
    </xf>
    <xf numFmtId="0" fontId="0" fillId="0" borderId="0" xfId="0" applyAlignment="1">
      <alignment horizontal="center"/>
    </xf>
    <xf numFmtId="0" fontId="0" fillId="0" borderId="9" xfId="0" applyBorder="1" applyAlignment="1">
      <alignment horizontal="center"/>
    </xf>
    <xf numFmtId="0" fontId="27" fillId="11" borderId="107" xfId="0" applyFont="1" applyFill="1" applyBorder="1" applyAlignment="1">
      <alignment horizontal="center"/>
    </xf>
    <xf numFmtId="0" fontId="27" fillId="11" borderId="0" xfId="0" applyFont="1" applyFill="1" applyAlignment="1">
      <alignment horizontal="center"/>
    </xf>
    <xf numFmtId="0" fontId="27" fillId="11" borderId="9" xfId="0" applyFont="1" applyFill="1" applyBorder="1" applyAlignment="1">
      <alignment horizontal="center"/>
    </xf>
    <xf numFmtId="168" fontId="0" fillId="0" borderId="22" xfId="1" applyNumberFormat="1" applyFont="1" applyBorder="1" applyAlignment="1">
      <alignment horizontal="center" vertical="center"/>
    </xf>
    <xf numFmtId="168" fontId="0" fillId="0" borderId="23" xfId="1" applyNumberFormat="1" applyFont="1" applyBorder="1" applyAlignment="1">
      <alignment horizontal="center" vertical="center"/>
    </xf>
    <xf numFmtId="168" fontId="0" fillId="0" borderId="25" xfId="1" applyNumberFormat="1" applyFont="1" applyBorder="1" applyAlignment="1">
      <alignment horizontal="center" vertical="center"/>
    </xf>
    <xf numFmtId="0" fontId="27" fillId="0" borderId="107" xfId="0" applyFont="1" applyBorder="1" applyAlignment="1">
      <alignment horizontal="left" vertical="top"/>
    </xf>
    <xf numFmtId="0" fontId="27" fillId="0" borderId="0" xfId="0" applyFont="1" applyAlignment="1">
      <alignment horizontal="left" vertical="top"/>
    </xf>
    <xf numFmtId="0" fontId="27" fillId="0" borderId="9" xfId="0" applyFont="1" applyBorder="1" applyAlignment="1">
      <alignment horizontal="left" vertical="top"/>
    </xf>
    <xf numFmtId="168" fontId="0" fillId="0" borderId="4" xfId="1" applyNumberFormat="1" applyFont="1" applyBorder="1" applyAlignment="1">
      <alignment horizontal="center" vertical="center"/>
    </xf>
    <xf numFmtId="168" fontId="0" fillId="0" borderId="111" xfId="0" applyNumberFormat="1" applyBorder="1" applyAlignment="1">
      <alignment horizontal="center" vertical="center"/>
    </xf>
    <xf numFmtId="168" fontId="0" fillId="0" borderId="27" xfId="0" applyNumberFormat="1" applyBorder="1" applyAlignment="1">
      <alignment horizontal="center" vertical="center"/>
    </xf>
    <xf numFmtId="0" fontId="27" fillId="5" borderId="34" xfId="0" applyFont="1" applyFill="1" applyBorder="1" applyAlignment="1">
      <alignment horizontal="center" vertical="center"/>
    </xf>
    <xf numFmtId="0" fontId="27" fillId="5" borderId="6" xfId="0" applyFont="1" applyFill="1" applyBorder="1" applyAlignment="1">
      <alignment horizontal="center" vertical="center"/>
    </xf>
    <xf numFmtId="0" fontId="27" fillId="5" borderId="7" xfId="0" applyFont="1" applyFill="1" applyBorder="1" applyAlignment="1">
      <alignment horizontal="center" vertical="center"/>
    </xf>
    <xf numFmtId="168" fontId="0" fillId="0" borderId="0" xfId="1" applyNumberFormat="1" applyFont="1" applyBorder="1" applyAlignment="1">
      <alignment horizontal="center" vertical="center"/>
    </xf>
    <xf numFmtId="0" fontId="13" fillId="0" borderId="1" xfId="3" applyFont="1" applyBorder="1" applyAlignment="1" applyProtection="1">
      <alignment horizontal="center" vertical="center" wrapText="1"/>
      <protection locked="0"/>
    </xf>
    <xf numFmtId="0" fontId="37" fillId="3" borderId="79" xfId="3" applyFont="1" applyFill="1" applyBorder="1" applyAlignment="1" applyProtection="1">
      <alignment horizontal="center" vertical="center" wrapText="1"/>
      <protection locked="0"/>
    </xf>
    <xf numFmtId="0" fontId="37" fillId="3" borderId="0" xfId="3" applyFont="1" applyFill="1" applyAlignment="1" applyProtection="1">
      <alignment horizontal="center" vertical="center" wrapText="1"/>
      <protection locked="0"/>
    </xf>
    <xf numFmtId="0" fontId="30" fillId="0" borderId="34" xfId="10" applyFont="1" applyBorder="1" applyAlignment="1" applyProtection="1">
      <alignment horizontal="center" vertical="center" wrapText="1"/>
      <protection locked="0"/>
    </xf>
    <xf numFmtId="0" fontId="30" fillId="0" borderId="6" xfId="10" applyFont="1" applyBorder="1" applyAlignment="1" applyProtection="1">
      <alignment horizontal="center" vertical="center" wrapText="1"/>
      <protection locked="0"/>
    </xf>
    <xf numFmtId="0" fontId="30" fillId="0" borderId="7" xfId="10" applyFont="1" applyBorder="1" applyAlignment="1" applyProtection="1">
      <alignment horizontal="center" vertical="center" wrapText="1"/>
      <protection locked="0"/>
    </xf>
    <xf numFmtId="0" fontId="30" fillId="0" borderId="107" xfId="10" applyFont="1" applyBorder="1" applyAlignment="1" applyProtection="1">
      <alignment horizontal="center" vertical="center" wrapText="1"/>
      <protection locked="0"/>
    </xf>
    <xf numFmtId="0" fontId="30" fillId="0" borderId="0" xfId="10" applyFont="1" applyAlignment="1" applyProtection="1">
      <alignment horizontal="center" vertical="center" wrapText="1"/>
      <protection locked="0"/>
    </xf>
    <xf numFmtId="0" fontId="30" fillId="0" borderId="9" xfId="10" applyFont="1" applyBorder="1" applyAlignment="1" applyProtection="1">
      <alignment horizontal="center" vertical="center" wrapText="1"/>
      <protection locked="0"/>
    </xf>
    <xf numFmtId="0" fontId="30" fillId="0" borderId="24" xfId="10" applyFont="1" applyBorder="1" applyAlignment="1" applyProtection="1">
      <alignment horizontal="center" vertical="center" wrapText="1"/>
      <protection locked="0"/>
    </xf>
    <xf numFmtId="0" fontId="30" fillId="0" borderId="2" xfId="10" applyFont="1" applyBorder="1" applyAlignment="1" applyProtection="1">
      <alignment horizontal="center" vertical="center" wrapText="1"/>
      <protection locked="0"/>
    </xf>
    <xf numFmtId="0" fontId="30" fillId="0" borderId="25" xfId="10" applyFont="1" applyBorder="1" applyAlignment="1" applyProtection="1">
      <alignment horizontal="center" vertical="center" wrapText="1"/>
      <protection locked="0"/>
    </xf>
    <xf numFmtId="0" fontId="13" fillId="15" borderId="37" xfId="10" applyFont="1" applyFill="1" applyBorder="1" applyAlignment="1" applyProtection="1">
      <alignment horizontal="center" vertical="center"/>
      <protection locked="0"/>
    </xf>
    <xf numFmtId="0" fontId="13" fillId="15" borderId="38" xfId="10" applyFont="1" applyFill="1" applyBorder="1" applyAlignment="1" applyProtection="1">
      <alignment horizontal="center" vertical="center"/>
      <protection locked="0"/>
    </xf>
    <xf numFmtId="0" fontId="12" fillId="0" borderId="120" xfId="10" applyFont="1" applyBorder="1" applyAlignment="1" applyProtection="1">
      <alignment horizontal="center" vertical="center"/>
      <protection locked="0"/>
    </xf>
    <xf numFmtId="0" fontId="12" fillId="0" borderId="32" xfId="10" applyFont="1" applyBorder="1" applyAlignment="1" applyProtection="1">
      <alignment horizontal="center" vertical="center"/>
      <protection locked="0"/>
    </xf>
    <xf numFmtId="0" fontId="12" fillId="0" borderId="124" xfId="10" applyFont="1" applyBorder="1" applyAlignment="1" applyProtection="1">
      <alignment horizontal="center" vertical="center"/>
      <protection locked="0"/>
    </xf>
    <xf numFmtId="0" fontId="13" fillId="15" borderId="6" xfId="10" applyFont="1" applyFill="1" applyBorder="1" applyAlignment="1" applyProtection="1">
      <alignment horizontal="center" vertical="center"/>
      <protection locked="0"/>
    </xf>
    <xf numFmtId="0" fontId="13" fillId="15" borderId="43" xfId="10" applyFont="1" applyFill="1" applyBorder="1" applyAlignment="1" applyProtection="1">
      <alignment horizontal="center" vertical="center"/>
      <protection locked="0"/>
    </xf>
    <xf numFmtId="0" fontId="12" fillId="3" borderId="44" xfId="10" applyFont="1" applyFill="1" applyBorder="1" applyAlignment="1" applyProtection="1">
      <alignment horizontal="center" vertical="center"/>
      <protection locked="0"/>
    </xf>
    <xf numFmtId="0" fontId="12" fillId="3" borderId="6" xfId="10" applyFont="1" applyFill="1" applyBorder="1" applyAlignment="1" applyProtection="1">
      <alignment horizontal="center" vertical="center"/>
      <protection locked="0"/>
    </xf>
    <xf numFmtId="0" fontId="13" fillId="3" borderId="7" xfId="10" applyFont="1" applyFill="1" applyBorder="1" applyAlignment="1" applyProtection="1">
      <alignment horizontal="center" vertical="center"/>
      <protection locked="0"/>
    </xf>
    <xf numFmtId="0" fontId="13" fillId="15" borderId="26" xfId="10" applyFont="1" applyFill="1" applyBorder="1" applyAlignment="1" applyProtection="1">
      <alignment horizontal="center" vertical="center"/>
      <protection locked="0"/>
    </xf>
    <xf numFmtId="0" fontId="13" fillId="15" borderId="1" xfId="10" applyFont="1" applyFill="1" applyBorder="1" applyAlignment="1" applyProtection="1">
      <alignment horizontal="center" vertical="center"/>
      <protection locked="0"/>
    </xf>
    <xf numFmtId="0" fontId="12" fillId="0" borderId="3" xfId="10" applyFont="1" applyBorder="1" applyAlignment="1" applyProtection="1">
      <alignment horizontal="center" vertical="center"/>
      <protection locked="0"/>
    </xf>
    <xf numFmtId="0" fontId="12" fillId="0" borderId="4" xfId="10" applyFont="1" applyBorder="1" applyAlignment="1" applyProtection="1">
      <alignment horizontal="center" vertical="center"/>
      <protection locked="0"/>
    </xf>
    <xf numFmtId="0" fontId="12" fillId="0" borderId="18" xfId="10" applyFont="1" applyBorder="1" applyAlignment="1" applyProtection="1">
      <alignment horizontal="center" vertical="center"/>
      <protection locked="0"/>
    </xf>
    <xf numFmtId="0" fontId="13" fillId="15" borderId="11" xfId="10" applyFont="1" applyFill="1" applyBorder="1" applyAlignment="1" applyProtection="1">
      <alignment horizontal="center" vertical="center"/>
      <protection locked="0"/>
    </xf>
    <xf numFmtId="0" fontId="13" fillId="15" borderId="12" xfId="10" applyFont="1" applyFill="1" applyBorder="1" applyAlignment="1" applyProtection="1">
      <alignment horizontal="center" vertical="center"/>
      <protection locked="0"/>
    </xf>
    <xf numFmtId="0" fontId="12" fillId="0" borderId="118" xfId="10" applyFont="1" applyBorder="1" applyAlignment="1" applyProtection="1">
      <alignment horizontal="center" vertical="center" wrapText="1"/>
      <protection locked="0"/>
    </xf>
    <xf numFmtId="0" fontId="12" fillId="0" borderId="30" xfId="10" applyFont="1" applyBorder="1" applyAlignment="1" applyProtection="1">
      <alignment horizontal="center" vertical="center" wrapText="1"/>
      <protection locked="0"/>
    </xf>
    <xf numFmtId="0" fontId="12" fillId="0" borderId="31" xfId="10" applyFont="1" applyBorder="1" applyAlignment="1" applyProtection="1">
      <alignment horizontal="center" vertical="center" wrapText="1"/>
      <protection locked="0"/>
    </xf>
    <xf numFmtId="0" fontId="13" fillId="17" borderId="101" xfId="10" applyFont="1" applyFill="1" applyBorder="1" applyAlignment="1" applyProtection="1">
      <alignment horizontal="center" vertical="center"/>
      <protection locked="0"/>
    </xf>
    <xf numFmtId="0" fontId="13" fillId="17" borderId="102" xfId="10" applyFont="1" applyFill="1" applyBorder="1" applyAlignment="1" applyProtection="1">
      <alignment horizontal="center" vertical="center"/>
      <protection locked="0"/>
    </xf>
    <xf numFmtId="0" fontId="13" fillId="17" borderId="103" xfId="10" applyFont="1" applyFill="1" applyBorder="1" applyAlignment="1" applyProtection="1">
      <alignment horizontal="center" vertical="center"/>
      <protection locked="0"/>
    </xf>
    <xf numFmtId="0" fontId="13" fillId="15" borderId="40" xfId="10" applyFont="1" applyFill="1" applyBorder="1" applyAlignment="1" applyProtection="1">
      <alignment horizontal="center" vertical="center"/>
      <protection locked="0"/>
    </xf>
    <xf numFmtId="0" fontId="13" fillId="15" borderId="21" xfId="10" applyFont="1" applyFill="1" applyBorder="1" applyAlignment="1" applyProtection="1">
      <alignment horizontal="center" vertical="center"/>
      <protection locked="0"/>
    </xf>
    <xf numFmtId="0" fontId="13" fillId="15" borderId="41" xfId="10" applyFont="1" applyFill="1" applyBorder="1" applyAlignment="1" applyProtection="1">
      <alignment horizontal="center" vertical="center"/>
      <protection locked="0"/>
    </xf>
    <xf numFmtId="0" fontId="13" fillId="15" borderId="28" xfId="10" applyFont="1" applyFill="1" applyBorder="1" applyAlignment="1" applyProtection="1">
      <alignment horizontal="center" vertical="center"/>
      <protection locked="0"/>
    </xf>
    <xf numFmtId="0" fontId="13" fillId="15" borderId="16" xfId="10" applyFont="1" applyFill="1" applyBorder="1" applyAlignment="1" applyProtection="1">
      <alignment horizontal="center" vertical="center"/>
      <protection locked="0"/>
    </xf>
    <xf numFmtId="0" fontId="13" fillId="15" borderId="17" xfId="10" applyFont="1" applyFill="1" applyBorder="1" applyAlignment="1" applyProtection="1">
      <alignment horizontal="center" vertical="center"/>
      <protection locked="0"/>
    </xf>
    <xf numFmtId="170" fontId="12" fillId="0" borderId="20" xfId="10" applyNumberFormat="1" applyFont="1" applyBorder="1" applyAlignment="1" applyProtection="1">
      <alignment horizontal="center" vertical="center"/>
      <protection locked="0"/>
    </xf>
    <xf numFmtId="170" fontId="12" fillId="0" borderId="21" xfId="10" applyNumberFormat="1" applyFont="1" applyBorder="1" applyAlignment="1" applyProtection="1">
      <alignment horizontal="center" vertical="center"/>
      <protection locked="0"/>
    </xf>
    <xf numFmtId="170" fontId="12" fillId="0" borderId="41" xfId="10" applyNumberFormat="1" applyFont="1" applyBorder="1" applyAlignment="1" applyProtection="1">
      <alignment horizontal="center" vertical="center"/>
      <protection locked="0"/>
    </xf>
    <xf numFmtId="170" fontId="12" fillId="0" borderId="15" xfId="10" applyNumberFormat="1" applyFont="1" applyBorder="1" applyAlignment="1" applyProtection="1">
      <alignment horizontal="center" vertical="center"/>
      <protection locked="0"/>
    </xf>
    <xf numFmtId="170" fontId="12" fillId="0" borderId="16" xfId="10" applyNumberFormat="1" applyFont="1" applyBorder="1" applyAlignment="1" applyProtection="1">
      <alignment horizontal="center" vertical="center"/>
      <protection locked="0"/>
    </xf>
    <xf numFmtId="170" fontId="12" fillId="0" borderId="17" xfId="10" applyNumberFormat="1" applyFont="1" applyBorder="1" applyAlignment="1" applyProtection="1">
      <alignment horizontal="center" vertical="center"/>
      <protection locked="0"/>
    </xf>
    <xf numFmtId="171" fontId="12" fillId="0" borderId="3" xfId="10" applyNumberFormat="1" applyFont="1" applyBorder="1" applyAlignment="1" applyProtection="1">
      <alignment horizontal="center" vertical="center"/>
      <protection locked="0"/>
    </xf>
    <xf numFmtId="171" fontId="12" fillId="0" borderId="4" xfId="10" applyNumberFormat="1" applyFont="1" applyBorder="1" applyAlignment="1" applyProtection="1">
      <alignment horizontal="center" vertical="center"/>
      <protection locked="0"/>
    </xf>
    <xf numFmtId="171" fontId="12" fillId="0" borderId="18" xfId="10" applyNumberFormat="1" applyFont="1" applyBorder="1" applyAlignment="1" applyProtection="1">
      <alignment horizontal="center" vertical="center"/>
      <protection locked="0"/>
    </xf>
    <xf numFmtId="0" fontId="12" fillId="0" borderId="1" xfId="10" applyFont="1" applyBorder="1" applyAlignment="1" applyProtection="1">
      <alignment horizontal="center" vertical="center" wrapText="1"/>
      <protection locked="0"/>
    </xf>
    <xf numFmtId="0" fontId="13" fillId="15" borderId="1" xfId="10" applyFont="1" applyFill="1" applyBorder="1" applyAlignment="1" applyProtection="1">
      <alignment horizontal="center" vertical="center" wrapText="1"/>
      <protection locked="0"/>
    </xf>
    <xf numFmtId="0" fontId="12" fillId="0" borderId="27" xfId="10" applyFont="1" applyBorder="1" applyAlignment="1" applyProtection="1">
      <alignment horizontal="center" vertical="center" wrapText="1"/>
      <protection locked="0"/>
    </xf>
    <xf numFmtId="0" fontId="13" fillId="15" borderId="29" xfId="10" applyFont="1" applyFill="1" applyBorder="1" applyAlignment="1" applyProtection="1">
      <alignment horizontal="center" vertical="center"/>
      <protection locked="0"/>
    </xf>
    <xf numFmtId="0" fontId="13" fillId="15" borderId="19" xfId="10" applyFont="1" applyFill="1" applyBorder="1" applyAlignment="1" applyProtection="1">
      <alignment horizontal="center" vertical="center"/>
      <protection locked="0"/>
    </xf>
    <xf numFmtId="0" fontId="12" fillId="0" borderId="3" xfId="10" applyFont="1" applyBorder="1" applyAlignment="1" applyProtection="1">
      <alignment horizontal="center" vertical="center" wrapText="1"/>
      <protection locked="0"/>
    </xf>
    <xf numFmtId="0" fontId="12" fillId="0" borderId="4" xfId="10" applyFont="1" applyBorder="1" applyAlignment="1" applyProtection="1">
      <alignment horizontal="center" vertical="center" wrapText="1"/>
      <protection locked="0"/>
    </xf>
    <xf numFmtId="0" fontId="12" fillId="0" borderId="19" xfId="10" applyFont="1" applyBorder="1" applyAlignment="1" applyProtection="1">
      <alignment horizontal="center" vertical="center" wrapText="1"/>
      <protection locked="0"/>
    </xf>
    <xf numFmtId="0" fontId="13" fillId="15" borderId="110" xfId="10" applyFont="1" applyFill="1" applyBorder="1" applyAlignment="1" applyProtection="1">
      <alignment horizontal="left" vertical="center"/>
      <protection locked="0"/>
    </xf>
    <xf numFmtId="0" fontId="13" fillId="15" borderId="105" xfId="10" applyFont="1" applyFill="1" applyBorder="1" applyAlignment="1" applyProtection="1">
      <alignment horizontal="left" vertical="center"/>
      <protection locked="0"/>
    </xf>
    <xf numFmtId="0" fontId="13" fillId="15" borderId="106" xfId="10" applyFont="1" applyFill="1" applyBorder="1" applyAlignment="1" applyProtection="1">
      <alignment horizontal="left" vertical="center"/>
      <protection locked="0"/>
    </xf>
    <xf numFmtId="0" fontId="13" fillId="15" borderId="34" xfId="10" applyFont="1" applyFill="1" applyBorder="1" applyAlignment="1" applyProtection="1">
      <alignment horizontal="center" vertical="center"/>
      <protection locked="0"/>
    </xf>
    <xf numFmtId="0" fontId="12" fillId="0" borderId="44" xfId="10" applyFont="1" applyBorder="1" applyAlignment="1" applyProtection="1">
      <alignment horizontal="center" vertical="center" wrapText="1"/>
      <protection locked="0"/>
    </xf>
    <xf numFmtId="0" fontId="12" fillId="0" borderId="6" xfId="10" applyFont="1" applyBorder="1" applyAlignment="1" applyProtection="1">
      <alignment horizontal="center" vertical="center" wrapText="1"/>
      <protection locked="0"/>
    </xf>
    <xf numFmtId="0" fontId="12" fillId="0" borderId="43" xfId="10" applyFont="1" applyBorder="1" applyAlignment="1" applyProtection="1">
      <alignment horizontal="center" vertical="center" wrapText="1"/>
      <protection locked="0"/>
    </xf>
    <xf numFmtId="0" fontId="12" fillId="0" borderId="15" xfId="10" applyFont="1" applyBorder="1" applyAlignment="1" applyProtection="1">
      <alignment horizontal="center" vertical="center" wrapText="1"/>
      <protection locked="0"/>
    </xf>
    <xf numFmtId="0" fontId="12" fillId="0" borderId="16" xfId="10" applyFont="1" applyBorder="1" applyAlignment="1" applyProtection="1">
      <alignment horizontal="center" vertical="center" wrapText="1"/>
      <protection locked="0"/>
    </xf>
    <xf numFmtId="0" fontId="12" fillId="0" borderId="17" xfId="10" applyFont="1" applyBorder="1" applyAlignment="1" applyProtection="1">
      <alignment horizontal="center" vertical="center" wrapText="1"/>
      <protection locked="0"/>
    </xf>
    <xf numFmtId="0" fontId="13" fillId="15" borderId="108" xfId="10" applyFont="1" applyFill="1" applyBorder="1" applyAlignment="1" applyProtection="1">
      <alignment horizontal="center" vertical="center" wrapText="1"/>
      <protection locked="0"/>
    </xf>
    <xf numFmtId="0" fontId="12" fillId="0" borderId="108" xfId="10" applyFont="1" applyBorder="1" applyAlignment="1" applyProtection="1">
      <alignment horizontal="center" vertical="center" wrapText="1"/>
      <protection locked="0"/>
    </xf>
    <xf numFmtId="0" fontId="12" fillId="0" borderId="111" xfId="10" applyFont="1" applyBorder="1" applyAlignment="1" applyProtection="1">
      <alignment horizontal="center" vertical="center" wrapText="1"/>
      <protection locked="0"/>
    </xf>
    <xf numFmtId="0" fontId="13" fillId="15" borderId="118" xfId="10" applyFont="1" applyFill="1" applyBorder="1" applyAlignment="1" applyProtection="1">
      <alignment horizontal="center" vertical="center" wrapText="1"/>
      <protection locked="0"/>
    </xf>
    <xf numFmtId="0" fontId="13" fillId="15" borderId="119" xfId="10" applyFont="1" applyFill="1" applyBorder="1" applyAlignment="1" applyProtection="1">
      <alignment horizontal="center" vertical="center" wrapText="1"/>
      <protection locked="0"/>
    </xf>
    <xf numFmtId="0" fontId="30" fillId="17" borderId="101" xfId="12" applyFont="1" applyFill="1" applyBorder="1" applyAlignment="1" applyProtection="1">
      <alignment horizontal="center" vertical="center"/>
      <protection locked="0"/>
    </xf>
    <xf numFmtId="0" fontId="30" fillId="17" borderId="102" xfId="12" applyFont="1" applyFill="1" applyBorder="1" applyAlignment="1" applyProtection="1">
      <alignment horizontal="center" vertical="center"/>
      <protection locked="0"/>
    </xf>
    <xf numFmtId="0" fontId="30" fillId="17" borderId="103" xfId="12" applyFont="1" applyFill="1" applyBorder="1" applyAlignment="1" applyProtection="1">
      <alignment horizontal="center" vertical="center"/>
      <protection locked="0"/>
    </xf>
    <xf numFmtId="0" fontId="13" fillId="5" borderId="34" xfId="12" applyFont="1" applyFill="1" applyBorder="1" applyAlignment="1" applyProtection="1">
      <alignment horizontal="center" vertical="center"/>
      <protection locked="0"/>
    </xf>
    <xf numFmtId="0" fontId="13" fillId="5" borderId="6" xfId="12" applyFont="1" applyFill="1" applyBorder="1" applyAlignment="1" applyProtection="1">
      <alignment horizontal="center" vertical="center"/>
      <protection locked="0"/>
    </xf>
    <xf numFmtId="0" fontId="13" fillId="5" borderId="7" xfId="12" applyFont="1" applyFill="1" applyBorder="1" applyAlignment="1" applyProtection="1">
      <alignment horizontal="center" vertical="center"/>
      <protection locked="0"/>
    </xf>
    <xf numFmtId="0" fontId="32" fillId="0" borderId="3" xfId="7" applyBorder="1" applyAlignment="1" applyProtection="1">
      <alignment horizontal="center" vertical="center" wrapText="1"/>
      <protection locked="0"/>
    </xf>
    <xf numFmtId="0" fontId="32" fillId="0" borderId="4" xfId="7" applyBorder="1" applyAlignment="1" applyProtection="1">
      <alignment horizontal="center" vertical="center" wrapText="1"/>
      <protection locked="0"/>
    </xf>
    <xf numFmtId="0" fontId="32" fillId="0" borderId="19" xfId="7" applyBorder="1" applyAlignment="1" applyProtection="1">
      <alignment horizontal="center" vertical="center" wrapText="1"/>
      <protection locked="0"/>
    </xf>
    <xf numFmtId="0" fontId="32" fillId="0" borderId="1" xfId="7" applyBorder="1" applyAlignment="1" applyProtection="1">
      <alignment horizontal="center" vertical="center" wrapText="1"/>
      <protection locked="0"/>
    </xf>
    <xf numFmtId="0" fontId="13" fillId="5" borderId="101" xfId="12" applyFont="1" applyFill="1" applyBorder="1" applyAlignment="1" applyProtection="1">
      <alignment horizontal="center" vertical="center"/>
      <protection locked="0"/>
    </xf>
    <xf numFmtId="0" fontId="13" fillId="5" borderId="102" xfId="12" applyFont="1" applyFill="1" applyBorder="1" applyAlignment="1" applyProtection="1">
      <alignment horizontal="center" vertical="center"/>
      <protection locked="0"/>
    </xf>
    <xf numFmtId="0" fontId="13" fillId="5" borderId="103" xfId="12" applyFont="1" applyFill="1" applyBorder="1" applyAlignment="1" applyProtection="1">
      <alignment horizontal="center" vertical="center"/>
      <protection locked="0"/>
    </xf>
    <xf numFmtId="0" fontId="13" fillId="11" borderId="123" xfId="10" applyFont="1" applyFill="1" applyBorder="1" applyAlignment="1" applyProtection="1">
      <alignment horizontal="center" vertical="center" wrapText="1"/>
      <protection locked="0"/>
    </xf>
    <xf numFmtId="0" fontId="13" fillId="11" borderId="103" xfId="10" applyFont="1" applyFill="1" applyBorder="1" applyAlignment="1" applyProtection="1">
      <alignment horizontal="center" vertical="center" wrapText="1"/>
      <protection locked="0"/>
    </xf>
    <xf numFmtId="168" fontId="13" fillId="0" borderId="44" xfId="10" applyNumberFormat="1" applyFont="1" applyBorder="1" applyAlignment="1">
      <alignment horizontal="center" vertical="center" wrapText="1"/>
    </xf>
    <xf numFmtId="168" fontId="13" fillId="0" borderId="7" xfId="10" applyNumberFormat="1" applyFont="1" applyBorder="1" applyAlignment="1">
      <alignment horizontal="center" vertical="center" wrapText="1"/>
    </xf>
    <xf numFmtId="168" fontId="13" fillId="3" borderId="108" xfId="10" applyNumberFormat="1" applyFont="1" applyFill="1" applyBorder="1" applyAlignment="1">
      <alignment horizontal="center" vertical="center" wrapText="1"/>
    </xf>
    <xf numFmtId="168" fontId="13" fillId="3" borderId="111" xfId="10" applyNumberFormat="1" applyFont="1" applyFill="1" applyBorder="1" applyAlignment="1">
      <alignment horizontal="center" vertical="center" wrapText="1"/>
    </xf>
    <xf numFmtId="168" fontId="13" fillId="0" borderId="1" xfId="10" applyNumberFormat="1" applyFont="1" applyBorder="1" applyAlignment="1">
      <alignment horizontal="center" vertical="center" wrapText="1"/>
    </xf>
    <xf numFmtId="168" fontId="13" fillId="0" borderId="27" xfId="10" applyNumberFormat="1" applyFont="1" applyBorder="1" applyAlignment="1">
      <alignment horizontal="center" vertical="center" wrapText="1"/>
    </xf>
    <xf numFmtId="0" fontId="13" fillId="5" borderId="26" xfId="12" applyFont="1" applyFill="1" applyBorder="1" applyAlignment="1" applyProtection="1">
      <alignment horizontal="center" vertical="center"/>
      <protection locked="0"/>
    </xf>
    <xf numFmtId="0" fontId="13" fillId="5" borderId="1" xfId="12" applyFont="1" applyFill="1" applyBorder="1" applyAlignment="1" applyProtection="1">
      <alignment horizontal="center" vertical="center"/>
      <protection locked="0"/>
    </xf>
    <xf numFmtId="0" fontId="13" fillId="5" borderId="27" xfId="12" applyFont="1" applyFill="1" applyBorder="1" applyAlignment="1" applyProtection="1">
      <alignment horizontal="center" vertical="center"/>
      <protection locked="0"/>
    </xf>
    <xf numFmtId="0" fontId="13" fillId="5" borderId="107" xfId="12" applyFont="1" applyFill="1" applyBorder="1" applyAlignment="1" applyProtection="1">
      <alignment horizontal="center" vertical="center"/>
      <protection locked="0"/>
    </xf>
    <xf numFmtId="0" fontId="13" fillId="5" borderId="0" xfId="12" applyFont="1" applyFill="1" applyAlignment="1" applyProtection="1">
      <alignment horizontal="center" vertical="center"/>
      <protection locked="0"/>
    </xf>
    <xf numFmtId="0" fontId="13" fillId="5" borderId="9" xfId="12" applyFont="1" applyFill="1" applyBorder="1" applyAlignment="1" applyProtection="1">
      <alignment horizontal="center" vertical="center"/>
      <protection locked="0"/>
    </xf>
    <xf numFmtId="0" fontId="13" fillId="15" borderId="36" xfId="10" applyFont="1" applyFill="1" applyBorder="1" applyAlignment="1" applyProtection="1">
      <alignment horizontal="center" vertical="center" wrapText="1"/>
      <protection locked="0"/>
    </xf>
    <xf numFmtId="0" fontId="12" fillId="0" borderId="21" xfId="10" applyFont="1" applyBorder="1" applyAlignment="1" applyProtection="1">
      <alignment horizontal="center" vertical="center" wrapText="1"/>
      <protection locked="0"/>
    </xf>
    <xf numFmtId="0" fontId="12" fillId="0" borderId="41" xfId="10" applyFont="1" applyBorder="1" applyAlignment="1" applyProtection="1">
      <alignment horizontal="center" vertical="center" wrapText="1"/>
      <protection locked="0"/>
    </xf>
    <xf numFmtId="0" fontId="12" fillId="0" borderId="0" xfId="10" applyFont="1" applyAlignment="1" applyProtection="1">
      <alignment horizontal="center" vertical="center" wrapText="1"/>
      <protection locked="0"/>
    </xf>
    <xf numFmtId="0" fontId="12" fillId="0" borderId="14" xfId="10" applyFont="1" applyBorder="1" applyAlignment="1" applyProtection="1">
      <alignment horizontal="center" vertical="center" wrapText="1"/>
      <protection locked="0"/>
    </xf>
    <xf numFmtId="168" fontId="12" fillId="3" borderId="109" xfId="13" applyNumberFormat="1" applyFont="1" applyFill="1" applyBorder="1" applyAlignment="1" applyProtection="1">
      <alignment horizontal="center" vertical="center" wrapText="1"/>
      <protection locked="0"/>
    </xf>
    <xf numFmtId="168" fontId="12" fillId="3" borderId="122" xfId="13" applyNumberFormat="1" applyFont="1" applyFill="1" applyBorder="1" applyAlignment="1" applyProtection="1">
      <alignment horizontal="center" vertical="center" wrapText="1"/>
      <protection locked="0"/>
    </xf>
    <xf numFmtId="168" fontId="12" fillId="3" borderId="108" xfId="13" applyNumberFormat="1" applyFont="1" applyFill="1" applyBorder="1" applyAlignment="1" applyProtection="1">
      <alignment horizontal="center" vertical="center" wrapText="1"/>
      <protection locked="0"/>
    </xf>
    <xf numFmtId="0" fontId="12" fillId="3" borderId="20" xfId="10" applyFont="1" applyFill="1" applyBorder="1" applyAlignment="1" applyProtection="1">
      <alignment horizontal="center" vertical="top" wrapText="1"/>
      <protection locked="0"/>
    </xf>
    <xf numFmtId="0" fontId="12" fillId="3" borderId="21" xfId="10" applyFont="1" applyFill="1" applyBorder="1" applyAlignment="1" applyProtection="1">
      <alignment horizontal="center" vertical="top" wrapText="1"/>
      <protection locked="0"/>
    </xf>
    <xf numFmtId="0" fontId="12" fillId="3" borderId="41" xfId="10" applyFont="1" applyFill="1" applyBorder="1" applyAlignment="1" applyProtection="1">
      <alignment horizontal="center" vertical="top" wrapText="1"/>
      <protection locked="0"/>
    </xf>
    <xf numFmtId="0" fontId="12" fillId="3" borderId="13" xfId="10" applyFont="1" applyFill="1" applyBorder="1" applyAlignment="1" applyProtection="1">
      <alignment horizontal="center" vertical="top" wrapText="1"/>
      <protection locked="0"/>
    </xf>
    <xf numFmtId="0" fontId="12" fillId="3" borderId="0" xfId="10" applyFont="1" applyFill="1" applyAlignment="1" applyProtection="1">
      <alignment horizontal="center" vertical="top" wrapText="1"/>
      <protection locked="0"/>
    </xf>
    <xf numFmtId="0" fontId="12" fillId="3" borderId="14" xfId="10" applyFont="1" applyFill="1" applyBorder="1" applyAlignment="1" applyProtection="1">
      <alignment horizontal="center" vertical="top" wrapText="1"/>
      <protection locked="0"/>
    </xf>
    <xf numFmtId="0" fontId="12" fillId="3" borderId="15" xfId="10" applyFont="1" applyFill="1" applyBorder="1" applyAlignment="1" applyProtection="1">
      <alignment horizontal="center" vertical="top" wrapText="1"/>
      <protection locked="0"/>
    </xf>
    <xf numFmtId="0" fontId="12" fillId="3" borderId="16" xfId="10" applyFont="1" applyFill="1" applyBorder="1" applyAlignment="1" applyProtection="1">
      <alignment horizontal="center" vertical="top" wrapText="1"/>
      <protection locked="0"/>
    </xf>
    <xf numFmtId="0" fontId="12" fillId="3" borderId="17" xfId="10" applyFont="1" applyFill="1" applyBorder="1" applyAlignment="1" applyProtection="1">
      <alignment horizontal="center" vertical="top" wrapText="1"/>
      <protection locked="0"/>
    </xf>
    <xf numFmtId="169" fontId="12" fillId="3" borderId="112" xfId="13" applyFont="1" applyFill="1" applyBorder="1" applyAlignment="1" applyProtection="1">
      <alignment horizontal="center" vertical="center" wrapText="1"/>
      <protection locked="0"/>
    </xf>
    <xf numFmtId="169" fontId="12" fillId="3" borderId="121" xfId="13" applyFont="1" applyFill="1" applyBorder="1" applyAlignment="1" applyProtection="1">
      <alignment horizontal="center" vertical="center" wrapText="1"/>
      <protection locked="0"/>
    </xf>
    <xf numFmtId="169" fontId="12" fillId="3" borderId="111" xfId="13" applyFont="1" applyFill="1" applyBorder="1" applyAlignment="1" applyProtection="1">
      <alignment horizontal="center" vertical="center" wrapText="1"/>
      <protection locked="0"/>
    </xf>
    <xf numFmtId="0" fontId="13" fillId="11" borderId="104" xfId="10" applyFont="1" applyFill="1" applyBorder="1" applyAlignment="1" applyProtection="1">
      <alignment horizontal="center" vertical="center"/>
      <protection locked="0"/>
    </xf>
    <xf numFmtId="0" fontId="13" fillId="11" borderId="105" xfId="10" applyFont="1" applyFill="1" applyBorder="1" applyAlignment="1" applyProtection="1">
      <alignment horizontal="center" vertical="center"/>
      <protection locked="0"/>
    </xf>
    <xf numFmtId="0" fontId="13" fillId="11" borderId="102" xfId="10" applyFont="1" applyFill="1" applyBorder="1" applyAlignment="1" applyProtection="1">
      <alignment horizontal="center" vertical="center"/>
      <protection locked="0"/>
    </xf>
    <xf numFmtId="168" fontId="12" fillId="3" borderId="121" xfId="13" applyNumberFormat="1" applyFont="1" applyFill="1" applyBorder="1" applyAlignment="1" applyProtection="1">
      <alignment horizontal="center" vertical="center" wrapText="1"/>
      <protection locked="0"/>
    </xf>
    <xf numFmtId="168" fontId="12" fillId="3" borderId="111" xfId="13" applyNumberFormat="1" applyFont="1" applyFill="1" applyBorder="1" applyAlignment="1" applyProtection="1">
      <alignment horizontal="center" vertical="center" wrapText="1"/>
      <protection locked="0"/>
    </xf>
    <xf numFmtId="168" fontId="12" fillId="3" borderId="13" xfId="11" applyNumberFormat="1" applyFont="1" applyFill="1" applyBorder="1" applyAlignment="1" applyProtection="1">
      <alignment horizontal="center" vertical="center"/>
    </xf>
    <xf numFmtId="168" fontId="12" fillId="3" borderId="9" xfId="11" applyNumberFormat="1" applyFont="1" applyFill="1" applyBorder="1" applyAlignment="1" applyProtection="1">
      <alignment horizontal="center" vertical="center"/>
    </xf>
    <xf numFmtId="168" fontId="12" fillId="3" borderId="15" xfId="11" applyNumberFormat="1" applyFont="1" applyFill="1" applyBorder="1" applyAlignment="1" applyProtection="1">
      <alignment horizontal="center" vertical="center"/>
    </xf>
    <xf numFmtId="168" fontId="12" fillId="3" borderId="23" xfId="11" applyNumberFormat="1" applyFont="1" applyFill="1" applyBorder="1" applyAlignment="1" applyProtection="1">
      <alignment horizontal="center" vertical="center"/>
    </xf>
    <xf numFmtId="168" fontId="12" fillId="3" borderId="20" xfId="11" applyNumberFormat="1" applyFont="1" applyFill="1" applyBorder="1" applyAlignment="1" applyProtection="1">
      <alignment horizontal="center" vertical="center"/>
    </xf>
    <xf numFmtId="168" fontId="12" fillId="3" borderId="22" xfId="11" applyNumberFormat="1" applyFont="1" applyFill="1" applyBorder="1" applyAlignment="1" applyProtection="1">
      <alignment horizontal="center" vertical="center"/>
    </xf>
    <xf numFmtId="0" fontId="12" fillId="3" borderId="19" xfId="10" applyFont="1" applyFill="1" applyBorder="1" applyAlignment="1" applyProtection="1">
      <alignment horizontal="center" vertical="center" wrapText="1"/>
      <protection locked="0"/>
    </xf>
    <xf numFmtId="0" fontId="12" fillId="3" borderId="1" xfId="10" applyFont="1" applyFill="1" applyBorder="1" applyAlignment="1" applyProtection="1">
      <alignment horizontal="center" vertical="center" wrapText="1"/>
      <protection locked="0"/>
    </xf>
    <xf numFmtId="0" fontId="12" fillId="3" borderId="8" xfId="10" applyFont="1" applyFill="1" applyBorder="1" applyAlignment="1" applyProtection="1">
      <alignment horizontal="center" vertical="center"/>
      <protection locked="0"/>
    </xf>
    <xf numFmtId="0" fontId="12" fillId="3" borderId="117" xfId="10" applyFont="1" applyFill="1" applyBorder="1" applyAlignment="1" applyProtection="1">
      <alignment horizontal="center" vertical="center"/>
      <protection locked="0"/>
    </xf>
    <xf numFmtId="168" fontId="12" fillId="3" borderId="122" xfId="11" applyNumberFormat="1" applyFont="1" applyFill="1" applyBorder="1" applyAlignment="1" applyProtection="1">
      <alignment horizontal="center" vertical="center"/>
      <protection locked="0"/>
    </xf>
    <xf numFmtId="168" fontId="12" fillId="3" borderId="108" xfId="11" applyNumberFormat="1" applyFont="1" applyFill="1" applyBorder="1" applyAlignment="1" applyProtection="1">
      <alignment horizontal="center" vertical="center"/>
      <protection locked="0"/>
    </xf>
    <xf numFmtId="9" fontId="12" fillId="3" borderId="122" xfId="14" applyFont="1" applyFill="1" applyBorder="1" applyAlignment="1" applyProtection="1">
      <alignment horizontal="center" vertical="center"/>
      <protection locked="0"/>
    </xf>
    <xf numFmtId="9" fontId="12" fillId="3" borderId="108" xfId="14" applyFont="1" applyFill="1" applyBorder="1" applyAlignment="1" applyProtection="1">
      <alignment horizontal="center" vertical="center"/>
      <protection locked="0"/>
    </xf>
    <xf numFmtId="0" fontId="12" fillId="3" borderId="122" xfId="10" applyFont="1" applyFill="1" applyBorder="1" applyAlignment="1" applyProtection="1">
      <alignment horizontal="center" vertical="center"/>
      <protection locked="0"/>
    </xf>
    <xf numFmtId="0" fontId="12" fillId="3" borderId="108" xfId="10" applyFont="1" applyFill="1" applyBorder="1" applyAlignment="1" applyProtection="1">
      <alignment horizontal="center" vertical="center"/>
      <protection locked="0"/>
    </xf>
    <xf numFmtId="0" fontId="12" fillId="3" borderId="122" xfId="10" applyFont="1" applyFill="1" applyBorder="1" applyAlignment="1">
      <alignment horizontal="center" vertical="center"/>
    </xf>
    <xf numFmtId="0" fontId="12" fillId="3" borderId="108" xfId="10" applyFont="1" applyFill="1" applyBorder="1" applyAlignment="1">
      <alignment horizontal="center" vertical="center"/>
    </xf>
    <xf numFmtId="0" fontId="13" fillId="11" borderId="101" xfId="10" applyFont="1" applyFill="1" applyBorder="1" applyAlignment="1" applyProtection="1">
      <alignment horizontal="center" vertical="center" wrapText="1"/>
      <protection locked="0"/>
    </xf>
    <xf numFmtId="0" fontId="12" fillId="3" borderId="116" xfId="10" applyFont="1" applyFill="1" applyBorder="1" applyAlignment="1" applyProtection="1">
      <alignment horizontal="center" vertical="center"/>
      <protection locked="0"/>
    </xf>
    <xf numFmtId="168" fontId="12" fillId="3" borderId="109" xfId="11" applyNumberFormat="1" applyFont="1" applyFill="1" applyBorder="1" applyAlignment="1" applyProtection="1">
      <alignment horizontal="center" vertical="center"/>
      <protection locked="0"/>
    </xf>
    <xf numFmtId="9" fontId="12" fillId="3" borderId="109" xfId="14" applyFont="1" applyFill="1" applyBorder="1" applyAlignment="1" applyProtection="1">
      <alignment horizontal="center" vertical="center"/>
      <protection locked="0"/>
    </xf>
    <xf numFmtId="0" fontId="12" fillId="3" borderId="109" xfId="10" applyFont="1" applyFill="1" applyBorder="1" applyAlignment="1" applyProtection="1">
      <alignment horizontal="center" vertical="center"/>
      <protection locked="0"/>
    </xf>
    <xf numFmtId="0" fontId="12" fillId="3" borderId="109" xfId="10" applyFont="1" applyFill="1" applyBorder="1" applyAlignment="1">
      <alignment horizontal="center" vertical="center"/>
    </xf>
    <xf numFmtId="0" fontId="12" fillId="3" borderId="21" xfId="10" applyFont="1" applyFill="1" applyBorder="1" applyAlignment="1" applyProtection="1">
      <alignment horizontal="center" vertical="center" wrapText="1"/>
      <protection locked="0"/>
    </xf>
    <xf numFmtId="0" fontId="12" fillId="3" borderId="41" xfId="10" applyFont="1" applyFill="1" applyBorder="1" applyAlignment="1" applyProtection="1">
      <alignment horizontal="center" vertical="center" wrapText="1"/>
      <protection locked="0"/>
    </xf>
    <xf numFmtId="0" fontId="12" fillId="3" borderId="16" xfId="10" applyFont="1" applyFill="1" applyBorder="1" applyAlignment="1" applyProtection="1">
      <alignment horizontal="center" vertical="center" wrapText="1"/>
      <protection locked="0"/>
    </xf>
    <xf numFmtId="0" fontId="12" fillId="3" borderId="17" xfId="10" applyFont="1" applyFill="1" applyBorder="1" applyAlignment="1" applyProtection="1">
      <alignment horizontal="center" vertical="center" wrapText="1"/>
      <protection locked="0"/>
    </xf>
    <xf numFmtId="0" fontId="12" fillId="3" borderId="20" xfId="10" applyFont="1" applyFill="1" applyBorder="1" applyAlignment="1" applyProtection="1">
      <alignment horizontal="center" vertical="center"/>
      <protection locked="0"/>
    </xf>
    <xf numFmtId="0" fontId="12" fillId="3" borderId="21" xfId="10" applyFont="1" applyFill="1" applyBorder="1" applyAlignment="1" applyProtection="1">
      <alignment horizontal="center" vertical="center"/>
      <protection locked="0"/>
    </xf>
    <xf numFmtId="0" fontId="12" fillId="3" borderId="41" xfId="10" applyFont="1" applyFill="1" applyBorder="1" applyAlignment="1" applyProtection="1">
      <alignment horizontal="center" vertical="center"/>
      <protection locked="0"/>
    </xf>
    <xf numFmtId="0" fontId="12" fillId="3" borderId="15" xfId="10" applyFont="1" applyFill="1" applyBorder="1" applyAlignment="1" applyProtection="1">
      <alignment horizontal="center" vertical="center"/>
      <protection locked="0"/>
    </xf>
    <xf numFmtId="0" fontId="12" fillId="3" borderId="16" xfId="10" applyFont="1" applyFill="1" applyBorder="1" applyAlignment="1" applyProtection="1">
      <alignment horizontal="center" vertical="center"/>
      <protection locked="0"/>
    </xf>
    <xf numFmtId="0" fontId="12" fillId="3" borderId="17" xfId="10" applyFont="1" applyFill="1" applyBorder="1" applyAlignment="1" applyProtection="1">
      <alignment horizontal="center" vertical="center"/>
      <protection locked="0"/>
    </xf>
    <xf numFmtId="168" fontId="12" fillId="3" borderId="112" xfId="11" applyNumberFormat="1" applyFont="1" applyFill="1" applyBorder="1" applyAlignment="1" applyProtection="1">
      <alignment horizontal="center" vertical="center"/>
      <protection locked="0"/>
    </xf>
    <xf numFmtId="168" fontId="12" fillId="3" borderId="111" xfId="11" applyNumberFormat="1" applyFont="1" applyFill="1" applyBorder="1" applyAlignment="1" applyProtection="1">
      <alignment horizontal="center" vertical="center"/>
      <protection locked="0"/>
    </xf>
    <xf numFmtId="0" fontId="13" fillId="3" borderId="30" xfId="10" applyFont="1" applyFill="1" applyBorder="1" applyAlignment="1" applyProtection="1">
      <alignment horizontal="center" vertical="center" wrapText="1"/>
      <protection locked="0"/>
    </xf>
    <xf numFmtId="0" fontId="13" fillId="3" borderId="118" xfId="10" applyFont="1" applyFill="1" applyBorder="1" applyAlignment="1" applyProtection="1">
      <alignment horizontal="center" vertical="center"/>
      <protection locked="0"/>
    </xf>
    <xf numFmtId="0" fontId="13" fillId="3" borderId="30" xfId="10" applyFont="1" applyFill="1" applyBorder="1" applyAlignment="1" applyProtection="1">
      <alignment horizontal="center" vertical="center"/>
      <protection locked="0"/>
    </xf>
    <xf numFmtId="0" fontId="13" fillId="3" borderId="119" xfId="10" applyFont="1" applyFill="1" applyBorder="1" applyAlignment="1" applyProtection="1">
      <alignment horizontal="center" vertical="center"/>
      <protection locked="0"/>
    </xf>
    <xf numFmtId="0" fontId="12" fillId="3" borderId="0" xfId="10" applyFont="1" applyFill="1" applyAlignment="1" applyProtection="1">
      <alignment horizontal="center" vertical="center" wrapText="1"/>
      <protection locked="0"/>
    </xf>
    <xf numFmtId="0" fontId="12" fillId="3" borderId="14" xfId="10" applyFont="1" applyFill="1" applyBorder="1" applyAlignment="1" applyProtection="1">
      <alignment horizontal="center" vertical="center" wrapText="1"/>
      <protection locked="0"/>
    </xf>
    <xf numFmtId="0" fontId="12" fillId="3" borderId="20" xfId="10" applyFont="1" applyFill="1" applyBorder="1" applyAlignment="1" applyProtection="1">
      <alignment horizontal="center" vertical="center" wrapText="1"/>
      <protection locked="0"/>
    </xf>
    <xf numFmtId="0" fontId="12" fillId="3" borderId="15" xfId="10" applyFont="1" applyFill="1" applyBorder="1" applyAlignment="1" applyProtection="1">
      <alignment horizontal="center" vertical="center" wrapText="1"/>
      <protection locked="0"/>
    </xf>
    <xf numFmtId="173" fontId="13" fillId="3" borderId="118" xfId="11" applyNumberFormat="1" applyFont="1" applyFill="1" applyBorder="1" applyAlignment="1" applyProtection="1">
      <alignment horizontal="center" vertical="center"/>
      <protection locked="0"/>
    </xf>
    <xf numFmtId="173" fontId="13" fillId="3" borderId="31" xfId="11" applyNumberFormat="1" applyFont="1" applyFill="1" applyBorder="1" applyAlignment="1" applyProtection="1">
      <alignment horizontal="center" vertical="center"/>
      <protection locked="0"/>
    </xf>
    <xf numFmtId="168" fontId="12" fillId="3" borderId="123" xfId="11" applyNumberFormat="1" applyFont="1" applyFill="1" applyBorder="1" applyAlignment="1" applyProtection="1">
      <alignment horizontal="center" vertical="center"/>
    </xf>
    <xf numFmtId="168" fontId="12" fillId="3" borderId="103" xfId="11" applyNumberFormat="1" applyFont="1" applyFill="1" applyBorder="1" applyAlignment="1" applyProtection="1">
      <alignment horizontal="center" vertical="center"/>
    </xf>
    <xf numFmtId="0" fontId="13" fillId="17" borderId="34" xfId="10" applyFont="1" applyFill="1" applyBorder="1" applyAlignment="1" applyProtection="1">
      <alignment horizontal="center" vertical="center"/>
      <protection locked="0"/>
    </xf>
    <xf numFmtId="0" fontId="13" fillId="17" borderId="6" xfId="10" applyFont="1" applyFill="1" applyBorder="1" applyAlignment="1" applyProtection="1">
      <alignment horizontal="center" vertical="center"/>
      <protection locked="0"/>
    </xf>
    <xf numFmtId="0" fontId="13" fillId="17" borderId="7" xfId="10" applyFont="1" applyFill="1" applyBorder="1" applyAlignment="1" applyProtection="1">
      <alignment horizontal="center" vertical="center"/>
      <protection locked="0"/>
    </xf>
    <xf numFmtId="168" fontId="12" fillId="3" borderId="123" xfId="10" applyNumberFormat="1" applyFont="1" applyFill="1" applyBorder="1" applyAlignment="1">
      <alignment horizontal="center" vertical="center"/>
    </xf>
    <xf numFmtId="168" fontId="12" fillId="3" borderId="103" xfId="10" applyNumberFormat="1" applyFont="1" applyFill="1" applyBorder="1" applyAlignment="1">
      <alignment horizontal="center" vertical="center"/>
    </xf>
    <xf numFmtId="0" fontId="13" fillId="15" borderId="10" xfId="10" applyFont="1" applyFill="1" applyBorder="1" applyAlignment="1" applyProtection="1">
      <alignment horizontal="center" vertical="center"/>
      <protection locked="0"/>
    </xf>
    <xf numFmtId="0" fontId="13" fillId="15" borderId="115" xfId="10" applyFont="1" applyFill="1" applyBorder="1" applyAlignment="1" applyProtection="1">
      <alignment horizontal="center" vertical="center"/>
      <protection locked="0"/>
    </xf>
    <xf numFmtId="0" fontId="13" fillId="15" borderId="125" xfId="10" applyFont="1" applyFill="1" applyBorder="1" applyAlignment="1" applyProtection="1">
      <alignment horizontal="center" vertical="center"/>
      <protection locked="0"/>
    </xf>
    <xf numFmtId="0" fontId="13" fillId="17" borderId="105" xfId="10" applyFont="1" applyFill="1" applyBorder="1" applyAlignment="1" applyProtection="1">
      <alignment horizontal="center" vertical="center"/>
      <protection locked="0"/>
    </xf>
    <xf numFmtId="0" fontId="13" fillId="25" borderId="102" xfId="10" applyFont="1" applyFill="1" applyBorder="1" applyAlignment="1" applyProtection="1">
      <alignment horizontal="center" vertical="center" wrapText="1"/>
      <protection locked="0"/>
    </xf>
    <xf numFmtId="0" fontId="13" fillId="25" borderId="103" xfId="10" applyFont="1" applyFill="1" applyBorder="1" applyAlignment="1" applyProtection="1">
      <alignment horizontal="center" vertical="center" wrapText="1"/>
      <protection locked="0"/>
    </xf>
    <xf numFmtId="0" fontId="13" fillId="3" borderId="107" xfId="10" applyFont="1" applyFill="1" applyBorder="1" applyAlignment="1" applyProtection="1">
      <alignment horizontal="center" vertical="center"/>
      <protection locked="0"/>
    </xf>
    <xf numFmtId="0" fontId="13" fillId="3" borderId="0" xfId="10" applyFont="1" applyFill="1" applyAlignment="1" applyProtection="1">
      <alignment horizontal="center" vertical="center"/>
      <protection locked="0"/>
    </xf>
    <xf numFmtId="168" fontId="13" fillId="3" borderId="122" xfId="11" applyNumberFormat="1" applyFont="1" applyFill="1" applyBorder="1" applyAlignment="1" applyProtection="1">
      <alignment horizontal="center" vertical="center"/>
    </xf>
    <xf numFmtId="168" fontId="13" fillId="3" borderId="121" xfId="11" applyNumberFormat="1" applyFont="1" applyFill="1" applyBorder="1" applyAlignment="1" applyProtection="1">
      <alignment horizontal="center" vertical="center"/>
    </xf>
    <xf numFmtId="168" fontId="13" fillId="24" borderId="120" xfId="11" applyNumberFormat="1" applyFont="1" applyFill="1" applyBorder="1" applyAlignment="1" applyProtection="1">
      <alignment horizontal="center" vertical="center"/>
      <protection locked="0"/>
    </xf>
    <xf numFmtId="168" fontId="13" fillId="24" borderId="33" xfId="11" applyNumberFormat="1" applyFont="1" applyFill="1" applyBorder="1" applyAlignment="1" applyProtection="1">
      <alignment horizontal="center" vertical="center"/>
      <protection locked="0"/>
    </xf>
    <xf numFmtId="168" fontId="12" fillId="3" borderId="118" xfId="11" applyNumberFormat="1" applyFont="1" applyFill="1" applyBorder="1" applyAlignment="1" applyProtection="1">
      <alignment horizontal="center" vertical="center"/>
    </xf>
    <xf numFmtId="168" fontId="12" fillId="3" borderId="31" xfId="11" applyNumberFormat="1" applyFont="1" applyFill="1" applyBorder="1" applyAlignment="1" applyProtection="1">
      <alignment horizontal="center" vertical="center"/>
    </xf>
    <xf numFmtId="0" fontId="13" fillId="24" borderId="120" xfId="10" applyFont="1" applyFill="1" applyBorder="1" applyAlignment="1" applyProtection="1">
      <alignment horizontal="center" vertical="center"/>
      <protection locked="0"/>
    </xf>
    <xf numFmtId="0" fontId="13" fillId="24" borderId="124" xfId="10" applyFont="1" applyFill="1" applyBorder="1" applyAlignment="1" applyProtection="1">
      <alignment horizontal="center" vertical="center"/>
      <protection locked="0"/>
    </xf>
    <xf numFmtId="168" fontId="12" fillId="3" borderId="118" xfId="11" applyNumberFormat="1" applyFont="1" applyFill="1" applyBorder="1" applyAlignment="1" applyProtection="1">
      <alignment horizontal="center" vertical="center"/>
      <protection locked="0"/>
    </xf>
    <xf numFmtId="168" fontId="12" fillId="3" borderId="119" xfId="11" applyNumberFormat="1" applyFont="1" applyFill="1" applyBorder="1" applyAlignment="1" applyProtection="1">
      <alignment horizontal="center" vertical="center"/>
      <protection locked="0"/>
    </xf>
    <xf numFmtId="168" fontId="12" fillId="3" borderId="123" xfId="11" applyNumberFormat="1" applyFont="1" applyFill="1" applyBorder="1" applyAlignment="1" applyProtection="1">
      <alignment horizontal="center" vertical="center"/>
      <protection locked="0"/>
    </xf>
    <xf numFmtId="168" fontId="12" fillId="3" borderId="104" xfId="11" applyNumberFormat="1" applyFont="1" applyFill="1" applyBorder="1" applyAlignment="1" applyProtection="1">
      <alignment horizontal="center" vertical="center"/>
      <protection locked="0"/>
    </xf>
    <xf numFmtId="168" fontId="12" fillId="3" borderId="104" xfId="10" applyNumberFormat="1" applyFont="1" applyFill="1" applyBorder="1" applyAlignment="1">
      <alignment horizontal="center" vertical="center"/>
    </xf>
    <xf numFmtId="0" fontId="12" fillId="24" borderId="44" xfId="10" applyFont="1" applyFill="1" applyBorder="1" applyAlignment="1" applyProtection="1">
      <alignment horizontal="center" vertical="center" wrapText="1"/>
      <protection locked="0"/>
    </xf>
    <xf numFmtId="0" fontId="12" fillId="24" borderId="7" xfId="10" applyFont="1" applyFill="1" applyBorder="1" applyAlignment="1" applyProtection="1">
      <alignment horizontal="center" vertical="center" wrapText="1"/>
      <protection locked="0"/>
    </xf>
    <xf numFmtId="0" fontId="12" fillId="24" borderId="13" xfId="10" applyFont="1" applyFill="1" applyBorder="1" applyAlignment="1" applyProtection="1">
      <alignment horizontal="center" vertical="center" wrapText="1"/>
      <protection locked="0"/>
    </xf>
    <xf numFmtId="0" fontId="12" fillId="24" borderId="9" xfId="10" applyFont="1" applyFill="1" applyBorder="1" applyAlignment="1" applyProtection="1">
      <alignment horizontal="center" vertical="center" wrapText="1"/>
      <protection locked="0"/>
    </xf>
    <xf numFmtId="0" fontId="12" fillId="24" borderId="15" xfId="10" applyFont="1" applyFill="1" applyBorder="1" applyAlignment="1" applyProtection="1">
      <alignment horizontal="center" vertical="center" wrapText="1"/>
      <protection locked="0"/>
    </xf>
    <xf numFmtId="0" fontId="12" fillId="24" borderId="23" xfId="10" applyFont="1" applyFill="1" applyBorder="1" applyAlignment="1" applyProtection="1">
      <alignment horizontal="center" vertical="center" wrapText="1"/>
      <protection locked="0"/>
    </xf>
    <xf numFmtId="0" fontId="13" fillId="26" borderId="126" xfId="10" applyFont="1" applyFill="1" applyBorder="1" applyAlignment="1" applyProtection="1">
      <alignment horizontal="center" vertical="center" textRotation="90" wrapText="1"/>
      <protection locked="0"/>
    </xf>
    <xf numFmtId="0" fontId="13" fillId="26" borderId="127" xfId="10" applyFont="1" applyFill="1" applyBorder="1" applyAlignment="1" applyProtection="1">
      <alignment horizontal="center" vertical="center" textRotation="90" wrapText="1"/>
      <protection locked="0"/>
    </xf>
    <xf numFmtId="0" fontId="13" fillId="26" borderId="143" xfId="10" applyFont="1" applyFill="1" applyBorder="1" applyAlignment="1" applyProtection="1">
      <alignment horizontal="center" vertical="center" textRotation="90" wrapText="1"/>
      <protection locked="0"/>
    </xf>
    <xf numFmtId="0" fontId="33" fillId="24" borderId="6" xfId="10" applyFont="1" applyFill="1" applyBorder="1" applyAlignment="1" applyProtection="1">
      <alignment horizontal="center" vertical="center" wrapText="1"/>
      <protection locked="0"/>
    </xf>
    <xf numFmtId="0" fontId="33" fillId="24" borderId="43" xfId="10" applyFont="1" applyFill="1" applyBorder="1" applyAlignment="1" applyProtection="1">
      <alignment horizontal="center" vertical="center" wrapText="1"/>
      <protection locked="0"/>
    </xf>
    <xf numFmtId="0" fontId="33" fillId="24" borderId="0" xfId="10" applyFont="1" applyFill="1" applyAlignment="1" applyProtection="1">
      <alignment horizontal="center" vertical="center" wrapText="1"/>
      <protection locked="0"/>
    </xf>
    <xf numFmtId="0" fontId="33" fillId="24" borderId="14" xfId="10" applyFont="1" applyFill="1" applyBorder="1" applyAlignment="1" applyProtection="1">
      <alignment horizontal="center" vertical="center" wrapText="1"/>
      <protection locked="0"/>
    </xf>
    <xf numFmtId="0" fontId="33" fillId="24" borderId="16" xfId="10" applyFont="1" applyFill="1" applyBorder="1" applyAlignment="1" applyProtection="1">
      <alignment horizontal="center" vertical="center" wrapText="1"/>
      <protection locked="0"/>
    </xf>
    <xf numFmtId="0" fontId="33" fillId="24" borderId="17" xfId="10" applyFont="1" applyFill="1" applyBorder="1" applyAlignment="1" applyProtection="1">
      <alignment horizontal="center" vertical="center" wrapText="1"/>
      <protection locked="0"/>
    </xf>
    <xf numFmtId="173" fontId="33" fillId="24" borderId="114" xfId="11" applyNumberFormat="1" applyFont="1" applyFill="1" applyBorder="1" applyAlignment="1" applyProtection="1">
      <alignment horizontal="center" vertical="center" wrapText="1"/>
      <protection locked="0"/>
    </xf>
    <xf numFmtId="173" fontId="33" fillId="24" borderId="122" xfId="11" applyNumberFormat="1" applyFont="1" applyFill="1" applyBorder="1" applyAlignment="1" applyProtection="1">
      <alignment horizontal="center" vertical="center" wrapText="1"/>
      <protection locked="0"/>
    </xf>
    <xf numFmtId="173" fontId="33" fillId="24" borderId="108" xfId="11" applyNumberFormat="1" applyFont="1" applyFill="1" applyBorder="1" applyAlignment="1" applyProtection="1">
      <alignment horizontal="center" vertical="center" wrapText="1"/>
      <protection locked="0"/>
    </xf>
    <xf numFmtId="173" fontId="33" fillId="24" borderId="114" xfId="11" applyNumberFormat="1" applyFont="1" applyFill="1" applyBorder="1" applyAlignment="1" applyProtection="1">
      <alignment horizontal="center" vertical="center" wrapText="1"/>
    </xf>
    <xf numFmtId="173" fontId="33" fillId="24" borderId="122" xfId="11" applyNumberFormat="1" applyFont="1" applyFill="1" applyBorder="1" applyAlignment="1" applyProtection="1">
      <alignment horizontal="center" vertical="center" wrapText="1"/>
    </xf>
    <xf numFmtId="173" fontId="33" fillId="24" borderId="108" xfId="11" applyNumberFormat="1" applyFont="1" applyFill="1" applyBorder="1" applyAlignment="1" applyProtection="1">
      <alignment horizontal="center" vertical="center" wrapText="1"/>
    </xf>
    <xf numFmtId="0" fontId="33" fillId="24" borderId="21" xfId="10" applyFont="1" applyFill="1" applyBorder="1" applyAlignment="1" applyProtection="1">
      <alignment horizontal="center" vertical="center" wrapText="1"/>
      <protection locked="0"/>
    </xf>
    <xf numFmtId="173" fontId="33" fillId="24" borderId="1" xfId="11" applyNumberFormat="1" applyFont="1" applyFill="1" applyBorder="1" applyAlignment="1" applyProtection="1">
      <alignment horizontal="center" vertical="center" wrapText="1"/>
      <protection locked="0"/>
    </xf>
    <xf numFmtId="173" fontId="33" fillId="24" borderId="109" xfId="11" applyNumberFormat="1" applyFont="1" applyFill="1" applyBorder="1" applyAlignment="1" applyProtection="1">
      <alignment horizontal="center" vertical="center" wrapText="1"/>
      <protection locked="0"/>
    </xf>
    <xf numFmtId="173" fontId="33" fillId="24" borderId="1" xfId="11" applyNumberFormat="1" applyFont="1" applyFill="1" applyBorder="1" applyAlignment="1" applyProtection="1">
      <alignment horizontal="center" vertical="center" wrapText="1"/>
    </xf>
    <xf numFmtId="173" fontId="33" fillId="24" borderId="109" xfId="11" applyNumberFormat="1" applyFont="1" applyFill="1" applyBorder="1" applyAlignment="1" applyProtection="1">
      <alignment horizontal="center" vertical="center" wrapText="1"/>
    </xf>
    <xf numFmtId="0" fontId="13" fillId="17" borderId="110" xfId="10" applyFont="1" applyFill="1" applyBorder="1" applyAlignment="1" applyProtection="1">
      <alignment horizontal="center" vertical="center"/>
      <protection locked="0"/>
    </xf>
    <xf numFmtId="0" fontId="13" fillId="25" borderId="21" xfId="10" applyFont="1" applyFill="1" applyBorder="1" applyAlignment="1" applyProtection="1">
      <alignment horizontal="center" vertical="center" wrapText="1"/>
      <protection locked="0"/>
    </xf>
    <xf numFmtId="0" fontId="13" fillId="25" borderId="22" xfId="10" applyFont="1" applyFill="1" applyBorder="1" applyAlignment="1" applyProtection="1">
      <alignment horizontal="center" vertical="center" wrapText="1"/>
      <protection locked="0"/>
    </xf>
    <xf numFmtId="0" fontId="13" fillId="25" borderId="15" xfId="10" applyFont="1" applyFill="1" applyBorder="1" applyAlignment="1" applyProtection="1">
      <alignment horizontal="center" vertical="center" wrapText="1"/>
      <protection locked="0"/>
    </xf>
    <xf numFmtId="0" fontId="13" fillId="25" borderId="23" xfId="10" applyFont="1" applyFill="1" applyBorder="1" applyAlignment="1" applyProtection="1">
      <alignment horizontal="center" vertical="center" wrapText="1"/>
      <protection locked="0"/>
    </xf>
    <xf numFmtId="0" fontId="13" fillId="26" borderId="128" xfId="10" applyFont="1" applyFill="1" applyBorder="1" applyAlignment="1" applyProtection="1">
      <alignment horizontal="center" vertical="center" textRotation="90" wrapText="1"/>
      <protection locked="0"/>
    </xf>
    <xf numFmtId="0" fontId="13" fillId="26" borderId="113" xfId="10" applyFont="1" applyFill="1" applyBorder="1" applyAlignment="1" applyProtection="1">
      <alignment horizontal="center" vertical="center" textRotation="90" wrapText="1"/>
      <protection locked="0"/>
    </xf>
    <xf numFmtId="0" fontId="33" fillId="24" borderId="29" xfId="10" applyFont="1" applyFill="1" applyBorder="1" applyAlignment="1" applyProtection="1">
      <alignment horizontal="center" vertical="center" wrapText="1"/>
      <protection locked="0"/>
    </xf>
    <xf numFmtId="0" fontId="33" fillId="24" borderId="4" xfId="10" applyFont="1" applyFill="1" applyBorder="1" applyAlignment="1" applyProtection="1">
      <alignment horizontal="center" vertical="center" wrapText="1"/>
      <protection locked="0"/>
    </xf>
    <xf numFmtId="0" fontId="33" fillId="24" borderId="117" xfId="10" applyFont="1" applyFill="1" applyBorder="1" applyAlignment="1" applyProtection="1">
      <alignment horizontal="center" vertical="center" wrapText="1"/>
      <protection locked="0"/>
    </xf>
    <xf numFmtId="0" fontId="33" fillId="24" borderId="15" xfId="10" applyFont="1" applyFill="1" applyBorder="1" applyAlignment="1" applyProtection="1">
      <alignment horizontal="center" vertical="center" wrapText="1"/>
      <protection locked="0"/>
    </xf>
    <xf numFmtId="0" fontId="33" fillId="24" borderId="8" xfId="10" applyFont="1" applyFill="1" applyBorder="1" applyAlignment="1" applyProtection="1">
      <alignment horizontal="center" vertical="center" wrapText="1"/>
      <protection locked="0"/>
    </xf>
    <xf numFmtId="0" fontId="33" fillId="24" borderId="13" xfId="10" applyFont="1" applyFill="1" applyBorder="1" applyAlignment="1" applyProtection="1">
      <alignment horizontal="center" vertical="center" wrapText="1"/>
      <protection locked="0"/>
    </xf>
    <xf numFmtId="0" fontId="33" fillId="24" borderId="18" xfId="10" applyFont="1" applyFill="1" applyBorder="1" applyAlignment="1" applyProtection="1">
      <alignment horizontal="center" vertical="center" wrapText="1"/>
      <protection locked="0"/>
    </xf>
    <xf numFmtId="0" fontId="13" fillId="25" borderId="3" xfId="10" applyFont="1" applyFill="1" applyBorder="1" applyAlignment="1" applyProtection="1">
      <alignment horizontal="center" vertical="center" wrapText="1"/>
      <protection locked="0"/>
    </xf>
    <xf numFmtId="0" fontId="13" fillId="25" borderId="18" xfId="10" applyFont="1" applyFill="1" applyBorder="1" applyAlignment="1" applyProtection="1">
      <alignment horizontal="center" vertical="center" wrapText="1"/>
      <protection locked="0"/>
    </xf>
    <xf numFmtId="0" fontId="33" fillId="24" borderId="26" xfId="10" applyFont="1" applyFill="1" applyBorder="1" applyAlignment="1" applyProtection="1">
      <alignment horizontal="center" vertical="center" wrapText="1"/>
      <protection locked="0"/>
    </xf>
    <xf numFmtId="0" fontId="33" fillId="24" borderId="3" xfId="10" applyFont="1" applyFill="1" applyBorder="1" applyAlignment="1" applyProtection="1">
      <alignment horizontal="center" vertical="center" wrapText="1"/>
      <protection locked="0"/>
    </xf>
    <xf numFmtId="0" fontId="33" fillId="24" borderId="40" xfId="10" applyFont="1" applyFill="1" applyBorder="1" applyAlignment="1" applyProtection="1">
      <alignment horizontal="center" vertical="center" wrapText="1"/>
      <protection locked="0"/>
    </xf>
    <xf numFmtId="0" fontId="33" fillId="24" borderId="22" xfId="10" applyFont="1" applyFill="1" applyBorder="1" applyAlignment="1" applyProtection="1">
      <alignment horizontal="center" vertical="center" wrapText="1"/>
      <protection locked="0"/>
    </xf>
    <xf numFmtId="0" fontId="13" fillId="17" borderId="110" xfId="10" applyFont="1" applyFill="1" applyBorder="1" applyAlignment="1" applyProtection="1">
      <alignment horizontal="center" vertical="center" wrapText="1"/>
      <protection locked="0"/>
    </xf>
    <xf numFmtId="0" fontId="13" fillId="17" borderId="105" xfId="10" applyFont="1" applyFill="1" applyBorder="1" applyAlignment="1" applyProtection="1">
      <alignment horizontal="center" vertical="center" wrapText="1"/>
      <protection locked="0"/>
    </xf>
    <xf numFmtId="0" fontId="13" fillId="26" borderId="34" xfId="10" applyFont="1" applyFill="1" applyBorder="1" applyAlignment="1" applyProtection="1">
      <alignment horizontal="center" vertical="center" textRotation="90" wrapText="1"/>
      <protection locked="0"/>
    </xf>
    <xf numFmtId="0" fontId="13" fillId="26" borderId="107" xfId="10" applyFont="1" applyFill="1" applyBorder="1" applyAlignment="1" applyProtection="1">
      <alignment horizontal="center" vertical="center" textRotation="90" wrapText="1"/>
      <protection locked="0"/>
    </xf>
    <xf numFmtId="0" fontId="33" fillId="24" borderId="39" xfId="10" applyFont="1" applyFill="1" applyBorder="1" applyAlignment="1" applyProtection="1">
      <alignment horizontal="center" vertical="center" wrapText="1"/>
      <protection locked="0"/>
    </xf>
    <xf numFmtId="0" fontId="33" fillId="24" borderId="33" xfId="10" applyFont="1" applyFill="1" applyBorder="1" applyAlignment="1" applyProtection="1">
      <alignment horizontal="center" vertical="center" wrapText="1"/>
      <protection locked="0"/>
    </xf>
    <xf numFmtId="168" fontId="33" fillId="24" borderId="3" xfId="11" applyNumberFormat="1" applyFont="1" applyFill="1" applyBorder="1" applyAlignment="1" applyProtection="1">
      <alignment horizontal="center" vertical="center" wrapText="1"/>
      <protection locked="0"/>
    </xf>
    <xf numFmtId="168" fontId="33" fillId="24" borderId="18" xfId="11" applyNumberFormat="1" applyFont="1" applyFill="1" applyBorder="1" applyAlignment="1" applyProtection="1">
      <alignment horizontal="center" vertical="center" wrapText="1"/>
      <protection locked="0"/>
    </xf>
    <xf numFmtId="168" fontId="33" fillId="24" borderId="20" xfId="11" applyNumberFormat="1" applyFont="1" applyFill="1" applyBorder="1" applyAlignment="1" applyProtection="1">
      <alignment horizontal="center" vertical="center" wrapText="1"/>
      <protection locked="0"/>
    </xf>
    <xf numFmtId="168" fontId="33" fillId="24" borderId="22" xfId="11" applyNumberFormat="1" applyFont="1" applyFill="1" applyBorder="1" applyAlignment="1" applyProtection="1">
      <alignment horizontal="center" vertical="center" wrapText="1"/>
      <protection locked="0"/>
    </xf>
    <xf numFmtId="0" fontId="12" fillId="24" borderId="120" xfId="10" applyFont="1" applyFill="1" applyBorder="1" applyAlignment="1" applyProtection="1">
      <alignment horizontal="center" vertical="top" wrapText="1"/>
      <protection locked="0"/>
    </xf>
    <xf numFmtId="0" fontId="12" fillId="24" borderId="33" xfId="10" applyFont="1" applyFill="1" applyBorder="1" applyAlignment="1" applyProtection="1">
      <alignment horizontal="center" vertical="top" wrapText="1"/>
      <protection locked="0"/>
    </xf>
    <xf numFmtId="44" fontId="12" fillId="15" borderId="1" xfId="11" applyFont="1" applyFill="1" applyBorder="1" applyAlignment="1" applyProtection="1">
      <alignment horizontal="center" vertical="center"/>
    </xf>
    <xf numFmtId="44" fontId="12" fillId="15" borderId="27" xfId="11" applyFont="1" applyFill="1" applyBorder="1" applyAlignment="1" applyProtection="1">
      <alignment horizontal="center" vertical="center"/>
    </xf>
    <xf numFmtId="44" fontId="12" fillId="15" borderId="12" xfId="11" applyFont="1" applyFill="1" applyBorder="1" applyAlignment="1" applyProtection="1">
      <alignment horizontal="center" vertical="center"/>
    </xf>
    <xf numFmtId="44" fontId="12" fillId="15" borderId="35" xfId="11" applyFont="1" applyFill="1" applyBorder="1" applyAlignment="1" applyProtection="1">
      <alignment horizontal="center" vertical="center"/>
    </xf>
    <xf numFmtId="0" fontId="13" fillId="17" borderId="37" xfId="10" applyFont="1" applyFill="1" applyBorder="1" applyAlignment="1" applyProtection="1">
      <alignment horizontal="center" vertical="center"/>
      <protection locked="0"/>
    </xf>
    <xf numFmtId="0" fontId="13" fillId="17" borderId="38" xfId="10" applyFont="1" applyFill="1" applyBorder="1" applyAlignment="1" applyProtection="1">
      <alignment horizontal="center" vertical="center"/>
      <protection locked="0"/>
    </xf>
    <xf numFmtId="0" fontId="13" fillId="25" borderId="44" xfId="10" applyFont="1" applyFill="1" applyBorder="1" applyAlignment="1" applyProtection="1">
      <alignment horizontal="center" vertical="center"/>
      <protection locked="0"/>
    </xf>
    <xf numFmtId="0" fontId="13" fillId="25" borderId="7" xfId="10" applyFont="1" applyFill="1" applyBorder="1" applyAlignment="1" applyProtection="1">
      <alignment horizontal="center" vertical="center"/>
      <protection locked="0"/>
    </xf>
    <xf numFmtId="0" fontId="13" fillId="25" borderId="46" xfId="10" applyFont="1" applyFill="1" applyBorder="1" applyAlignment="1" applyProtection="1">
      <alignment horizontal="center" vertical="center"/>
      <protection locked="0"/>
    </xf>
    <xf numFmtId="0" fontId="13" fillId="25" borderId="25" xfId="10" applyFont="1" applyFill="1" applyBorder="1" applyAlignment="1" applyProtection="1">
      <alignment horizontal="center" vertical="center"/>
      <protection locked="0"/>
    </xf>
    <xf numFmtId="0" fontId="13" fillId="17" borderId="11" xfId="10" applyFont="1" applyFill="1" applyBorder="1" applyAlignment="1" applyProtection="1">
      <alignment horizontal="center" vertical="center"/>
      <protection locked="0"/>
    </xf>
    <xf numFmtId="0" fontId="13" fillId="17" borderId="12" xfId="10" applyFont="1" applyFill="1" applyBorder="1" applyAlignment="1" applyProtection="1">
      <alignment horizontal="center" vertical="center"/>
      <protection locked="0"/>
    </xf>
    <xf numFmtId="0" fontId="13" fillId="15" borderId="117" xfId="10" applyFont="1" applyFill="1" applyBorder="1" applyAlignment="1" applyProtection="1">
      <alignment horizontal="center" vertical="center"/>
      <protection locked="0"/>
    </xf>
    <xf numFmtId="0" fontId="13" fillId="15" borderId="108" xfId="10" applyFont="1" applyFill="1" applyBorder="1" applyAlignment="1" applyProtection="1">
      <alignment horizontal="center" vertical="center"/>
      <protection locked="0"/>
    </xf>
    <xf numFmtId="169" fontId="12" fillId="15" borderId="108" xfId="10" applyNumberFormat="1" applyFont="1" applyFill="1" applyBorder="1" applyAlignment="1">
      <alignment horizontal="center" vertical="center"/>
    </xf>
    <xf numFmtId="169" fontId="12" fillId="15" borderId="111" xfId="10" applyNumberFormat="1" applyFont="1" applyFill="1" applyBorder="1" applyAlignment="1">
      <alignment horizontal="center" vertical="center"/>
    </xf>
    <xf numFmtId="44" fontId="12" fillId="0" borderId="1" xfId="11" applyFont="1" applyBorder="1" applyAlignment="1" applyProtection="1">
      <alignment horizontal="center" vertical="center"/>
      <protection locked="0"/>
    </xf>
    <xf numFmtId="44" fontId="12" fillId="0" borderId="27" xfId="11" applyFont="1" applyBorder="1" applyAlignment="1" applyProtection="1">
      <alignment horizontal="center" vertical="center"/>
      <protection locked="0"/>
    </xf>
    <xf numFmtId="0" fontId="12" fillId="3" borderId="1" xfId="11" applyNumberFormat="1" applyFont="1" applyFill="1" applyBorder="1" applyAlignment="1" applyProtection="1">
      <alignment horizontal="center" vertical="center" wrapText="1"/>
      <protection locked="0"/>
    </xf>
    <xf numFmtId="0" fontId="12" fillId="3" borderId="27" xfId="11" applyNumberFormat="1" applyFont="1" applyFill="1" applyBorder="1" applyAlignment="1" applyProtection="1">
      <alignment horizontal="center" vertical="center" wrapText="1"/>
      <protection locked="0"/>
    </xf>
    <xf numFmtId="0" fontId="13" fillId="0" borderId="26" xfId="10" applyFont="1" applyBorder="1" applyAlignment="1" applyProtection="1">
      <alignment horizontal="center" vertical="center" wrapText="1"/>
      <protection locked="0"/>
    </xf>
    <xf numFmtId="0" fontId="13" fillId="0" borderId="1" xfId="10" applyFont="1" applyBorder="1" applyAlignment="1" applyProtection="1">
      <alignment horizontal="center" vertical="center" wrapText="1"/>
      <protection locked="0"/>
    </xf>
    <xf numFmtId="0" fontId="13" fillId="0" borderId="27" xfId="10" applyFont="1" applyBorder="1" applyAlignment="1" applyProtection="1">
      <alignment horizontal="center" vertical="center" wrapText="1"/>
      <protection locked="0"/>
    </xf>
    <xf numFmtId="0" fontId="13" fillId="0" borderId="11" xfId="10" applyFont="1" applyBorder="1" applyAlignment="1" applyProtection="1">
      <alignment horizontal="center" vertical="center" wrapText="1"/>
      <protection locked="0"/>
    </xf>
    <xf numFmtId="0" fontId="13" fillId="0" borderId="12" xfId="10" applyFont="1" applyBorder="1" applyAlignment="1" applyProtection="1">
      <alignment horizontal="center" vertical="center" wrapText="1"/>
      <protection locked="0"/>
    </xf>
    <xf numFmtId="0" fontId="13" fillId="0" borderId="35" xfId="10" applyFont="1" applyBorder="1" applyAlignment="1" applyProtection="1">
      <alignment horizontal="center" vertical="center" wrapText="1"/>
      <protection locked="0"/>
    </xf>
    <xf numFmtId="0" fontId="13" fillId="0" borderId="37" xfId="10" applyFont="1" applyBorder="1" applyAlignment="1" applyProtection="1">
      <alignment horizontal="center" vertical="center" wrapText="1"/>
      <protection locked="0"/>
    </xf>
    <xf numFmtId="0" fontId="13" fillId="0" borderId="38" xfId="10" applyFont="1" applyBorder="1" applyAlignment="1" applyProtection="1">
      <alignment horizontal="center" vertical="center" wrapText="1"/>
      <protection locked="0"/>
    </xf>
    <xf numFmtId="44" fontId="12" fillId="3" borderId="38" xfId="11" applyFont="1" applyFill="1" applyBorder="1" applyAlignment="1" applyProtection="1">
      <alignment horizontal="center" vertical="center" wrapText="1"/>
      <protection locked="0"/>
    </xf>
    <xf numFmtId="44" fontId="12" fillId="3" borderId="42" xfId="11" applyFont="1" applyFill="1" applyBorder="1" applyAlignment="1" applyProtection="1">
      <alignment horizontal="center" vertical="center" wrapText="1"/>
      <protection locked="0"/>
    </xf>
    <xf numFmtId="0" fontId="13" fillId="3" borderId="1" xfId="11" applyNumberFormat="1" applyFont="1" applyFill="1" applyBorder="1" applyAlignment="1" applyProtection="1">
      <alignment horizontal="center" vertical="center" wrapText="1"/>
      <protection locked="0"/>
    </xf>
    <xf numFmtId="0" fontId="13" fillId="3" borderId="27" xfId="11" applyNumberFormat="1" applyFont="1" applyFill="1" applyBorder="1" applyAlignment="1" applyProtection="1">
      <alignment horizontal="center" vertical="center" wrapText="1"/>
      <protection locked="0"/>
    </xf>
    <xf numFmtId="44" fontId="12" fillId="3" borderId="1" xfId="11" applyFont="1" applyFill="1" applyBorder="1" applyAlignment="1" applyProtection="1">
      <alignment horizontal="center" vertical="center" wrapText="1"/>
      <protection locked="0"/>
    </xf>
    <xf numFmtId="44" fontId="12" fillId="3" borderId="27" xfId="11" applyFont="1" applyFill="1" applyBorder="1" applyAlignment="1" applyProtection="1">
      <alignment horizontal="center" vertical="center" wrapText="1"/>
      <protection locked="0"/>
    </xf>
    <xf numFmtId="0" fontId="12" fillId="0" borderId="1" xfId="10" applyFont="1" applyBorder="1" applyAlignment="1" applyProtection="1">
      <alignment horizontal="center" vertical="center"/>
      <protection locked="0"/>
    </xf>
    <xf numFmtId="0" fontId="12" fillId="0" borderId="27" xfId="10" applyFont="1" applyBorder="1" applyAlignment="1" applyProtection="1">
      <alignment horizontal="center" vertical="center"/>
      <protection locked="0"/>
    </xf>
    <xf numFmtId="0" fontId="12" fillId="0" borderId="29" xfId="10" applyFont="1" applyBorder="1" applyAlignment="1" applyProtection="1">
      <alignment horizontal="center" vertical="center"/>
      <protection locked="0"/>
    </xf>
    <xf numFmtId="0" fontId="12" fillId="0" borderId="19" xfId="10" applyFont="1" applyBorder="1" applyAlignment="1" applyProtection="1">
      <alignment horizontal="center" vertical="center"/>
      <protection locked="0"/>
    </xf>
    <xf numFmtId="0" fontId="12" fillId="0" borderId="26" xfId="10" applyFont="1" applyBorder="1" applyAlignment="1" applyProtection="1">
      <alignment horizontal="center" vertical="center"/>
      <protection locked="0"/>
    </xf>
    <xf numFmtId="0" fontId="12" fillId="0" borderId="11" xfId="10" applyFont="1" applyBorder="1" applyAlignment="1" applyProtection="1">
      <alignment horizontal="center" vertical="center"/>
      <protection locked="0"/>
    </xf>
    <xf numFmtId="0" fontId="12" fillId="0" borderId="12" xfId="10" applyFont="1" applyBorder="1" applyAlignment="1" applyProtection="1">
      <alignment horizontal="center" vertical="center"/>
      <protection locked="0"/>
    </xf>
    <xf numFmtId="0" fontId="12" fillId="0" borderId="118" xfId="10" applyFont="1" applyBorder="1" applyAlignment="1" applyProtection="1">
      <alignment horizontal="center" vertical="center"/>
      <protection locked="0"/>
    </xf>
    <xf numFmtId="0" fontId="12" fillId="0" borderId="30" xfId="10" applyFont="1" applyBorder="1" applyAlignment="1" applyProtection="1">
      <alignment horizontal="center" vertical="center"/>
      <protection locked="0"/>
    </xf>
    <xf numFmtId="0" fontId="12" fillId="0" borderId="31" xfId="10" applyFont="1" applyBorder="1" applyAlignment="1" applyProtection="1">
      <alignment horizontal="center" vertical="center"/>
      <protection locked="0"/>
    </xf>
    <xf numFmtId="14" fontId="12" fillId="0" borderId="1" xfId="10" applyNumberFormat="1" applyFont="1" applyBorder="1" applyAlignment="1" applyProtection="1">
      <alignment horizontal="center" vertical="center"/>
      <protection locked="0"/>
    </xf>
    <xf numFmtId="14" fontId="12" fillId="0" borderId="27" xfId="10" applyNumberFormat="1" applyFont="1" applyBorder="1" applyAlignment="1" applyProtection="1">
      <alignment horizontal="center" vertical="center"/>
      <protection locked="0"/>
    </xf>
    <xf numFmtId="0" fontId="12" fillId="0" borderId="26" xfId="10" applyFont="1" applyBorder="1" applyAlignment="1" applyProtection="1">
      <alignment horizontal="center" vertical="center" wrapText="1"/>
      <protection locked="0"/>
    </xf>
    <xf numFmtId="170" fontId="12" fillId="0" borderId="44" xfId="10" applyNumberFormat="1" applyFont="1" applyBorder="1" applyAlignment="1" applyProtection="1">
      <alignment horizontal="center" vertical="center"/>
      <protection locked="0"/>
    </xf>
    <xf numFmtId="170" fontId="12" fillId="0" borderId="7" xfId="10" applyNumberFormat="1" applyFont="1" applyBorder="1" applyAlignment="1" applyProtection="1">
      <alignment horizontal="center" vertical="center"/>
      <protection locked="0"/>
    </xf>
    <xf numFmtId="0" fontId="12" fillId="0" borderId="26" xfId="10" applyFont="1" applyBorder="1" applyAlignment="1" applyProtection="1">
      <alignment horizontal="left" vertical="top"/>
      <protection locked="0"/>
    </xf>
    <xf numFmtId="0" fontId="12" fillId="0" borderId="1" xfId="10" applyFont="1" applyBorder="1" applyAlignment="1" applyProtection="1">
      <alignment horizontal="left" vertical="top"/>
      <protection locked="0"/>
    </xf>
    <xf numFmtId="170" fontId="12" fillId="0" borderId="1" xfId="10" applyNumberFormat="1" applyFont="1" applyBorder="1" applyAlignment="1" applyProtection="1">
      <alignment horizontal="center" vertical="center"/>
      <protection locked="0"/>
    </xf>
    <xf numFmtId="170" fontId="12" fillId="0" borderId="27" xfId="10" applyNumberFormat="1" applyFont="1" applyBorder="1" applyAlignment="1" applyProtection="1">
      <alignment horizontal="center" vertical="center"/>
      <protection locked="0"/>
    </xf>
    <xf numFmtId="0" fontId="12" fillId="0" borderId="37" xfId="10" applyFont="1" applyBorder="1" applyAlignment="1" applyProtection="1">
      <alignment horizontal="left" vertical="top" wrapText="1"/>
      <protection locked="0"/>
    </xf>
    <xf numFmtId="0" fontId="12" fillId="0" borderId="38" xfId="10" applyFont="1" applyBorder="1" applyAlignment="1" applyProtection="1">
      <alignment horizontal="left" vertical="top" wrapText="1"/>
      <protection locked="0"/>
    </xf>
    <xf numFmtId="0" fontId="12" fillId="0" borderId="42" xfId="10" applyFont="1" applyBorder="1" applyAlignment="1" applyProtection="1">
      <alignment horizontal="left" vertical="top" wrapText="1"/>
      <protection locked="0"/>
    </xf>
    <xf numFmtId="0" fontId="12" fillId="0" borderId="11" xfId="10" applyFont="1" applyBorder="1" applyAlignment="1" applyProtection="1">
      <alignment horizontal="left" vertical="top" wrapText="1"/>
      <protection locked="0"/>
    </xf>
    <xf numFmtId="0" fontId="12" fillId="0" borderId="12" xfId="10" applyFont="1" applyBorder="1" applyAlignment="1" applyProtection="1">
      <alignment horizontal="left" vertical="top" wrapText="1"/>
      <protection locked="0"/>
    </xf>
    <xf numFmtId="0" fontId="12" fillId="0" borderId="35" xfId="10" applyFont="1" applyBorder="1" applyAlignment="1" applyProtection="1">
      <alignment horizontal="left" vertical="top" wrapText="1"/>
      <protection locked="0"/>
    </xf>
    <xf numFmtId="0" fontId="13" fillId="15" borderId="110" xfId="10" applyFont="1" applyFill="1" applyBorder="1" applyAlignment="1" applyProtection="1">
      <alignment horizontal="center" vertical="center"/>
      <protection locked="0"/>
    </xf>
    <xf numFmtId="0" fontId="13" fillId="15" borderId="105" xfId="10" applyFont="1" applyFill="1" applyBorder="1" applyAlignment="1" applyProtection="1">
      <alignment horizontal="center" vertical="center"/>
      <protection locked="0"/>
    </xf>
    <xf numFmtId="0" fontId="13" fillId="15" borderId="106" xfId="10" applyFont="1" applyFill="1" applyBorder="1" applyAlignment="1" applyProtection="1">
      <alignment horizontal="center" vertical="center"/>
      <protection locked="0"/>
    </xf>
    <xf numFmtId="0" fontId="12" fillId="0" borderId="29" xfId="10" applyFont="1" applyBorder="1" applyAlignment="1" applyProtection="1">
      <alignment horizontal="left" vertical="top"/>
      <protection locked="0"/>
    </xf>
    <xf numFmtId="0" fontId="12" fillId="0" borderId="4" xfId="10" applyFont="1" applyBorder="1" applyAlignment="1" applyProtection="1">
      <alignment horizontal="left" vertical="top"/>
      <protection locked="0"/>
    </xf>
    <xf numFmtId="0" fontId="12" fillId="0" borderId="19" xfId="10" applyFont="1" applyBorder="1" applyAlignment="1" applyProtection="1">
      <alignment horizontal="left" vertical="top"/>
      <protection locked="0"/>
    </xf>
    <xf numFmtId="0" fontId="13" fillId="0" borderId="21" xfId="10" applyFont="1" applyBorder="1" applyAlignment="1" applyProtection="1">
      <alignment horizontal="center" vertical="center" wrapText="1"/>
      <protection locked="0"/>
    </xf>
    <xf numFmtId="0" fontId="12" fillId="0" borderId="40" xfId="3" applyFont="1" applyBorder="1" applyAlignment="1" applyProtection="1">
      <alignment horizontal="center" vertical="center" wrapText="1"/>
      <protection locked="0"/>
    </xf>
    <xf numFmtId="0" fontId="12" fillId="0" borderId="22" xfId="3" applyFont="1" applyBorder="1" applyAlignment="1" applyProtection="1">
      <alignment horizontal="center" vertical="center" wrapText="1"/>
      <protection locked="0"/>
    </xf>
    <xf numFmtId="0" fontId="12" fillId="0" borderId="24" xfId="3" applyFont="1" applyBorder="1" applyAlignment="1" applyProtection="1">
      <alignment horizontal="center" vertical="center" wrapText="1"/>
      <protection locked="0"/>
    </xf>
    <xf numFmtId="0" fontId="12" fillId="0" borderId="25" xfId="3" applyFont="1" applyBorder="1" applyAlignment="1" applyProtection="1">
      <alignment horizontal="center" vertical="center" wrapText="1"/>
      <protection locked="0"/>
    </xf>
    <xf numFmtId="0" fontId="13" fillId="5" borderId="101" xfId="10" applyFont="1" applyFill="1" applyBorder="1" applyAlignment="1" applyProtection="1">
      <alignment horizontal="center" vertical="center"/>
      <protection locked="0"/>
    </xf>
    <xf numFmtId="0" fontId="13" fillId="5" borderId="102" xfId="10" applyFont="1" applyFill="1" applyBorder="1" applyAlignment="1" applyProtection="1">
      <alignment horizontal="center" vertical="center"/>
      <protection locked="0"/>
    </xf>
    <xf numFmtId="0" fontId="12" fillId="0" borderId="11" xfId="10" applyFont="1" applyBorder="1" applyAlignment="1" applyProtection="1">
      <alignment horizontal="left" vertical="top"/>
      <protection locked="0"/>
    </xf>
    <xf numFmtId="0" fontId="12" fillId="0" borderId="12" xfId="10" applyFont="1" applyBorder="1" applyAlignment="1" applyProtection="1">
      <alignment horizontal="left" vertical="top"/>
      <protection locked="0"/>
    </xf>
    <xf numFmtId="0" fontId="12" fillId="0" borderId="117" xfId="10" applyFont="1" applyBorder="1" applyAlignment="1" applyProtection="1">
      <alignment horizontal="left" vertical="top"/>
      <protection locked="0"/>
    </xf>
    <xf numFmtId="0" fontId="12" fillId="0" borderId="108" xfId="10" applyFont="1" applyBorder="1" applyAlignment="1" applyProtection="1">
      <alignment horizontal="left" vertical="top"/>
      <protection locked="0"/>
    </xf>
    <xf numFmtId="0" fontId="12" fillId="0" borderId="37" xfId="10" applyFont="1" applyBorder="1" applyAlignment="1" applyProtection="1">
      <alignment horizontal="center" vertical="center"/>
      <protection locked="0"/>
    </xf>
    <xf numFmtId="0" fontId="12" fillId="0" borderId="38" xfId="10" applyFont="1" applyBorder="1" applyAlignment="1" applyProtection="1">
      <alignment horizontal="center" vertical="center"/>
      <protection locked="0"/>
    </xf>
    <xf numFmtId="0" fontId="12" fillId="0" borderId="46" xfId="10" applyFont="1" applyBorder="1" applyAlignment="1" applyProtection="1">
      <alignment horizontal="center" vertical="center" wrapText="1"/>
      <protection locked="0"/>
    </xf>
    <xf numFmtId="0" fontId="12" fillId="0" borderId="45" xfId="10" applyFont="1" applyBorder="1" applyAlignment="1" applyProtection="1">
      <alignment horizontal="center" vertical="center" wrapText="1"/>
      <protection locked="0"/>
    </xf>
    <xf numFmtId="170" fontId="12" fillId="0" borderId="46" xfId="10" applyNumberFormat="1" applyFont="1" applyBorder="1" applyAlignment="1" applyProtection="1">
      <alignment horizontal="center" vertical="center"/>
      <protection locked="0"/>
    </xf>
    <xf numFmtId="170" fontId="12" fillId="0" borderId="25" xfId="10" applyNumberFormat="1" applyFont="1" applyBorder="1" applyAlignment="1" applyProtection="1">
      <alignment horizontal="center" vertical="center"/>
      <protection locked="0"/>
    </xf>
    <xf numFmtId="0" fontId="13" fillId="15" borderId="101" xfId="10" applyFont="1" applyFill="1" applyBorder="1" applyAlignment="1" applyProtection="1">
      <alignment horizontal="center" vertical="center"/>
      <protection locked="0"/>
    </xf>
    <xf numFmtId="0" fontId="13" fillId="15" borderId="102" xfId="10" applyFont="1" applyFill="1" applyBorder="1" applyAlignment="1" applyProtection="1">
      <alignment horizontal="center" vertical="center"/>
      <protection locked="0"/>
    </xf>
    <xf numFmtId="0" fontId="13" fillId="15" borderId="104" xfId="10" applyFont="1" applyFill="1" applyBorder="1" applyAlignment="1" applyProtection="1">
      <alignment horizontal="center" vertical="center"/>
      <protection locked="0"/>
    </xf>
    <xf numFmtId="0" fontId="13" fillId="15" borderId="123" xfId="10" applyFont="1" applyFill="1" applyBorder="1" applyAlignment="1" applyProtection="1">
      <alignment horizontal="center" vertical="center"/>
      <protection locked="0"/>
    </xf>
    <xf numFmtId="0" fontId="13" fillId="15" borderId="103" xfId="10" applyFont="1" applyFill="1" applyBorder="1" applyAlignment="1" applyProtection="1">
      <alignment horizontal="center" vertical="center"/>
      <protection locked="0"/>
    </xf>
    <xf numFmtId="14" fontId="8" fillId="0" borderId="1" xfId="3" applyNumberFormat="1" applyFont="1" applyFill="1" applyBorder="1" applyAlignment="1" applyProtection="1">
      <alignment horizontal="center" vertical="center" readingOrder="1"/>
      <protection locked="0"/>
    </xf>
  </cellXfs>
  <cellStyles count="15">
    <cellStyle name="Hipervínculo" xfId="7" builtinId="8"/>
    <cellStyle name="Moneda" xfId="1" builtinId="4"/>
    <cellStyle name="Moneda [0]" xfId="4" builtinId="7"/>
    <cellStyle name="Moneda 2" xfId="8" xr:uid="{AA794053-5F69-4187-8166-AC365824A32F}"/>
    <cellStyle name="Moneda 3" xfId="11" xr:uid="{6FC59B98-D7EC-4999-9395-6877EA9F7312}"/>
    <cellStyle name="Moneda 4" xfId="13" xr:uid="{266B20D8-C216-4CBE-BF33-6D21B9290FB2}"/>
    <cellStyle name="Normal" xfId="0" builtinId="0"/>
    <cellStyle name="Normal 2" xfId="3" xr:uid="{4499FBA5-76A1-4AC5-9DBD-EB19AA24CBD5}"/>
    <cellStyle name="Normal 2 2 2" xfId="5" xr:uid="{DD1F75C8-AF4F-405F-8800-83351F038BF5}"/>
    <cellStyle name="Normal 3" xfId="6" xr:uid="{35ADE2D1-DA52-44D7-9FA0-830ACBA4AB65}"/>
    <cellStyle name="Normal 3 2" xfId="12" xr:uid="{1E84DF0B-CA71-4AE5-9080-B9C65EAB5BC5}"/>
    <cellStyle name="Normal 4" xfId="10" xr:uid="{9445D974-1C95-4FF2-9AD4-34A88ACCB8B5}"/>
    <cellStyle name="Porcentaje" xfId="2" builtinId="5"/>
    <cellStyle name="Porcentaje 2" xfId="9" xr:uid="{554C15B4-FA4A-47AE-9D3B-10E87E4DEDA5}"/>
    <cellStyle name="Porcentaje 3" xfId="14" xr:uid="{DBA6842A-353B-4CAD-9669-A7BE3589C51D}"/>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66FFFF"/>
      <color rgb="FFFFFF99"/>
      <color rgb="FF99FF99"/>
      <color rgb="FF99CC00"/>
      <color rgb="FFCC9900"/>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checked="Checked" lockText="1" noThreeD="1"/>
</file>

<file path=xl/ctrlProps/ctrlProp100.xml><?xml version="1.0" encoding="utf-8"?>
<formControlPr xmlns="http://schemas.microsoft.com/office/spreadsheetml/2009/9/main" objectType="CheckBox" checked="Checked" lockText="1" noThreeD="1"/>
</file>

<file path=xl/ctrlProps/ctrlProp101.xml><?xml version="1.0" encoding="utf-8"?>
<formControlPr xmlns="http://schemas.microsoft.com/office/spreadsheetml/2009/9/main" objectType="CheckBox" checked="Checked" lockText="1" noThreeD="1"/>
</file>

<file path=xl/ctrlProps/ctrlProp102.xml><?xml version="1.0" encoding="utf-8"?>
<formControlPr xmlns="http://schemas.microsoft.com/office/spreadsheetml/2009/9/main" objectType="CheckBox" checked="Checked" lockText="1" noThreeD="1"/>
</file>

<file path=xl/ctrlProps/ctrlProp103.xml><?xml version="1.0" encoding="utf-8"?>
<formControlPr xmlns="http://schemas.microsoft.com/office/spreadsheetml/2009/9/main" objectType="CheckBox" checked="Checked" lockText="1" noThreeD="1"/>
</file>

<file path=xl/ctrlProps/ctrlProp104.xml><?xml version="1.0" encoding="utf-8"?>
<formControlPr xmlns="http://schemas.microsoft.com/office/spreadsheetml/2009/9/main" objectType="CheckBox" checked="Checked" lockText="1" noThreeD="1"/>
</file>

<file path=xl/ctrlProps/ctrlProp105.xml><?xml version="1.0" encoding="utf-8"?>
<formControlPr xmlns="http://schemas.microsoft.com/office/spreadsheetml/2009/9/main" objectType="CheckBox" checked="Checked" lockText="1" noThreeD="1"/>
</file>

<file path=xl/ctrlProps/ctrlProp106.xml><?xml version="1.0" encoding="utf-8"?>
<formControlPr xmlns="http://schemas.microsoft.com/office/spreadsheetml/2009/9/main" objectType="CheckBox" checked="Checked" lockText="1" noThreeD="1"/>
</file>

<file path=xl/ctrlProps/ctrlProp107.xml><?xml version="1.0" encoding="utf-8"?>
<formControlPr xmlns="http://schemas.microsoft.com/office/spreadsheetml/2009/9/main" objectType="CheckBox" checked="Checked" lockText="1" noThreeD="1"/>
</file>

<file path=xl/ctrlProps/ctrlProp108.xml><?xml version="1.0" encoding="utf-8"?>
<formControlPr xmlns="http://schemas.microsoft.com/office/spreadsheetml/2009/9/main" objectType="CheckBox" checked="Checked" lockText="1" noThreeD="1"/>
</file>

<file path=xl/ctrlProps/ctrlProp109.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checked="Checked" lockText="1" noThreeD="1"/>
</file>

<file path=xl/ctrlProps/ctrlProp110.xml><?xml version="1.0" encoding="utf-8"?>
<formControlPr xmlns="http://schemas.microsoft.com/office/spreadsheetml/2009/9/main" objectType="CheckBox" checked="Checked" lockText="1" noThreeD="1"/>
</file>

<file path=xl/ctrlProps/ctrlProp111.xml><?xml version="1.0" encoding="utf-8"?>
<formControlPr xmlns="http://schemas.microsoft.com/office/spreadsheetml/2009/9/main" objectType="CheckBox" checked="Checked" lockText="1" noThreeD="1"/>
</file>

<file path=xl/ctrlProps/ctrlProp112.xml><?xml version="1.0" encoding="utf-8"?>
<formControlPr xmlns="http://schemas.microsoft.com/office/spreadsheetml/2009/9/main" objectType="CheckBox" checked="Checked" lockText="1" noThreeD="1"/>
</file>

<file path=xl/ctrlProps/ctrlProp113.xml><?xml version="1.0" encoding="utf-8"?>
<formControlPr xmlns="http://schemas.microsoft.com/office/spreadsheetml/2009/9/main" objectType="CheckBox" checked="Checked" lockText="1" noThreeD="1"/>
</file>

<file path=xl/ctrlProps/ctrlProp114.xml><?xml version="1.0" encoding="utf-8"?>
<formControlPr xmlns="http://schemas.microsoft.com/office/spreadsheetml/2009/9/main" objectType="CheckBox" checked="Checked" lockText="1" noThreeD="1"/>
</file>

<file path=xl/ctrlProps/ctrlProp115.xml><?xml version="1.0" encoding="utf-8"?>
<formControlPr xmlns="http://schemas.microsoft.com/office/spreadsheetml/2009/9/main" objectType="CheckBox" checked="Checked" lockText="1" noThreeD="1"/>
</file>

<file path=xl/ctrlProps/ctrlProp116.xml><?xml version="1.0" encoding="utf-8"?>
<formControlPr xmlns="http://schemas.microsoft.com/office/spreadsheetml/2009/9/main" objectType="CheckBox" checked="Checked" lockText="1" noThreeD="1"/>
</file>

<file path=xl/ctrlProps/ctrlProp117.xml><?xml version="1.0" encoding="utf-8"?>
<formControlPr xmlns="http://schemas.microsoft.com/office/spreadsheetml/2009/9/main" objectType="CheckBox" checked="Checked" lockText="1" noThreeD="1"/>
</file>

<file path=xl/ctrlProps/ctrlProp118.xml><?xml version="1.0" encoding="utf-8"?>
<formControlPr xmlns="http://schemas.microsoft.com/office/spreadsheetml/2009/9/main" objectType="CheckBox" checked="Checked" lockText="1" noThreeD="1"/>
</file>

<file path=xl/ctrlProps/ctrlProp119.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checked="Checked" lockText="1" noThreeD="1"/>
</file>

<file path=xl/ctrlProps/ctrlProp120.xml><?xml version="1.0" encoding="utf-8"?>
<formControlPr xmlns="http://schemas.microsoft.com/office/spreadsheetml/2009/9/main" objectType="CheckBox" checked="Checked" lockText="1" noThreeD="1"/>
</file>

<file path=xl/ctrlProps/ctrlProp121.xml><?xml version="1.0" encoding="utf-8"?>
<formControlPr xmlns="http://schemas.microsoft.com/office/spreadsheetml/2009/9/main" objectType="CheckBox" checked="Checked" lockText="1" noThreeD="1"/>
</file>

<file path=xl/ctrlProps/ctrlProp122.xml><?xml version="1.0" encoding="utf-8"?>
<formControlPr xmlns="http://schemas.microsoft.com/office/spreadsheetml/2009/9/main" objectType="CheckBox" checked="Checked" lockText="1" noThreeD="1"/>
</file>

<file path=xl/ctrlProps/ctrlProp123.xml><?xml version="1.0" encoding="utf-8"?>
<formControlPr xmlns="http://schemas.microsoft.com/office/spreadsheetml/2009/9/main" objectType="CheckBox" checked="Checked" lockText="1" noThreeD="1"/>
</file>

<file path=xl/ctrlProps/ctrlProp124.xml><?xml version="1.0" encoding="utf-8"?>
<formControlPr xmlns="http://schemas.microsoft.com/office/spreadsheetml/2009/9/main" objectType="CheckBox" checked="Checked" lockText="1" noThreeD="1"/>
</file>

<file path=xl/ctrlProps/ctrlProp125.xml><?xml version="1.0" encoding="utf-8"?>
<formControlPr xmlns="http://schemas.microsoft.com/office/spreadsheetml/2009/9/main" objectType="CheckBox" checked="Checked" lockText="1" noThreeD="1"/>
</file>

<file path=xl/ctrlProps/ctrlProp126.xml><?xml version="1.0" encoding="utf-8"?>
<formControlPr xmlns="http://schemas.microsoft.com/office/spreadsheetml/2009/9/main" objectType="CheckBox" checked="Checked" lockText="1" noThreeD="1"/>
</file>

<file path=xl/ctrlProps/ctrlProp127.xml><?xml version="1.0" encoding="utf-8"?>
<formControlPr xmlns="http://schemas.microsoft.com/office/spreadsheetml/2009/9/main" objectType="CheckBox" checked="Checked" lockText="1" noThreeD="1"/>
</file>

<file path=xl/ctrlProps/ctrlProp128.xml><?xml version="1.0" encoding="utf-8"?>
<formControlPr xmlns="http://schemas.microsoft.com/office/spreadsheetml/2009/9/main" objectType="CheckBox" checked="Checked" lockText="1" noThreeD="1"/>
</file>

<file path=xl/ctrlProps/ctrlProp129.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checked="Checked" lockText="1" noThreeD="1"/>
</file>

<file path=xl/ctrlProps/ctrlProp130.xml><?xml version="1.0" encoding="utf-8"?>
<formControlPr xmlns="http://schemas.microsoft.com/office/spreadsheetml/2009/9/main" objectType="CheckBox" checked="Checked" lockText="1" noThreeD="1"/>
</file>

<file path=xl/ctrlProps/ctrlProp131.xml><?xml version="1.0" encoding="utf-8"?>
<formControlPr xmlns="http://schemas.microsoft.com/office/spreadsheetml/2009/9/main" objectType="CheckBox" checked="Checked" lockText="1" noThreeD="1"/>
</file>

<file path=xl/ctrlProps/ctrlProp132.xml><?xml version="1.0" encoding="utf-8"?>
<formControlPr xmlns="http://schemas.microsoft.com/office/spreadsheetml/2009/9/main" objectType="CheckBox" checked="Checked" lockText="1" noThreeD="1"/>
</file>

<file path=xl/ctrlProps/ctrlProp133.xml><?xml version="1.0" encoding="utf-8"?>
<formControlPr xmlns="http://schemas.microsoft.com/office/spreadsheetml/2009/9/main" objectType="CheckBox" checked="Checked" lockText="1" noThreeD="1"/>
</file>

<file path=xl/ctrlProps/ctrlProp134.xml><?xml version="1.0" encoding="utf-8"?>
<formControlPr xmlns="http://schemas.microsoft.com/office/spreadsheetml/2009/9/main" objectType="CheckBox" checked="Checked" lockText="1" noThreeD="1"/>
</file>

<file path=xl/ctrlProps/ctrlProp135.xml><?xml version="1.0" encoding="utf-8"?>
<formControlPr xmlns="http://schemas.microsoft.com/office/spreadsheetml/2009/9/main" objectType="CheckBox" checked="Checked" lockText="1" noThreeD="1"/>
</file>

<file path=xl/ctrlProps/ctrlProp136.xml><?xml version="1.0" encoding="utf-8"?>
<formControlPr xmlns="http://schemas.microsoft.com/office/spreadsheetml/2009/9/main" objectType="CheckBox" checked="Checked" lockText="1" noThreeD="1"/>
</file>

<file path=xl/ctrlProps/ctrlProp137.xml><?xml version="1.0" encoding="utf-8"?>
<formControlPr xmlns="http://schemas.microsoft.com/office/spreadsheetml/2009/9/main" objectType="CheckBox" checked="Checked" lockText="1" noThreeD="1"/>
</file>

<file path=xl/ctrlProps/ctrlProp138.xml><?xml version="1.0" encoding="utf-8"?>
<formControlPr xmlns="http://schemas.microsoft.com/office/spreadsheetml/2009/9/main" objectType="CheckBox" checked="Checked" lockText="1" noThreeD="1"/>
</file>

<file path=xl/ctrlProps/ctrlProp139.xml><?xml version="1.0" encoding="utf-8"?>
<formControlPr xmlns="http://schemas.microsoft.com/office/spreadsheetml/2009/9/main" objectType="CheckBox" checked="Checked" lockText="1" noThreeD="1"/>
</file>

<file path=xl/ctrlProps/ctrlProp14.xml><?xml version="1.0" encoding="utf-8"?>
<formControlPr xmlns="http://schemas.microsoft.com/office/spreadsheetml/2009/9/main" objectType="CheckBox" checked="Checked" lockText="1" noThreeD="1"/>
</file>

<file path=xl/ctrlProps/ctrlProp140.xml><?xml version="1.0" encoding="utf-8"?>
<formControlPr xmlns="http://schemas.microsoft.com/office/spreadsheetml/2009/9/main" objectType="CheckBox" checked="Checked" lockText="1" noThreeD="1"/>
</file>

<file path=xl/ctrlProps/ctrlProp141.xml><?xml version="1.0" encoding="utf-8"?>
<formControlPr xmlns="http://schemas.microsoft.com/office/spreadsheetml/2009/9/main" objectType="CheckBox" checked="Checked" lockText="1" noThreeD="1"/>
</file>

<file path=xl/ctrlProps/ctrlProp142.xml><?xml version="1.0" encoding="utf-8"?>
<formControlPr xmlns="http://schemas.microsoft.com/office/spreadsheetml/2009/9/main" objectType="CheckBox" checked="Checked" lockText="1" noThreeD="1"/>
</file>

<file path=xl/ctrlProps/ctrlProp143.xml><?xml version="1.0" encoding="utf-8"?>
<formControlPr xmlns="http://schemas.microsoft.com/office/spreadsheetml/2009/9/main" objectType="CheckBox" checked="Checked" lockText="1" noThreeD="1"/>
</file>

<file path=xl/ctrlProps/ctrlProp144.xml><?xml version="1.0" encoding="utf-8"?>
<formControlPr xmlns="http://schemas.microsoft.com/office/spreadsheetml/2009/9/main" objectType="CheckBox" checked="Checked" lockText="1" noThreeD="1"/>
</file>

<file path=xl/ctrlProps/ctrlProp145.xml><?xml version="1.0" encoding="utf-8"?>
<formControlPr xmlns="http://schemas.microsoft.com/office/spreadsheetml/2009/9/main" objectType="CheckBox" checked="Checked"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checked="Checked" lockText="1" noThreeD="1"/>
</file>

<file path=xl/ctrlProps/ctrlProp148.xml><?xml version="1.0" encoding="utf-8"?>
<formControlPr xmlns="http://schemas.microsoft.com/office/spreadsheetml/2009/9/main" objectType="CheckBox" checked="Checked" lockText="1" noThreeD="1"/>
</file>

<file path=xl/ctrlProps/ctrlProp149.xml><?xml version="1.0" encoding="utf-8"?>
<formControlPr xmlns="http://schemas.microsoft.com/office/spreadsheetml/2009/9/main" objectType="CheckBox" checked="Checked" lockText="1" noThreeD="1"/>
</file>

<file path=xl/ctrlProps/ctrlProp15.xml><?xml version="1.0" encoding="utf-8"?>
<formControlPr xmlns="http://schemas.microsoft.com/office/spreadsheetml/2009/9/main" objectType="CheckBox" checked="Checked" lockText="1" noThreeD="1"/>
</file>

<file path=xl/ctrlProps/ctrlProp150.xml><?xml version="1.0" encoding="utf-8"?>
<formControlPr xmlns="http://schemas.microsoft.com/office/spreadsheetml/2009/9/main" objectType="CheckBox" checked="Checked" lockText="1" noThreeD="1"/>
</file>

<file path=xl/ctrlProps/ctrlProp151.xml><?xml version="1.0" encoding="utf-8"?>
<formControlPr xmlns="http://schemas.microsoft.com/office/spreadsheetml/2009/9/main" objectType="CheckBox" checked="Checked" lockText="1" noThreeD="1"/>
</file>

<file path=xl/ctrlProps/ctrlProp152.xml><?xml version="1.0" encoding="utf-8"?>
<formControlPr xmlns="http://schemas.microsoft.com/office/spreadsheetml/2009/9/main" objectType="CheckBox" checked="Checked" lockText="1" noThreeD="1"/>
</file>

<file path=xl/ctrlProps/ctrlProp153.xml><?xml version="1.0" encoding="utf-8"?>
<formControlPr xmlns="http://schemas.microsoft.com/office/spreadsheetml/2009/9/main" objectType="CheckBox" checked="Checked" lockText="1" noThreeD="1"/>
</file>

<file path=xl/ctrlProps/ctrlProp154.xml><?xml version="1.0" encoding="utf-8"?>
<formControlPr xmlns="http://schemas.microsoft.com/office/spreadsheetml/2009/9/main" objectType="CheckBox" checked="Checked" lockText="1" noThreeD="1"/>
</file>

<file path=xl/ctrlProps/ctrlProp155.xml><?xml version="1.0" encoding="utf-8"?>
<formControlPr xmlns="http://schemas.microsoft.com/office/spreadsheetml/2009/9/main" objectType="CheckBox" checked="Checked" lockText="1" noThreeD="1"/>
</file>

<file path=xl/ctrlProps/ctrlProp156.xml><?xml version="1.0" encoding="utf-8"?>
<formControlPr xmlns="http://schemas.microsoft.com/office/spreadsheetml/2009/9/main" objectType="CheckBox" checked="Checked" lockText="1" noThreeD="1"/>
</file>

<file path=xl/ctrlProps/ctrlProp157.xml><?xml version="1.0" encoding="utf-8"?>
<formControlPr xmlns="http://schemas.microsoft.com/office/spreadsheetml/2009/9/main" objectType="CheckBox" checked="Checked" lockText="1" noThreeD="1"/>
</file>

<file path=xl/ctrlProps/ctrlProp158.xml><?xml version="1.0" encoding="utf-8"?>
<formControlPr xmlns="http://schemas.microsoft.com/office/spreadsheetml/2009/9/main" objectType="CheckBox" checked="Checked" lockText="1" noThreeD="1"/>
</file>

<file path=xl/ctrlProps/ctrlProp159.xml><?xml version="1.0" encoding="utf-8"?>
<formControlPr xmlns="http://schemas.microsoft.com/office/spreadsheetml/2009/9/main" objectType="CheckBox" checked="Checked" lockText="1" noThreeD="1"/>
</file>

<file path=xl/ctrlProps/ctrlProp16.xml><?xml version="1.0" encoding="utf-8"?>
<formControlPr xmlns="http://schemas.microsoft.com/office/spreadsheetml/2009/9/main" objectType="CheckBox" checked="Checked" lockText="1" noThreeD="1"/>
</file>

<file path=xl/ctrlProps/ctrlProp160.xml><?xml version="1.0" encoding="utf-8"?>
<formControlPr xmlns="http://schemas.microsoft.com/office/spreadsheetml/2009/9/main" objectType="CheckBox" checked="Checked" lockText="1" noThreeD="1"/>
</file>

<file path=xl/ctrlProps/ctrlProp161.xml><?xml version="1.0" encoding="utf-8"?>
<formControlPr xmlns="http://schemas.microsoft.com/office/spreadsheetml/2009/9/main" objectType="CheckBox" checked="Checked" lockText="1" noThreeD="1"/>
</file>

<file path=xl/ctrlProps/ctrlProp162.xml><?xml version="1.0" encoding="utf-8"?>
<formControlPr xmlns="http://schemas.microsoft.com/office/spreadsheetml/2009/9/main" objectType="CheckBox" checked="Checked" lockText="1" noThreeD="1"/>
</file>

<file path=xl/ctrlProps/ctrlProp163.xml><?xml version="1.0" encoding="utf-8"?>
<formControlPr xmlns="http://schemas.microsoft.com/office/spreadsheetml/2009/9/main" objectType="CheckBox" checked="Checked" lockText="1" noThreeD="1"/>
</file>

<file path=xl/ctrlProps/ctrlProp164.xml><?xml version="1.0" encoding="utf-8"?>
<formControlPr xmlns="http://schemas.microsoft.com/office/spreadsheetml/2009/9/main" objectType="CheckBox" checked="Checked" lockText="1" noThreeD="1"/>
</file>

<file path=xl/ctrlProps/ctrlProp165.xml><?xml version="1.0" encoding="utf-8"?>
<formControlPr xmlns="http://schemas.microsoft.com/office/spreadsheetml/2009/9/main" objectType="CheckBox" checked="Checked" lockText="1" noThreeD="1"/>
</file>

<file path=xl/ctrlProps/ctrlProp166.xml><?xml version="1.0" encoding="utf-8"?>
<formControlPr xmlns="http://schemas.microsoft.com/office/spreadsheetml/2009/9/main" objectType="CheckBox" checked="Checked" lockText="1" noThreeD="1"/>
</file>

<file path=xl/ctrlProps/ctrlProp167.xml><?xml version="1.0" encoding="utf-8"?>
<formControlPr xmlns="http://schemas.microsoft.com/office/spreadsheetml/2009/9/main" objectType="CheckBox" checked="Checked" lockText="1" noThreeD="1"/>
</file>

<file path=xl/ctrlProps/ctrlProp168.xml><?xml version="1.0" encoding="utf-8"?>
<formControlPr xmlns="http://schemas.microsoft.com/office/spreadsheetml/2009/9/main" objectType="CheckBox" checked="Checked" lockText="1" noThreeD="1"/>
</file>

<file path=xl/ctrlProps/ctrlProp169.xml><?xml version="1.0" encoding="utf-8"?>
<formControlPr xmlns="http://schemas.microsoft.com/office/spreadsheetml/2009/9/main" objectType="CheckBox" checked="Checked" lockText="1" noThreeD="1"/>
</file>

<file path=xl/ctrlProps/ctrlProp17.xml><?xml version="1.0" encoding="utf-8"?>
<formControlPr xmlns="http://schemas.microsoft.com/office/spreadsheetml/2009/9/main" objectType="CheckBox" checked="Checked" lockText="1" noThreeD="1"/>
</file>

<file path=xl/ctrlProps/ctrlProp170.xml><?xml version="1.0" encoding="utf-8"?>
<formControlPr xmlns="http://schemas.microsoft.com/office/spreadsheetml/2009/9/main" objectType="CheckBox" checked="Checked" lockText="1" noThreeD="1"/>
</file>

<file path=xl/ctrlProps/ctrlProp171.xml><?xml version="1.0" encoding="utf-8"?>
<formControlPr xmlns="http://schemas.microsoft.com/office/spreadsheetml/2009/9/main" objectType="CheckBox" checked="Checked" lockText="1" noThreeD="1"/>
</file>

<file path=xl/ctrlProps/ctrlProp172.xml><?xml version="1.0" encoding="utf-8"?>
<formControlPr xmlns="http://schemas.microsoft.com/office/spreadsheetml/2009/9/main" objectType="CheckBox" checked="Checked" lockText="1" noThreeD="1"/>
</file>

<file path=xl/ctrlProps/ctrlProp173.xml><?xml version="1.0" encoding="utf-8"?>
<formControlPr xmlns="http://schemas.microsoft.com/office/spreadsheetml/2009/9/main" objectType="CheckBox" checked="Checked" lockText="1" noThreeD="1"/>
</file>

<file path=xl/ctrlProps/ctrlProp174.xml><?xml version="1.0" encoding="utf-8"?>
<formControlPr xmlns="http://schemas.microsoft.com/office/spreadsheetml/2009/9/main" objectType="CheckBox" checked="Checked" lockText="1" noThreeD="1"/>
</file>

<file path=xl/ctrlProps/ctrlProp175.xml><?xml version="1.0" encoding="utf-8"?>
<formControlPr xmlns="http://schemas.microsoft.com/office/spreadsheetml/2009/9/main" objectType="CheckBox" checked="Checked" lockText="1" noThreeD="1"/>
</file>

<file path=xl/ctrlProps/ctrlProp176.xml><?xml version="1.0" encoding="utf-8"?>
<formControlPr xmlns="http://schemas.microsoft.com/office/spreadsheetml/2009/9/main" objectType="CheckBox" checked="Checked" lockText="1" noThreeD="1"/>
</file>

<file path=xl/ctrlProps/ctrlProp177.xml><?xml version="1.0" encoding="utf-8"?>
<formControlPr xmlns="http://schemas.microsoft.com/office/spreadsheetml/2009/9/main" objectType="CheckBox" checked="Checked" lockText="1" noThreeD="1"/>
</file>

<file path=xl/ctrlProps/ctrlProp178.xml><?xml version="1.0" encoding="utf-8"?>
<formControlPr xmlns="http://schemas.microsoft.com/office/spreadsheetml/2009/9/main" objectType="CheckBox" checked="Checked" lockText="1" noThreeD="1"/>
</file>

<file path=xl/ctrlProps/ctrlProp179.xml><?xml version="1.0" encoding="utf-8"?>
<formControlPr xmlns="http://schemas.microsoft.com/office/spreadsheetml/2009/9/main" objectType="CheckBox" checked="Checked" lockText="1" noThreeD="1"/>
</file>

<file path=xl/ctrlProps/ctrlProp18.xml><?xml version="1.0" encoding="utf-8"?>
<formControlPr xmlns="http://schemas.microsoft.com/office/spreadsheetml/2009/9/main" objectType="CheckBox" checked="Checked" lockText="1" noThreeD="1"/>
</file>

<file path=xl/ctrlProps/ctrlProp180.xml><?xml version="1.0" encoding="utf-8"?>
<formControlPr xmlns="http://schemas.microsoft.com/office/spreadsheetml/2009/9/main" objectType="CheckBox" checked="Checked" lockText="1" noThreeD="1"/>
</file>

<file path=xl/ctrlProps/ctrlProp181.xml><?xml version="1.0" encoding="utf-8"?>
<formControlPr xmlns="http://schemas.microsoft.com/office/spreadsheetml/2009/9/main" objectType="CheckBox" checked="Checked" lockText="1" noThreeD="1"/>
</file>

<file path=xl/ctrlProps/ctrlProp182.xml><?xml version="1.0" encoding="utf-8"?>
<formControlPr xmlns="http://schemas.microsoft.com/office/spreadsheetml/2009/9/main" objectType="CheckBox" checked="Checked" lockText="1" noThreeD="1"/>
</file>

<file path=xl/ctrlProps/ctrlProp183.xml><?xml version="1.0" encoding="utf-8"?>
<formControlPr xmlns="http://schemas.microsoft.com/office/spreadsheetml/2009/9/main" objectType="CheckBox" checked="Checked" lockText="1" noThreeD="1"/>
</file>

<file path=xl/ctrlProps/ctrlProp184.xml><?xml version="1.0" encoding="utf-8"?>
<formControlPr xmlns="http://schemas.microsoft.com/office/spreadsheetml/2009/9/main" objectType="CheckBox" checked="Checked" lockText="1" noThreeD="1"/>
</file>

<file path=xl/ctrlProps/ctrlProp185.xml><?xml version="1.0" encoding="utf-8"?>
<formControlPr xmlns="http://schemas.microsoft.com/office/spreadsheetml/2009/9/main" objectType="CheckBox" checked="Checked" lockText="1" noThreeD="1"/>
</file>

<file path=xl/ctrlProps/ctrlProp186.xml><?xml version="1.0" encoding="utf-8"?>
<formControlPr xmlns="http://schemas.microsoft.com/office/spreadsheetml/2009/9/main" objectType="CheckBox" checked="Checked" lockText="1" noThreeD="1"/>
</file>

<file path=xl/ctrlProps/ctrlProp187.xml><?xml version="1.0" encoding="utf-8"?>
<formControlPr xmlns="http://schemas.microsoft.com/office/spreadsheetml/2009/9/main" objectType="CheckBox" checked="Checked" lockText="1" noThreeD="1"/>
</file>

<file path=xl/ctrlProps/ctrlProp188.xml><?xml version="1.0" encoding="utf-8"?>
<formControlPr xmlns="http://schemas.microsoft.com/office/spreadsheetml/2009/9/main" objectType="CheckBox" checked="Checked" lockText="1" noThreeD="1"/>
</file>

<file path=xl/ctrlProps/ctrlProp189.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checked="Checked" lockText="1" noThreeD="1"/>
</file>

<file path=xl/ctrlProps/ctrlProp190.xml><?xml version="1.0" encoding="utf-8"?>
<formControlPr xmlns="http://schemas.microsoft.com/office/spreadsheetml/2009/9/main" objectType="CheckBox" checked="Checked" lockText="1" noThreeD="1"/>
</file>

<file path=xl/ctrlProps/ctrlProp191.xml><?xml version="1.0" encoding="utf-8"?>
<formControlPr xmlns="http://schemas.microsoft.com/office/spreadsheetml/2009/9/main" objectType="CheckBox" checked="Checked" lockText="1" noThreeD="1"/>
</file>

<file path=xl/ctrlProps/ctrlProp192.xml><?xml version="1.0" encoding="utf-8"?>
<formControlPr xmlns="http://schemas.microsoft.com/office/spreadsheetml/2009/9/main" objectType="CheckBox" checked="Checked" lockText="1" noThreeD="1"/>
</file>

<file path=xl/ctrlProps/ctrlProp193.xml><?xml version="1.0" encoding="utf-8"?>
<formControlPr xmlns="http://schemas.microsoft.com/office/spreadsheetml/2009/9/main" objectType="CheckBox" checked="Checked" lockText="1" noThreeD="1"/>
</file>

<file path=xl/ctrlProps/ctrlProp194.xml><?xml version="1.0" encoding="utf-8"?>
<formControlPr xmlns="http://schemas.microsoft.com/office/spreadsheetml/2009/9/main" objectType="CheckBox" checked="Checked" lockText="1" noThreeD="1"/>
</file>

<file path=xl/ctrlProps/ctrlProp195.xml><?xml version="1.0" encoding="utf-8"?>
<formControlPr xmlns="http://schemas.microsoft.com/office/spreadsheetml/2009/9/main" objectType="CheckBox" checked="Checked" lockText="1" noThreeD="1"/>
</file>

<file path=xl/ctrlProps/ctrlProp196.xml><?xml version="1.0" encoding="utf-8"?>
<formControlPr xmlns="http://schemas.microsoft.com/office/spreadsheetml/2009/9/main" objectType="CheckBox" checked="Checked" lockText="1" noThreeD="1"/>
</file>

<file path=xl/ctrlProps/ctrlProp197.xml><?xml version="1.0" encoding="utf-8"?>
<formControlPr xmlns="http://schemas.microsoft.com/office/spreadsheetml/2009/9/main" objectType="CheckBox" checked="Checked" lockText="1" noThreeD="1"/>
</file>

<file path=xl/ctrlProps/ctrlProp198.xml><?xml version="1.0" encoding="utf-8"?>
<formControlPr xmlns="http://schemas.microsoft.com/office/spreadsheetml/2009/9/main" objectType="CheckBox" checked="Checked" lockText="1" noThreeD="1"/>
</file>

<file path=xl/ctrlProps/ctrlProp199.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checked="Checked" lockText="1" noThreeD="1"/>
</file>

<file path=xl/ctrlProps/ctrlProp200.xml><?xml version="1.0" encoding="utf-8"?>
<formControlPr xmlns="http://schemas.microsoft.com/office/spreadsheetml/2009/9/main" objectType="CheckBox" checked="Checked" lockText="1" noThreeD="1"/>
</file>

<file path=xl/ctrlProps/ctrlProp201.xml><?xml version="1.0" encoding="utf-8"?>
<formControlPr xmlns="http://schemas.microsoft.com/office/spreadsheetml/2009/9/main" objectType="CheckBox" checked="Checked" lockText="1" noThreeD="1"/>
</file>

<file path=xl/ctrlProps/ctrlProp202.xml><?xml version="1.0" encoding="utf-8"?>
<formControlPr xmlns="http://schemas.microsoft.com/office/spreadsheetml/2009/9/main" objectType="CheckBox" checked="Checked" lockText="1" noThreeD="1"/>
</file>

<file path=xl/ctrlProps/ctrlProp203.xml><?xml version="1.0" encoding="utf-8"?>
<formControlPr xmlns="http://schemas.microsoft.com/office/spreadsheetml/2009/9/main" objectType="CheckBox" checked="Checked" lockText="1" noThreeD="1"/>
</file>

<file path=xl/ctrlProps/ctrlProp204.xml><?xml version="1.0" encoding="utf-8"?>
<formControlPr xmlns="http://schemas.microsoft.com/office/spreadsheetml/2009/9/main" objectType="CheckBox" checked="Checked" lockText="1" noThreeD="1"/>
</file>

<file path=xl/ctrlProps/ctrlProp205.xml><?xml version="1.0" encoding="utf-8"?>
<formControlPr xmlns="http://schemas.microsoft.com/office/spreadsheetml/2009/9/main" objectType="CheckBox" checked="Checked" lockText="1" noThreeD="1"/>
</file>

<file path=xl/ctrlProps/ctrlProp206.xml><?xml version="1.0" encoding="utf-8"?>
<formControlPr xmlns="http://schemas.microsoft.com/office/spreadsheetml/2009/9/main" objectType="CheckBox" checked="Checked" lockText="1" noThreeD="1"/>
</file>

<file path=xl/ctrlProps/ctrlProp207.xml><?xml version="1.0" encoding="utf-8"?>
<formControlPr xmlns="http://schemas.microsoft.com/office/spreadsheetml/2009/9/main" objectType="CheckBox" checked="Checked" lockText="1" noThreeD="1"/>
</file>

<file path=xl/ctrlProps/ctrlProp208.xml><?xml version="1.0" encoding="utf-8"?>
<formControlPr xmlns="http://schemas.microsoft.com/office/spreadsheetml/2009/9/main" objectType="CheckBox" checked="Checked" lockText="1" noThreeD="1"/>
</file>

<file path=xl/ctrlProps/ctrlProp209.xml><?xml version="1.0" encoding="utf-8"?>
<formControlPr xmlns="http://schemas.microsoft.com/office/spreadsheetml/2009/9/main" objectType="CheckBox" checked="Checked" lockText="1" noThreeD="1"/>
</file>

<file path=xl/ctrlProps/ctrlProp21.xml><?xml version="1.0" encoding="utf-8"?>
<formControlPr xmlns="http://schemas.microsoft.com/office/spreadsheetml/2009/9/main" objectType="CheckBox" checked="Checked" lockText="1" noThreeD="1"/>
</file>

<file path=xl/ctrlProps/ctrlProp210.xml><?xml version="1.0" encoding="utf-8"?>
<formControlPr xmlns="http://schemas.microsoft.com/office/spreadsheetml/2009/9/main" objectType="CheckBox" checked="Checked" lockText="1" noThreeD="1"/>
</file>

<file path=xl/ctrlProps/ctrlProp211.xml><?xml version="1.0" encoding="utf-8"?>
<formControlPr xmlns="http://schemas.microsoft.com/office/spreadsheetml/2009/9/main" objectType="CheckBox" checked="Checked" lockText="1" noThreeD="1"/>
</file>

<file path=xl/ctrlProps/ctrlProp212.xml><?xml version="1.0" encoding="utf-8"?>
<formControlPr xmlns="http://schemas.microsoft.com/office/spreadsheetml/2009/9/main" objectType="CheckBox" checked="Checked" lockText="1" noThreeD="1"/>
</file>

<file path=xl/ctrlProps/ctrlProp213.xml><?xml version="1.0" encoding="utf-8"?>
<formControlPr xmlns="http://schemas.microsoft.com/office/spreadsheetml/2009/9/main" objectType="CheckBox" checked="Checked" lockText="1" noThreeD="1"/>
</file>

<file path=xl/ctrlProps/ctrlProp214.xml><?xml version="1.0" encoding="utf-8"?>
<formControlPr xmlns="http://schemas.microsoft.com/office/spreadsheetml/2009/9/main" objectType="CheckBox" checked="Checked" lockText="1" noThreeD="1"/>
</file>

<file path=xl/ctrlProps/ctrlProp215.xml><?xml version="1.0" encoding="utf-8"?>
<formControlPr xmlns="http://schemas.microsoft.com/office/spreadsheetml/2009/9/main" objectType="CheckBox" checked="Checked" lockText="1" noThreeD="1"/>
</file>

<file path=xl/ctrlProps/ctrlProp216.xml><?xml version="1.0" encoding="utf-8"?>
<formControlPr xmlns="http://schemas.microsoft.com/office/spreadsheetml/2009/9/main" objectType="CheckBox" checked="Checked" lockText="1" noThreeD="1"/>
</file>

<file path=xl/ctrlProps/ctrlProp217.xml><?xml version="1.0" encoding="utf-8"?>
<formControlPr xmlns="http://schemas.microsoft.com/office/spreadsheetml/2009/9/main" objectType="CheckBox" checked="Checked" lockText="1" noThreeD="1"/>
</file>

<file path=xl/ctrlProps/ctrlProp218.xml><?xml version="1.0" encoding="utf-8"?>
<formControlPr xmlns="http://schemas.microsoft.com/office/spreadsheetml/2009/9/main" objectType="CheckBox" checked="Checked" lockText="1" noThreeD="1"/>
</file>

<file path=xl/ctrlProps/ctrlProp219.xml><?xml version="1.0" encoding="utf-8"?>
<formControlPr xmlns="http://schemas.microsoft.com/office/spreadsheetml/2009/9/main" objectType="CheckBox" checked="Checked" lockText="1" noThreeD="1"/>
</file>

<file path=xl/ctrlProps/ctrlProp22.xml><?xml version="1.0" encoding="utf-8"?>
<formControlPr xmlns="http://schemas.microsoft.com/office/spreadsheetml/2009/9/main" objectType="CheckBox" checked="Checked" lockText="1" noThreeD="1"/>
</file>

<file path=xl/ctrlProps/ctrlProp220.xml><?xml version="1.0" encoding="utf-8"?>
<formControlPr xmlns="http://schemas.microsoft.com/office/spreadsheetml/2009/9/main" objectType="CheckBox" checked="Checked" lockText="1" noThreeD="1"/>
</file>

<file path=xl/ctrlProps/ctrlProp221.xml><?xml version="1.0" encoding="utf-8"?>
<formControlPr xmlns="http://schemas.microsoft.com/office/spreadsheetml/2009/9/main" objectType="CheckBox" checked="Checked" lockText="1" noThreeD="1"/>
</file>

<file path=xl/ctrlProps/ctrlProp222.xml><?xml version="1.0" encoding="utf-8"?>
<formControlPr xmlns="http://schemas.microsoft.com/office/spreadsheetml/2009/9/main" objectType="CheckBox" checked="Checked" lockText="1" noThreeD="1"/>
</file>

<file path=xl/ctrlProps/ctrlProp223.xml><?xml version="1.0" encoding="utf-8"?>
<formControlPr xmlns="http://schemas.microsoft.com/office/spreadsheetml/2009/9/main" objectType="CheckBox" checked="Checked" lockText="1" noThreeD="1"/>
</file>

<file path=xl/ctrlProps/ctrlProp224.xml><?xml version="1.0" encoding="utf-8"?>
<formControlPr xmlns="http://schemas.microsoft.com/office/spreadsheetml/2009/9/main" objectType="CheckBox" checked="Checked" lockText="1" noThreeD="1"/>
</file>

<file path=xl/ctrlProps/ctrlProp225.xml><?xml version="1.0" encoding="utf-8"?>
<formControlPr xmlns="http://schemas.microsoft.com/office/spreadsheetml/2009/9/main" objectType="CheckBox" checked="Checked" lockText="1" noThreeD="1"/>
</file>

<file path=xl/ctrlProps/ctrlProp226.xml><?xml version="1.0" encoding="utf-8"?>
<formControlPr xmlns="http://schemas.microsoft.com/office/spreadsheetml/2009/9/main" objectType="CheckBox" checked="Checked" lockText="1" noThreeD="1"/>
</file>

<file path=xl/ctrlProps/ctrlProp227.xml><?xml version="1.0" encoding="utf-8"?>
<formControlPr xmlns="http://schemas.microsoft.com/office/spreadsheetml/2009/9/main" objectType="CheckBox" checked="Checked" lockText="1" noThreeD="1"/>
</file>

<file path=xl/ctrlProps/ctrlProp228.xml><?xml version="1.0" encoding="utf-8"?>
<formControlPr xmlns="http://schemas.microsoft.com/office/spreadsheetml/2009/9/main" objectType="CheckBox" checked="Checked" lockText="1" noThreeD="1"/>
</file>

<file path=xl/ctrlProps/ctrlProp229.xml><?xml version="1.0" encoding="utf-8"?>
<formControlPr xmlns="http://schemas.microsoft.com/office/spreadsheetml/2009/9/main" objectType="CheckBox" checked="Checked" lockText="1" noThreeD="1"/>
</file>

<file path=xl/ctrlProps/ctrlProp23.xml><?xml version="1.0" encoding="utf-8"?>
<formControlPr xmlns="http://schemas.microsoft.com/office/spreadsheetml/2009/9/main" objectType="CheckBox" checked="Checked" lockText="1" noThreeD="1"/>
</file>

<file path=xl/ctrlProps/ctrlProp230.xml><?xml version="1.0" encoding="utf-8"?>
<formControlPr xmlns="http://schemas.microsoft.com/office/spreadsheetml/2009/9/main" objectType="CheckBox" checked="Checked" lockText="1" noThreeD="1"/>
</file>

<file path=xl/ctrlProps/ctrlProp231.xml><?xml version="1.0" encoding="utf-8"?>
<formControlPr xmlns="http://schemas.microsoft.com/office/spreadsheetml/2009/9/main" objectType="CheckBox" checked="Checked" lockText="1" noThreeD="1"/>
</file>

<file path=xl/ctrlProps/ctrlProp232.xml><?xml version="1.0" encoding="utf-8"?>
<formControlPr xmlns="http://schemas.microsoft.com/office/spreadsheetml/2009/9/main" objectType="CheckBox" checked="Checked" lockText="1" noThreeD="1"/>
</file>

<file path=xl/ctrlProps/ctrlProp233.xml><?xml version="1.0" encoding="utf-8"?>
<formControlPr xmlns="http://schemas.microsoft.com/office/spreadsheetml/2009/9/main" objectType="CheckBox" checked="Checked" lockText="1" noThreeD="1"/>
</file>

<file path=xl/ctrlProps/ctrlProp234.xml><?xml version="1.0" encoding="utf-8"?>
<formControlPr xmlns="http://schemas.microsoft.com/office/spreadsheetml/2009/9/main" objectType="CheckBox" checked="Checked" lockText="1" noThreeD="1"/>
</file>

<file path=xl/ctrlProps/ctrlProp235.xml><?xml version="1.0" encoding="utf-8"?>
<formControlPr xmlns="http://schemas.microsoft.com/office/spreadsheetml/2009/9/main" objectType="CheckBox" checked="Checked" lockText="1" noThreeD="1"/>
</file>

<file path=xl/ctrlProps/ctrlProp236.xml><?xml version="1.0" encoding="utf-8"?>
<formControlPr xmlns="http://schemas.microsoft.com/office/spreadsheetml/2009/9/main" objectType="CheckBox" checked="Checked" lockText="1" noThreeD="1"/>
</file>

<file path=xl/ctrlProps/ctrlProp237.xml><?xml version="1.0" encoding="utf-8"?>
<formControlPr xmlns="http://schemas.microsoft.com/office/spreadsheetml/2009/9/main" objectType="CheckBox" checked="Checked" lockText="1" noThreeD="1"/>
</file>

<file path=xl/ctrlProps/ctrlProp238.xml><?xml version="1.0" encoding="utf-8"?>
<formControlPr xmlns="http://schemas.microsoft.com/office/spreadsheetml/2009/9/main" objectType="CheckBox" checked="Checked" lockText="1" noThreeD="1"/>
</file>

<file path=xl/ctrlProps/ctrlProp239.xml><?xml version="1.0" encoding="utf-8"?>
<formControlPr xmlns="http://schemas.microsoft.com/office/spreadsheetml/2009/9/main" objectType="CheckBox" checked="Checked" lockText="1" noThreeD="1"/>
</file>

<file path=xl/ctrlProps/ctrlProp24.xml><?xml version="1.0" encoding="utf-8"?>
<formControlPr xmlns="http://schemas.microsoft.com/office/spreadsheetml/2009/9/main" objectType="CheckBox" checked="Checked" lockText="1" noThreeD="1"/>
</file>

<file path=xl/ctrlProps/ctrlProp240.xml><?xml version="1.0" encoding="utf-8"?>
<formControlPr xmlns="http://schemas.microsoft.com/office/spreadsheetml/2009/9/main" objectType="CheckBox" checked="Checked" lockText="1" noThreeD="1"/>
</file>

<file path=xl/ctrlProps/ctrlProp241.xml><?xml version="1.0" encoding="utf-8"?>
<formControlPr xmlns="http://schemas.microsoft.com/office/spreadsheetml/2009/9/main" objectType="CheckBox" checked="Checked" lockText="1" noThreeD="1"/>
</file>

<file path=xl/ctrlProps/ctrlProp242.xml><?xml version="1.0" encoding="utf-8"?>
<formControlPr xmlns="http://schemas.microsoft.com/office/spreadsheetml/2009/9/main" objectType="CheckBox" checked="Checked" lockText="1" noThreeD="1"/>
</file>

<file path=xl/ctrlProps/ctrlProp243.xml><?xml version="1.0" encoding="utf-8"?>
<formControlPr xmlns="http://schemas.microsoft.com/office/spreadsheetml/2009/9/main" objectType="CheckBox" checked="Checked" lockText="1" noThreeD="1"/>
</file>

<file path=xl/ctrlProps/ctrlProp244.xml><?xml version="1.0" encoding="utf-8"?>
<formControlPr xmlns="http://schemas.microsoft.com/office/spreadsheetml/2009/9/main" objectType="CheckBox" checked="Checked" lockText="1" noThreeD="1"/>
</file>

<file path=xl/ctrlProps/ctrlProp245.xml><?xml version="1.0" encoding="utf-8"?>
<formControlPr xmlns="http://schemas.microsoft.com/office/spreadsheetml/2009/9/main" objectType="CheckBox" checked="Checked" lockText="1" noThreeD="1"/>
</file>

<file path=xl/ctrlProps/ctrlProp246.xml><?xml version="1.0" encoding="utf-8"?>
<formControlPr xmlns="http://schemas.microsoft.com/office/spreadsheetml/2009/9/main" objectType="CheckBox" checked="Checked" lockText="1" noThreeD="1"/>
</file>

<file path=xl/ctrlProps/ctrlProp247.xml><?xml version="1.0" encoding="utf-8"?>
<formControlPr xmlns="http://schemas.microsoft.com/office/spreadsheetml/2009/9/main" objectType="CheckBox" checked="Checked" lockText="1" noThreeD="1"/>
</file>

<file path=xl/ctrlProps/ctrlProp248.xml><?xml version="1.0" encoding="utf-8"?>
<formControlPr xmlns="http://schemas.microsoft.com/office/spreadsheetml/2009/9/main" objectType="CheckBox" checked="Checked" lockText="1" noThreeD="1"/>
</file>

<file path=xl/ctrlProps/ctrlProp249.xml><?xml version="1.0" encoding="utf-8"?>
<formControlPr xmlns="http://schemas.microsoft.com/office/spreadsheetml/2009/9/main" objectType="CheckBox" checked="Checked" lockText="1" noThreeD="1"/>
</file>

<file path=xl/ctrlProps/ctrlProp25.xml><?xml version="1.0" encoding="utf-8"?>
<formControlPr xmlns="http://schemas.microsoft.com/office/spreadsheetml/2009/9/main" objectType="CheckBox" checked="Checked" lockText="1" noThreeD="1"/>
</file>

<file path=xl/ctrlProps/ctrlProp250.xml><?xml version="1.0" encoding="utf-8"?>
<formControlPr xmlns="http://schemas.microsoft.com/office/spreadsheetml/2009/9/main" objectType="CheckBox" checked="Checked" lockText="1" noThreeD="1"/>
</file>

<file path=xl/ctrlProps/ctrlProp251.xml><?xml version="1.0" encoding="utf-8"?>
<formControlPr xmlns="http://schemas.microsoft.com/office/spreadsheetml/2009/9/main" objectType="CheckBox" checked="Checked" lockText="1" noThreeD="1"/>
</file>

<file path=xl/ctrlProps/ctrlProp252.xml><?xml version="1.0" encoding="utf-8"?>
<formControlPr xmlns="http://schemas.microsoft.com/office/spreadsheetml/2009/9/main" objectType="CheckBox" checked="Checked" lockText="1" noThreeD="1"/>
</file>

<file path=xl/ctrlProps/ctrlProp253.xml><?xml version="1.0" encoding="utf-8"?>
<formControlPr xmlns="http://schemas.microsoft.com/office/spreadsheetml/2009/9/main" objectType="CheckBox" checked="Checked" lockText="1" noThreeD="1"/>
</file>

<file path=xl/ctrlProps/ctrlProp254.xml><?xml version="1.0" encoding="utf-8"?>
<formControlPr xmlns="http://schemas.microsoft.com/office/spreadsheetml/2009/9/main" objectType="CheckBox" checked="Checked" lockText="1" noThreeD="1"/>
</file>

<file path=xl/ctrlProps/ctrlProp255.xml><?xml version="1.0" encoding="utf-8"?>
<formControlPr xmlns="http://schemas.microsoft.com/office/spreadsheetml/2009/9/main" objectType="CheckBox" checked="Checked" lockText="1" noThreeD="1"/>
</file>

<file path=xl/ctrlProps/ctrlProp256.xml><?xml version="1.0" encoding="utf-8"?>
<formControlPr xmlns="http://schemas.microsoft.com/office/spreadsheetml/2009/9/main" objectType="CheckBox" checked="Checked" lockText="1" noThreeD="1"/>
</file>

<file path=xl/ctrlProps/ctrlProp257.xml><?xml version="1.0" encoding="utf-8"?>
<formControlPr xmlns="http://schemas.microsoft.com/office/spreadsheetml/2009/9/main" objectType="CheckBox" checked="Checked" lockText="1" noThreeD="1"/>
</file>

<file path=xl/ctrlProps/ctrlProp258.xml><?xml version="1.0" encoding="utf-8"?>
<formControlPr xmlns="http://schemas.microsoft.com/office/spreadsheetml/2009/9/main" objectType="CheckBox" checked="Checked" lockText="1" noThreeD="1"/>
</file>

<file path=xl/ctrlProps/ctrlProp259.xml><?xml version="1.0" encoding="utf-8"?>
<formControlPr xmlns="http://schemas.microsoft.com/office/spreadsheetml/2009/9/main" objectType="CheckBox" checked="Checked" lockText="1" noThreeD="1"/>
</file>

<file path=xl/ctrlProps/ctrlProp26.xml><?xml version="1.0" encoding="utf-8"?>
<formControlPr xmlns="http://schemas.microsoft.com/office/spreadsheetml/2009/9/main" objectType="CheckBox" checked="Checked" lockText="1" noThreeD="1"/>
</file>

<file path=xl/ctrlProps/ctrlProp260.xml><?xml version="1.0" encoding="utf-8"?>
<formControlPr xmlns="http://schemas.microsoft.com/office/spreadsheetml/2009/9/main" objectType="CheckBox" checked="Checked" lockText="1" noThreeD="1"/>
</file>

<file path=xl/ctrlProps/ctrlProp261.xml><?xml version="1.0" encoding="utf-8"?>
<formControlPr xmlns="http://schemas.microsoft.com/office/spreadsheetml/2009/9/main" objectType="CheckBox" checked="Checked" lockText="1" noThreeD="1"/>
</file>

<file path=xl/ctrlProps/ctrlProp262.xml><?xml version="1.0" encoding="utf-8"?>
<formControlPr xmlns="http://schemas.microsoft.com/office/spreadsheetml/2009/9/main" objectType="CheckBox" checked="Checked" lockText="1" noThreeD="1"/>
</file>

<file path=xl/ctrlProps/ctrlProp263.xml><?xml version="1.0" encoding="utf-8"?>
<formControlPr xmlns="http://schemas.microsoft.com/office/spreadsheetml/2009/9/main" objectType="CheckBox" checked="Checked" lockText="1" noThreeD="1"/>
</file>

<file path=xl/ctrlProps/ctrlProp264.xml><?xml version="1.0" encoding="utf-8"?>
<formControlPr xmlns="http://schemas.microsoft.com/office/spreadsheetml/2009/9/main" objectType="CheckBox" checked="Checked" lockText="1" noThreeD="1"/>
</file>

<file path=xl/ctrlProps/ctrlProp265.xml><?xml version="1.0" encoding="utf-8"?>
<formControlPr xmlns="http://schemas.microsoft.com/office/spreadsheetml/2009/9/main" objectType="CheckBox" checked="Checked" lockText="1" noThreeD="1"/>
</file>

<file path=xl/ctrlProps/ctrlProp266.xml><?xml version="1.0" encoding="utf-8"?>
<formControlPr xmlns="http://schemas.microsoft.com/office/spreadsheetml/2009/9/main" objectType="CheckBox" checked="Checked" lockText="1" noThreeD="1"/>
</file>

<file path=xl/ctrlProps/ctrlProp267.xml><?xml version="1.0" encoding="utf-8"?>
<formControlPr xmlns="http://schemas.microsoft.com/office/spreadsheetml/2009/9/main" objectType="CheckBox" checked="Checked" lockText="1" noThreeD="1"/>
</file>

<file path=xl/ctrlProps/ctrlProp268.xml><?xml version="1.0" encoding="utf-8"?>
<formControlPr xmlns="http://schemas.microsoft.com/office/spreadsheetml/2009/9/main" objectType="CheckBox" checked="Checked" lockText="1" noThreeD="1"/>
</file>

<file path=xl/ctrlProps/ctrlProp269.xml><?xml version="1.0" encoding="utf-8"?>
<formControlPr xmlns="http://schemas.microsoft.com/office/spreadsheetml/2009/9/main" objectType="CheckBox" checked="Checked" lockText="1" noThreeD="1"/>
</file>

<file path=xl/ctrlProps/ctrlProp27.xml><?xml version="1.0" encoding="utf-8"?>
<formControlPr xmlns="http://schemas.microsoft.com/office/spreadsheetml/2009/9/main" objectType="CheckBox" checked="Checked" lockText="1" noThreeD="1"/>
</file>

<file path=xl/ctrlProps/ctrlProp270.xml><?xml version="1.0" encoding="utf-8"?>
<formControlPr xmlns="http://schemas.microsoft.com/office/spreadsheetml/2009/9/main" objectType="CheckBox" checked="Checked" lockText="1" noThreeD="1"/>
</file>

<file path=xl/ctrlProps/ctrlProp271.xml><?xml version="1.0" encoding="utf-8"?>
<formControlPr xmlns="http://schemas.microsoft.com/office/spreadsheetml/2009/9/main" objectType="CheckBox" checked="Checked" lockText="1" noThreeD="1"/>
</file>

<file path=xl/ctrlProps/ctrlProp272.xml><?xml version="1.0" encoding="utf-8"?>
<formControlPr xmlns="http://schemas.microsoft.com/office/spreadsheetml/2009/9/main" objectType="CheckBox" checked="Checked" lockText="1" noThreeD="1"/>
</file>

<file path=xl/ctrlProps/ctrlProp273.xml><?xml version="1.0" encoding="utf-8"?>
<formControlPr xmlns="http://schemas.microsoft.com/office/spreadsheetml/2009/9/main" objectType="CheckBox" checked="Checked" lockText="1" noThreeD="1"/>
</file>

<file path=xl/ctrlProps/ctrlProp274.xml><?xml version="1.0" encoding="utf-8"?>
<formControlPr xmlns="http://schemas.microsoft.com/office/spreadsheetml/2009/9/main" objectType="CheckBox" checked="Checked" lockText="1" noThreeD="1"/>
</file>

<file path=xl/ctrlProps/ctrlProp275.xml><?xml version="1.0" encoding="utf-8"?>
<formControlPr xmlns="http://schemas.microsoft.com/office/spreadsheetml/2009/9/main" objectType="CheckBox" checked="Checked" lockText="1" noThreeD="1"/>
</file>

<file path=xl/ctrlProps/ctrlProp276.xml><?xml version="1.0" encoding="utf-8"?>
<formControlPr xmlns="http://schemas.microsoft.com/office/spreadsheetml/2009/9/main" objectType="CheckBox" checked="Checked" lockText="1" noThreeD="1"/>
</file>

<file path=xl/ctrlProps/ctrlProp277.xml><?xml version="1.0" encoding="utf-8"?>
<formControlPr xmlns="http://schemas.microsoft.com/office/spreadsheetml/2009/9/main" objectType="CheckBox" checked="Checked" lockText="1" noThreeD="1"/>
</file>

<file path=xl/ctrlProps/ctrlProp278.xml><?xml version="1.0" encoding="utf-8"?>
<formControlPr xmlns="http://schemas.microsoft.com/office/spreadsheetml/2009/9/main" objectType="CheckBox" checked="Checked" lockText="1" noThreeD="1"/>
</file>

<file path=xl/ctrlProps/ctrlProp279.xml><?xml version="1.0" encoding="utf-8"?>
<formControlPr xmlns="http://schemas.microsoft.com/office/spreadsheetml/2009/9/main" objectType="CheckBox" checked="Checked" lockText="1" noThreeD="1"/>
</file>

<file path=xl/ctrlProps/ctrlProp28.xml><?xml version="1.0" encoding="utf-8"?>
<formControlPr xmlns="http://schemas.microsoft.com/office/spreadsheetml/2009/9/main" objectType="CheckBox" checked="Checked" lockText="1" noThreeD="1"/>
</file>

<file path=xl/ctrlProps/ctrlProp280.xml><?xml version="1.0" encoding="utf-8"?>
<formControlPr xmlns="http://schemas.microsoft.com/office/spreadsheetml/2009/9/main" objectType="CheckBox" checked="Checked" lockText="1" noThreeD="1"/>
</file>

<file path=xl/ctrlProps/ctrlProp281.xml><?xml version="1.0" encoding="utf-8"?>
<formControlPr xmlns="http://schemas.microsoft.com/office/spreadsheetml/2009/9/main" objectType="CheckBox" checked="Checked" lockText="1" noThreeD="1"/>
</file>

<file path=xl/ctrlProps/ctrlProp282.xml><?xml version="1.0" encoding="utf-8"?>
<formControlPr xmlns="http://schemas.microsoft.com/office/spreadsheetml/2009/9/main" objectType="CheckBox" checked="Checked" lockText="1" noThreeD="1"/>
</file>

<file path=xl/ctrlProps/ctrlProp283.xml><?xml version="1.0" encoding="utf-8"?>
<formControlPr xmlns="http://schemas.microsoft.com/office/spreadsheetml/2009/9/main" objectType="CheckBox" checked="Checked" lockText="1" noThreeD="1"/>
</file>

<file path=xl/ctrlProps/ctrlProp284.xml><?xml version="1.0" encoding="utf-8"?>
<formControlPr xmlns="http://schemas.microsoft.com/office/spreadsheetml/2009/9/main" objectType="CheckBox" checked="Checked" lockText="1" noThreeD="1"/>
</file>

<file path=xl/ctrlProps/ctrlProp285.xml><?xml version="1.0" encoding="utf-8"?>
<formControlPr xmlns="http://schemas.microsoft.com/office/spreadsheetml/2009/9/main" objectType="CheckBox" checked="Checked" lockText="1" noThreeD="1"/>
</file>

<file path=xl/ctrlProps/ctrlProp286.xml><?xml version="1.0" encoding="utf-8"?>
<formControlPr xmlns="http://schemas.microsoft.com/office/spreadsheetml/2009/9/main" objectType="CheckBox" checked="Checked" lockText="1" noThreeD="1"/>
</file>

<file path=xl/ctrlProps/ctrlProp287.xml><?xml version="1.0" encoding="utf-8"?>
<formControlPr xmlns="http://schemas.microsoft.com/office/spreadsheetml/2009/9/main" objectType="CheckBox" checked="Checked" lockText="1" noThreeD="1"/>
</file>

<file path=xl/ctrlProps/ctrlProp288.xml><?xml version="1.0" encoding="utf-8"?>
<formControlPr xmlns="http://schemas.microsoft.com/office/spreadsheetml/2009/9/main" objectType="CheckBox" checked="Checked" lockText="1" noThreeD="1"/>
</file>

<file path=xl/ctrlProps/ctrlProp289.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checked="Checked" lockText="1" noThreeD="1"/>
</file>

<file path=xl/ctrlProps/ctrlProp290.xml><?xml version="1.0" encoding="utf-8"?>
<formControlPr xmlns="http://schemas.microsoft.com/office/spreadsheetml/2009/9/main" objectType="CheckBox" checked="Checked" lockText="1" noThreeD="1"/>
</file>

<file path=xl/ctrlProps/ctrlProp291.xml><?xml version="1.0" encoding="utf-8"?>
<formControlPr xmlns="http://schemas.microsoft.com/office/spreadsheetml/2009/9/main" objectType="CheckBox" checked="Checked" lockText="1" noThreeD="1"/>
</file>

<file path=xl/ctrlProps/ctrlProp292.xml><?xml version="1.0" encoding="utf-8"?>
<formControlPr xmlns="http://schemas.microsoft.com/office/spreadsheetml/2009/9/main" objectType="CheckBox" checked="Checked" lockText="1" noThreeD="1"/>
</file>

<file path=xl/ctrlProps/ctrlProp293.xml><?xml version="1.0" encoding="utf-8"?>
<formControlPr xmlns="http://schemas.microsoft.com/office/spreadsheetml/2009/9/main" objectType="CheckBox" checked="Checked" lockText="1" noThreeD="1"/>
</file>

<file path=xl/ctrlProps/ctrlProp294.xml><?xml version="1.0" encoding="utf-8"?>
<formControlPr xmlns="http://schemas.microsoft.com/office/spreadsheetml/2009/9/main" objectType="CheckBox" checked="Checked" lockText="1" noThreeD="1"/>
</file>

<file path=xl/ctrlProps/ctrlProp295.xml><?xml version="1.0" encoding="utf-8"?>
<formControlPr xmlns="http://schemas.microsoft.com/office/spreadsheetml/2009/9/main" objectType="CheckBox" checked="Checked" lockText="1" noThreeD="1"/>
</file>

<file path=xl/ctrlProps/ctrlProp296.xml><?xml version="1.0" encoding="utf-8"?>
<formControlPr xmlns="http://schemas.microsoft.com/office/spreadsheetml/2009/9/main" objectType="CheckBox" checked="Checked" lockText="1" noThreeD="1"/>
</file>

<file path=xl/ctrlProps/ctrlProp297.xml><?xml version="1.0" encoding="utf-8"?>
<formControlPr xmlns="http://schemas.microsoft.com/office/spreadsheetml/2009/9/main" objectType="CheckBox" checked="Checked" lockText="1" noThreeD="1"/>
</file>

<file path=xl/ctrlProps/ctrlProp298.xml><?xml version="1.0" encoding="utf-8"?>
<formControlPr xmlns="http://schemas.microsoft.com/office/spreadsheetml/2009/9/main" objectType="CheckBox" checked="Checked" lockText="1" noThreeD="1"/>
</file>

<file path=xl/ctrlProps/ctrlProp299.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checked="Checked" lockText="1" noThreeD="1"/>
</file>

<file path=xl/ctrlProps/ctrlProp300.xml><?xml version="1.0" encoding="utf-8"?>
<formControlPr xmlns="http://schemas.microsoft.com/office/spreadsheetml/2009/9/main" objectType="CheckBox" checked="Checked" lockText="1" noThreeD="1"/>
</file>

<file path=xl/ctrlProps/ctrlProp301.xml><?xml version="1.0" encoding="utf-8"?>
<formControlPr xmlns="http://schemas.microsoft.com/office/spreadsheetml/2009/9/main" objectType="CheckBox" checked="Checked"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checked="Checked" lockText="1" noThreeD="1"/>
</file>

<file path=xl/ctrlProps/ctrlProp306.xml><?xml version="1.0" encoding="utf-8"?>
<formControlPr xmlns="http://schemas.microsoft.com/office/spreadsheetml/2009/9/main" objectType="CheckBox" checked="Checked" lockText="1" noThreeD="1"/>
</file>

<file path=xl/ctrlProps/ctrlProp307.xml><?xml version="1.0" encoding="utf-8"?>
<formControlPr xmlns="http://schemas.microsoft.com/office/spreadsheetml/2009/9/main" objectType="CheckBox" checked="Checked" lockText="1" noThreeD="1"/>
</file>

<file path=xl/ctrlProps/ctrlProp308.xml><?xml version="1.0" encoding="utf-8"?>
<formControlPr xmlns="http://schemas.microsoft.com/office/spreadsheetml/2009/9/main" objectType="CheckBox" checked="Checked" lockText="1" noThreeD="1"/>
</file>

<file path=xl/ctrlProps/ctrlProp309.xml><?xml version="1.0" encoding="utf-8"?>
<formControlPr xmlns="http://schemas.microsoft.com/office/spreadsheetml/2009/9/main" objectType="CheckBox" checked="Checked" lockText="1" noThreeD="1"/>
</file>

<file path=xl/ctrlProps/ctrlProp31.xml><?xml version="1.0" encoding="utf-8"?>
<formControlPr xmlns="http://schemas.microsoft.com/office/spreadsheetml/2009/9/main" objectType="CheckBox" checked="Checked" lockText="1" noThreeD="1"/>
</file>

<file path=xl/ctrlProps/ctrlProp310.xml><?xml version="1.0" encoding="utf-8"?>
<formControlPr xmlns="http://schemas.microsoft.com/office/spreadsheetml/2009/9/main" objectType="CheckBox" checked="Checked" lockText="1" noThreeD="1"/>
</file>

<file path=xl/ctrlProps/ctrlProp311.xml><?xml version="1.0" encoding="utf-8"?>
<formControlPr xmlns="http://schemas.microsoft.com/office/spreadsheetml/2009/9/main" objectType="CheckBox" checked="Checked" lockText="1" noThreeD="1"/>
</file>

<file path=xl/ctrlProps/ctrlProp312.xml><?xml version="1.0" encoding="utf-8"?>
<formControlPr xmlns="http://schemas.microsoft.com/office/spreadsheetml/2009/9/main" objectType="CheckBox" checked="Checked" lockText="1" noThreeD="1"/>
</file>

<file path=xl/ctrlProps/ctrlProp313.xml><?xml version="1.0" encoding="utf-8"?>
<formControlPr xmlns="http://schemas.microsoft.com/office/spreadsheetml/2009/9/main" objectType="CheckBox" checked="Checked" lockText="1" noThreeD="1"/>
</file>

<file path=xl/ctrlProps/ctrlProp314.xml><?xml version="1.0" encoding="utf-8"?>
<formControlPr xmlns="http://schemas.microsoft.com/office/spreadsheetml/2009/9/main" objectType="CheckBox" checked="Checked" lockText="1" noThreeD="1"/>
</file>

<file path=xl/ctrlProps/ctrlProp315.xml><?xml version="1.0" encoding="utf-8"?>
<formControlPr xmlns="http://schemas.microsoft.com/office/spreadsheetml/2009/9/main" objectType="CheckBox" checked="Checked" lockText="1" noThreeD="1"/>
</file>

<file path=xl/ctrlProps/ctrlProp316.xml><?xml version="1.0" encoding="utf-8"?>
<formControlPr xmlns="http://schemas.microsoft.com/office/spreadsheetml/2009/9/main" objectType="CheckBox" checked="Checked" lockText="1" noThreeD="1"/>
</file>

<file path=xl/ctrlProps/ctrlProp317.xml><?xml version="1.0" encoding="utf-8"?>
<formControlPr xmlns="http://schemas.microsoft.com/office/spreadsheetml/2009/9/main" objectType="CheckBox" checked="Checked"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checked="Checked" lockText="1" noThreeD="1"/>
</file>

<file path=xl/ctrlProps/ctrlProp34.xml><?xml version="1.0" encoding="utf-8"?>
<formControlPr xmlns="http://schemas.microsoft.com/office/spreadsheetml/2009/9/main" objectType="CheckBox" checked="Checked" lockText="1" noThreeD="1"/>
</file>

<file path=xl/ctrlProps/ctrlProp35.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checked="Checked" lockText="1" noThreeD="1"/>
</file>

<file path=xl/ctrlProps/ctrlProp37.xml><?xml version="1.0" encoding="utf-8"?>
<formControlPr xmlns="http://schemas.microsoft.com/office/spreadsheetml/2009/9/main" objectType="CheckBox" checked="Checked" lockText="1" noThreeD="1"/>
</file>

<file path=xl/ctrlProps/ctrlProp38.xml><?xml version="1.0" encoding="utf-8"?>
<formControlPr xmlns="http://schemas.microsoft.com/office/spreadsheetml/2009/9/main" objectType="CheckBox" checked="Checked" lockText="1" noThreeD="1"/>
</file>

<file path=xl/ctrlProps/ctrlProp39.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checked="Checked" lockText="1" noThreeD="1"/>
</file>

<file path=xl/ctrlProps/ctrlProp41.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checked="Checked" lockText="1" noThreeD="1"/>
</file>

<file path=xl/ctrlProps/ctrlProp43.xml><?xml version="1.0" encoding="utf-8"?>
<formControlPr xmlns="http://schemas.microsoft.com/office/spreadsheetml/2009/9/main" objectType="CheckBox" checked="Checked" lockText="1" noThreeD="1"/>
</file>

<file path=xl/ctrlProps/ctrlProp44.xml><?xml version="1.0" encoding="utf-8"?>
<formControlPr xmlns="http://schemas.microsoft.com/office/spreadsheetml/2009/9/main" objectType="CheckBox" checked="Checked" lockText="1" noThreeD="1"/>
</file>

<file path=xl/ctrlProps/ctrlProp45.xml><?xml version="1.0" encoding="utf-8"?>
<formControlPr xmlns="http://schemas.microsoft.com/office/spreadsheetml/2009/9/main" objectType="CheckBox" checked="Checked" lockText="1" noThreeD="1"/>
</file>

<file path=xl/ctrlProps/ctrlProp46.xml><?xml version="1.0" encoding="utf-8"?>
<formControlPr xmlns="http://schemas.microsoft.com/office/spreadsheetml/2009/9/main" objectType="CheckBox" checked="Checked" lockText="1" noThreeD="1"/>
</file>

<file path=xl/ctrlProps/ctrlProp47.xml><?xml version="1.0" encoding="utf-8"?>
<formControlPr xmlns="http://schemas.microsoft.com/office/spreadsheetml/2009/9/main" objectType="CheckBox" checked="Checked" lockText="1" noThreeD="1"/>
</file>

<file path=xl/ctrlProps/ctrlProp48.xml><?xml version="1.0" encoding="utf-8"?>
<formControlPr xmlns="http://schemas.microsoft.com/office/spreadsheetml/2009/9/main" objectType="CheckBox" checked="Checked" lockText="1" noThreeD="1"/>
</file>

<file path=xl/ctrlProps/ctrlProp49.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checked="Checked" lockText="1" noThreeD="1"/>
</file>

<file path=xl/ctrlProps/ctrlProp51.xml><?xml version="1.0" encoding="utf-8"?>
<formControlPr xmlns="http://schemas.microsoft.com/office/spreadsheetml/2009/9/main" objectType="CheckBox" checked="Checked" lockText="1" noThreeD="1"/>
</file>

<file path=xl/ctrlProps/ctrlProp52.xml><?xml version="1.0" encoding="utf-8"?>
<formControlPr xmlns="http://schemas.microsoft.com/office/spreadsheetml/2009/9/main" objectType="CheckBox" checked="Checked" lockText="1" noThreeD="1"/>
</file>

<file path=xl/ctrlProps/ctrlProp53.xml><?xml version="1.0" encoding="utf-8"?>
<formControlPr xmlns="http://schemas.microsoft.com/office/spreadsheetml/2009/9/main" objectType="CheckBox" checked="Checked" lockText="1" noThreeD="1"/>
</file>

<file path=xl/ctrlProps/ctrlProp54.xml><?xml version="1.0" encoding="utf-8"?>
<formControlPr xmlns="http://schemas.microsoft.com/office/spreadsheetml/2009/9/main" objectType="CheckBox" checked="Checked" lockText="1" noThreeD="1"/>
</file>

<file path=xl/ctrlProps/ctrlProp55.xml><?xml version="1.0" encoding="utf-8"?>
<formControlPr xmlns="http://schemas.microsoft.com/office/spreadsheetml/2009/9/main" objectType="CheckBox" checked="Checked" lockText="1" noThreeD="1"/>
</file>

<file path=xl/ctrlProps/ctrlProp56.xml><?xml version="1.0" encoding="utf-8"?>
<formControlPr xmlns="http://schemas.microsoft.com/office/spreadsheetml/2009/9/main" objectType="CheckBox" checked="Checked" lockText="1" noThreeD="1"/>
</file>

<file path=xl/ctrlProps/ctrlProp57.xml><?xml version="1.0" encoding="utf-8"?>
<formControlPr xmlns="http://schemas.microsoft.com/office/spreadsheetml/2009/9/main" objectType="CheckBox" checked="Checked" lockText="1" noThreeD="1"/>
</file>

<file path=xl/ctrlProps/ctrlProp58.xml><?xml version="1.0" encoding="utf-8"?>
<formControlPr xmlns="http://schemas.microsoft.com/office/spreadsheetml/2009/9/main" objectType="CheckBox" checked="Checked" lockText="1" noThreeD="1"/>
</file>

<file path=xl/ctrlProps/ctrlProp59.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checked="Checked" lockText="1" noThreeD="1"/>
</file>

<file path=xl/ctrlProps/ctrlProp61.xml><?xml version="1.0" encoding="utf-8"?>
<formControlPr xmlns="http://schemas.microsoft.com/office/spreadsheetml/2009/9/main" objectType="CheckBox" checked="Checked" lockText="1" noThreeD="1"/>
</file>

<file path=xl/ctrlProps/ctrlProp62.xml><?xml version="1.0" encoding="utf-8"?>
<formControlPr xmlns="http://schemas.microsoft.com/office/spreadsheetml/2009/9/main" objectType="CheckBox" checked="Checked" lockText="1" noThreeD="1"/>
</file>

<file path=xl/ctrlProps/ctrlProp63.xml><?xml version="1.0" encoding="utf-8"?>
<formControlPr xmlns="http://schemas.microsoft.com/office/spreadsheetml/2009/9/main" objectType="CheckBox" checked="Checked" lockText="1" noThreeD="1"/>
</file>

<file path=xl/ctrlProps/ctrlProp64.xml><?xml version="1.0" encoding="utf-8"?>
<formControlPr xmlns="http://schemas.microsoft.com/office/spreadsheetml/2009/9/main" objectType="CheckBox" checked="Checked" lockText="1" noThreeD="1"/>
</file>

<file path=xl/ctrlProps/ctrlProp65.xml><?xml version="1.0" encoding="utf-8"?>
<formControlPr xmlns="http://schemas.microsoft.com/office/spreadsheetml/2009/9/main" objectType="CheckBox" checked="Checked" lockText="1" noThreeD="1"/>
</file>

<file path=xl/ctrlProps/ctrlProp66.xml><?xml version="1.0" encoding="utf-8"?>
<formControlPr xmlns="http://schemas.microsoft.com/office/spreadsheetml/2009/9/main" objectType="CheckBox" checked="Checked" lockText="1" noThreeD="1"/>
</file>

<file path=xl/ctrlProps/ctrlProp67.xml><?xml version="1.0" encoding="utf-8"?>
<formControlPr xmlns="http://schemas.microsoft.com/office/spreadsheetml/2009/9/main" objectType="CheckBox" checked="Checked" lockText="1" noThreeD="1"/>
</file>

<file path=xl/ctrlProps/ctrlProp68.xml><?xml version="1.0" encoding="utf-8"?>
<formControlPr xmlns="http://schemas.microsoft.com/office/spreadsheetml/2009/9/main" objectType="CheckBox" checked="Checked" lockText="1" noThreeD="1"/>
</file>

<file path=xl/ctrlProps/ctrlProp69.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checked="Checked" lockText="1" noThreeD="1"/>
</file>

<file path=xl/ctrlProps/ctrlProp71.xml><?xml version="1.0" encoding="utf-8"?>
<formControlPr xmlns="http://schemas.microsoft.com/office/spreadsheetml/2009/9/main" objectType="CheckBox" checked="Checked" lockText="1" noThreeD="1"/>
</file>

<file path=xl/ctrlProps/ctrlProp72.xml><?xml version="1.0" encoding="utf-8"?>
<formControlPr xmlns="http://schemas.microsoft.com/office/spreadsheetml/2009/9/main" objectType="CheckBox" checked="Checked" lockText="1" noThreeD="1"/>
</file>

<file path=xl/ctrlProps/ctrlProp73.xml><?xml version="1.0" encoding="utf-8"?>
<formControlPr xmlns="http://schemas.microsoft.com/office/spreadsheetml/2009/9/main" objectType="CheckBox" checked="Checked" lockText="1" noThreeD="1"/>
</file>

<file path=xl/ctrlProps/ctrlProp74.xml><?xml version="1.0" encoding="utf-8"?>
<formControlPr xmlns="http://schemas.microsoft.com/office/spreadsheetml/2009/9/main" objectType="CheckBox" checked="Checked" lockText="1" noThreeD="1"/>
</file>

<file path=xl/ctrlProps/ctrlProp75.xml><?xml version="1.0" encoding="utf-8"?>
<formControlPr xmlns="http://schemas.microsoft.com/office/spreadsheetml/2009/9/main" objectType="CheckBox" checked="Checked" lockText="1" noThreeD="1"/>
</file>

<file path=xl/ctrlProps/ctrlProp76.xml><?xml version="1.0" encoding="utf-8"?>
<formControlPr xmlns="http://schemas.microsoft.com/office/spreadsheetml/2009/9/main" objectType="CheckBox" checked="Checked" lockText="1" noThreeD="1"/>
</file>

<file path=xl/ctrlProps/ctrlProp77.xml><?xml version="1.0" encoding="utf-8"?>
<formControlPr xmlns="http://schemas.microsoft.com/office/spreadsheetml/2009/9/main" objectType="CheckBox" checked="Checked" lockText="1" noThreeD="1"/>
</file>

<file path=xl/ctrlProps/ctrlProp78.xml><?xml version="1.0" encoding="utf-8"?>
<formControlPr xmlns="http://schemas.microsoft.com/office/spreadsheetml/2009/9/main" objectType="CheckBox" checked="Checked" lockText="1" noThreeD="1"/>
</file>

<file path=xl/ctrlProps/ctrlProp79.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checked="Checked" lockText="1" noThreeD="1"/>
</file>

<file path=xl/ctrlProps/ctrlProp81.xml><?xml version="1.0" encoding="utf-8"?>
<formControlPr xmlns="http://schemas.microsoft.com/office/spreadsheetml/2009/9/main" objectType="CheckBox" checked="Checked" lockText="1" noThreeD="1"/>
</file>

<file path=xl/ctrlProps/ctrlProp82.xml><?xml version="1.0" encoding="utf-8"?>
<formControlPr xmlns="http://schemas.microsoft.com/office/spreadsheetml/2009/9/main" objectType="CheckBox" checked="Checked" lockText="1" noThreeD="1"/>
</file>

<file path=xl/ctrlProps/ctrlProp83.xml><?xml version="1.0" encoding="utf-8"?>
<formControlPr xmlns="http://schemas.microsoft.com/office/spreadsheetml/2009/9/main" objectType="CheckBox" checked="Checked" lockText="1" noThreeD="1"/>
</file>

<file path=xl/ctrlProps/ctrlProp84.xml><?xml version="1.0" encoding="utf-8"?>
<formControlPr xmlns="http://schemas.microsoft.com/office/spreadsheetml/2009/9/main" objectType="CheckBox" checked="Checked" lockText="1" noThreeD="1"/>
</file>

<file path=xl/ctrlProps/ctrlProp85.xml><?xml version="1.0" encoding="utf-8"?>
<formControlPr xmlns="http://schemas.microsoft.com/office/spreadsheetml/2009/9/main" objectType="CheckBox" checked="Checked" lockText="1" noThreeD="1"/>
</file>

<file path=xl/ctrlProps/ctrlProp86.xml><?xml version="1.0" encoding="utf-8"?>
<formControlPr xmlns="http://schemas.microsoft.com/office/spreadsheetml/2009/9/main" objectType="CheckBox" checked="Checked" lockText="1" noThreeD="1"/>
</file>

<file path=xl/ctrlProps/ctrlProp87.xml><?xml version="1.0" encoding="utf-8"?>
<formControlPr xmlns="http://schemas.microsoft.com/office/spreadsheetml/2009/9/main" objectType="CheckBox" checked="Checked" lockText="1" noThreeD="1"/>
</file>

<file path=xl/ctrlProps/ctrlProp88.xml><?xml version="1.0" encoding="utf-8"?>
<formControlPr xmlns="http://schemas.microsoft.com/office/spreadsheetml/2009/9/main" objectType="CheckBox" checked="Checked" lockText="1" noThreeD="1"/>
</file>

<file path=xl/ctrlProps/ctrlProp89.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checked="Checked" lockText="1" noThreeD="1"/>
</file>

<file path=xl/ctrlProps/ctrlProp90.xml><?xml version="1.0" encoding="utf-8"?>
<formControlPr xmlns="http://schemas.microsoft.com/office/spreadsheetml/2009/9/main" objectType="CheckBox" checked="Checked" lockText="1" noThreeD="1"/>
</file>

<file path=xl/ctrlProps/ctrlProp91.xml><?xml version="1.0" encoding="utf-8"?>
<formControlPr xmlns="http://schemas.microsoft.com/office/spreadsheetml/2009/9/main" objectType="CheckBox" checked="Checked" lockText="1" noThreeD="1"/>
</file>

<file path=xl/ctrlProps/ctrlProp92.xml><?xml version="1.0" encoding="utf-8"?>
<formControlPr xmlns="http://schemas.microsoft.com/office/spreadsheetml/2009/9/main" objectType="CheckBox" checked="Checked" lockText="1" noThreeD="1"/>
</file>

<file path=xl/ctrlProps/ctrlProp93.xml><?xml version="1.0" encoding="utf-8"?>
<formControlPr xmlns="http://schemas.microsoft.com/office/spreadsheetml/2009/9/main" objectType="CheckBox" checked="Checked" lockText="1" noThreeD="1"/>
</file>

<file path=xl/ctrlProps/ctrlProp94.xml><?xml version="1.0" encoding="utf-8"?>
<formControlPr xmlns="http://schemas.microsoft.com/office/spreadsheetml/2009/9/main" objectType="CheckBox" checked="Checked" lockText="1" noThreeD="1"/>
</file>

<file path=xl/ctrlProps/ctrlProp95.xml><?xml version="1.0" encoding="utf-8"?>
<formControlPr xmlns="http://schemas.microsoft.com/office/spreadsheetml/2009/9/main" objectType="CheckBox" checked="Checked" lockText="1" noThreeD="1"/>
</file>

<file path=xl/ctrlProps/ctrlProp96.xml><?xml version="1.0" encoding="utf-8"?>
<formControlPr xmlns="http://schemas.microsoft.com/office/spreadsheetml/2009/9/main" objectType="CheckBox" checked="Checked" lockText="1" noThreeD="1"/>
</file>

<file path=xl/ctrlProps/ctrlProp97.xml><?xml version="1.0" encoding="utf-8"?>
<formControlPr xmlns="http://schemas.microsoft.com/office/spreadsheetml/2009/9/main" objectType="CheckBox" checked="Checked" lockText="1" noThreeD="1"/>
</file>

<file path=xl/ctrlProps/ctrlProp98.xml><?xml version="1.0" encoding="utf-8"?>
<formControlPr xmlns="http://schemas.microsoft.com/office/spreadsheetml/2009/9/main" objectType="CheckBox" checked="Checked" lockText="1" noThreeD="1"/>
</file>

<file path=xl/ctrlProps/ctrlProp99.xml><?xml version="1.0" encoding="utf-8"?>
<formControlPr xmlns="http://schemas.microsoft.com/office/spreadsheetml/2009/9/main" objectType="CheckBox" checked="Checked"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g"/></Relationships>
</file>

<file path=xl/drawings/_rels/vmlDrawing1.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533173</xdr:colOff>
      <xdr:row>0</xdr:row>
      <xdr:rowOff>157502</xdr:rowOff>
    </xdr:from>
    <xdr:to>
      <xdr:col>0</xdr:col>
      <xdr:colOff>1755322</xdr:colOff>
      <xdr:row>2</xdr:row>
      <xdr:rowOff>745331</xdr:rowOff>
    </xdr:to>
    <xdr:pic>
      <xdr:nvPicPr>
        <xdr:cNvPr id="2" name="Imagen 1" descr="ICBFNEW">
          <a:extLst>
            <a:ext uri="{FF2B5EF4-FFF2-40B4-BE49-F238E27FC236}">
              <a16:creationId xmlns:a16="http://schemas.microsoft.com/office/drawing/2014/main" id="{515071C2-AF5C-4F79-8AE3-E42445ECF2F4}"/>
            </a:ext>
          </a:extLst>
        </xdr:cNvPr>
        <xdr:cNvPicPr/>
      </xdr:nvPicPr>
      <xdr:blipFill>
        <a:blip xmlns:r="http://schemas.openxmlformats.org/officeDocument/2006/relationships" r:embed="rId1"/>
        <a:srcRect/>
        <a:stretch>
          <a:fillRect/>
        </a:stretch>
      </xdr:blipFill>
      <xdr:spPr bwMode="auto">
        <a:xfrm>
          <a:off x="533173" y="157502"/>
          <a:ext cx="1222149" cy="1183142"/>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200026</xdr:colOff>
      <xdr:row>0</xdr:row>
      <xdr:rowOff>57150</xdr:rowOff>
    </xdr:from>
    <xdr:to>
      <xdr:col>1</xdr:col>
      <xdr:colOff>857251</xdr:colOff>
      <xdr:row>2</xdr:row>
      <xdr:rowOff>312420</xdr:rowOff>
    </xdr:to>
    <xdr:pic>
      <xdr:nvPicPr>
        <xdr:cNvPr id="3" name="Imagen 2" descr="ICBFNEW">
          <a:extLst>
            <a:ext uri="{FF2B5EF4-FFF2-40B4-BE49-F238E27FC236}">
              <a16:creationId xmlns:a16="http://schemas.microsoft.com/office/drawing/2014/main" id="{C6E99D19-2326-43B6-9461-BB1C1A1E0288}"/>
            </a:ext>
          </a:extLst>
        </xdr:cNvPr>
        <xdr:cNvPicPr/>
      </xdr:nvPicPr>
      <xdr:blipFill>
        <a:blip xmlns:r="http://schemas.openxmlformats.org/officeDocument/2006/relationships" r:embed="rId1"/>
        <a:srcRect/>
        <a:stretch>
          <a:fillRect/>
        </a:stretch>
      </xdr:blipFill>
      <xdr:spPr bwMode="auto">
        <a:xfrm>
          <a:off x="200026" y="57150"/>
          <a:ext cx="914400" cy="106680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257175</xdr:colOff>
      <xdr:row>1</xdr:row>
      <xdr:rowOff>66675</xdr:rowOff>
    </xdr:from>
    <xdr:to>
      <xdr:col>0</xdr:col>
      <xdr:colOff>1209675</xdr:colOff>
      <xdr:row>8</xdr:row>
      <xdr:rowOff>95250</xdr:rowOff>
    </xdr:to>
    <xdr:pic>
      <xdr:nvPicPr>
        <xdr:cNvPr id="17586" name="Picture 3" descr="LOGO ICBF">
          <a:extLst>
            <a:ext uri="{FF2B5EF4-FFF2-40B4-BE49-F238E27FC236}">
              <a16:creationId xmlns:a16="http://schemas.microsoft.com/office/drawing/2014/main" id="{00000000-0008-0000-0200-0000B2440000}"/>
            </a:ext>
          </a:extLst>
        </xdr:cNvPr>
        <xdr:cNvPicPr>
          <a:picLocks noChangeAspect="1" noChangeArrowheads="1"/>
        </xdr:cNvPicPr>
      </xdr:nvPicPr>
      <xdr:blipFill>
        <a:blip xmlns:r="http://schemas.openxmlformats.org/officeDocument/2006/relationships" r:embed="rId1" cstate="print">
          <a:grayscl/>
        </a:blip>
        <a:srcRect/>
        <a:stretch>
          <a:fillRect/>
        </a:stretch>
      </xdr:blipFill>
      <xdr:spPr bwMode="auto">
        <a:xfrm>
          <a:off x="257175" y="238125"/>
          <a:ext cx="952500" cy="1162050"/>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3476625</xdr:colOff>
      <xdr:row>1</xdr:row>
      <xdr:rowOff>0</xdr:rowOff>
    </xdr:from>
    <xdr:to>
      <xdr:col>1</xdr:col>
      <xdr:colOff>5781675</xdr:colOff>
      <xdr:row>8</xdr:row>
      <xdr:rowOff>152400</xdr:rowOff>
    </xdr:to>
    <xdr:grpSp>
      <xdr:nvGrpSpPr>
        <xdr:cNvPr id="22649" name="Group 6">
          <a:extLst>
            <a:ext uri="{FF2B5EF4-FFF2-40B4-BE49-F238E27FC236}">
              <a16:creationId xmlns:a16="http://schemas.microsoft.com/office/drawing/2014/main" id="{00000000-0008-0000-0300-000079580000}"/>
            </a:ext>
          </a:extLst>
        </xdr:cNvPr>
        <xdr:cNvGrpSpPr>
          <a:grpSpLocks/>
        </xdr:cNvGrpSpPr>
      </xdr:nvGrpSpPr>
      <xdr:grpSpPr bwMode="auto">
        <a:xfrm>
          <a:off x="4143375" y="161925"/>
          <a:ext cx="2305050" cy="1285875"/>
          <a:chOff x="472" y="0"/>
          <a:chExt cx="281" cy="120"/>
        </a:xfrm>
      </xdr:grpSpPr>
      <xdr:grpSp>
        <xdr:nvGrpSpPr>
          <xdr:cNvPr id="22650" name="Group 2">
            <a:extLst>
              <a:ext uri="{FF2B5EF4-FFF2-40B4-BE49-F238E27FC236}">
                <a16:creationId xmlns:a16="http://schemas.microsoft.com/office/drawing/2014/main" id="{00000000-0008-0000-0300-00007A580000}"/>
              </a:ext>
            </a:extLst>
          </xdr:cNvPr>
          <xdr:cNvGrpSpPr>
            <a:grpSpLocks/>
          </xdr:cNvGrpSpPr>
        </xdr:nvGrpSpPr>
        <xdr:grpSpPr bwMode="auto">
          <a:xfrm>
            <a:off x="478" y="0"/>
            <a:ext cx="275" cy="119"/>
            <a:chOff x="385" y="12"/>
            <a:chExt cx="275" cy="119"/>
          </a:xfrm>
        </xdr:grpSpPr>
        <xdr:sp macro="" textlink="">
          <xdr:nvSpPr>
            <xdr:cNvPr id="22652" name="Freeform 3">
              <a:extLst>
                <a:ext uri="{FF2B5EF4-FFF2-40B4-BE49-F238E27FC236}">
                  <a16:creationId xmlns:a16="http://schemas.microsoft.com/office/drawing/2014/main" id="{00000000-0008-0000-0300-00007C580000}"/>
                </a:ext>
              </a:extLst>
            </xdr:cNvPr>
            <xdr:cNvSpPr>
              <a:spLocks/>
            </xdr:cNvSpPr>
          </xdr:nvSpPr>
          <xdr:spPr bwMode="auto">
            <a:xfrm rot="92823">
              <a:off x="413" y="65"/>
              <a:ext cx="247" cy="66"/>
            </a:xfrm>
            <a:custGeom>
              <a:avLst/>
              <a:gdLst>
                <a:gd name="T0" fmla="*/ 0 w 219"/>
                <a:gd name="T1" fmla="*/ 36 h 73"/>
                <a:gd name="T2" fmla="*/ 112 w 219"/>
                <a:gd name="T3" fmla="*/ 15 h 73"/>
                <a:gd name="T4" fmla="*/ 325 w 219"/>
                <a:gd name="T5" fmla="*/ 22 h 73"/>
                <a:gd name="T6" fmla="*/ 460 w 219"/>
                <a:gd name="T7" fmla="*/ 5 h 73"/>
                <a:gd name="T8" fmla="*/ 509 w 219"/>
                <a:gd name="T9" fmla="*/ 0 h 73"/>
                <a:gd name="T10" fmla="*/ 0 60000 65536"/>
                <a:gd name="T11" fmla="*/ 0 60000 65536"/>
                <a:gd name="T12" fmla="*/ 0 60000 65536"/>
                <a:gd name="T13" fmla="*/ 0 60000 65536"/>
                <a:gd name="T14" fmla="*/ 0 60000 65536"/>
                <a:gd name="T15" fmla="*/ 0 w 219"/>
                <a:gd name="T16" fmla="*/ 0 h 73"/>
                <a:gd name="T17" fmla="*/ 219 w 219"/>
                <a:gd name="T18" fmla="*/ 73 h 73"/>
              </a:gdLst>
              <a:ahLst/>
              <a:cxnLst>
                <a:cxn ang="T10">
                  <a:pos x="T0" y="T1"/>
                </a:cxn>
                <a:cxn ang="T11">
                  <a:pos x="T2" y="T3"/>
                </a:cxn>
                <a:cxn ang="T12">
                  <a:pos x="T4" y="T5"/>
                </a:cxn>
                <a:cxn ang="T13">
                  <a:pos x="T6" y="T7"/>
                </a:cxn>
                <a:cxn ang="T14">
                  <a:pos x="T8" y="T9"/>
                </a:cxn>
              </a:cxnLst>
              <a:rect l="T15" t="T16" r="T17" b="T18"/>
              <a:pathLst>
                <a:path w="219" h="73">
                  <a:moveTo>
                    <a:pt x="0" y="73"/>
                  </a:moveTo>
                  <a:cubicBezTo>
                    <a:pt x="12" y="54"/>
                    <a:pt x="25" y="36"/>
                    <a:pt x="48" y="31"/>
                  </a:cubicBezTo>
                  <a:cubicBezTo>
                    <a:pt x="71" y="26"/>
                    <a:pt x="114" y="48"/>
                    <a:pt x="139" y="44"/>
                  </a:cubicBezTo>
                  <a:cubicBezTo>
                    <a:pt x="164" y="40"/>
                    <a:pt x="186" y="16"/>
                    <a:pt x="199" y="9"/>
                  </a:cubicBezTo>
                  <a:cubicBezTo>
                    <a:pt x="212" y="2"/>
                    <a:pt x="215" y="1"/>
                    <a:pt x="219" y="0"/>
                  </a:cubicBezTo>
                </a:path>
              </a:pathLst>
            </a:custGeom>
            <a:noFill/>
            <a:ln w="254000" cap="flat" cmpd="sng">
              <a:solidFill>
                <a:srgbClr val="00FFFF"/>
              </a:solidFill>
              <a:prstDash val="solid"/>
              <a:round/>
              <a:headEnd type="none" w="med" len="med"/>
              <a:tailEnd type="none" w="med" len="med"/>
            </a:ln>
          </xdr:spPr>
        </xdr:sp>
        <xdr:sp macro="" textlink="">
          <xdr:nvSpPr>
            <xdr:cNvPr id="22653" name="Freeform 4">
              <a:extLst>
                <a:ext uri="{FF2B5EF4-FFF2-40B4-BE49-F238E27FC236}">
                  <a16:creationId xmlns:a16="http://schemas.microsoft.com/office/drawing/2014/main" id="{00000000-0008-0000-0300-00007D580000}"/>
                </a:ext>
              </a:extLst>
            </xdr:cNvPr>
            <xdr:cNvSpPr>
              <a:spLocks/>
            </xdr:cNvSpPr>
          </xdr:nvSpPr>
          <xdr:spPr bwMode="auto">
            <a:xfrm rot="92823">
              <a:off x="385" y="12"/>
              <a:ext cx="247" cy="66"/>
            </a:xfrm>
            <a:custGeom>
              <a:avLst/>
              <a:gdLst>
                <a:gd name="T0" fmla="*/ 0 w 219"/>
                <a:gd name="T1" fmla="*/ 36 h 73"/>
                <a:gd name="T2" fmla="*/ 112 w 219"/>
                <a:gd name="T3" fmla="*/ 15 h 73"/>
                <a:gd name="T4" fmla="*/ 325 w 219"/>
                <a:gd name="T5" fmla="*/ 22 h 73"/>
                <a:gd name="T6" fmla="*/ 460 w 219"/>
                <a:gd name="T7" fmla="*/ 5 h 73"/>
                <a:gd name="T8" fmla="*/ 509 w 219"/>
                <a:gd name="T9" fmla="*/ 0 h 73"/>
                <a:gd name="T10" fmla="*/ 0 60000 65536"/>
                <a:gd name="T11" fmla="*/ 0 60000 65536"/>
                <a:gd name="T12" fmla="*/ 0 60000 65536"/>
                <a:gd name="T13" fmla="*/ 0 60000 65536"/>
                <a:gd name="T14" fmla="*/ 0 60000 65536"/>
                <a:gd name="T15" fmla="*/ 0 w 219"/>
                <a:gd name="T16" fmla="*/ 0 h 73"/>
                <a:gd name="T17" fmla="*/ 219 w 219"/>
                <a:gd name="T18" fmla="*/ 73 h 73"/>
              </a:gdLst>
              <a:ahLst/>
              <a:cxnLst>
                <a:cxn ang="T10">
                  <a:pos x="T0" y="T1"/>
                </a:cxn>
                <a:cxn ang="T11">
                  <a:pos x="T2" y="T3"/>
                </a:cxn>
                <a:cxn ang="T12">
                  <a:pos x="T4" y="T5"/>
                </a:cxn>
                <a:cxn ang="T13">
                  <a:pos x="T6" y="T7"/>
                </a:cxn>
                <a:cxn ang="T14">
                  <a:pos x="T8" y="T9"/>
                </a:cxn>
              </a:cxnLst>
              <a:rect l="T15" t="T16" r="T17" b="T18"/>
              <a:pathLst>
                <a:path w="219" h="73">
                  <a:moveTo>
                    <a:pt x="0" y="73"/>
                  </a:moveTo>
                  <a:cubicBezTo>
                    <a:pt x="12" y="54"/>
                    <a:pt x="25" y="36"/>
                    <a:pt x="48" y="31"/>
                  </a:cubicBezTo>
                  <a:cubicBezTo>
                    <a:pt x="71" y="26"/>
                    <a:pt x="114" y="48"/>
                    <a:pt x="139" y="44"/>
                  </a:cubicBezTo>
                  <a:cubicBezTo>
                    <a:pt x="164" y="40"/>
                    <a:pt x="186" y="16"/>
                    <a:pt x="199" y="9"/>
                  </a:cubicBezTo>
                  <a:cubicBezTo>
                    <a:pt x="212" y="2"/>
                    <a:pt x="215" y="1"/>
                    <a:pt x="219" y="0"/>
                  </a:cubicBezTo>
                </a:path>
              </a:pathLst>
            </a:custGeom>
            <a:noFill/>
            <a:ln w="254000" cap="flat" cmpd="sng">
              <a:solidFill>
                <a:srgbClr val="00FFFF"/>
              </a:solidFill>
              <a:prstDash val="solid"/>
              <a:round/>
              <a:headEnd type="none" w="med" len="med"/>
              <a:tailEnd type="none" w="med" len="med"/>
            </a:ln>
          </xdr:spPr>
        </xdr:sp>
      </xdr:grpSp>
      <xdr:sp macro="" textlink="">
        <xdr:nvSpPr>
          <xdr:cNvPr id="4" name="Texto 4">
            <a:extLst>
              <a:ext uri="{FF2B5EF4-FFF2-40B4-BE49-F238E27FC236}">
                <a16:creationId xmlns:a16="http://schemas.microsoft.com/office/drawing/2014/main" id="{00000000-0008-0000-0300-000004000000}"/>
              </a:ext>
            </a:extLst>
          </xdr:cNvPr>
          <xdr:cNvSpPr txBox="1">
            <a:spLocks noChangeArrowheads="1"/>
          </xdr:cNvSpPr>
        </xdr:nvSpPr>
        <xdr:spPr bwMode="auto">
          <a:xfrm>
            <a:off x="472" y="11"/>
            <a:ext cx="276" cy="109"/>
          </a:xfrm>
          <a:prstGeom prst="rect">
            <a:avLst/>
          </a:prstGeom>
          <a:noFill/>
          <a:ln>
            <a:noFill/>
          </a:ln>
        </xdr:spPr>
        <xdr:txBody>
          <a:bodyPr vertOverflow="clip" wrap="square" lIns="27432" tIns="22860" rIns="27432" bIns="0" anchor="t" upright="1"/>
          <a:lstStyle/>
          <a:p>
            <a:pPr algn="ctr" rtl="0">
              <a:defRPr sz="1000"/>
            </a:pPr>
            <a:r>
              <a:rPr lang="es-CO" sz="1000" b="1" i="0" u="none" strike="noStrike" baseline="0">
                <a:solidFill>
                  <a:srgbClr val="000000"/>
                </a:solidFill>
                <a:latin typeface="Arial"/>
                <a:cs typeface="Arial"/>
              </a:rPr>
              <a:t>ENLETRAS 3.2</a:t>
            </a:r>
          </a:p>
          <a:p>
            <a:pPr algn="ctr" rtl="0">
              <a:defRPr sz="1000"/>
            </a:pPr>
            <a:r>
              <a:rPr lang="es-CO" sz="1000" b="1" i="0" u="none" strike="noStrike" baseline="0">
                <a:solidFill>
                  <a:srgbClr val="000000"/>
                </a:solidFill>
                <a:latin typeface="Arial"/>
                <a:cs typeface="Arial"/>
              </a:rPr>
              <a:t>Devuelve la expresión en letras de un número entero de hasta nueve cifras</a:t>
            </a:r>
          </a:p>
          <a:p>
            <a:pPr algn="ctr" rtl="0">
              <a:defRPr sz="1000"/>
            </a:pPr>
            <a:r>
              <a:rPr lang="es-CO" sz="1000" b="1" i="0" u="none" strike="noStrike" baseline="0">
                <a:solidFill>
                  <a:srgbClr val="000000"/>
                </a:solidFill>
                <a:latin typeface="Arial"/>
                <a:cs typeface="Arial"/>
              </a:rPr>
              <a:t>Creado por Claudio Sánchez</a:t>
            </a:r>
          </a:p>
          <a:p>
            <a:pPr algn="ctr" rtl="0">
              <a:defRPr sz="1000"/>
            </a:pPr>
            <a:r>
              <a:rPr lang="es-CO" sz="1000" b="1" i="0" u="none" strike="noStrike" baseline="0">
                <a:solidFill>
                  <a:srgbClr val="000000"/>
                </a:solidFill>
                <a:latin typeface="Arial"/>
                <a:cs typeface="Arial"/>
              </a:rPr>
              <a:t>clauh@bigfoot.com</a:t>
            </a:r>
          </a:p>
          <a:p>
            <a:pPr algn="ctr" rtl="0">
              <a:defRPr sz="1000"/>
            </a:pPr>
            <a:r>
              <a:rPr lang="es-CO" sz="1000" b="1" i="0" u="none" strike="noStrike" baseline="0">
                <a:solidFill>
                  <a:srgbClr val="000000"/>
                </a:solidFill>
                <a:latin typeface="Arial"/>
                <a:cs typeface="Arial"/>
              </a:rPr>
              <a:t>http://fisicamente.freeservers.com</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495300</xdr:colOff>
      <xdr:row>0</xdr:row>
      <xdr:rowOff>85726</xdr:rowOff>
    </xdr:from>
    <xdr:to>
      <xdr:col>1</xdr:col>
      <xdr:colOff>428624</xdr:colOff>
      <xdr:row>2</xdr:row>
      <xdr:rowOff>198120</xdr:rowOff>
    </xdr:to>
    <xdr:pic>
      <xdr:nvPicPr>
        <xdr:cNvPr id="2" name="Imagen 1" descr="ICBFNEW">
          <a:extLst>
            <a:ext uri="{FF2B5EF4-FFF2-40B4-BE49-F238E27FC236}">
              <a16:creationId xmlns:a16="http://schemas.microsoft.com/office/drawing/2014/main" id="{D6D4233C-FF4A-413D-A0D9-AD02DE5A21E9}"/>
            </a:ext>
          </a:extLst>
        </xdr:cNvPr>
        <xdr:cNvPicPr/>
      </xdr:nvPicPr>
      <xdr:blipFill>
        <a:blip xmlns:r="http://schemas.openxmlformats.org/officeDocument/2006/relationships" r:embed="rId1"/>
        <a:srcRect/>
        <a:stretch>
          <a:fillRect/>
        </a:stretch>
      </xdr:blipFill>
      <xdr:spPr bwMode="auto">
        <a:xfrm>
          <a:off x="495300" y="85726"/>
          <a:ext cx="1085849" cy="923924"/>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1373597</xdr:colOff>
      <xdr:row>0</xdr:row>
      <xdr:rowOff>25582</xdr:rowOff>
    </xdr:from>
    <xdr:to>
      <xdr:col>1</xdr:col>
      <xdr:colOff>915762</xdr:colOff>
      <xdr:row>3</xdr:row>
      <xdr:rowOff>427537</xdr:rowOff>
    </xdr:to>
    <xdr:pic>
      <xdr:nvPicPr>
        <xdr:cNvPr id="3" name="Imagen 2">
          <a:extLst>
            <a:ext uri="{FF2B5EF4-FFF2-40B4-BE49-F238E27FC236}">
              <a16:creationId xmlns:a16="http://schemas.microsoft.com/office/drawing/2014/main" id="{47E2CE7B-3D4E-4CA5-A9FD-C42BED3DCCD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73597" y="25582"/>
          <a:ext cx="1360079" cy="95712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12</xdr:col>
          <xdr:colOff>485775</xdr:colOff>
          <xdr:row>127</xdr:row>
          <xdr:rowOff>57150</xdr:rowOff>
        </xdr:from>
        <xdr:to>
          <xdr:col>12</xdr:col>
          <xdr:colOff>895350</xdr:colOff>
          <xdr:row>127</xdr:row>
          <xdr:rowOff>371475</xdr:rowOff>
        </xdr:to>
        <xdr:sp macro="" textlink="">
          <xdr:nvSpPr>
            <xdr:cNvPr id="22529" name="Check Box 1" hidden="1">
              <a:extLst>
                <a:ext uri="{63B3BB69-23CF-44E3-9099-C40C66FF867C}">
                  <a14:compatExt spid="_x0000_s22529"/>
                </a:ext>
                <a:ext uri="{FF2B5EF4-FFF2-40B4-BE49-F238E27FC236}">
                  <a16:creationId xmlns:a16="http://schemas.microsoft.com/office/drawing/2014/main" id="{00000000-0008-0000-0500-00000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561975</xdr:colOff>
          <xdr:row>127</xdr:row>
          <xdr:rowOff>38100</xdr:rowOff>
        </xdr:from>
        <xdr:to>
          <xdr:col>14</xdr:col>
          <xdr:colOff>857250</xdr:colOff>
          <xdr:row>128</xdr:row>
          <xdr:rowOff>9525</xdr:rowOff>
        </xdr:to>
        <xdr:sp macro="" textlink="">
          <xdr:nvSpPr>
            <xdr:cNvPr id="22530" name="Check Box 2" hidden="1">
              <a:extLst>
                <a:ext uri="{63B3BB69-23CF-44E3-9099-C40C66FF867C}">
                  <a14:compatExt spid="_x0000_s22530"/>
                </a:ext>
                <a:ext uri="{FF2B5EF4-FFF2-40B4-BE49-F238E27FC236}">
                  <a16:creationId xmlns:a16="http://schemas.microsoft.com/office/drawing/2014/main" id="{00000000-0008-0000-0500-00000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476250</xdr:colOff>
          <xdr:row>131</xdr:row>
          <xdr:rowOff>28575</xdr:rowOff>
        </xdr:from>
        <xdr:to>
          <xdr:col>12</xdr:col>
          <xdr:colOff>857250</xdr:colOff>
          <xdr:row>132</xdr:row>
          <xdr:rowOff>19050</xdr:rowOff>
        </xdr:to>
        <xdr:sp macro="" textlink="">
          <xdr:nvSpPr>
            <xdr:cNvPr id="22531" name="Check Box 3" hidden="1">
              <a:extLst>
                <a:ext uri="{63B3BB69-23CF-44E3-9099-C40C66FF867C}">
                  <a14:compatExt spid="_x0000_s22531"/>
                </a:ext>
                <a:ext uri="{FF2B5EF4-FFF2-40B4-BE49-F238E27FC236}">
                  <a16:creationId xmlns:a16="http://schemas.microsoft.com/office/drawing/2014/main" id="{00000000-0008-0000-0500-00000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533400</xdr:colOff>
          <xdr:row>131</xdr:row>
          <xdr:rowOff>28575</xdr:rowOff>
        </xdr:from>
        <xdr:to>
          <xdr:col>14</xdr:col>
          <xdr:colOff>933450</xdr:colOff>
          <xdr:row>132</xdr:row>
          <xdr:rowOff>19050</xdr:rowOff>
        </xdr:to>
        <xdr:sp macro="" textlink="">
          <xdr:nvSpPr>
            <xdr:cNvPr id="22532" name="Check Box 4" hidden="1">
              <a:extLst>
                <a:ext uri="{63B3BB69-23CF-44E3-9099-C40C66FF867C}">
                  <a14:compatExt spid="_x0000_s22532"/>
                </a:ext>
                <a:ext uri="{FF2B5EF4-FFF2-40B4-BE49-F238E27FC236}">
                  <a16:creationId xmlns:a16="http://schemas.microsoft.com/office/drawing/2014/main" id="{00000000-0008-0000-0500-00000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476250</xdr:colOff>
          <xdr:row>133</xdr:row>
          <xdr:rowOff>0</xdr:rowOff>
        </xdr:from>
        <xdr:to>
          <xdr:col>12</xdr:col>
          <xdr:colOff>857250</xdr:colOff>
          <xdr:row>134</xdr:row>
          <xdr:rowOff>38100</xdr:rowOff>
        </xdr:to>
        <xdr:sp macro="" textlink="">
          <xdr:nvSpPr>
            <xdr:cNvPr id="22533" name="Check Box 5" hidden="1">
              <a:extLst>
                <a:ext uri="{63B3BB69-23CF-44E3-9099-C40C66FF867C}">
                  <a14:compatExt spid="_x0000_s22533"/>
                </a:ext>
                <a:ext uri="{FF2B5EF4-FFF2-40B4-BE49-F238E27FC236}">
                  <a16:creationId xmlns:a16="http://schemas.microsoft.com/office/drawing/2014/main" id="{00000000-0008-0000-0500-00000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523875</xdr:colOff>
          <xdr:row>133</xdr:row>
          <xdr:rowOff>0</xdr:rowOff>
        </xdr:from>
        <xdr:to>
          <xdr:col>14</xdr:col>
          <xdr:colOff>895350</xdr:colOff>
          <xdr:row>134</xdr:row>
          <xdr:rowOff>38100</xdr:rowOff>
        </xdr:to>
        <xdr:sp macro="" textlink="">
          <xdr:nvSpPr>
            <xdr:cNvPr id="22534" name="Check Box 6" hidden="1">
              <a:extLst>
                <a:ext uri="{63B3BB69-23CF-44E3-9099-C40C66FF867C}">
                  <a14:compatExt spid="_x0000_s22534"/>
                </a:ext>
                <a:ext uri="{FF2B5EF4-FFF2-40B4-BE49-F238E27FC236}">
                  <a16:creationId xmlns:a16="http://schemas.microsoft.com/office/drawing/2014/main" id="{00000000-0008-0000-0500-00000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476250</xdr:colOff>
          <xdr:row>130</xdr:row>
          <xdr:rowOff>19050</xdr:rowOff>
        </xdr:from>
        <xdr:to>
          <xdr:col>12</xdr:col>
          <xdr:colOff>857250</xdr:colOff>
          <xdr:row>131</xdr:row>
          <xdr:rowOff>57150</xdr:rowOff>
        </xdr:to>
        <xdr:sp macro="" textlink="">
          <xdr:nvSpPr>
            <xdr:cNvPr id="22535" name="Check Box 7" hidden="1">
              <a:extLst>
                <a:ext uri="{63B3BB69-23CF-44E3-9099-C40C66FF867C}">
                  <a14:compatExt spid="_x0000_s22535"/>
                </a:ext>
                <a:ext uri="{FF2B5EF4-FFF2-40B4-BE49-F238E27FC236}">
                  <a16:creationId xmlns:a16="http://schemas.microsoft.com/office/drawing/2014/main" id="{00000000-0008-0000-0500-00000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523875</xdr:colOff>
          <xdr:row>130</xdr:row>
          <xdr:rowOff>9525</xdr:rowOff>
        </xdr:from>
        <xdr:to>
          <xdr:col>14</xdr:col>
          <xdr:colOff>895350</xdr:colOff>
          <xdr:row>131</xdr:row>
          <xdr:rowOff>38100</xdr:rowOff>
        </xdr:to>
        <xdr:sp macro="" textlink="">
          <xdr:nvSpPr>
            <xdr:cNvPr id="22536" name="Check Box 8" hidden="1">
              <a:extLst>
                <a:ext uri="{63B3BB69-23CF-44E3-9099-C40C66FF867C}">
                  <a14:compatExt spid="_x0000_s22536"/>
                </a:ext>
                <a:ext uri="{FF2B5EF4-FFF2-40B4-BE49-F238E27FC236}">
                  <a16:creationId xmlns:a16="http://schemas.microsoft.com/office/drawing/2014/main" id="{00000000-0008-0000-0500-00000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123825</xdr:colOff>
          <xdr:row>57</xdr:row>
          <xdr:rowOff>85725</xdr:rowOff>
        </xdr:from>
        <xdr:to>
          <xdr:col>13</xdr:col>
          <xdr:colOff>1428750</xdr:colOff>
          <xdr:row>58</xdr:row>
          <xdr:rowOff>57150</xdr:rowOff>
        </xdr:to>
        <xdr:sp macro="" textlink="">
          <xdr:nvSpPr>
            <xdr:cNvPr id="22537" name="Check Box 9" hidden="1">
              <a:extLst>
                <a:ext uri="{63B3BB69-23CF-44E3-9099-C40C66FF867C}">
                  <a14:compatExt spid="_x0000_s22537"/>
                </a:ext>
                <a:ext uri="{FF2B5EF4-FFF2-40B4-BE49-F238E27FC236}">
                  <a16:creationId xmlns:a16="http://schemas.microsoft.com/office/drawing/2014/main" id="{00000000-0008-0000-0500-00000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CEDULA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1304925</xdr:colOff>
          <xdr:row>57</xdr:row>
          <xdr:rowOff>95250</xdr:rowOff>
        </xdr:from>
        <xdr:to>
          <xdr:col>14</xdr:col>
          <xdr:colOff>1066800</xdr:colOff>
          <xdr:row>58</xdr:row>
          <xdr:rowOff>57150</xdr:rowOff>
        </xdr:to>
        <xdr:sp macro="" textlink="">
          <xdr:nvSpPr>
            <xdr:cNvPr id="22538" name="Check Box 10" hidden="1">
              <a:extLst>
                <a:ext uri="{63B3BB69-23CF-44E3-9099-C40C66FF867C}">
                  <a14:compatExt spid="_x0000_s22538"/>
                </a:ext>
                <a:ext uri="{FF2B5EF4-FFF2-40B4-BE49-F238E27FC236}">
                  <a16:creationId xmlns:a16="http://schemas.microsoft.com/office/drawing/2014/main" id="{00000000-0008-0000-0500-00000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RUT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59</xdr:row>
          <xdr:rowOff>85725</xdr:rowOff>
        </xdr:from>
        <xdr:to>
          <xdr:col>14</xdr:col>
          <xdr:colOff>209550</xdr:colOff>
          <xdr:row>60</xdr:row>
          <xdr:rowOff>57150</xdr:rowOff>
        </xdr:to>
        <xdr:sp macro="" textlink="">
          <xdr:nvSpPr>
            <xdr:cNvPr id="22539" name="Check Box 11" hidden="1">
              <a:extLst>
                <a:ext uri="{63B3BB69-23CF-44E3-9099-C40C66FF867C}">
                  <a14:compatExt spid="_x0000_s22539"/>
                </a:ext>
                <a:ext uri="{FF2B5EF4-FFF2-40B4-BE49-F238E27FC236}">
                  <a16:creationId xmlns:a16="http://schemas.microsoft.com/office/drawing/2014/main" id="{00000000-0008-0000-0500-00000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CERTIFICACION BANCARIA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60</xdr:row>
          <xdr:rowOff>76200</xdr:rowOff>
        </xdr:from>
        <xdr:to>
          <xdr:col>14</xdr:col>
          <xdr:colOff>57150</xdr:colOff>
          <xdr:row>61</xdr:row>
          <xdr:rowOff>19050</xdr:rowOff>
        </xdr:to>
        <xdr:sp macro="" textlink="">
          <xdr:nvSpPr>
            <xdr:cNvPr id="22540" name="Check Box 12" hidden="1">
              <a:extLst>
                <a:ext uri="{63B3BB69-23CF-44E3-9099-C40C66FF867C}">
                  <a14:compatExt spid="_x0000_s22540"/>
                </a:ext>
                <a:ext uri="{FF2B5EF4-FFF2-40B4-BE49-F238E27FC236}">
                  <a16:creationId xmlns:a16="http://schemas.microsoft.com/office/drawing/2014/main" id="{00000000-0008-0000-0500-00000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PLANILLA 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77</xdr:row>
          <xdr:rowOff>695325</xdr:rowOff>
        </xdr:from>
        <xdr:to>
          <xdr:col>13</xdr:col>
          <xdr:colOff>971550</xdr:colOff>
          <xdr:row>78</xdr:row>
          <xdr:rowOff>247650</xdr:rowOff>
        </xdr:to>
        <xdr:sp macro="" textlink="">
          <xdr:nvSpPr>
            <xdr:cNvPr id="22541" name="Check Box 13" hidden="1">
              <a:extLst>
                <a:ext uri="{63B3BB69-23CF-44E3-9099-C40C66FF867C}">
                  <a14:compatExt spid="_x0000_s22541"/>
                </a:ext>
                <a:ext uri="{FF2B5EF4-FFF2-40B4-BE49-F238E27FC236}">
                  <a16:creationId xmlns:a16="http://schemas.microsoft.com/office/drawing/2014/main" id="{00000000-0008-0000-0500-00000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CAUSACION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1466850</xdr:colOff>
          <xdr:row>78</xdr:row>
          <xdr:rowOff>161925</xdr:rowOff>
        </xdr:from>
        <xdr:to>
          <xdr:col>13</xdr:col>
          <xdr:colOff>1333500</xdr:colOff>
          <xdr:row>78</xdr:row>
          <xdr:rowOff>400050</xdr:rowOff>
        </xdr:to>
        <xdr:sp macro="" textlink="">
          <xdr:nvSpPr>
            <xdr:cNvPr id="22542" name="Check Box 14" hidden="1">
              <a:extLst>
                <a:ext uri="{63B3BB69-23CF-44E3-9099-C40C66FF867C}">
                  <a14:compatExt spid="_x0000_s22542"/>
                </a:ext>
                <a:ext uri="{FF2B5EF4-FFF2-40B4-BE49-F238E27FC236}">
                  <a16:creationId xmlns:a16="http://schemas.microsoft.com/office/drawing/2014/main" id="{00000000-0008-0000-0500-00000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FACTURA DE VENTA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1466850</xdr:colOff>
          <xdr:row>78</xdr:row>
          <xdr:rowOff>333375</xdr:rowOff>
        </xdr:from>
        <xdr:to>
          <xdr:col>13</xdr:col>
          <xdr:colOff>704850</xdr:colOff>
          <xdr:row>78</xdr:row>
          <xdr:rowOff>552450</xdr:rowOff>
        </xdr:to>
        <xdr:sp macro="" textlink="">
          <xdr:nvSpPr>
            <xdr:cNvPr id="22543" name="Check Box 15" hidden="1">
              <a:extLst>
                <a:ext uri="{63B3BB69-23CF-44E3-9099-C40C66FF867C}">
                  <a14:compatExt spid="_x0000_s22543"/>
                </a:ext>
                <a:ext uri="{FF2B5EF4-FFF2-40B4-BE49-F238E27FC236}">
                  <a16:creationId xmlns:a16="http://schemas.microsoft.com/office/drawing/2014/main" id="{00000000-0008-0000-0500-00000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RUT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1466850</xdr:colOff>
          <xdr:row>78</xdr:row>
          <xdr:rowOff>504825</xdr:rowOff>
        </xdr:from>
        <xdr:to>
          <xdr:col>13</xdr:col>
          <xdr:colOff>1066800</xdr:colOff>
          <xdr:row>78</xdr:row>
          <xdr:rowOff>742950</xdr:rowOff>
        </xdr:to>
        <xdr:sp macro="" textlink="">
          <xdr:nvSpPr>
            <xdr:cNvPr id="22544" name="Check Box 16" hidden="1">
              <a:extLst>
                <a:ext uri="{63B3BB69-23CF-44E3-9099-C40C66FF867C}">
                  <a14:compatExt spid="_x0000_s22544"/>
                </a:ext>
                <a:ext uri="{FF2B5EF4-FFF2-40B4-BE49-F238E27FC236}">
                  <a16:creationId xmlns:a16="http://schemas.microsoft.com/office/drawing/2014/main" id="{00000000-0008-0000-0500-00001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ACTAS DE ENTREGA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1466850</xdr:colOff>
          <xdr:row>78</xdr:row>
          <xdr:rowOff>666750</xdr:rowOff>
        </xdr:from>
        <xdr:to>
          <xdr:col>14</xdr:col>
          <xdr:colOff>38100</xdr:colOff>
          <xdr:row>78</xdr:row>
          <xdr:rowOff>971550</xdr:rowOff>
        </xdr:to>
        <xdr:sp macro="" textlink="">
          <xdr:nvSpPr>
            <xdr:cNvPr id="22545" name="Check Box 17" hidden="1">
              <a:extLst>
                <a:ext uri="{63B3BB69-23CF-44E3-9099-C40C66FF867C}">
                  <a14:compatExt spid="_x0000_s22545"/>
                </a:ext>
                <a:ext uri="{FF2B5EF4-FFF2-40B4-BE49-F238E27FC236}">
                  <a16:creationId xmlns:a16="http://schemas.microsoft.com/office/drawing/2014/main" id="{00000000-0008-0000-0500-00001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EVIDECNIAS FOTOGRAFICAS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77</xdr:row>
          <xdr:rowOff>676275</xdr:rowOff>
        </xdr:from>
        <xdr:to>
          <xdr:col>14</xdr:col>
          <xdr:colOff>971550</xdr:colOff>
          <xdr:row>78</xdr:row>
          <xdr:rowOff>247650</xdr:rowOff>
        </xdr:to>
        <xdr:sp macro="" textlink="">
          <xdr:nvSpPr>
            <xdr:cNvPr id="22546" name="Check Box 18" hidden="1">
              <a:extLst>
                <a:ext uri="{63B3BB69-23CF-44E3-9099-C40C66FF867C}">
                  <a14:compatExt spid="_x0000_s22546"/>
                </a:ext>
                <a:ext uri="{FF2B5EF4-FFF2-40B4-BE49-F238E27FC236}">
                  <a16:creationId xmlns:a16="http://schemas.microsoft.com/office/drawing/2014/main" id="{00000000-0008-0000-0500-00001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CAUSACION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78</xdr:row>
          <xdr:rowOff>123825</xdr:rowOff>
        </xdr:from>
        <xdr:to>
          <xdr:col>14</xdr:col>
          <xdr:colOff>1771650</xdr:colOff>
          <xdr:row>78</xdr:row>
          <xdr:rowOff>361950</xdr:rowOff>
        </xdr:to>
        <xdr:sp macro="" textlink="">
          <xdr:nvSpPr>
            <xdr:cNvPr id="22547" name="Check Box 19" hidden="1">
              <a:extLst>
                <a:ext uri="{63B3BB69-23CF-44E3-9099-C40C66FF867C}">
                  <a14:compatExt spid="_x0000_s22547"/>
                </a:ext>
                <a:ext uri="{FF2B5EF4-FFF2-40B4-BE49-F238E27FC236}">
                  <a16:creationId xmlns:a16="http://schemas.microsoft.com/office/drawing/2014/main" id="{00000000-0008-0000-0500-00001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CUENTA DE COBRO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78</xdr:row>
          <xdr:rowOff>285750</xdr:rowOff>
        </xdr:from>
        <xdr:to>
          <xdr:col>14</xdr:col>
          <xdr:colOff>1771650</xdr:colOff>
          <xdr:row>78</xdr:row>
          <xdr:rowOff>514350</xdr:rowOff>
        </xdr:to>
        <xdr:sp macro="" textlink="">
          <xdr:nvSpPr>
            <xdr:cNvPr id="22548" name="Check Box 20" hidden="1">
              <a:extLst>
                <a:ext uri="{63B3BB69-23CF-44E3-9099-C40C66FF867C}">
                  <a14:compatExt spid="_x0000_s22548"/>
                </a:ext>
                <a:ext uri="{FF2B5EF4-FFF2-40B4-BE49-F238E27FC236}">
                  <a16:creationId xmlns:a16="http://schemas.microsoft.com/office/drawing/2014/main" id="{00000000-0008-0000-0500-00001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DOCUMENTO SOPORTE DIAN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78</xdr:row>
          <xdr:rowOff>447675</xdr:rowOff>
        </xdr:from>
        <xdr:to>
          <xdr:col>14</xdr:col>
          <xdr:colOff>1085850</xdr:colOff>
          <xdr:row>78</xdr:row>
          <xdr:rowOff>704850</xdr:rowOff>
        </xdr:to>
        <xdr:sp macro="" textlink="">
          <xdr:nvSpPr>
            <xdr:cNvPr id="22549" name="Check Box 21" hidden="1">
              <a:extLst>
                <a:ext uri="{63B3BB69-23CF-44E3-9099-C40C66FF867C}">
                  <a14:compatExt spid="_x0000_s22549"/>
                </a:ext>
                <a:ext uri="{FF2B5EF4-FFF2-40B4-BE49-F238E27FC236}">
                  <a16:creationId xmlns:a16="http://schemas.microsoft.com/office/drawing/2014/main" id="{00000000-0008-0000-0500-00001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RUT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78</xdr:row>
          <xdr:rowOff>571500</xdr:rowOff>
        </xdr:from>
        <xdr:to>
          <xdr:col>14</xdr:col>
          <xdr:colOff>1771650</xdr:colOff>
          <xdr:row>78</xdr:row>
          <xdr:rowOff>895350</xdr:rowOff>
        </xdr:to>
        <xdr:sp macro="" textlink="">
          <xdr:nvSpPr>
            <xdr:cNvPr id="22550" name="Check Box 22" hidden="1">
              <a:extLst>
                <a:ext uri="{63B3BB69-23CF-44E3-9099-C40C66FF867C}">
                  <a14:compatExt spid="_x0000_s22550"/>
                </a:ext>
                <a:ext uri="{FF2B5EF4-FFF2-40B4-BE49-F238E27FC236}">
                  <a16:creationId xmlns:a16="http://schemas.microsoft.com/office/drawing/2014/main" id="{00000000-0008-0000-0500-00001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ACTAS DE ENTREGA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78</xdr:row>
          <xdr:rowOff>781050</xdr:rowOff>
        </xdr:from>
        <xdr:to>
          <xdr:col>14</xdr:col>
          <xdr:colOff>1504950</xdr:colOff>
          <xdr:row>78</xdr:row>
          <xdr:rowOff>1009650</xdr:rowOff>
        </xdr:to>
        <xdr:sp macro="" textlink="">
          <xdr:nvSpPr>
            <xdr:cNvPr id="22551" name="Check Box 23" hidden="1">
              <a:extLst>
                <a:ext uri="{63B3BB69-23CF-44E3-9099-C40C66FF867C}">
                  <a14:compatExt spid="_x0000_s22551"/>
                </a:ext>
                <a:ext uri="{FF2B5EF4-FFF2-40B4-BE49-F238E27FC236}">
                  <a16:creationId xmlns:a16="http://schemas.microsoft.com/office/drawing/2014/main" id="{00000000-0008-0000-0500-00001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EVIDENCIAS FOTOGRAFICAS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1466850</xdr:colOff>
          <xdr:row>79</xdr:row>
          <xdr:rowOff>123825</xdr:rowOff>
        </xdr:from>
        <xdr:to>
          <xdr:col>13</xdr:col>
          <xdr:colOff>1333500</xdr:colOff>
          <xdr:row>79</xdr:row>
          <xdr:rowOff>361950</xdr:rowOff>
        </xdr:to>
        <xdr:sp macro="" textlink="">
          <xdr:nvSpPr>
            <xdr:cNvPr id="22552" name="Check Box 24" hidden="1">
              <a:extLst>
                <a:ext uri="{63B3BB69-23CF-44E3-9099-C40C66FF867C}">
                  <a14:compatExt spid="_x0000_s22552"/>
                </a:ext>
                <a:ext uri="{FF2B5EF4-FFF2-40B4-BE49-F238E27FC236}">
                  <a16:creationId xmlns:a16="http://schemas.microsoft.com/office/drawing/2014/main" id="{00000000-0008-0000-0500-00001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FACTURA DE VENTA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79</xdr:row>
          <xdr:rowOff>266700</xdr:rowOff>
        </xdr:from>
        <xdr:to>
          <xdr:col>13</xdr:col>
          <xdr:colOff>704850</xdr:colOff>
          <xdr:row>79</xdr:row>
          <xdr:rowOff>514350</xdr:rowOff>
        </xdr:to>
        <xdr:sp macro="" textlink="">
          <xdr:nvSpPr>
            <xdr:cNvPr id="22553" name="Check Box 25" hidden="1">
              <a:extLst>
                <a:ext uri="{63B3BB69-23CF-44E3-9099-C40C66FF867C}">
                  <a14:compatExt spid="_x0000_s22553"/>
                </a:ext>
                <a:ext uri="{FF2B5EF4-FFF2-40B4-BE49-F238E27FC236}">
                  <a16:creationId xmlns:a16="http://schemas.microsoft.com/office/drawing/2014/main" id="{00000000-0008-0000-0500-00001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RUT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1466850</xdr:colOff>
          <xdr:row>79</xdr:row>
          <xdr:rowOff>428625</xdr:rowOff>
        </xdr:from>
        <xdr:to>
          <xdr:col>13</xdr:col>
          <xdr:colOff>1066800</xdr:colOff>
          <xdr:row>79</xdr:row>
          <xdr:rowOff>666750</xdr:rowOff>
        </xdr:to>
        <xdr:sp macro="" textlink="">
          <xdr:nvSpPr>
            <xdr:cNvPr id="22554" name="Check Box 26" hidden="1">
              <a:extLst>
                <a:ext uri="{63B3BB69-23CF-44E3-9099-C40C66FF867C}">
                  <a14:compatExt spid="_x0000_s22554"/>
                </a:ext>
                <a:ext uri="{FF2B5EF4-FFF2-40B4-BE49-F238E27FC236}">
                  <a16:creationId xmlns:a16="http://schemas.microsoft.com/office/drawing/2014/main" id="{00000000-0008-0000-0500-00001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ACTAS DE ENTREGA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79</xdr:row>
          <xdr:rowOff>552450</xdr:rowOff>
        </xdr:from>
        <xdr:to>
          <xdr:col>14</xdr:col>
          <xdr:colOff>57150</xdr:colOff>
          <xdr:row>79</xdr:row>
          <xdr:rowOff>857250</xdr:rowOff>
        </xdr:to>
        <xdr:sp macro="" textlink="">
          <xdr:nvSpPr>
            <xdr:cNvPr id="22555" name="Check Box 27" hidden="1">
              <a:extLst>
                <a:ext uri="{63B3BB69-23CF-44E3-9099-C40C66FF867C}">
                  <a14:compatExt spid="_x0000_s22555"/>
                </a:ext>
                <a:ext uri="{FF2B5EF4-FFF2-40B4-BE49-F238E27FC236}">
                  <a16:creationId xmlns:a16="http://schemas.microsoft.com/office/drawing/2014/main" id="{00000000-0008-0000-0500-00001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EVIDECNIAS FOTOGRAFICAS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1457325</xdr:colOff>
          <xdr:row>78</xdr:row>
          <xdr:rowOff>1304925</xdr:rowOff>
        </xdr:from>
        <xdr:to>
          <xdr:col>13</xdr:col>
          <xdr:colOff>933450</xdr:colOff>
          <xdr:row>79</xdr:row>
          <xdr:rowOff>228600</xdr:rowOff>
        </xdr:to>
        <xdr:sp macro="" textlink="">
          <xdr:nvSpPr>
            <xdr:cNvPr id="22556" name="Check Box 28" hidden="1">
              <a:extLst>
                <a:ext uri="{63B3BB69-23CF-44E3-9099-C40C66FF867C}">
                  <a14:compatExt spid="_x0000_s22556"/>
                </a:ext>
                <a:ext uri="{FF2B5EF4-FFF2-40B4-BE49-F238E27FC236}">
                  <a16:creationId xmlns:a16="http://schemas.microsoft.com/office/drawing/2014/main" id="{00000000-0008-0000-0500-00001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CAUSACION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1543050</xdr:colOff>
          <xdr:row>79</xdr:row>
          <xdr:rowOff>114300</xdr:rowOff>
        </xdr:from>
        <xdr:to>
          <xdr:col>14</xdr:col>
          <xdr:colOff>1771650</xdr:colOff>
          <xdr:row>79</xdr:row>
          <xdr:rowOff>361950</xdr:rowOff>
        </xdr:to>
        <xdr:sp macro="" textlink="">
          <xdr:nvSpPr>
            <xdr:cNvPr id="22557" name="Check Box 29" hidden="1">
              <a:extLst>
                <a:ext uri="{63B3BB69-23CF-44E3-9099-C40C66FF867C}">
                  <a14:compatExt spid="_x0000_s22557"/>
                </a:ext>
                <a:ext uri="{FF2B5EF4-FFF2-40B4-BE49-F238E27FC236}">
                  <a16:creationId xmlns:a16="http://schemas.microsoft.com/office/drawing/2014/main" id="{00000000-0008-0000-0500-00001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CUENTA DE COBRO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79</xdr:row>
          <xdr:rowOff>285750</xdr:rowOff>
        </xdr:from>
        <xdr:to>
          <xdr:col>14</xdr:col>
          <xdr:colOff>1771650</xdr:colOff>
          <xdr:row>79</xdr:row>
          <xdr:rowOff>514350</xdr:rowOff>
        </xdr:to>
        <xdr:sp macro="" textlink="">
          <xdr:nvSpPr>
            <xdr:cNvPr id="22558" name="Check Box 30" hidden="1">
              <a:extLst>
                <a:ext uri="{63B3BB69-23CF-44E3-9099-C40C66FF867C}">
                  <a14:compatExt spid="_x0000_s22558"/>
                </a:ext>
                <a:ext uri="{FF2B5EF4-FFF2-40B4-BE49-F238E27FC236}">
                  <a16:creationId xmlns:a16="http://schemas.microsoft.com/office/drawing/2014/main" id="{00000000-0008-0000-0500-00001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DOCUMENTO SOPORTE DIAN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79</xdr:row>
          <xdr:rowOff>447675</xdr:rowOff>
        </xdr:from>
        <xdr:to>
          <xdr:col>14</xdr:col>
          <xdr:colOff>1085850</xdr:colOff>
          <xdr:row>79</xdr:row>
          <xdr:rowOff>704850</xdr:rowOff>
        </xdr:to>
        <xdr:sp macro="" textlink="">
          <xdr:nvSpPr>
            <xdr:cNvPr id="22559" name="Check Box 31" hidden="1">
              <a:extLst>
                <a:ext uri="{63B3BB69-23CF-44E3-9099-C40C66FF867C}">
                  <a14:compatExt spid="_x0000_s22559"/>
                </a:ext>
                <a:ext uri="{FF2B5EF4-FFF2-40B4-BE49-F238E27FC236}">
                  <a16:creationId xmlns:a16="http://schemas.microsoft.com/office/drawing/2014/main" id="{00000000-0008-0000-0500-00001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RUT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79</xdr:row>
          <xdr:rowOff>571500</xdr:rowOff>
        </xdr:from>
        <xdr:to>
          <xdr:col>14</xdr:col>
          <xdr:colOff>1771650</xdr:colOff>
          <xdr:row>79</xdr:row>
          <xdr:rowOff>895350</xdr:rowOff>
        </xdr:to>
        <xdr:sp macro="" textlink="">
          <xdr:nvSpPr>
            <xdr:cNvPr id="22560" name="Check Box 32" hidden="1">
              <a:extLst>
                <a:ext uri="{63B3BB69-23CF-44E3-9099-C40C66FF867C}">
                  <a14:compatExt spid="_x0000_s22560"/>
                </a:ext>
                <a:ext uri="{FF2B5EF4-FFF2-40B4-BE49-F238E27FC236}">
                  <a16:creationId xmlns:a16="http://schemas.microsoft.com/office/drawing/2014/main" id="{00000000-0008-0000-0500-00002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ACTAS DE ENTREGA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79</xdr:row>
          <xdr:rowOff>781050</xdr:rowOff>
        </xdr:from>
        <xdr:to>
          <xdr:col>14</xdr:col>
          <xdr:colOff>1504950</xdr:colOff>
          <xdr:row>79</xdr:row>
          <xdr:rowOff>1009650</xdr:rowOff>
        </xdr:to>
        <xdr:sp macro="" textlink="">
          <xdr:nvSpPr>
            <xdr:cNvPr id="22561" name="Check Box 33" hidden="1">
              <a:extLst>
                <a:ext uri="{63B3BB69-23CF-44E3-9099-C40C66FF867C}">
                  <a14:compatExt spid="_x0000_s22561"/>
                </a:ext>
                <a:ext uri="{FF2B5EF4-FFF2-40B4-BE49-F238E27FC236}">
                  <a16:creationId xmlns:a16="http://schemas.microsoft.com/office/drawing/2014/main" id="{00000000-0008-0000-0500-00002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EVIDENCIAS FOTOGRAFICAS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1533525</xdr:colOff>
          <xdr:row>78</xdr:row>
          <xdr:rowOff>1285875</xdr:rowOff>
        </xdr:from>
        <xdr:to>
          <xdr:col>14</xdr:col>
          <xdr:colOff>971550</xdr:colOff>
          <xdr:row>79</xdr:row>
          <xdr:rowOff>209550</xdr:rowOff>
        </xdr:to>
        <xdr:sp macro="" textlink="">
          <xdr:nvSpPr>
            <xdr:cNvPr id="22562" name="Check Box 34" hidden="1">
              <a:extLst>
                <a:ext uri="{63B3BB69-23CF-44E3-9099-C40C66FF867C}">
                  <a14:compatExt spid="_x0000_s22562"/>
                </a:ext>
                <a:ext uri="{FF2B5EF4-FFF2-40B4-BE49-F238E27FC236}">
                  <a16:creationId xmlns:a16="http://schemas.microsoft.com/office/drawing/2014/main" id="{00000000-0008-0000-0500-00002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CAUSACION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1466850</xdr:colOff>
          <xdr:row>80</xdr:row>
          <xdr:rowOff>123825</xdr:rowOff>
        </xdr:from>
        <xdr:to>
          <xdr:col>13</xdr:col>
          <xdr:colOff>1333500</xdr:colOff>
          <xdr:row>80</xdr:row>
          <xdr:rowOff>361950</xdr:rowOff>
        </xdr:to>
        <xdr:sp macro="" textlink="">
          <xdr:nvSpPr>
            <xdr:cNvPr id="22563" name="Check Box 35" hidden="1">
              <a:extLst>
                <a:ext uri="{63B3BB69-23CF-44E3-9099-C40C66FF867C}">
                  <a14:compatExt spid="_x0000_s22563"/>
                </a:ext>
                <a:ext uri="{FF2B5EF4-FFF2-40B4-BE49-F238E27FC236}">
                  <a16:creationId xmlns:a16="http://schemas.microsoft.com/office/drawing/2014/main" id="{00000000-0008-0000-0500-00002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FACTURA DE VENTA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80</xdr:row>
          <xdr:rowOff>266700</xdr:rowOff>
        </xdr:from>
        <xdr:to>
          <xdr:col>13</xdr:col>
          <xdr:colOff>704850</xdr:colOff>
          <xdr:row>80</xdr:row>
          <xdr:rowOff>514350</xdr:rowOff>
        </xdr:to>
        <xdr:sp macro="" textlink="">
          <xdr:nvSpPr>
            <xdr:cNvPr id="22564" name="Check Box 36" hidden="1">
              <a:extLst>
                <a:ext uri="{63B3BB69-23CF-44E3-9099-C40C66FF867C}">
                  <a14:compatExt spid="_x0000_s22564"/>
                </a:ext>
                <a:ext uri="{FF2B5EF4-FFF2-40B4-BE49-F238E27FC236}">
                  <a16:creationId xmlns:a16="http://schemas.microsoft.com/office/drawing/2014/main" id="{00000000-0008-0000-0500-00002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RUT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1466850</xdr:colOff>
          <xdr:row>80</xdr:row>
          <xdr:rowOff>428625</xdr:rowOff>
        </xdr:from>
        <xdr:to>
          <xdr:col>13</xdr:col>
          <xdr:colOff>1066800</xdr:colOff>
          <xdr:row>80</xdr:row>
          <xdr:rowOff>666750</xdr:rowOff>
        </xdr:to>
        <xdr:sp macro="" textlink="">
          <xdr:nvSpPr>
            <xdr:cNvPr id="22565" name="Check Box 37" hidden="1">
              <a:extLst>
                <a:ext uri="{63B3BB69-23CF-44E3-9099-C40C66FF867C}">
                  <a14:compatExt spid="_x0000_s22565"/>
                </a:ext>
                <a:ext uri="{FF2B5EF4-FFF2-40B4-BE49-F238E27FC236}">
                  <a16:creationId xmlns:a16="http://schemas.microsoft.com/office/drawing/2014/main" id="{00000000-0008-0000-0500-00002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ACTAS DE ENTREGA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80</xdr:row>
          <xdr:rowOff>552450</xdr:rowOff>
        </xdr:from>
        <xdr:to>
          <xdr:col>14</xdr:col>
          <xdr:colOff>57150</xdr:colOff>
          <xdr:row>80</xdr:row>
          <xdr:rowOff>857250</xdr:rowOff>
        </xdr:to>
        <xdr:sp macro="" textlink="">
          <xdr:nvSpPr>
            <xdr:cNvPr id="22566" name="Check Box 38" hidden="1">
              <a:extLst>
                <a:ext uri="{63B3BB69-23CF-44E3-9099-C40C66FF867C}">
                  <a14:compatExt spid="_x0000_s22566"/>
                </a:ext>
                <a:ext uri="{FF2B5EF4-FFF2-40B4-BE49-F238E27FC236}">
                  <a16:creationId xmlns:a16="http://schemas.microsoft.com/office/drawing/2014/main" id="{00000000-0008-0000-0500-00002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EVIDECNIAS FOTOGRAFICAS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79</xdr:row>
          <xdr:rowOff>1238250</xdr:rowOff>
        </xdr:from>
        <xdr:to>
          <xdr:col>13</xdr:col>
          <xdr:colOff>971550</xdr:colOff>
          <xdr:row>80</xdr:row>
          <xdr:rowOff>247650</xdr:rowOff>
        </xdr:to>
        <xdr:sp macro="" textlink="">
          <xdr:nvSpPr>
            <xdr:cNvPr id="22567" name="Check Box 39" hidden="1">
              <a:extLst>
                <a:ext uri="{63B3BB69-23CF-44E3-9099-C40C66FF867C}">
                  <a14:compatExt spid="_x0000_s22567"/>
                </a:ext>
                <a:ext uri="{FF2B5EF4-FFF2-40B4-BE49-F238E27FC236}">
                  <a16:creationId xmlns:a16="http://schemas.microsoft.com/office/drawing/2014/main" id="{00000000-0008-0000-0500-00002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CAUSACION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1543050</xdr:colOff>
          <xdr:row>80</xdr:row>
          <xdr:rowOff>114300</xdr:rowOff>
        </xdr:from>
        <xdr:to>
          <xdr:col>14</xdr:col>
          <xdr:colOff>1771650</xdr:colOff>
          <xdr:row>80</xdr:row>
          <xdr:rowOff>361950</xdr:rowOff>
        </xdr:to>
        <xdr:sp macro="" textlink="">
          <xdr:nvSpPr>
            <xdr:cNvPr id="22568" name="Check Box 40" hidden="1">
              <a:extLst>
                <a:ext uri="{63B3BB69-23CF-44E3-9099-C40C66FF867C}">
                  <a14:compatExt spid="_x0000_s22568"/>
                </a:ext>
                <a:ext uri="{FF2B5EF4-FFF2-40B4-BE49-F238E27FC236}">
                  <a16:creationId xmlns:a16="http://schemas.microsoft.com/office/drawing/2014/main" id="{00000000-0008-0000-0500-00002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CUENTA DE COBRO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79</xdr:row>
          <xdr:rowOff>1228725</xdr:rowOff>
        </xdr:from>
        <xdr:to>
          <xdr:col>14</xdr:col>
          <xdr:colOff>971550</xdr:colOff>
          <xdr:row>80</xdr:row>
          <xdr:rowOff>247650</xdr:rowOff>
        </xdr:to>
        <xdr:sp macro="" textlink="">
          <xdr:nvSpPr>
            <xdr:cNvPr id="22569" name="Check Box 41" hidden="1">
              <a:extLst>
                <a:ext uri="{63B3BB69-23CF-44E3-9099-C40C66FF867C}">
                  <a14:compatExt spid="_x0000_s22569"/>
                </a:ext>
                <a:ext uri="{FF2B5EF4-FFF2-40B4-BE49-F238E27FC236}">
                  <a16:creationId xmlns:a16="http://schemas.microsoft.com/office/drawing/2014/main" id="{00000000-0008-0000-0500-00002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CAUSACION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80</xdr:row>
          <xdr:rowOff>285750</xdr:rowOff>
        </xdr:from>
        <xdr:to>
          <xdr:col>14</xdr:col>
          <xdr:colOff>1771650</xdr:colOff>
          <xdr:row>80</xdr:row>
          <xdr:rowOff>514350</xdr:rowOff>
        </xdr:to>
        <xdr:sp macro="" textlink="">
          <xdr:nvSpPr>
            <xdr:cNvPr id="22570" name="Check Box 42" hidden="1">
              <a:extLst>
                <a:ext uri="{63B3BB69-23CF-44E3-9099-C40C66FF867C}">
                  <a14:compatExt spid="_x0000_s22570"/>
                </a:ext>
                <a:ext uri="{FF2B5EF4-FFF2-40B4-BE49-F238E27FC236}">
                  <a16:creationId xmlns:a16="http://schemas.microsoft.com/office/drawing/2014/main" id="{00000000-0008-0000-0500-00002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DOCUMENTO SOPORTE DIAN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80</xdr:row>
          <xdr:rowOff>447675</xdr:rowOff>
        </xdr:from>
        <xdr:to>
          <xdr:col>14</xdr:col>
          <xdr:colOff>1085850</xdr:colOff>
          <xdr:row>80</xdr:row>
          <xdr:rowOff>704850</xdr:rowOff>
        </xdr:to>
        <xdr:sp macro="" textlink="">
          <xdr:nvSpPr>
            <xdr:cNvPr id="22571" name="Check Box 43" hidden="1">
              <a:extLst>
                <a:ext uri="{63B3BB69-23CF-44E3-9099-C40C66FF867C}">
                  <a14:compatExt spid="_x0000_s22571"/>
                </a:ext>
                <a:ext uri="{FF2B5EF4-FFF2-40B4-BE49-F238E27FC236}">
                  <a16:creationId xmlns:a16="http://schemas.microsoft.com/office/drawing/2014/main" id="{00000000-0008-0000-0500-00002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RUT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80</xdr:row>
          <xdr:rowOff>571500</xdr:rowOff>
        </xdr:from>
        <xdr:to>
          <xdr:col>14</xdr:col>
          <xdr:colOff>1771650</xdr:colOff>
          <xdr:row>80</xdr:row>
          <xdr:rowOff>895350</xdr:rowOff>
        </xdr:to>
        <xdr:sp macro="" textlink="">
          <xdr:nvSpPr>
            <xdr:cNvPr id="22572" name="Check Box 44" hidden="1">
              <a:extLst>
                <a:ext uri="{63B3BB69-23CF-44E3-9099-C40C66FF867C}">
                  <a14:compatExt spid="_x0000_s22572"/>
                </a:ext>
                <a:ext uri="{FF2B5EF4-FFF2-40B4-BE49-F238E27FC236}">
                  <a16:creationId xmlns:a16="http://schemas.microsoft.com/office/drawing/2014/main" id="{00000000-0008-0000-0500-00002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ACTAS DE ENTREGA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80</xdr:row>
          <xdr:rowOff>781050</xdr:rowOff>
        </xdr:from>
        <xdr:to>
          <xdr:col>14</xdr:col>
          <xdr:colOff>1504950</xdr:colOff>
          <xdr:row>80</xdr:row>
          <xdr:rowOff>1009650</xdr:rowOff>
        </xdr:to>
        <xdr:sp macro="" textlink="">
          <xdr:nvSpPr>
            <xdr:cNvPr id="22573" name="Check Box 45" hidden="1">
              <a:extLst>
                <a:ext uri="{63B3BB69-23CF-44E3-9099-C40C66FF867C}">
                  <a14:compatExt spid="_x0000_s22573"/>
                </a:ext>
                <a:ext uri="{FF2B5EF4-FFF2-40B4-BE49-F238E27FC236}">
                  <a16:creationId xmlns:a16="http://schemas.microsoft.com/office/drawing/2014/main" id="{00000000-0008-0000-0500-00002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EVIDENCIAS FOTOGRAFICAS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1466850</xdr:colOff>
          <xdr:row>81</xdr:row>
          <xdr:rowOff>123825</xdr:rowOff>
        </xdr:from>
        <xdr:to>
          <xdr:col>13</xdr:col>
          <xdr:colOff>1333500</xdr:colOff>
          <xdr:row>81</xdr:row>
          <xdr:rowOff>361950</xdr:rowOff>
        </xdr:to>
        <xdr:sp macro="" textlink="">
          <xdr:nvSpPr>
            <xdr:cNvPr id="22574" name="Check Box 46" hidden="1">
              <a:extLst>
                <a:ext uri="{63B3BB69-23CF-44E3-9099-C40C66FF867C}">
                  <a14:compatExt spid="_x0000_s22574"/>
                </a:ext>
                <a:ext uri="{FF2B5EF4-FFF2-40B4-BE49-F238E27FC236}">
                  <a16:creationId xmlns:a16="http://schemas.microsoft.com/office/drawing/2014/main" id="{00000000-0008-0000-0500-00002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FACTURA DE VENTA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81</xdr:row>
          <xdr:rowOff>266700</xdr:rowOff>
        </xdr:from>
        <xdr:to>
          <xdr:col>13</xdr:col>
          <xdr:colOff>704850</xdr:colOff>
          <xdr:row>81</xdr:row>
          <xdr:rowOff>514350</xdr:rowOff>
        </xdr:to>
        <xdr:sp macro="" textlink="">
          <xdr:nvSpPr>
            <xdr:cNvPr id="22575" name="Check Box 47" hidden="1">
              <a:extLst>
                <a:ext uri="{63B3BB69-23CF-44E3-9099-C40C66FF867C}">
                  <a14:compatExt spid="_x0000_s22575"/>
                </a:ext>
                <a:ext uri="{FF2B5EF4-FFF2-40B4-BE49-F238E27FC236}">
                  <a16:creationId xmlns:a16="http://schemas.microsoft.com/office/drawing/2014/main" id="{00000000-0008-0000-0500-00002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RUT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1466850</xdr:colOff>
          <xdr:row>81</xdr:row>
          <xdr:rowOff>428625</xdr:rowOff>
        </xdr:from>
        <xdr:to>
          <xdr:col>13</xdr:col>
          <xdr:colOff>1066800</xdr:colOff>
          <xdr:row>81</xdr:row>
          <xdr:rowOff>666750</xdr:rowOff>
        </xdr:to>
        <xdr:sp macro="" textlink="">
          <xdr:nvSpPr>
            <xdr:cNvPr id="22576" name="Check Box 48" hidden="1">
              <a:extLst>
                <a:ext uri="{63B3BB69-23CF-44E3-9099-C40C66FF867C}">
                  <a14:compatExt spid="_x0000_s22576"/>
                </a:ext>
                <a:ext uri="{FF2B5EF4-FFF2-40B4-BE49-F238E27FC236}">
                  <a16:creationId xmlns:a16="http://schemas.microsoft.com/office/drawing/2014/main" id="{00000000-0008-0000-0500-00003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ACTAS DE ENTREGA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81</xdr:row>
          <xdr:rowOff>552450</xdr:rowOff>
        </xdr:from>
        <xdr:to>
          <xdr:col>14</xdr:col>
          <xdr:colOff>57150</xdr:colOff>
          <xdr:row>81</xdr:row>
          <xdr:rowOff>857250</xdr:rowOff>
        </xdr:to>
        <xdr:sp macro="" textlink="">
          <xdr:nvSpPr>
            <xdr:cNvPr id="22577" name="Check Box 49" hidden="1">
              <a:extLst>
                <a:ext uri="{63B3BB69-23CF-44E3-9099-C40C66FF867C}">
                  <a14:compatExt spid="_x0000_s22577"/>
                </a:ext>
                <a:ext uri="{FF2B5EF4-FFF2-40B4-BE49-F238E27FC236}">
                  <a16:creationId xmlns:a16="http://schemas.microsoft.com/office/drawing/2014/main" id="{00000000-0008-0000-0500-00003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EVIDECNIAS FOTOGRAFICAS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1457325</xdr:colOff>
          <xdr:row>80</xdr:row>
          <xdr:rowOff>1285875</xdr:rowOff>
        </xdr:from>
        <xdr:to>
          <xdr:col>13</xdr:col>
          <xdr:colOff>933450</xdr:colOff>
          <xdr:row>81</xdr:row>
          <xdr:rowOff>247650</xdr:rowOff>
        </xdr:to>
        <xdr:sp macro="" textlink="">
          <xdr:nvSpPr>
            <xdr:cNvPr id="22578" name="Check Box 50" hidden="1">
              <a:extLst>
                <a:ext uri="{63B3BB69-23CF-44E3-9099-C40C66FF867C}">
                  <a14:compatExt spid="_x0000_s22578"/>
                </a:ext>
                <a:ext uri="{FF2B5EF4-FFF2-40B4-BE49-F238E27FC236}">
                  <a16:creationId xmlns:a16="http://schemas.microsoft.com/office/drawing/2014/main" id="{00000000-0008-0000-0500-00003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CAUSACION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1543050</xdr:colOff>
          <xdr:row>81</xdr:row>
          <xdr:rowOff>114300</xdr:rowOff>
        </xdr:from>
        <xdr:to>
          <xdr:col>14</xdr:col>
          <xdr:colOff>1771650</xdr:colOff>
          <xdr:row>81</xdr:row>
          <xdr:rowOff>361950</xdr:rowOff>
        </xdr:to>
        <xdr:sp macro="" textlink="">
          <xdr:nvSpPr>
            <xdr:cNvPr id="22579" name="Check Box 51" hidden="1">
              <a:extLst>
                <a:ext uri="{63B3BB69-23CF-44E3-9099-C40C66FF867C}">
                  <a14:compatExt spid="_x0000_s22579"/>
                </a:ext>
                <a:ext uri="{FF2B5EF4-FFF2-40B4-BE49-F238E27FC236}">
                  <a16:creationId xmlns:a16="http://schemas.microsoft.com/office/drawing/2014/main" id="{00000000-0008-0000-0500-00003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CUENTA DE COBRO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1533525</xdr:colOff>
          <xdr:row>80</xdr:row>
          <xdr:rowOff>1276350</xdr:rowOff>
        </xdr:from>
        <xdr:to>
          <xdr:col>14</xdr:col>
          <xdr:colOff>971550</xdr:colOff>
          <xdr:row>81</xdr:row>
          <xdr:rowOff>247650</xdr:rowOff>
        </xdr:to>
        <xdr:sp macro="" textlink="">
          <xdr:nvSpPr>
            <xdr:cNvPr id="22580" name="Check Box 52" hidden="1">
              <a:extLst>
                <a:ext uri="{63B3BB69-23CF-44E3-9099-C40C66FF867C}">
                  <a14:compatExt spid="_x0000_s22580"/>
                </a:ext>
                <a:ext uri="{FF2B5EF4-FFF2-40B4-BE49-F238E27FC236}">
                  <a16:creationId xmlns:a16="http://schemas.microsoft.com/office/drawing/2014/main" id="{00000000-0008-0000-0500-00003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CAUSACION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81</xdr:row>
          <xdr:rowOff>285750</xdr:rowOff>
        </xdr:from>
        <xdr:to>
          <xdr:col>14</xdr:col>
          <xdr:colOff>1771650</xdr:colOff>
          <xdr:row>81</xdr:row>
          <xdr:rowOff>514350</xdr:rowOff>
        </xdr:to>
        <xdr:sp macro="" textlink="">
          <xdr:nvSpPr>
            <xdr:cNvPr id="22581" name="Check Box 53" hidden="1">
              <a:extLst>
                <a:ext uri="{63B3BB69-23CF-44E3-9099-C40C66FF867C}">
                  <a14:compatExt spid="_x0000_s22581"/>
                </a:ext>
                <a:ext uri="{FF2B5EF4-FFF2-40B4-BE49-F238E27FC236}">
                  <a16:creationId xmlns:a16="http://schemas.microsoft.com/office/drawing/2014/main" id="{00000000-0008-0000-0500-00003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DOCUMENTO SOPORTE DIAN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81</xdr:row>
          <xdr:rowOff>447675</xdr:rowOff>
        </xdr:from>
        <xdr:to>
          <xdr:col>14</xdr:col>
          <xdr:colOff>1085850</xdr:colOff>
          <xdr:row>81</xdr:row>
          <xdr:rowOff>704850</xdr:rowOff>
        </xdr:to>
        <xdr:sp macro="" textlink="">
          <xdr:nvSpPr>
            <xdr:cNvPr id="22582" name="Check Box 54" hidden="1">
              <a:extLst>
                <a:ext uri="{63B3BB69-23CF-44E3-9099-C40C66FF867C}">
                  <a14:compatExt spid="_x0000_s22582"/>
                </a:ext>
                <a:ext uri="{FF2B5EF4-FFF2-40B4-BE49-F238E27FC236}">
                  <a16:creationId xmlns:a16="http://schemas.microsoft.com/office/drawing/2014/main" id="{00000000-0008-0000-0500-00003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RUT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81</xdr:row>
          <xdr:rowOff>571500</xdr:rowOff>
        </xdr:from>
        <xdr:to>
          <xdr:col>14</xdr:col>
          <xdr:colOff>1771650</xdr:colOff>
          <xdr:row>81</xdr:row>
          <xdr:rowOff>895350</xdr:rowOff>
        </xdr:to>
        <xdr:sp macro="" textlink="">
          <xdr:nvSpPr>
            <xdr:cNvPr id="22583" name="Check Box 55" hidden="1">
              <a:extLst>
                <a:ext uri="{63B3BB69-23CF-44E3-9099-C40C66FF867C}">
                  <a14:compatExt spid="_x0000_s22583"/>
                </a:ext>
                <a:ext uri="{FF2B5EF4-FFF2-40B4-BE49-F238E27FC236}">
                  <a16:creationId xmlns:a16="http://schemas.microsoft.com/office/drawing/2014/main" id="{00000000-0008-0000-0500-00003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ACTAS DE ENTREGA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81</xdr:row>
          <xdr:rowOff>781050</xdr:rowOff>
        </xdr:from>
        <xdr:to>
          <xdr:col>14</xdr:col>
          <xdr:colOff>1504950</xdr:colOff>
          <xdr:row>81</xdr:row>
          <xdr:rowOff>1009650</xdr:rowOff>
        </xdr:to>
        <xdr:sp macro="" textlink="">
          <xdr:nvSpPr>
            <xdr:cNvPr id="22584" name="Check Box 56" hidden="1">
              <a:extLst>
                <a:ext uri="{63B3BB69-23CF-44E3-9099-C40C66FF867C}">
                  <a14:compatExt spid="_x0000_s22584"/>
                </a:ext>
                <a:ext uri="{FF2B5EF4-FFF2-40B4-BE49-F238E27FC236}">
                  <a16:creationId xmlns:a16="http://schemas.microsoft.com/office/drawing/2014/main" id="{00000000-0008-0000-0500-00003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EVIDENCIAS FOTOGRAFICAS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1466850</xdr:colOff>
          <xdr:row>82</xdr:row>
          <xdr:rowOff>123825</xdr:rowOff>
        </xdr:from>
        <xdr:to>
          <xdr:col>13</xdr:col>
          <xdr:colOff>1333500</xdr:colOff>
          <xdr:row>82</xdr:row>
          <xdr:rowOff>361950</xdr:rowOff>
        </xdr:to>
        <xdr:sp macro="" textlink="">
          <xdr:nvSpPr>
            <xdr:cNvPr id="22585" name="Check Box 57" hidden="1">
              <a:extLst>
                <a:ext uri="{63B3BB69-23CF-44E3-9099-C40C66FF867C}">
                  <a14:compatExt spid="_x0000_s22585"/>
                </a:ext>
                <a:ext uri="{FF2B5EF4-FFF2-40B4-BE49-F238E27FC236}">
                  <a16:creationId xmlns:a16="http://schemas.microsoft.com/office/drawing/2014/main" id="{00000000-0008-0000-0500-00003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FACTURA DE VENTA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82</xdr:row>
          <xdr:rowOff>266700</xdr:rowOff>
        </xdr:from>
        <xdr:to>
          <xdr:col>13</xdr:col>
          <xdr:colOff>704850</xdr:colOff>
          <xdr:row>82</xdr:row>
          <xdr:rowOff>514350</xdr:rowOff>
        </xdr:to>
        <xdr:sp macro="" textlink="">
          <xdr:nvSpPr>
            <xdr:cNvPr id="22586" name="Check Box 58" hidden="1">
              <a:extLst>
                <a:ext uri="{63B3BB69-23CF-44E3-9099-C40C66FF867C}">
                  <a14:compatExt spid="_x0000_s22586"/>
                </a:ext>
                <a:ext uri="{FF2B5EF4-FFF2-40B4-BE49-F238E27FC236}">
                  <a16:creationId xmlns:a16="http://schemas.microsoft.com/office/drawing/2014/main" id="{00000000-0008-0000-0500-00003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RUT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1466850</xdr:colOff>
          <xdr:row>82</xdr:row>
          <xdr:rowOff>428625</xdr:rowOff>
        </xdr:from>
        <xdr:to>
          <xdr:col>13</xdr:col>
          <xdr:colOff>1066800</xdr:colOff>
          <xdr:row>82</xdr:row>
          <xdr:rowOff>666750</xdr:rowOff>
        </xdr:to>
        <xdr:sp macro="" textlink="">
          <xdr:nvSpPr>
            <xdr:cNvPr id="22587" name="Check Box 59" hidden="1">
              <a:extLst>
                <a:ext uri="{63B3BB69-23CF-44E3-9099-C40C66FF867C}">
                  <a14:compatExt spid="_x0000_s22587"/>
                </a:ext>
                <a:ext uri="{FF2B5EF4-FFF2-40B4-BE49-F238E27FC236}">
                  <a16:creationId xmlns:a16="http://schemas.microsoft.com/office/drawing/2014/main" id="{00000000-0008-0000-0500-00003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ACTAS DE ENTREGA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82</xdr:row>
          <xdr:rowOff>552450</xdr:rowOff>
        </xdr:from>
        <xdr:to>
          <xdr:col>14</xdr:col>
          <xdr:colOff>57150</xdr:colOff>
          <xdr:row>82</xdr:row>
          <xdr:rowOff>857250</xdr:rowOff>
        </xdr:to>
        <xdr:sp macro="" textlink="">
          <xdr:nvSpPr>
            <xdr:cNvPr id="22588" name="Check Box 60" hidden="1">
              <a:extLst>
                <a:ext uri="{63B3BB69-23CF-44E3-9099-C40C66FF867C}">
                  <a14:compatExt spid="_x0000_s22588"/>
                </a:ext>
                <a:ext uri="{FF2B5EF4-FFF2-40B4-BE49-F238E27FC236}">
                  <a16:creationId xmlns:a16="http://schemas.microsoft.com/office/drawing/2014/main" id="{00000000-0008-0000-0500-00003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EVIDECNIAS FOTOGRAFICAS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1457325</xdr:colOff>
          <xdr:row>81</xdr:row>
          <xdr:rowOff>1352550</xdr:rowOff>
        </xdr:from>
        <xdr:to>
          <xdr:col>13</xdr:col>
          <xdr:colOff>933450</xdr:colOff>
          <xdr:row>82</xdr:row>
          <xdr:rowOff>247650</xdr:rowOff>
        </xdr:to>
        <xdr:sp macro="" textlink="">
          <xdr:nvSpPr>
            <xdr:cNvPr id="22589" name="Check Box 61" hidden="1">
              <a:extLst>
                <a:ext uri="{63B3BB69-23CF-44E3-9099-C40C66FF867C}">
                  <a14:compatExt spid="_x0000_s22589"/>
                </a:ext>
                <a:ext uri="{FF2B5EF4-FFF2-40B4-BE49-F238E27FC236}">
                  <a16:creationId xmlns:a16="http://schemas.microsoft.com/office/drawing/2014/main" id="{00000000-0008-0000-0500-00003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CAUSACION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1543050</xdr:colOff>
          <xdr:row>82</xdr:row>
          <xdr:rowOff>114300</xdr:rowOff>
        </xdr:from>
        <xdr:to>
          <xdr:col>14</xdr:col>
          <xdr:colOff>1771650</xdr:colOff>
          <xdr:row>82</xdr:row>
          <xdr:rowOff>361950</xdr:rowOff>
        </xdr:to>
        <xdr:sp macro="" textlink="">
          <xdr:nvSpPr>
            <xdr:cNvPr id="22590" name="Check Box 62" hidden="1">
              <a:extLst>
                <a:ext uri="{63B3BB69-23CF-44E3-9099-C40C66FF867C}">
                  <a14:compatExt spid="_x0000_s22590"/>
                </a:ext>
                <a:ext uri="{FF2B5EF4-FFF2-40B4-BE49-F238E27FC236}">
                  <a16:creationId xmlns:a16="http://schemas.microsoft.com/office/drawing/2014/main" id="{00000000-0008-0000-0500-00003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CUENTA DE COBRO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81</xdr:row>
          <xdr:rowOff>1352550</xdr:rowOff>
        </xdr:from>
        <xdr:to>
          <xdr:col>14</xdr:col>
          <xdr:colOff>971550</xdr:colOff>
          <xdr:row>82</xdr:row>
          <xdr:rowOff>247650</xdr:rowOff>
        </xdr:to>
        <xdr:sp macro="" textlink="">
          <xdr:nvSpPr>
            <xdr:cNvPr id="22591" name="Check Box 63" hidden="1">
              <a:extLst>
                <a:ext uri="{63B3BB69-23CF-44E3-9099-C40C66FF867C}">
                  <a14:compatExt spid="_x0000_s22591"/>
                </a:ext>
                <a:ext uri="{FF2B5EF4-FFF2-40B4-BE49-F238E27FC236}">
                  <a16:creationId xmlns:a16="http://schemas.microsoft.com/office/drawing/2014/main" id="{00000000-0008-0000-0500-00003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CAUSACION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82</xdr:row>
          <xdr:rowOff>285750</xdr:rowOff>
        </xdr:from>
        <xdr:to>
          <xdr:col>14</xdr:col>
          <xdr:colOff>1771650</xdr:colOff>
          <xdr:row>82</xdr:row>
          <xdr:rowOff>514350</xdr:rowOff>
        </xdr:to>
        <xdr:sp macro="" textlink="">
          <xdr:nvSpPr>
            <xdr:cNvPr id="22592" name="Check Box 64" hidden="1">
              <a:extLst>
                <a:ext uri="{63B3BB69-23CF-44E3-9099-C40C66FF867C}">
                  <a14:compatExt spid="_x0000_s22592"/>
                </a:ext>
                <a:ext uri="{FF2B5EF4-FFF2-40B4-BE49-F238E27FC236}">
                  <a16:creationId xmlns:a16="http://schemas.microsoft.com/office/drawing/2014/main" id="{00000000-0008-0000-0500-00004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DOCUMENTO SOPORTE DIAN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82</xdr:row>
          <xdr:rowOff>447675</xdr:rowOff>
        </xdr:from>
        <xdr:to>
          <xdr:col>14</xdr:col>
          <xdr:colOff>1085850</xdr:colOff>
          <xdr:row>82</xdr:row>
          <xdr:rowOff>704850</xdr:rowOff>
        </xdr:to>
        <xdr:sp macro="" textlink="">
          <xdr:nvSpPr>
            <xdr:cNvPr id="22593" name="Check Box 65" hidden="1">
              <a:extLst>
                <a:ext uri="{63B3BB69-23CF-44E3-9099-C40C66FF867C}">
                  <a14:compatExt spid="_x0000_s22593"/>
                </a:ext>
                <a:ext uri="{FF2B5EF4-FFF2-40B4-BE49-F238E27FC236}">
                  <a16:creationId xmlns:a16="http://schemas.microsoft.com/office/drawing/2014/main" id="{00000000-0008-0000-0500-00004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RUT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82</xdr:row>
          <xdr:rowOff>571500</xdr:rowOff>
        </xdr:from>
        <xdr:to>
          <xdr:col>14</xdr:col>
          <xdr:colOff>1771650</xdr:colOff>
          <xdr:row>82</xdr:row>
          <xdr:rowOff>895350</xdr:rowOff>
        </xdr:to>
        <xdr:sp macro="" textlink="">
          <xdr:nvSpPr>
            <xdr:cNvPr id="22594" name="Check Box 66" hidden="1">
              <a:extLst>
                <a:ext uri="{63B3BB69-23CF-44E3-9099-C40C66FF867C}">
                  <a14:compatExt spid="_x0000_s22594"/>
                </a:ext>
                <a:ext uri="{FF2B5EF4-FFF2-40B4-BE49-F238E27FC236}">
                  <a16:creationId xmlns:a16="http://schemas.microsoft.com/office/drawing/2014/main" id="{00000000-0008-0000-0500-00004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ACTAS DE ENTREGA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82</xdr:row>
          <xdr:rowOff>781050</xdr:rowOff>
        </xdr:from>
        <xdr:to>
          <xdr:col>14</xdr:col>
          <xdr:colOff>1504950</xdr:colOff>
          <xdr:row>82</xdr:row>
          <xdr:rowOff>1009650</xdr:rowOff>
        </xdr:to>
        <xdr:sp macro="" textlink="">
          <xdr:nvSpPr>
            <xdr:cNvPr id="22595" name="Check Box 67" hidden="1">
              <a:extLst>
                <a:ext uri="{63B3BB69-23CF-44E3-9099-C40C66FF867C}">
                  <a14:compatExt spid="_x0000_s22595"/>
                </a:ext>
                <a:ext uri="{FF2B5EF4-FFF2-40B4-BE49-F238E27FC236}">
                  <a16:creationId xmlns:a16="http://schemas.microsoft.com/office/drawing/2014/main" id="{00000000-0008-0000-0500-00004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EVIDENCIAS FOTOGRAFICAS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1466850</xdr:colOff>
          <xdr:row>83</xdr:row>
          <xdr:rowOff>123825</xdr:rowOff>
        </xdr:from>
        <xdr:to>
          <xdr:col>13</xdr:col>
          <xdr:colOff>1333500</xdr:colOff>
          <xdr:row>83</xdr:row>
          <xdr:rowOff>361950</xdr:rowOff>
        </xdr:to>
        <xdr:sp macro="" textlink="">
          <xdr:nvSpPr>
            <xdr:cNvPr id="22596" name="Check Box 68" hidden="1">
              <a:extLst>
                <a:ext uri="{63B3BB69-23CF-44E3-9099-C40C66FF867C}">
                  <a14:compatExt spid="_x0000_s22596"/>
                </a:ext>
                <a:ext uri="{FF2B5EF4-FFF2-40B4-BE49-F238E27FC236}">
                  <a16:creationId xmlns:a16="http://schemas.microsoft.com/office/drawing/2014/main" id="{00000000-0008-0000-0500-00004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FACTURA DE VENTA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83</xdr:row>
          <xdr:rowOff>266700</xdr:rowOff>
        </xdr:from>
        <xdr:to>
          <xdr:col>13</xdr:col>
          <xdr:colOff>704850</xdr:colOff>
          <xdr:row>83</xdr:row>
          <xdr:rowOff>514350</xdr:rowOff>
        </xdr:to>
        <xdr:sp macro="" textlink="">
          <xdr:nvSpPr>
            <xdr:cNvPr id="22597" name="Check Box 69" hidden="1">
              <a:extLst>
                <a:ext uri="{63B3BB69-23CF-44E3-9099-C40C66FF867C}">
                  <a14:compatExt spid="_x0000_s22597"/>
                </a:ext>
                <a:ext uri="{FF2B5EF4-FFF2-40B4-BE49-F238E27FC236}">
                  <a16:creationId xmlns:a16="http://schemas.microsoft.com/office/drawing/2014/main" id="{00000000-0008-0000-0500-00004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RUT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1466850</xdr:colOff>
          <xdr:row>83</xdr:row>
          <xdr:rowOff>428625</xdr:rowOff>
        </xdr:from>
        <xdr:to>
          <xdr:col>13</xdr:col>
          <xdr:colOff>1066800</xdr:colOff>
          <xdr:row>83</xdr:row>
          <xdr:rowOff>666750</xdr:rowOff>
        </xdr:to>
        <xdr:sp macro="" textlink="">
          <xdr:nvSpPr>
            <xdr:cNvPr id="22598" name="Check Box 70" hidden="1">
              <a:extLst>
                <a:ext uri="{63B3BB69-23CF-44E3-9099-C40C66FF867C}">
                  <a14:compatExt spid="_x0000_s22598"/>
                </a:ext>
                <a:ext uri="{FF2B5EF4-FFF2-40B4-BE49-F238E27FC236}">
                  <a16:creationId xmlns:a16="http://schemas.microsoft.com/office/drawing/2014/main" id="{00000000-0008-0000-0500-00004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ACTAS DE ENTREGA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83</xdr:row>
          <xdr:rowOff>552450</xdr:rowOff>
        </xdr:from>
        <xdr:to>
          <xdr:col>14</xdr:col>
          <xdr:colOff>57150</xdr:colOff>
          <xdr:row>83</xdr:row>
          <xdr:rowOff>857250</xdr:rowOff>
        </xdr:to>
        <xdr:sp macro="" textlink="">
          <xdr:nvSpPr>
            <xdr:cNvPr id="22599" name="Check Box 71" hidden="1">
              <a:extLst>
                <a:ext uri="{63B3BB69-23CF-44E3-9099-C40C66FF867C}">
                  <a14:compatExt spid="_x0000_s22599"/>
                </a:ext>
                <a:ext uri="{FF2B5EF4-FFF2-40B4-BE49-F238E27FC236}">
                  <a16:creationId xmlns:a16="http://schemas.microsoft.com/office/drawing/2014/main" id="{00000000-0008-0000-0500-00004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EVIDECNIAS FOTOGRAFICAS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82</xdr:row>
          <xdr:rowOff>1400175</xdr:rowOff>
        </xdr:from>
        <xdr:to>
          <xdr:col>13</xdr:col>
          <xdr:colOff>971550</xdr:colOff>
          <xdr:row>83</xdr:row>
          <xdr:rowOff>247650</xdr:rowOff>
        </xdr:to>
        <xdr:sp macro="" textlink="">
          <xdr:nvSpPr>
            <xdr:cNvPr id="22600" name="Check Box 72" hidden="1">
              <a:extLst>
                <a:ext uri="{63B3BB69-23CF-44E3-9099-C40C66FF867C}">
                  <a14:compatExt spid="_x0000_s22600"/>
                </a:ext>
                <a:ext uri="{FF2B5EF4-FFF2-40B4-BE49-F238E27FC236}">
                  <a16:creationId xmlns:a16="http://schemas.microsoft.com/office/drawing/2014/main" id="{00000000-0008-0000-0500-00004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CAUSACION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1543050</xdr:colOff>
          <xdr:row>83</xdr:row>
          <xdr:rowOff>114300</xdr:rowOff>
        </xdr:from>
        <xdr:to>
          <xdr:col>14</xdr:col>
          <xdr:colOff>1771650</xdr:colOff>
          <xdr:row>83</xdr:row>
          <xdr:rowOff>361950</xdr:rowOff>
        </xdr:to>
        <xdr:sp macro="" textlink="">
          <xdr:nvSpPr>
            <xdr:cNvPr id="22601" name="Check Box 73" hidden="1">
              <a:extLst>
                <a:ext uri="{63B3BB69-23CF-44E3-9099-C40C66FF867C}">
                  <a14:compatExt spid="_x0000_s22601"/>
                </a:ext>
                <a:ext uri="{FF2B5EF4-FFF2-40B4-BE49-F238E27FC236}">
                  <a16:creationId xmlns:a16="http://schemas.microsoft.com/office/drawing/2014/main" id="{00000000-0008-0000-0500-00004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CUENTA DE COBRO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1533525</xdr:colOff>
          <xdr:row>82</xdr:row>
          <xdr:rowOff>1390650</xdr:rowOff>
        </xdr:from>
        <xdr:to>
          <xdr:col>14</xdr:col>
          <xdr:colOff>971550</xdr:colOff>
          <xdr:row>83</xdr:row>
          <xdr:rowOff>247650</xdr:rowOff>
        </xdr:to>
        <xdr:sp macro="" textlink="">
          <xdr:nvSpPr>
            <xdr:cNvPr id="22602" name="Check Box 74" hidden="1">
              <a:extLst>
                <a:ext uri="{63B3BB69-23CF-44E3-9099-C40C66FF867C}">
                  <a14:compatExt spid="_x0000_s22602"/>
                </a:ext>
                <a:ext uri="{FF2B5EF4-FFF2-40B4-BE49-F238E27FC236}">
                  <a16:creationId xmlns:a16="http://schemas.microsoft.com/office/drawing/2014/main" id="{00000000-0008-0000-0500-00004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CAUSACION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83</xdr:row>
          <xdr:rowOff>285750</xdr:rowOff>
        </xdr:from>
        <xdr:to>
          <xdr:col>14</xdr:col>
          <xdr:colOff>1771650</xdr:colOff>
          <xdr:row>83</xdr:row>
          <xdr:rowOff>514350</xdr:rowOff>
        </xdr:to>
        <xdr:sp macro="" textlink="">
          <xdr:nvSpPr>
            <xdr:cNvPr id="22603" name="Check Box 75" hidden="1">
              <a:extLst>
                <a:ext uri="{63B3BB69-23CF-44E3-9099-C40C66FF867C}">
                  <a14:compatExt spid="_x0000_s22603"/>
                </a:ext>
                <a:ext uri="{FF2B5EF4-FFF2-40B4-BE49-F238E27FC236}">
                  <a16:creationId xmlns:a16="http://schemas.microsoft.com/office/drawing/2014/main" id="{00000000-0008-0000-0500-00004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DOCUMENTO SOPORTE DIAN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83</xdr:row>
          <xdr:rowOff>447675</xdr:rowOff>
        </xdr:from>
        <xdr:to>
          <xdr:col>14</xdr:col>
          <xdr:colOff>1085850</xdr:colOff>
          <xdr:row>83</xdr:row>
          <xdr:rowOff>704850</xdr:rowOff>
        </xdr:to>
        <xdr:sp macro="" textlink="">
          <xdr:nvSpPr>
            <xdr:cNvPr id="22604" name="Check Box 76" hidden="1">
              <a:extLst>
                <a:ext uri="{63B3BB69-23CF-44E3-9099-C40C66FF867C}">
                  <a14:compatExt spid="_x0000_s22604"/>
                </a:ext>
                <a:ext uri="{FF2B5EF4-FFF2-40B4-BE49-F238E27FC236}">
                  <a16:creationId xmlns:a16="http://schemas.microsoft.com/office/drawing/2014/main" id="{00000000-0008-0000-0500-00004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RUT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83</xdr:row>
          <xdr:rowOff>571500</xdr:rowOff>
        </xdr:from>
        <xdr:to>
          <xdr:col>14</xdr:col>
          <xdr:colOff>1771650</xdr:colOff>
          <xdr:row>83</xdr:row>
          <xdr:rowOff>895350</xdr:rowOff>
        </xdr:to>
        <xdr:sp macro="" textlink="">
          <xdr:nvSpPr>
            <xdr:cNvPr id="22605" name="Check Box 77" hidden="1">
              <a:extLst>
                <a:ext uri="{63B3BB69-23CF-44E3-9099-C40C66FF867C}">
                  <a14:compatExt spid="_x0000_s22605"/>
                </a:ext>
                <a:ext uri="{FF2B5EF4-FFF2-40B4-BE49-F238E27FC236}">
                  <a16:creationId xmlns:a16="http://schemas.microsoft.com/office/drawing/2014/main" id="{00000000-0008-0000-0500-00004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ACTAS DE ENTREGA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83</xdr:row>
          <xdr:rowOff>781050</xdr:rowOff>
        </xdr:from>
        <xdr:to>
          <xdr:col>14</xdr:col>
          <xdr:colOff>1504950</xdr:colOff>
          <xdr:row>83</xdr:row>
          <xdr:rowOff>1009650</xdr:rowOff>
        </xdr:to>
        <xdr:sp macro="" textlink="">
          <xdr:nvSpPr>
            <xdr:cNvPr id="22606" name="Check Box 78" hidden="1">
              <a:extLst>
                <a:ext uri="{63B3BB69-23CF-44E3-9099-C40C66FF867C}">
                  <a14:compatExt spid="_x0000_s22606"/>
                </a:ext>
                <a:ext uri="{FF2B5EF4-FFF2-40B4-BE49-F238E27FC236}">
                  <a16:creationId xmlns:a16="http://schemas.microsoft.com/office/drawing/2014/main" id="{00000000-0008-0000-0500-00004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EVIDENCIAS FOTOGRAFICAS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1466850</xdr:colOff>
          <xdr:row>84</xdr:row>
          <xdr:rowOff>123825</xdr:rowOff>
        </xdr:from>
        <xdr:to>
          <xdr:col>13</xdr:col>
          <xdr:colOff>1333500</xdr:colOff>
          <xdr:row>84</xdr:row>
          <xdr:rowOff>361950</xdr:rowOff>
        </xdr:to>
        <xdr:sp macro="" textlink="">
          <xdr:nvSpPr>
            <xdr:cNvPr id="22607" name="Check Box 79" hidden="1">
              <a:extLst>
                <a:ext uri="{63B3BB69-23CF-44E3-9099-C40C66FF867C}">
                  <a14:compatExt spid="_x0000_s22607"/>
                </a:ext>
                <a:ext uri="{FF2B5EF4-FFF2-40B4-BE49-F238E27FC236}">
                  <a16:creationId xmlns:a16="http://schemas.microsoft.com/office/drawing/2014/main" id="{00000000-0008-0000-0500-00004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FACTURA DE VENTA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84</xdr:row>
          <xdr:rowOff>266700</xdr:rowOff>
        </xdr:from>
        <xdr:to>
          <xdr:col>13</xdr:col>
          <xdr:colOff>704850</xdr:colOff>
          <xdr:row>84</xdr:row>
          <xdr:rowOff>514350</xdr:rowOff>
        </xdr:to>
        <xdr:sp macro="" textlink="">
          <xdr:nvSpPr>
            <xdr:cNvPr id="22608" name="Check Box 80" hidden="1">
              <a:extLst>
                <a:ext uri="{63B3BB69-23CF-44E3-9099-C40C66FF867C}">
                  <a14:compatExt spid="_x0000_s22608"/>
                </a:ext>
                <a:ext uri="{FF2B5EF4-FFF2-40B4-BE49-F238E27FC236}">
                  <a16:creationId xmlns:a16="http://schemas.microsoft.com/office/drawing/2014/main" id="{00000000-0008-0000-0500-00005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RUT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1466850</xdr:colOff>
          <xdr:row>84</xdr:row>
          <xdr:rowOff>428625</xdr:rowOff>
        </xdr:from>
        <xdr:to>
          <xdr:col>13</xdr:col>
          <xdr:colOff>1066800</xdr:colOff>
          <xdr:row>84</xdr:row>
          <xdr:rowOff>666750</xdr:rowOff>
        </xdr:to>
        <xdr:sp macro="" textlink="">
          <xdr:nvSpPr>
            <xdr:cNvPr id="22609" name="Check Box 81" hidden="1">
              <a:extLst>
                <a:ext uri="{63B3BB69-23CF-44E3-9099-C40C66FF867C}">
                  <a14:compatExt spid="_x0000_s22609"/>
                </a:ext>
                <a:ext uri="{FF2B5EF4-FFF2-40B4-BE49-F238E27FC236}">
                  <a16:creationId xmlns:a16="http://schemas.microsoft.com/office/drawing/2014/main" id="{00000000-0008-0000-0500-00005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ACTAS DE ENTREGA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84</xdr:row>
          <xdr:rowOff>552450</xdr:rowOff>
        </xdr:from>
        <xdr:to>
          <xdr:col>14</xdr:col>
          <xdr:colOff>57150</xdr:colOff>
          <xdr:row>84</xdr:row>
          <xdr:rowOff>857250</xdr:rowOff>
        </xdr:to>
        <xdr:sp macro="" textlink="">
          <xdr:nvSpPr>
            <xdr:cNvPr id="22610" name="Check Box 82" hidden="1">
              <a:extLst>
                <a:ext uri="{63B3BB69-23CF-44E3-9099-C40C66FF867C}">
                  <a14:compatExt spid="_x0000_s22610"/>
                </a:ext>
                <a:ext uri="{FF2B5EF4-FFF2-40B4-BE49-F238E27FC236}">
                  <a16:creationId xmlns:a16="http://schemas.microsoft.com/office/drawing/2014/main" id="{00000000-0008-0000-0500-00005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EVIDECNIAS FOTOGRAFICAS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83</xdr:row>
          <xdr:rowOff>1285875</xdr:rowOff>
        </xdr:from>
        <xdr:to>
          <xdr:col>13</xdr:col>
          <xdr:colOff>971550</xdr:colOff>
          <xdr:row>84</xdr:row>
          <xdr:rowOff>247650</xdr:rowOff>
        </xdr:to>
        <xdr:sp macro="" textlink="">
          <xdr:nvSpPr>
            <xdr:cNvPr id="22611" name="Check Box 83" hidden="1">
              <a:extLst>
                <a:ext uri="{63B3BB69-23CF-44E3-9099-C40C66FF867C}">
                  <a14:compatExt spid="_x0000_s22611"/>
                </a:ext>
                <a:ext uri="{FF2B5EF4-FFF2-40B4-BE49-F238E27FC236}">
                  <a16:creationId xmlns:a16="http://schemas.microsoft.com/office/drawing/2014/main" id="{00000000-0008-0000-0500-00005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CAUSACION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1543050</xdr:colOff>
          <xdr:row>84</xdr:row>
          <xdr:rowOff>114300</xdr:rowOff>
        </xdr:from>
        <xdr:to>
          <xdr:col>14</xdr:col>
          <xdr:colOff>1771650</xdr:colOff>
          <xdr:row>84</xdr:row>
          <xdr:rowOff>361950</xdr:rowOff>
        </xdr:to>
        <xdr:sp macro="" textlink="">
          <xdr:nvSpPr>
            <xdr:cNvPr id="22612" name="Check Box 84" hidden="1">
              <a:extLst>
                <a:ext uri="{63B3BB69-23CF-44E3-9099-C40C66FF867C}">
                  <a14:compatExt spid="_x0000_s22612"/>
                </a:ext>
                <a:ext uri="{FF2B5EF4-FFF2-40B4-BE49-F238E27FC236}">
                  <a16:creationId xmlns:a16="http://schemas.microsoft.com/office/drawing/2014/main" id="{00000000-0008-0000-0500-00005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CUENTA DE COBRO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83</xdr:row>
          <xdr:rowOff>1276350</xdr:rowOff>
        </xdr:from>
        <xdr:to>
          <xdr:col>14</xdr:col>
          <xdr:colOff>971550</xdr:colOff>
          <xdr:row>84</xdr:row>
          <xdr:rowOff>247650</xdr:rowOff>
        </xdr:to>
        <xdr:sp macro="" textlink="">
          <xdr:nvSpPr>
            <xdr:cNvPr id="22613" name="Check Box 85" hidden="1">
              <a:extLst>
                <a:ext uri="{63B3BB69-23CF-44E3-9099-C40C66FF867C}">
                  <a14:compatExt spid="_x0000_s22613"/>
                </a:ext>
                <a:ext uri="{FF2B5EF4-FFF2-40B4-BE49-F238E27FC236}">
                  <a16:creationId xmlns:a16="http://schemas.microsoft.com/office/drawing/2014/main" id="{00000000-0008-0000-0500-00005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CAUSACION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84</xdr:row>
          <xdr:rowOff>285750</xdr:rowOff>
        </xdr:from>
        <xdr:to>
          <xdr:col>14</xdr:col>
          <xdr:colOff>1771650</xdr:colOff>
          <xdr:row>84</xdr:row>
          <xdr:rowOff>514350</xdr:rowOff>
        </xdr:to>
        <xdr:sp macro="" textlink="">
          <xdr:nvSpPr>
            <xdr:cNvPr id="22614" name="Check Box 86" hidden="1">
              <a:extLst>
                <a:ext uri="{63B3BB69-23CF-44E3-9099-C40C66FF867C}">
                  <a14:compatExt spid="_x0000_s22614"/>
                </a:ext>
                <a:ext uri="{FF2B5EF4-FFF2-40B4-BE49-F238E27FC236}">
                  <a16:creationId xmlns:a16="http://schemas.microsoft.com/office/drawing/2014/main" id="{00000000-0008-0000-0500-00005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DOCUMENTO SOPORTE DIAN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84</xdr:row>
          <xdr:rowOff>447675</xdr:rowOff>
        </xdr:from>
        <xdr:to>
          <xdr:col>14</xdr:col>
          <xdr:colOff>1085850</xdr:colOff>
          <xdr:row>84</xdr:row>
          <xdr:rowOff>704850</xdr:rowOff>
        </xdr:to>
        <xdr:sp macro="" textlink="">
          <xdr:nvSpPr>
            <xdr:cNvPr id="22615" name="Check Box 87" hidden="1">
              <a:extLst>
                <a:ext uri="{63B3BB69-23CF-44E3-9099-C40C66FF867C}">
                  <a14:compatExt spid="_x0000_s22615"/>
                </a:ext>
                <a:ext uri="{FF2B5EF4-FFF2-40B4-BE49-F238E27FC236}">
                  <a16:creationId xmlns:a16="http://schemas.microsoft.com/office/drawing/2014/main" id="{00000000-0008-0000-0500-00005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RUT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84</xdr:row>
          <xdr:rowOff>571500</xdr:rowOff>
        </xdr:from>
        <xdr:to>
          <xdr:col>14</xdr:col>
          <xdr:colOff>1771650</xdr:colOff>
          <xdr:row>84</xdr:row>
          <xdr:rowOff>895350</xdr:rowOff>
        </xdr:to>
        <xdr:sp macro="" textlink="">
          <xdr:nvSpPr>
            <xdr:cNvPr id="22616" name="Check Box 88" hidden="1">
              <a:extLst>
                <a:ext uri="{63B3BB69-23CF-44E3-9099-C40C66FF867C}">
                  <a14:compatExt spid="_x0000_s22616"/>
                </a:ext>
                <a:ext uri="{FF2B5EF4-FFF2-40B4-BE49-F238E27FC236}">
                  <a16:creationId xmlns:a16="http://schemas.microsoft.com/office/drawing/2014/main" id="{00000000-0008-0000-0500-00005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ACTAS DE ENTREGA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84</xdr:row>
          <xdr:rowOff>781050</xdr:rowOff>
        </xdr:from>
        <xdr:to>
          <xdr:col>14</xdr:col>
          <xdr:colOff>1504950</xdr:colOff>
          <xdr:row>84</xdr:row>
          <xdr:rowOff>1009650</xdr:rowOff>
        </xdr:to>
        <xdr:sp macro="" textlink="">
          <xdr:nvSpPr>
            <xdr:cNvPr id="22617" name="Check Box 89" hidden="1">
              <a:extLst>
                <a:ext uri="{63B3BB69-23CF-44E3-9099-C40C66FF867C}">
                  <a14:compatExt spid="_x0000_s22617"/>
                </a:ext>
                <a:ext uri="{FF2B5EF4-FFF2-40B4-BE49-F238E27FC236}">
                  <a16:creationId xmlns:a16="http://schemas.microsoft.com/office/drawing/2014/main" id="{00000000-0008-0000-0500-00005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EVIDENCIAS FOTOGRAFICAS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1466850</xdr:colOff>
          <xdr:row>85</xdr:row>
          <xdr:rowOff>123825</xdr:rowOff>
        </xdr:from>
        <xdr:to>
          <xdr:col>13</xdr:col>
          <xdr:colOff>1333500</xdr:colOff>
          <xdr:row>85</xdr:row>
          <xdr:rowOff>361950</xdr:rowOff>
        </xdr:to>
        <xdr:sp macro="" textlink="">
          <xdr:nvSpPr>
            <xdr:cNvPr id="22618" name="Check Box 90" hidden="1">
              <a:extLst>
                <a:ext uri="{63B3BB69-23CF-44E3-9099-C40C66FF867C}">
                  <a14:compatExt spid="_x0000_s22618"/>
                </a:ext>
                <a:ext uri="{FF2B5EF4-FFF2-40B4-BE49-F238E27FC236}">
                  <a16:creationId xmlns:a16="http://schemas.microsoft.com/office/drawing/2014/main" id="{00000000-0008-0000-0500-00005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FACTURA DE VENTA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85</xdr:row>
          <xdr:rowOff>266700</xdr:rowOff>
        </xdr:from>
        <xdr:to>
          <xdr:col>13</xdr:col>
          <xdr:colOff>704850</xdr:colOff>
          <xdr:row>85</xdr:row>
          <xdr:rowOff>514350</xdr:rowOff>
        </xdr:to>
        <xdr:sp macro="" textlink="">
          <xdr:nvSpPr>
            <xdr:cNvPr id="22619" name="Check Box 91" hidden="1">
              <a:extLst>
                <a:ext uri="{63B3BB69-23CF-44E3-9099-C40C66FF867C}">
                  <a14:compatExt spid="_x0000_s22619"/>
                </a:ext>
                <a:ext uri="{FF2B5EF4-FFF2-40B4-BE49-F238E27FC236}">
                  <a16:creationId xmlns:a16="http://schemas.microsoft.com/office/drawing/2014/main" id="{00000000-0008-0000-0500-00005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RUT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1466850</xdr:colOff>
          <xdr:row>85</xdr:row>
          <xdr:rowOff>428625</xdr:rowOff>
        </xdr:from>
        <xdr:to>
          <xdr:col>13</xdr:col>
          <xdr:colOff>1066800</xdr:colOff>
          <xdr:row>85</xdr:row>
          <xdr:rowOff>666750</xdr:rowOff>
        </xdr:to>
        <xdr:sp macro="" textlink="">
          <xdr:nvSpPr>
            <xdr:cNvPr id="22620" name="Check Box 92" hidden="1">
              <a:extLst>
                <a:ext uri="{63B3BB69-23CF-44E3-9099-C40C66FF867C}">
                  <a14:compatExt spid="_x0000_s22620"/>
                </a:ext>
                <a:ext uri="{FF2B5EF4-FFF2-40B4-BE49-F238E27FC236}">
                  <a16:creationId xmlns:a16="http://schemas.microsoft.com/office/drawing/2014/main" id="{00000000-0008-0000-0500-00005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ACTAS DE ENTREGA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85</xdr:row>
          <xdr:rowOff>552450</xdr:rowOff>
        </xdr:from>
        <xdr:to>
          <xdr:col>14</xdr:col>
          <xdr:colOff>57150</xdr:colOff>
          <xdr:row>85</xdr:row>
          <xdr:rowOff>857250</xdr:rowOff>
        </xdr:to>
        <xdr:sp macro="" textlink="">
          <xdr:nvSpPr>
            <xdr:cNvPr id="22621" name="Check Box 93" hidden="1">
              <a:extLst>
                <a:ext uri="{63B3BB69-23CF-44E3-9099-C40C66FF867C}">
                  <a14:compatExt spid="_x0000_s22621"/>
                </a:ext>
                <a:ext uri="{FF2B5EF4-FFF2-40B4-BE49-F238E27FC236}">
                  <a16:creationId xmlns:a16="http://schemas.microsoft.com/office/drawing/2014/main" id="{00000000-0008-0000-0500-00005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EVIDECNIAS FOTOGRAFICAS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1457325</xdr:colOff>
          <xdr:row>84</xdr:row>
          <xdr:rowOff>1276350</xdr:rowOff>
        </xdr:from>
        <xdr:to>
          <xdr:col>13</xdr:col>
          <xdr:colOff>933450</xdr:colOff>
          <xdr:row>85</xdr:row>
          <xdr:rowOff>247650</xdr:rowOff>
        </xdr:to>
        <xdr:sp macro="" textlink="">
          <xdr:nvSpPr>
            <xdr:cNvPr id="22622" name="Check Box 94" hidden="1">
              <a:extLst>
                <a:ext uri="{63B3BB69-23CF-44E3-9099-C40C66FF867C}">
                  <a14:compatExt spid="_x0000_s22622"/>
                </a:ext>
                <a:ext uri="{FF2B5EF4-FFF2-40B4-BE49-F238E27FC236}">
                  <a16:creationId xmlns:a16="http://schemas.microsoft.com/office/drawing/2014/main" id="{00000000-0008-0000-0500-00005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CAUSACION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1543050</xdr:colOff>
          <xdr:row>85</xdr:row>
          <xdr:rowOff>114300</xdr:rowOff>
        </xdr:from>
        <xdr:to>
          <xdr:col>14</xdr:col>
          <xdr:colOff>1771650</xdr:colOff>
          <xdr:row>85</xdr:row>
          <xdr:rowOff>361950</xdr:rowOff>
        </xdr:to>
        <xdr:sp macro="" textlink="">
          <xdr:nvSpPr>
            <xdr:cNvPr id="22623" name="Check Box 95" hidden="1">
              <a:extLst>
                <a:ext uri="{63B3BB69-23CF-44E3-9099-C40C66FF867C}">
                  <a14:compatExt spid="_x0000_s22623"/>
                </a:ext>
                <a:ext uri="{FF2B5EF4-FFF2-40B4-BE49-F238E27FC236}">
                  <a16:creationId xmlns:a16="http://schemas.microsoft.com/office/drawing/2014/main" id="{00000000-0008-0000-0500-00005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CUENTA DE COBRO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84</xdr:row>
          <xdr:rowOff>1266825</xdr:rowOff>
        </xdr:from>
        <xdr:to>
          <xdr:col>14</xdr:col>
          <xdr:colOff>971550</xdr:colOff>
          <xdr:row>85</xdr:row>
          <xdr:rowOff>247650</xdr:rowOff>
        </xdr:to>
        <xdr:sp macro="" textlink="">
          <xdr:nvSpPr>
            <xdr:cNvPr id="22624" name="Check Box 96" hidden="1">
              <a:extLst>
                <a:ext uri="{63B3BB69-23CF-44E3-9099-C40C66FF867C}">
                  <a14:compatExt spid="_x0000_s22624"/>
                </a:ext>
                <a:ext uri="{FF2B5EF4-FFF2-40B4-BE49-F238E27FC236}">
                  <a16:creationId xmlns:a16="http://schemas.microsoft.com/office/drawing/2014/main" id="{00000000-0008-0000-0500-00006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CAUSACION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85</xdr:row>
          <xdr:rowOff>285750</xdr:rowOff>
        </xdr:from>
        <xdr:to>
          <xdr:col>14</xdr:col>
          <xdr:colOff>1771650</xdr:colOff>
          <xdr:row>85</xdr:row>
          <xdr:rowOff>514350</xdr:rowOff>
        </xdr:to>
        <xdr:sp macro="" textlink="">
          <xdr:nvSpPr>
            <xdr:cNvPr id="22625" name="Check Box 97" hidden="1">
              <a:extLst>
                <a:ext uri="{63B3BB69-23CF-44E3-9099-C40C66FF867C}">
                  <a14:compatExt spid="_x0000_s22625"/>
                </a:ext>
                <a:ext uri="{FF2B5EF4-FFF2-40B4-BE49-F238E27FC236}">
                  <a16:creationId xmlns:a16="http://schemas.microsoft.com/office/drawing/2014/main" id="{00000000-0008-0000-0500-00006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DOCUMENTO SOPORTE DIAN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85</xdr:row>
          <xdr:rowOff>447675</xdr:rowOff>
        </xdr:from>
        <xdr:to>
          <xdr:col>14</xdr:col>
          <xdr:colOff>1085850</xdr:colOff>
          <xdr:row>85</xdr:row>
          <xdr:rowOff>704850</xdr:rowOff>
        </xdr:to>
        <xdr:sp macro="" textlink="">
          <xdr:nvSpPr>
            <xdr:cNvPr id="22626" name="Check Box 98" hidden="1">
              <a:extLst>
                <a:ext uri="{63B3BB69-23CF-44E3-9099-C40C66FF867C}">
                  <a14:compatExt spid="_x0000_s22626"/>
                </a:ext>
                <a:ext uri="{FF2B5EF4-FFF2-40B4-BE49-F238E27FC236}">
                  <a16:creationId xmlns:a16="http://schemas.microsoft.com/office/drawing/2014/main" id="{00000000-0008-0000-0500-00006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RUT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85</xdr:row>
          <xdr:rowOff>571500</xdr:rowOff>
        </xdr:from>
        <xdr:to>
          <xdr:col>14</xdr:col>
          <xdr:colOff>1771650</xdr:colOff>
          <xdr:row>85</xdr:row>
          <xdr:rowOff>895350</xdr:rowOff>
        </xdr:to>
        <xdr:sp macro="" textlink="">
          <xdr:nvSpPr>
            <xdr:cNvPr id="22627" name="Check Box 99" hidden="1">
              <a:extLst>
                <a:ext uri="{63B3BB69-23CF-44E3-9099-C40C66FF867C}">
                  <a14:compatExt spid="_x0000_s22627"/>
                </a:ext>
                <a:ext uri="{FF2B5EF4-FFF2-40B4-BE49-F238E27FC236}">
                  <a16:creationId xmlns:a16="http://schemas.microsoft.com/office/drawing/2014/main" id="{00000000-0008-0000-0500-00006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ACTAS DE ENTREGA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85</xdr:row>
          <xdr:rowOff>781050</xdr:rowOff>
        </xdr:from>
        <xdr:to>
          <xdr:col>14</xdr:col>
          <xdr:colOff>1504950</xdr:colOff>
          <xdr:row>85</xdr:row>
          <xdr:rowOff>1009650</xdr:rowOff>
        </xdr:to>
        <xdr:sp macro="" textlink="">
          <xdr:nvSpPr>
            <xdr:cNvPr id="22628" name="Check Box 100" hidden="1">
              <a:extLst>
                <a:ext uri="{63B3BB69-23CF-44E3-9099-C40C66FF867C}">
                  <a14:compatExt spid="_x0000_s22628"/>
                </a:ext>
                <a:ext uri="{FF2B5EF4-FFF2-40B4-BE49-F238E27FC236}">
                  <a16:creationId xmlns:a16="http://schemas.microsoft.com/office/drawing/2014/main" id="{00000000-0008-0000-0500-00006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EVIDENCIAS FOTOGRAFICAS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1466850</xdr:colOff>
          <xdr:row>86</xdr:row>
          <xdr:rowOff>123825</xdr:rowOff>
        </xdr:from>
        <xdr:to>
          <xdr:col>13</xdr:col>
          <xdr:colOff>1333500</xdr:colOff>
          <xdr:row>86</xdr:row>
          <xdr:rowOff>361950</xdr:rowOff>
        </xdr:to>
        <xdr:sp macro="" textlink="">
          <xdr:nvSpPr>
            <xdr:cNvPr id="22629" name="Check Box 101" hidden="1">
              <a:extLst>
                <a:ext uri="{63B3BB69-23CF-44E3-9099-C40C66FF867C}">
                  <a14:compatExt spid="_x0000_s22629"/>
                </a:ext>
                <a:ext uri="{FF2B5EF4-FFF2-40B4-BE49-F238E27FC236}">
                  <a16:creationId xmlns:a16="http://schemas.microsoft.com/office/drawing/2014/main" id="{00000000-0008-0000-0500-00006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FACTURA DE VENTA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86</xdr:row>
          <xdr:rowOff>266700</xdr:rowOff>
        </xdr:from>
        <xdr:to>
          <xdr:col>13</xdr:col>
          <xdr:colOff>704850</xdr:colOff>
          <xdr:row>86</xdr:row>
          <xdr:rowOff>514350</xdr:rowOff>
        </xdr:to>
        <xdr:sp macro="" textlink="">
          <xdr:nvSpPr>
            <xdr:cNvPr id="22630" name="Check Box 102" hidden="1">
              <a:extLst>
                <a:ext uri="{63B3BB69-23CF-44E3-9099-C40C66FF867C}">
                  <a14:compatExt spid="_x0000_s22630"/>
                </a:ext>
                <a:ext uri="{FF2B5EF4-FFF2-40B4-BE49-F238E27FC236}">
                  <a16:creationId xmlns:a16="http://schemas.microsoft.com/office/drawing/2014/main" id="{00000000-0008-0000-0500-00006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RUT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1466850</xdr:colOff>
          <xdr:row>86</xdr:row>
          <xdr:rowOff>428625</xdr:rowOff>
        </xdr:from>
        <xdr:to>
          <xdr:col>13</xdr:col>
          <xdr:colOff>1066800</xdr:colOff>
          <xdr:row>86</xdr:row>
          <xdr:rowOff>666750</xdr:rowOff>
        </xdr:to>
        <xdr:sp macro="" textlink="">
          <xdr:nvSpPr>
            <xdr:cNvPr id="22631" name="Check Box 103" hidden="1">
              <a:extLst>
                <a:ext uri="{63B3BB69-23CF-44E3-9099-C40C66FF867C}">
                  <a14:compatExt spid="_x0000_s22631"/>
                </a:ext>
                <a:ext uri="{FF2B5EF4-FFF2-40B4-BE49-F238E27FC236}">
                  <a16:creationId xmlns:a16="http://schemas.microsoft.com/office/drawing/2014/main" id="{00000000-0008-0000-0500-00006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ACTAS DE ENTREGA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86</xdr:row>
          <xdr:rowOff>552450</xdr:rowOff>
        </xdr:from>
        <xdr:to>
          <xdr:col>14</xdr:col>
          <xdr:colOff>57150</xdr:colOff>
          <xdr:row>86</xdr:row>
          <xdr:rowOff>857250</xdr:rowOff>
        </xdr:to>
        <xdr:sp macro="" textlink="">
          <xdr:nvSpPr>
            <xdr:cNvPr id="22632" name="Check Box 104" hidden="1">
              <a:extLst>
                <a:ext uri="{63B3BB69-23CF-44E3-9099-C40C66FF867C}">
                  <a14:compatExt spid="_x0000_s22632"/>
                </a:ext>
                <a:ext uri="{FF2B5EF4-FFF2-40B4-BE49-F238E27FC236}">
                  <a16:creationId xmlns:a16="http://schemas.microsoft.com/office/drawing/2014/main" id="{00000000-0008-0000-0500-00006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EVIDECNIAS FOTOGRAFICAS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1457325</xdr:colOff>
          <xdr:row>85</xdr:row>
          <xdr:rowOff>1171575</xdr:rowOff>
        </xdr:from>
        <xdr:to>
          <xdr:col>13</xdr:col>
          <xdr:colOff>933450</xdr:colOff>
          <xdr:row>86</xdr:row>
          <xdr:rowOff>209550</xdr:rowOff>
        </xdr:to>
        <xdr:sp macro="" textlink="">
          <xdr:nvSpPr>
            <xdr:cNvPr id="22633" name="Check Box 105" hidden="1">
              <a:extLst>
                <a:ext uri="{63B3BB69-23CF-44E3-9099-C40C66FF867C}">
                  <a14:compatExt spid="_x0000_s22633"/>
                </a:ext>
                <a:ext uri="{FF2B5EF4-FFF2-40B4-BE49-F238E27FC236}">
                  <a16:creationId xmlns:a16="http://schemas.microsoft.com/office/drawing/2014/main" id="{00000000-0008-0000-0500-00006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CAUSACION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1543050</xdr:colOff>
          <xdr:row>86</xdr:row>
          <xdr:rowOff>114300</xdr:rowOff>
        </xdr:from>
        <xdr:to>
          <xdr:col>14</xdr:col>
          <xdr:colOff>1771650</xdr:colOff>
          <xdr:row>86</xdr:row>
          <xdr:rowOff>361950</xdr:rowOff>
        </xdr:to>
        <xdr:sp macro="" textlink="">
          <xdr:nvSpPr>
            <xdr:cNvPr id="22634" name="Check Box 106" hidden="1">
              <a:extLst>
                <a:ext uri="{63B3BB69-23CF-44E3-9099-C40C66FF867C}">
                  <a14:compatExt spid="_x0000_s22634"/>
                </a:ext>
                <a:ext uri="{FF2B5EF4-FFF2-40B4-BE49-F238E27FC236}">
                  <a16:creationId xmlns:a16="http://schemas.microsoft.com/office/drawing/2014/main" id="{00000000-0008-0000-0500-00006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CUENTA DE COBRO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1533525</xdr:colOff>
          <xdr:row>85</xdr:row>
          <xdr:rowOff>1190625</xdr:rowOff>
        </xdr:from>
        <xdr:to>
          <xdr:col>14</xdr:col>
          <xdr:colOff>971550</xdr:colOff>
          <xdr:row>86</xdr:row>
          <xdr:rowOff>209550</xdr:rowOff>
        </xdr:to>
        <xdr:sp macro="" textlink="">
          <xdr:nvSpPr>
            <xdr:cNvPr id="22635" name="Check Box 107" hidden="1">
              <a:extLst>
                <a:ext uri="{63B3BB69-23CF-44E3-9099-C40C66FF867C}">
                  <a14:compatExt spid="_x0000_s22635"/>
                </a:ext>
                <a:ext uri="{FF2B5EF4-FFF2-40B4-BE49-F238E27FC236}">
                  <a16:creationId xmlns:a16="http://schemas.microsoft.com/office/drawing/2014/main" id="{00000000-0008-0000-0500-00006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CAUSACION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86</xdr:row>
          <xdr:rowOff>285750</xdr:rowOff>
        </xdr:from>
        <xdr:to>
          <xdr:col>14</xdr:col>
          <xdr:colOff>1771650</xdr:colOff>
          <xdr:row>86</xdr:row>
          <xdr:rowOff>514350</xdr:rowOff>
        </xdr:to>
        <xdr:sp macro="" textlink="">
          <xdr:nvSpPr>
            <xdr:cNvPr id="22636" name="Check Box 108" hidden="1">
              <a:extLst>
                <a:ext uri="{63B3BB69-23CF-44E3-9099-C40C66FF867C}">
                  <a14:compatExt spid="_x0000_s22636"/>
                </a:ext>
                <a:ext uri="{FF2B5EF4-FFF2-40B4-BE49-F238E27FC236}">
                  <a16:creationId xmlns:a16="http://schemas.microsoft.com/office/drawing/2014/main" id="{00000000-0008-0000-0500-00006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DOCUMENTO SOPORTE DIAN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86</xdr:row>
          <xdr:rowOff>447675</xdr:rowOff>
        </xdr:from>
        <xdr:to>
          <xdr:col>14</xdr:col>
          <xdr:colOff>1085850</xdr:colOff>
          <xdr:row>86</xdr:row>
          <xdr:rowOff>704850</xdr:rowOff>
        </xdr:to>
        <xdr:sp macro="" textlink="">
          <xdr:nvSpPr>
            <xdr:cNvPr id="22637" name="Check Box 109" hidden="1">
              <a:extLst>
                <a:ext uri="{63B3BB69-23CF-44E3-9099-C40C66FF867C}">
                  <a14:compatExt spid="_x0000_s22637"/>
                </a:ext>
                <a:ext uri="{FF2B5EF4-FFF2-40B4-BE49-F238E27FC236}">
                  <a16:creationId xmlns:a16="http://schemas.microsoft.com/office/drawing/2014/main" id="{00000000-0008-0000-0500-00006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RUT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86</xdr:row>
          <xdr:rowOff>571500</xdr:rowOff>
        </xdr:from>
        <xdr:to>
          <xdr:col>14</xdr:col>
          <xdr:colOff>1771650</xdr:colOff>
          <xdr:row>86</xdr:row>
          <xdr:rowOff>895350</xdr:rowOff>
        </xdr:to>
        <xdr:sp macro="" textlink="">
          <xdr:nvSpPr>
            <xdr:cNvPr id="22638" name="Check Box 110" hidden="1">
              <a:extLst>
                <a:ext uri="{63B3BB69-23CF-44E3-9099-C40C66FF867C}">
                  <a14:compatExt spid="_x0000_s22638"/>
                </a:ext>
                <a:ext uri="{FF2B5EF4-FFF2-40B4-BE49-F238E27FC236}">
                  <a16:creationId xmlns:a16="http://schemas.microsoft.com/office/drawing/2014/main" id="{00000000-0008-0000-0500-00006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ACTAS DE ENTREGA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86</xdr:row>
          <xdr:rowOff>781050</xdr:rowOff>
        </xdr:from>
        <xdr:to>
          <xdr:col>14</xdr:col>
          <xdr:colOff>1504950</xdr:colOff>
          <xdr:row>86</xdr:row>
          <xdr:rowOff>1009650</xdr:rowOff>
        </xdr:to>
        <xdr:sp macro="" textlink="">
          <xdr:nvSpPr>
            <xdr:cNvPr id="22639" name="Check Box 111" hidden="1">
              <a:extLst>
                <a:ext uri="{63B3BB69-23CF-44E3-9099-C40C66FF867C}">
                  <a14:compatExt spid="_x0000_s22639"/>
                </a:ext>
                <a:ext uri="{FF2B5EF4-FFF2-40B4-BE49-F238E27FC236}">
                  <a16:creationId xmlns:a16="http://schemas.microsoft.com/office/drawing/2014/main" id="{00000000-0008-0000-0500-00006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EVIDENCIAS FOTOGRAFICAS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1466850</xdr:colOff>
          <xdr:row>87</xdr:row>
          <xdr:rowOff>123825</xdr:rowOff>
        </xdr:from>
        <xdr:to>
          <xdr:col>13</xdr:col>
          <xdr:colOff>1333500</xdr:colOff>
          <xdr:row>87</xdr:row>
          <xdr:rowOff>361950</xdr:rowOff>
        </xdr:to>
        <xdr:sp macro="" textlink="">
          <xdr:nvSpPr>
            <xdr:cNvPr id="22640" name="Check Box 112" hidden="1">
              <a:extLst>
                <a:ext uri="{63B3BB69-23CF-44E3-9099-C40C66FF867C}">
                  <a14:compatExt spid="_x0000_s22640"/>
                </a:ext>
                <a:ext uri="{FF2B5EF4-FFF2-40B4-BE49-F238E27FC236}">
                  <a16:creationId xmlns:a16="http://schemas.microsoft.com/office/drawing/2014/main" id="{00000000-0008-0000-0500-00007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FACTURA DE VENTA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87</xdr:row>
          <xdr:rowOff>266700</xdr:rowOff>
        </xdr:from>
        <xdr:to>
          <xdr:col>13</xdr:col>
          <xdr:colOff>704850</xdr:colOff>
          <xdr:row>87</xdr:row>
          <xdr:rowOff>514350</xdr:rowOff>
        </xdr:to>
        <xdr:sp macro="" textlink="">
          <xdr:nvSpPr>
            <xdr:cNvPr id="22641" name="Check Box 113" hidden="1">
              <a:extLst>
                <a:ext uri="{63B3BB69-23CF-44E3-9099-C40C66FF867C}">
                  <a14:compatExt spid="_x0000_s22641"/>
                </a:ext>
                <a:ext uri="{FF2B5EF4-FFF2-40B4-BE49-F238E27FC236}">
                  <a16:creationId xmlns:a16="http://schemas.microsoft.com/office/drawing/2014/main" id="{00000000-0008-0000-0500-00007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RUT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1466850</xdr:colOff>
          <xdr:row>87</xdr:row>
          <xdr:rowOff>428625</xdr:rowOff>
        </xdr:from>
        <xdr:to>
          <xdr:col>13</xdr:col>
          <xdr:colOff>1066800</xdr:colOff>
          <xdr:row>87</xdr:row>
          <xdr:rowOff>666750</xdr:rowOff>
        </xdr:to>
        <xdr:sp macro="" textlink="">
          <xdr:nvSpPr>
            <xdr:cNvPr id="22642" name="Check Box 114" hidden="1">
              <a:extLst>
                <a:ext uri="{63B3BB69-23CF-44E3-9099-C40C66FF867C}">
                  <a14:compatExt spid="_x0000_s22642"/>
                </a:ext>
                <a:ext uri="{FF2B5EF4-FFF2-40B4-BE49-F238E27FC236}">
                  <a16:creationId xmlns:a16="http://schemas.microsoft.com/office/drawing/2014/main" id="{00000000-0008-0000-0500-00007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ACTAS DE ENTREGA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87</xdr:row>
          <xdr:rowOff>552450</xdr:rowOff>
        </xdr:from>
        <xdr:to>
          <xdr:col>14</xdr:col>
          <xdr:colOff>57150</xdr:colOff>
          <xdr:row>87</xdr:row>
          <xdr:rowOff>857250</xdr:rowOff>
        </xdr:to>
        <xdr:sp macro="" textlink="">
          <xdr:nvSpPr>
            <xdr:cNvPr id="22643" name="Check Box 115" hidden="1">
              <a:extLst>
                <a:ext uri="{63B3BB69-23CF-44E3-9099-C40C66FF867C}">
                  <a14:compatExt spid="_x0000_s22643"/>
                </a:ext>
                <a:ext uri="{FF2B5EF4-FFF2-40B4-BE49-F238E27FC236}">
                  <a16:creationId xmlns:a16="http://schemas.microsoft.com/office/drawing/2014/main" id="{00000000-0008-0000-0500-00007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EVIDECNIAS FOTOGRAFICAS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1457325</xdr:colOff>
          <xdr:row>86</xdr:row>
          <xdr:rowOff>1209675</xdr:rowOff>
        </xdr:from>
        <xdr:to>
          <xdr:col>13</xdr:col>
          <xdr:colOff>933450</xdr:colOff>
          <xdr:row>87</xdr:row>
          <xdr:rowOff>247650</xdr:rowOff>
        </xdr:to>
        <xdr:sp macro="" textlink="">
          <xdr:nvSpPr>
            <xdr:cNvPr id="22644" name="Check Box 116" hidden="1">
              <a:extLst>
                <a:ext uri="{63B3BB69-23CF-44E3-9099-C40C66FF867C}">
                  <a14:compatExt spid="_x0000_s22644"/>
                </a:ext>
                <a:ext uri="{FF2B5EF4-FFF2-40B4-BE49-F238E27FC236}">
                  <a16:creationId xmlns:a16="http://schemas.microsoft.com/office/drawing/2014/main" id="{00000000-0008-0000-0500-00007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CAUSACION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1543050</xdr:colOff>
          <xdr:row>87</xdr:row>
          <xdr:rowOff>114300</xdr:rowOff>
        </xdr:from>
        <xdr:to>
          <xdr:col>14</xdr:col>
          <xdr:colOff>1771650</xdr:colOff>
          <xdr:row>87</xdr:row>
          <xdr:rowOff>361950</xdr:rowOff>
        </xdr:to>
        <xdr:sp macro="" textlink="">
          <xdr:nvSpPr>
            <xdr:cNvPr id="22645" name="Check Box 117" hidden="1">
              <a:extLst>
                <a:ext uri="{63B3BB69-23CF-44E3-9099-C40C66FF867C}">
                  <a14:compatExt spid="_x0000_s22645"/>
                </a:ext>
                <a:ext uri="{FF2B5EF4-FFF2-40B4-BE49-F238E27FC236}">
                  <a16:creationId xmlns:a16="http://schemas.microsoft.com/office/drawing/2014/main" id="{00000000-0008-0000-0500-00007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CUENTA DE COBRO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1533525</xdr:colOff>
          <xdr:row>86</xdr:row>
          <xdr:rowOff>1200150</xdr:rowOff>
        </xdr:from>
        <xdr:to>
          <xdr:col>14</xdr:col>
          <xdr:colOff>971550</xdr:colOff>
          <xdr:row>87</xdr:row>
          <xdr:rowOff>247650</xdr:rowOff>
        </xdr:to>
        <xdr:sp macro="" textlink="">
          <xdr:nvSpPr>
            <xdr:cNvPr id="22646" name="Check Box 118" hidden="1">
              <a:extLst>
                <a:ext uri="{63B3BB69-23CF-44E3-9099-C40C66FF867C}">
                  <a14:compatExt spid="_x0000_s22646"/>
                </a:ext>
                <a:ext uri="{FF2B5EF4-FFF2-40B4-BE49-F238E27FC236}">
                  <a16:creationId xmlns:a16="http://schemas.microsoft.com/office/drawing/2014/main" id="{00000000-0008-0000-0500-00007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CAUSACION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87</xdr:row>
          <xdr:rowOff>285750</xdr:rowOff>
        </xdr:from>
        <xdr:to>
          <xdr:col>14</xdr:col>
          <xdr:colOff>1771650</xdr:colOff>
          <xdr:row>87</xdr:row>
          <xdr:rowOff>514350</xdr:rowOff>
        </xdr:to>
        <xdr:sp macro="" textlink="">
          <xdr:nvSpPr>
            <xdr:cNvPr id="22647" name="Check Box 119" hidden="1">
              <a:extLst>
                <a:ext uri="{63B3BB69-23CF-44E3-9099-C40C66FF867C}">
                  <a14:compatExt spid="_x0000_s22647"/>
                </a:ext>
                <a:ext uri="{FF2B5EF4-FFF2-40B4-BE49-F238E27FC236}">
                  <a16:creationId xmlns:a16="http://schemas.microsoft.com/office/drawing/2014/main" id="{00000000-0008-0000-0500-00007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DOCUMENTO SOPORTE DIAN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87</xdr:row>
          <xdr:rowOff>447675</xdr:rowOff>
        </xdr:from>
        <xdr:to>
          <xdr:col>14</xdr:col>
          <xdr:colOff>1085850</xdr:colOff>
          <xdr:row>87</xdr:row>
          <xdr:rowOff>704850</xdr:rowOff>
        </xdr:to>
        <xdr:sp macro="" textlink="">
          <xdr:nvSpPr>
            <xdr:cNvPr id="22648" name="Check Box 120" hidden="1">
              <a:extLst>
                <a:ext uri="{63B3BB69-23CF-44E3-9099-C40C66FF867C}">
                  <a14:compatExt spid="_x0000_s22648"/>
                </a:ext>
                <a:ext uri="{FF2B5EF4-FFF2-40B4-BE49-F238E27FC236}">
                  <a16:creationId xmlns:a16="http://schemas.microsoft.com/office/drawing/2014/main" id="{00000000-0008-0000-0500-00007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RUT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87</xdr:row>
          <xdr:rowOff>571500</xdr:rowOff>
        </xdr:from>
        <xdr:to>
          <xdr:col>14</xdr:col>
          <xdr:colOff>1771650</xdr:colOff>
          <xdr:row>87</xdr:row>
          <xdr:rowOff>895350</xdr:rowOff>
        </xdr:to>
        <xdr:sp macro="" textlink="">
          <xdr:nvSpPr>
            <xdr:cNvPr id="22649" name="Check Box 121" hidden="1">
              <a:extLst>
                <a:ext uri="{63B3BB69-23CF-44E3-9099-C40C66FF867C}">
                  <a14:compatExt spid="_x0000_s22649"/>
                </a:ext>
                <a:ext uri="{FF2B5EF4-FFF2-40B4-BE49-F238E27FC236}">
                  <a16:creationId xmlns:a16="http://schemas.microsoft.com/office/drawing/2014/main" id="{00000000-0008-0000-0500-00007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ACTAS DE ENTREGA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87</xdr:row>
          <xdr:rowOff>781050</xdr:rowOff>
        </xdr:from>
        <xdr:to>
          <xdr:col>14</xdr:col>
          <xdr:colOff>1504950</xdr:colOff>
          <xdr:row>87</xdr:row>
          <xdr:rowOff>1009650</xdr:rowOff>
        </xdr:to>
        <xdr:sp macro="" textlink="">
          <xdr:nvSpPr>
            <xdr:cNvPr id="22650" name="Check Box 122" hidden="1">
              <a:extLst>
                <a:ext uri="{63B3BB69-23CF-44E3-9099-C40C66FF867C}">
                  <a14:compatExt spid="_x0000_s22650"/>
                </a:ext>
                <a:ext uri="{FF2B5EF4-FFF2-40B4-BE49-F238E27FC236}">
                  <a16:creationId xmlns:a16="http://schemas.microsoft.com/office/drawing/2014/main" id="{00000000-0008-0000-0500-00007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EVIDENCIAS FOTOGRAFICAS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1466850</xdr:colOff>
          <xdr:row>88</xdr:row>
          <xdr:rowOff>123825</xdr:rowOff>
        </xdr:from>
        <xdr:to>
          <xdr:col>13</xdr:col>
          <xdr:colOff>1333500</xdr:colOff>
          <xdr:row>88</xdr:row>
          <xdr:rowOff>361950</xdr:rowOff>
        </xdr:to>
        <xdr:sp macro="" textlink="">
          <xdr:nvSpPr>
            <xdr:cNvPr id="22651" name="Check Box 123" hidden="1">
              <a:extLst>
                <a:ext uri="{63B3BB69-23CF-44E3-9099-C40C66FF867C}">
                  <a14:compatExt spid="_x0000_s22651"/>
                </a:ext>
                <a:ext uri="{FF2B5EF4-FFF2-40B4-BE49-F238E27FC236}">
                  <a16:creationId xmlns:a16="http://schemas.microsoft.com/office/drawing/2014/main" id="{00000000-0008-0000-0500-00007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FACTURA DE VENTA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88</xdr:row>
          <xdr:rowOff>266700</xdr:rowOff>
        </xdr:from>
        <xdr:to>
          <xdr:col>13</xdr:col>
          <xdr:colOff>704850</xdr:colOff>
          <xdr:row>88</xdr:row>
          <xdr:rowOff>514350</xdr:rowOff>
        </xdr:to>
        <xdr:sp macro="" textlink="">
          <xdr:nvSpPr>
            <xdr:cNvPr id="22652" name="Check Box 124" hidden="1">
              <a:extLst>
                <a:ext uri="{63B3BB69-23CF-44E3-9099-C40C66FF867C}">
                  <a14:compatExt spid="_x0000_s22652"/>
                </a:ext>
                <a:ext uri="{FF2B5EF4-FFF2-40B4-BE49-F238E27FC236}">
                  <a16:creationId xmlns:a16="http://schemas.microsoft.com/office/drawing/2014/main" id="{00000000-0008-0000-0500-00007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RUT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1466850</xdr:colOff>
          <xdr:row>88</xdr:row>
          <xdr:rowOff>428625</xdr:rowOff>
        </xdr:from>
        <xdr:to>
          <xdr:col>13</xdr:col>
          <xdr:colOff>1066800</xdr:colOff>
          <xdr:row>88</xdr:row>
          <xdr:rowOff>666750</xdr:rowOff>
        </xdr:to>
        <xdr:sp macro="" textlink="">
          <xdr:nvSpPr>
            <xdr:cNvPr id="22653" name="Check Box 125" hidden="1">
              <a:extLst>
                <a:ext uri="{63B3BB69-23CF-44E3-9099-C40C66FF867C}">
                  <a14:compatExt spid="_x0000_s22653"/>
                </a:ext>
                <a:ext uri="{FF2B5EF4-FFF2-40B4-BE49-F238E27FC236}">
                  <a16:creationId xmlns:a16="http://schemas.microsoft.com/office/drawing/2014/main" id="{00000000-0008-0000-0500-00007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ACTAS DE ENTREGA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88</xdr:row>
          <xdr:rowOff>552450</xdr:rowOff>
        </xdr:from>
        <xdr:to>
          <xdr:col>14</xdr:col>
          <xdr:colOff>57150</xdr:colOff>
          <xdr:row>88</xdr:row>
          <xdr:rowOff>857250</xdr:rowOff>
        </xdr:to>
        <xdr:sp macro="" textlink="">
          <xdr:nvSpPr>
            <xdr:cNvPr id="22654" name="Check Box 126" hidden="1">
              <a:extLst>
                <a:ext uri="{63B3BB69-23CF-44E3-9099-C40C66FF867C}">
                  <a14:compatExt spid="_x0000_s22654"/>
                </a:ext>
                <a:ext uri="{FF2B5EF4-FFF2-40B4-BE49-F238E27FC236}">
                  <a16:creationId xmlns:a16="http://schemas.microsoft.com/office/drawing/2014/main" id="{00000000-0008-0000-0500-00007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EVIDECNIAS FOTOGRAFICAS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1457325</xdr:colOff>
          <xdr:row>87</xdr:row>
          <xdr:rowOff>1190625</xdr:rowOff>
        </xdr:from>
        <xdr:to>
          <xdr:col>13</xdr:col>
          <xdr:colOff>933450</xdr:colOff>
          <xdr:row>88</xdr:row>
          <xdr:rowOff>247650</xdr:rowOff>
        </xdr:to>
        <xdr:sp macro="" textlink="">
          <xdr:nvSpPr>
            <xdr:cNvPr id="22655" name="Check Box 127" hidden="1">
              <a:extLst>
                <a:ext uri="{63B3BB69-23CF-44E3-9099-C40C66FF867C}">
                  <a14:compatExt spid="_x0000_s22655"/>
                </a:ext>
                <a:ext uri="{FF2B5EF4-FFF2-40B4-BE49-F238E27FC236}">
                  <a16:creationId xmlns:a16="http://schemas.microsoft.com/office/drawing/2014/main" id="{00000000-0008-0000-0500-00007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CAUSACION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1543050</xdr:colOff>
          <xdr:row>88</xdr:row>
          <xdr:rowOff>114300</xdr:rowOff>
        </xdr:from>
        <xdr:to>
          <xdr:col>14</xdr:col>
          <xdr:colOff>1771650</xdr:colOff>
          <xdr:row>88</xdr:row>
          <xdr:rowOff>361950</xdr:rowOff>
        </xdr:to>
        <xdr:sp macro="" textlink="">
          <xdr:nvSpPr>
            <xdr:cNvPr id="22656" name="Check Box 128" hidden="1">
              <a:extLst>
                <a:ext uri="{63B3BB69-23CF-44E3-9099-C40C66FF867C}">
                  <a14:compatExt spid="_x0000_s22656"/>
                </a:ext>
                <a:ext uri="{FF2B5EF4-FFF2-40B4-BE49-F238E27FC236}">
                  <a16:creationId xmlns:a16="http://schemas.microsoft.com/office/drawing/2014/main" id="{00000000-0008-0000-0500-00008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CUENTA DE COBRO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1533525</xdr:colOff>
          <xdr:row>87</xdr:row>
          <xdr:rowOff>1200150</xdr:rowOff>
        </xdr:from>
        <xdr:to>
          <xdr:col>14</xdr:col>
          <xdr:colOff>971550</xdr:colOff>
          <xdr:row>88</xdr:row>
          <xdr:rowOff>247650</xdr:rowOff>
        </xdr:to>
        <xdr:sp macro="" textlink="">
          <xdr:nvSpPr>
            <xdr:cNvPr id="22657" name="Check Box 129" hidden="1">
              <a:extLst>
                <a:ext uri="{63B3BB69-23CF-44E3-9099-C40C66FF867C}">
                  <a14:compatExt spid="_x0000_s22657"/>
                </a:ext>
                <a:ext uri="{FF2B5EF4-FFF2-40B4-BE49-F238E27FC236}">
                  <a16:creationId xmlns:a16="http://schemas.microsoft.com/office/drawing/2014/main" id="{00000000-0008-0000-0500-00008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CAUSACION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88</xdr:row>
          <xdr:rowOff>285750</xdr:rowOff>
        </xdr:from>
        <xdr:to>
          <xdr:col>14</xdr:col>
          <xdr:colOff>1771650</xdr:colOff>
          <xdr:row>88</xdr:row>
          <xdr:rowOff>514350</xdr:rowOff>
        </xdr:to>
        <xdr:sp macro="" textlink="">
          <xdr:nvSpPr>
            <xdr:cNvPr id="22658" name="Check Box 130" hidden="1">
              <a:extLst>
                <a:ext uri="{63B3BB69-23CF-44E3-9099-C40C66FF867C}">
                  <a14:compatExt spid="_x0000_s22658"/>
                </a:ext>
                <a:ext uri="{FF2B5EF4-FFF2-40B4-BE49-F238E27FC236}">
                  <a16:creationId xmlns:a16="http://schemas.microsoft.com/office/drawing/2014/main" id="{00000000-0008-0000-0500-00008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DOCUMENTO SOPORTE DIAN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88</xdr:row>
          <xdr:rowOff>447675</xdr:rowOff>
        </xdr:from>
        <xdr:to>
          <xdr:col>14</xdr:col>
          <xdr:colOff>1085850</xdr:colOff>
          <xdr:row>88</xdr:row>
          <xdr:rowOff>704850</xdr:rowOff>
        </xdr:to>
        <xdr:sp macro="" textlink="">
          <xdr:nvSpPr>
            <xdr:cNvPr id="22659" name="Check Box 131" hidden="1">
              <a:extLst>
                <a:ext uri="{63B3BB69-23CF-44E3-9099-C40C66FF867C}">
                  <a14:compatExt spid="_x0000_s22659"/>
                </a:ext>
                <a:ext uri="{FF2B5EF4-FFF2-40B4-BE49-F238E27FC236}">
                  <a16:creationId xmlns:a16="http://schemas.microsoft.com/office/drawing/2014/main" id="{00000000-0008-0000-0500-00008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RUT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88</xdr:row>
          <xdr:rowOff>571500</xdr:rowOff>
        </xdr:from>
        <xdr:to>
          <xdr:col>14</xdr:col>
          <xdr:colOff>1771650</xdr:colOff>
          <xdr:row>88</xdr:row>
          <xdr:rowOff>895350</xdr:rowOff>
        </xdr:to>
        <xdr:sp macro="" textlink="">
          <xdr:nvSpPr>
            <xdr:cNvPr id="22660" name="Check Box 132" hidden="1">
              <a:extLst>
                <a:ext uri="{63B3BB69-23CF-44E3-9099-C40C66FF867C}">
                  <a14:compatExt spid="_x0000_s22660"/>
                </a:ext>
                <a:ext uri="{FF2B5EF4-FFF2-40B4-BE49-F238E27FC236}">
                  <a16:creationId xmlns:a16="http://schemas.microsoft.com/office/drawing/2014/main" id="{00000000-0008-0000-0500-00008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ACTAS DE ENTREGA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88</xdr:row>
          <xdr:rowOff>781050</xdr:rowOff>
        </xdr:from>
        <xdr:to>
          <xdr:col>14</xdr:col>
          <xdr:colOff>1504950</xdr:colOff>
          <xdr:row>88</xdr:row>
          <xdr:rowOff>1009650</xdr:rowOff>
        </xdr:to>
        <xdr:sp macro="" textlink="">
          <xdr:nvSpPr>
            <xdr:cNvPr id="22661" name="Check Box 133" hidden="1">
              <a:extLst>
                <a:ext uri="{63B3BB69-23CF-44E3-9099-C40C66FF867C}">
                  <a14:compatExt spid="_x0000_s22661"/>
                </a:ext>
                <a:ext uri="{FF2B5EF4-FFF2-40B4-BE49-F238E27FC236}">
                  <a16:creationId xmlns:a16="http://schemas.microsoft.com/office/drawing/2014/main" id="{00000000-0008-0000-0500-00008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EVIDENCIAS FOTOGRAFICAS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1466850</xdr:colOff>
          <xdr:row>89</xdr:row>
          <xdr:rowOff>123825</xdr:rowOff>
        </xdr:from>
        <xdr:to>
          <xdr:col>13</xdr:col>
          <xdr:colOff>1333500</xdr:colOff>
          <xdr:row>89</xdr:row>
          <xdr:rowOff>361950</xdr:rowOff>
        </xdr:to>
        <xdr:sp macro="" textlink="">
          <xdr:nvSpPr>
            <xdr:cNvPr id="22662" name="Check Box 134" hidden="1">
              <a:extLst>
                <a:ext uri="{63B3BB69-23CF-44E3-9099-C40C66FF867C}">
                  <a14:compatExt spid="_x0000_s22662"/>
                </a:ext>
                <a:ext uri="{FF2B5EF4-FFF2-40B4-BE49-F238E27FC236}">
                  <a16:creationId xmlns:a16="http://schemas.microsoft.com/office/drawing/2014/main" id="{00000000-0008-0000-0500-00008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FACTURA DE VENTA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89</xdr:row>
          <xdr:rowOff>266700</xdr:rowOff>
        </xdr:from>
        <xdr:to>
          <xdr:col>13</xdr:col>
          <xdr:colOff>704850</xdr:colOff>
          <xdr:row>89</xdr:row>
          <xdr:rowOff>514350</xdr:rowOff>
        </xdr:to>
        <xdr:sp macro="" textlink="">
          <xdr:nvSpPr>
            <xdr:cNvPr id="22663" name="Check Box 135" hidden="1">
              <a:extLst>
                <a:ext uri="{63B3BB69-23CF-44E3-9099-C40C66FF867C}">
                  <a14:compatExt spid="_x0000_s22663"/>
                </a:ext>
                <a:ext uri="{FF2B5EF4-FFF2-40B4-BE49-F238E27FC236}">
                  <a16:creationId xmlns:a16="http://schemas.microsoft.com/office/drawing/2014/main" id="{00000000-0008-0000-0500-00008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RUT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1466850</xdr:colOff>
          <xdr:row>89</xdr:row>
          <xdr:rowOff>428625</xdr:rowOff>
        </xdr:from>
        <xdr:to>
          <xdr:col>13</xdr:col>
          <xdr:colOff>1066800</xdr:colOff>
          <xdr:row>89</xdr:row>
          <xdr:rowOff>666750</xdr:rowOff>
        </xdr:to>
        <xdr:sp macro="" textlink="">
          <xdr:nvSpPr>
            <xdr:cNvPr id="22664" name="Check Box 136" hidden="1">
              <a:extLst>
                <a:ext uri="{63B3BB69-23CF-44E3-9099-C40C66FF867C}">
                  <a14:compatExt spid="_x0000_s22664"/>
                </a:ext>
                <a:ext uri="{FF2B5EF4-FFF2-40B4-BE49-F238E27FC236}">
                  <a16:creationId xmlns:a16="http://schemas.microsoft.com/office/drawing/2014/main" id="{00000000-0008-0000-0500-00008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ACTAS DE ENTREGA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89</xdr:row>
          <xdr:rowOff>552450</xdr:rowOff>
        </xdr:from>
        <xdr:to>
          <xdr:col>14</xdr:col>
          <xdr:colOff>57150</xdr:colOff>
          <xdr:row>89</xdr:row>
          <xdr:rowOff>857250</xdr:rowOff>
        </xdr:to>
        <xdr:sp macro="" textlink="">
          <xdr:nvSpPr>
            <xdr:cNvPr id="22665" name="Check Box 137" hidden="1">
              <a:extLst>
                <a:ext uri="{63B3BB69-23CF-44E3-9099-C40C66FF867C}">
                  <a14:compatExt spid="_x0000_s22665"/>
                </a:ext>
                <a:ext uri="{FF2B5EF4-FFF2-40B4-BE49-F238E27FC236}">
                  <a16:creationId xmlns:a16="http://schemas.microsoft.com/office/drawing/2014/main" id="{00000000-0008-0000-0500-00008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EVIDECNIAS FOTOGRAFICAS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1457325</xdr:colOff>
          <xdr:row>88</xdr:row>
          <xdr:rowOff>1247775</xdr:rowOff>
        </xdr:from>
        <xdr:to>
          <xdr:col>13</xdr:col>
          <xdr:colOff>933450</xdr:colOff>
          <xdr:row>89</xdr:row>
          <xdr:rowOff>247650</xdr:rowOff>
        </xdr:to>
        <xdr:sp macro="" textlink="">
          <xdr:nvSpPr>
            <xdr:cNvPr id="22666" name="Check Box 138" hidden="1">
              <a:extLst>
                <a:ext uri="{63B3BB69-23CF-44E3-9099-C40C66FF867C}">
                  <a14:compatExt spid="_x0000_s22666"/>
                </a:ext>
                <a:ext uri="{FF2B5EF4-FFF2-40B4-BE49-F238E27FC236}">
                  <a16:creationId xmlns:a16="http://schemas.microsoft.com/office/drawing/2014/main" id="{00000000-0008-0000-0500-00008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CAUSACION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1543050</xdr:colOff>
          <xdr:row>89</xdr:row>
          <xdr:rowOff>114300</xdr:rowOff>
        </xdr:from>
        <xdr:to>
          <xdr:col>14</xdr:col>
          <xdr:colOff>1771650</xdr:colOff>
          <xdr:row>89</xdr:row>
          <xdr:rowOff>361950</xdr:rowOff>
        </xdr:to>
        <xdr:sp macro="" textlink="">
          <xdr:nvSpPr>
            <xdr:cNvPr id="22667" name="Check Box 139" hidden="1">
              <a:extLst>
                <a:ext uri="{63B3BB69-23CF-44E3-9099-C40C66FF867C}">
                  <a14:compatExt spid="_x0000_s22667"/>
                </a:ext>
                <a:ext uri="{FF2B5EF4-FFF2-40B4-BE49-F238E27FC236}">
                  <a16:creationId xmlns:a16="http://schemas.microsoft.com/office/drawing/2014/main" id="{00000000-0008-0000-0500-00008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CUENTA DE COBRO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1533525</xdr:colOff>
          <xdr:row>88</xdr:row>
          <xdr:rowOff>1171575</xdr:rowOff>
        </xdr:from>
        <xdr:to>
          <xdr:col>14</xdr:col>
          <xdr:colOff>971550</xdr:colOff>
          <xdr:row>89</xdr:row>
          <xdr:rowOff>247650</xdr:rowOff>
        </xdr:to>
        <xdr:sp macro="" textlink="">
          <xdr:nvSpPr>
            <xdr:cNvPr id="22668" name="Check Box 140" hidden="1">
              <a:extLst>
                <a:ext uri="{63B3BB69-23CF-44E3-9099-C40C66FF867C}">
                  <a14:compatExt spid="_x0000_s22668"/>
                </a:ext>
                <a:ext uri="{FF2B5EF4-FFF2-40B4-BE49-F238E27FC236}">
                  <a16:creationId xmlns:a16="http://schemas.microsoft.com/office/drawing/2014/main" id="{00000000-0008-0000-0500-00008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CAUSACION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89</xdr:row>
          <xdr:rowOff>285750</xdr:rowOff>
        </xdr:from>
        <xdr:to>
          <xdr:col>14</xdr:col>
          <xdr:colOff>1771650</xdr:colOff>
          <xdr:row>89</xdr:row>
          <xdr:rowOff>514350</xdr:rowOff>
        </xdr:to>
        <xdr:sp macro="" textlink="">
          <xdr:nvSpPr>
            <xdr:cNvPr id="22669" name="Check Box 141" hidden="1">
              <a:extLst>
                <a:ext uri="{63B3BB69-23CF-44E3-9099-C40C66FF867C}">
                  <a14:compatExt spid="_x0000_s22669"/>
                </a:ext>
                <a:ext uri="{FF2B5EF4-FFF2-40B4-BE49-F238E27FC236}">
                  <a16:creationId xmlns:a16="http://schemas.microsoft.com/office/drawing/2014/main" id="{00000000-0008-0000-0500-00008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DOCUMENTO SOPORTE DIAN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89</xdr:row>
          <xdr:rowOff>447675</xdr:rowOff>
        </xdr:from>
        <xdr:to>
          <xdr:col>14</xdr:col>
          <xdr:colOff>1085850</xdr:colOff>
          <xdr:row>89</xdr:row>
          <xdr:rowOff>704850</xdr:rowOff>
        </xdr:to>
        <xdr:sp macro="" textlink="">
          <xdr:nvSpPr>
            <xdr:cNvPr id="22670" name="Check Box 142" hidden="1">
              <a:extLst>
                <a:ext uri="{63B3BB69-23CF-44E3-9099-C40C66FF867C}">
                  <a14:compatExt spid="_x0000_s22670"/>
                </a:ext>
                <a:ext uri="{FF2B5EF4-FFF2-40B4-BE49-F238E27FC236}">
                  <a16:creationId xmlns:a16="http://schemas.microsoft.com/office/drawing/2014/main" id="{00000000-0008-0000-0500-00008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RUT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89</xdr:row>
          <xdr:rowOff>571500</xdr:rowOff>
        </xdr:from>
        <xdr:to>
          <xdr:col>14</xdr:col>
          <xdr:colOff>1771650</xdr:colOff>
          <xdr:row>89</xdr:row>
          <xdr:rowOff>895350</xdr:rowOff>
        </xdr:to>
        <xdr:sp macro="" textlink="">
          <xdr:nvSpPr>
            <xdr:cNvPr id="22671" name="Check Box 143" hidden="1">
              <a:extLst>
                <a:ext uri="{63B3BB69-23CF-44E3-9099-C40C66FF867C}">
                  <a14:compatExt spid="_x0000_s22671"/>
                </a:ext>
                <a:ext uri="{FF2B5EF4-FFF2-40B4-BE49-F238E27FC236}">
                  <a16:creationId xmlns:a16="http://schemas.microsoft.com/office/drawing/2014/main" id="{00000000-0008-0000-0500-00008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ACTAS DE ENTREGA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89</xdr:row>
          <xdr:rowOff>781050</xdr:rowOff>
        </xdr:from>
        <xdr:to>
          <xdr:col>14</xdr:col>
          <xdr:colOff>1504950</xdr:colOff>
          <xdr:row>89</xdr:row>
          <xdr:rowOff>1009650</xdr:rowOff>
        </xdr:to>
        <xdr:sp macro="" textlink="">
          <xdr:nvSpPr>
            <xdr:cNvPr id="22672" name="Check Box 144" hidden="1">
              <a:extLst>
                <a:ext uri="{63B3BB69-23CF-44E3-9099-C40C66FF867C}">
                  <a14:compatExt spid="_x0000_s22672"/>
                </a:ext>
                <a:ext uri="{FF2B5EF4-FFF2-40B4-BE49-F238E27FC236}">
                  <a16:creationId xmlns:a16="http://schemas.microsoft.com/office/drawing/2014/main" id="{00000000-0008-0000-0500-00009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EVIDENCIAS FOTOGRAFICAS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514350</xdr:colOff>
          <xdr:row>91</xdr:row>
          <xdr:rowOff>9525</xdr:rowOff>
        </xdr:from>
        <xdr:to>
          <xdr:col>14</xdr:col>
          <xdr:colOff>1847850</xdr:colOff>
          <xdr:row>91</xdr:row>
          <xdr:rowOff>247650</xdr:rowOff>
        </xdr:to>
        <xdr:sp macro="" textlink="">
          <xdr:nvSpPr>
            <xdr:cNvPr id="22673" name="Check Box 145" hidden="1">
              <a:extLst>
                <a:ext uri="{63B3BB69-23CF-44E3-9099-C40C66FF867C}">
                  <a14:compatExt spid="_x0000_s22673"/>
                </a:ext>
                <a:ext uri="{FF2B5EF4-FFF2-40B4-BE49-F238E27FC236}">
                  <a16:creationId xmlns:a16="http://schemas.microsoft.com/office/drawing/2014/main" id="{00000000-0008-0000-0500-00009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FACTURA DEL SERVICIO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91</xdr:row>
          <xdr:rowOff>9525</xdr:rowOff>
        </xdr:from>
        <xdr:to>
          <xdr:col>13</xdr:col>
          <xdr:colOff>990600</xdr:colOff>
          <xdr:row>91</xdr:row>
          <xdr:rowOff>266700</xdr:rowOff>
        </xdr:to>
        <xdr:sp macro="" textlink="">
          <xdr:nvSpPr>
            <xdr:cNvPr id="22674" name="Check Box 146" hidden="1">
              <a:extLst>
                <a:ext uri="{63B3BB69-23CF-44E3-9099-C40C66FF867C}">
                  <a14:compatExt spid="_x0000_s22674"/>
                </a:ext>
                <a:ext uri="{FF2B5EF4-FFF2-40B4-BE49-F238E27FC236}">
                  <a16:creationId xmlns:a16="http://schemas.microsoft.com/office/drawing/2014/main" id="{00000000-0008-0000-0500-00009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CAUSACION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1466850</xdr:colOff>
          <xdr:row>92</xdr:row>
          <xdr:rowOff>123825</xdr:rowOff>
        </xdr:from>
        <xdr:to>
          <xdr:col>13</xdr:col>
          <xdr:colOff>1333500</xdr:colOff>
          <xdr:row>92</xdr:row>
          <xdr:rowOff>361950</xdr:rowOff>
        </xdr:to>
        <xdr:sp macro="" textlink="">
          <xdr:nvSpPr>
            <xdr:cNvPr id="22675" name="Check Box 147" hidden="1">
              <a:extLst>
                <a:ext uri="{63B3BB69-23CF-44E3-9099-C40C66FF867C}">
                  <a14:compatExt spid="_x0000_s22675"/>
                </a:ext>
                <a:ext uri="{FF2B5EF4-FFF2-40B4-BE49-F238E27FC236}">
                  <a16:creationId xmlns:a16="http://schemas.microsoft.com/office/drawing/2014/main" id="{00000000-0008-0000-0500-00009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FACTURA DE VENTA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92</xdr:row>
          <xdr:rowOff>266700</xdr:rowOff>
        </xdr:from>
        <xdr:to>
          <xdr:col>13</xdr:col>
          <xdr:colOff>704850</xdr:colOff>
          <xdr:row>92</xdr:row>
          <xdr:rowOff>514350</xdr:rowOff>
        </xdr:to>
        <xdr:sp macro="" textlink="">
          <xdr:nvSpPr>
            <xdr:cNvPr id="22676" name="Check Box 148" hidden="1">
              <a:extLst>
                <a:ext uri="{63B3BB69-23CF-44E3-9099-C40C66FF867C}">
                  <a14:compatExt spid="_x0000_s22676"/>
                </a:ext>
                <a:ext uri="{FF2B5EF4-FFF2-40B4-BE49-F238E27FC236}">
                  <a16:creationId xmlns:a16="http://schemas.microsoft.com/office/drawing/2014/main" id="{00000000-0008-0000-0500-00009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RUT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1466850</xdr:colOff>
          <xdr:row>92</xdr:row>
          <xdr:rowOff>428625</xdr:rowOff>
        </xdr:from>
        <xdr:to>
          <xdr:col>13</xdr:col>
          <xdr:colOff>1066800</xdr:colOff>
          <xdr:row>92</xdr:row>
          <xdr:rowOff>666750</xdr:rowOff>
        </xdr:to>
        <xdr:sp macro="" textlink="">
          <xdr:nvSpPr>
            <xdr:cNvPr id="22677" name="Check Box 149" hidden="1">
              <a:extLst>
                <a:ext uri="{63B3BB69-23CF-44E3-9099-C40C66FF867C}">
                  <a14:compatExt spid="_x0000_s22677"/>
                </a:ext>
                <a:ext uri="{FF2B5EF4-FFF2-40B4-BE49-F238E27FC236}">
                  <a16:creationId xmlns:a16="http://schemas.microsoft.com/office/drawing/2014/main" id="{00000000-0008-0000-0500-00009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ACTAS DE ENTREGA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92</xdr:row>
          <xdr:rowOff>552450</xdr:rowOff>
        </xdr:from>
        <xdr:to>
          <xdr:col>14</xdr:col>
          <xdr:colOff>57150</xdr:colOff>
          <xdr:row>92</xdr:row>
          <xdr:rowOff>857250</xdr:rowOff>
        </xdr:to>
        <xdr:sp macro="" textlink="">
          <xdr:nvSpPr>
            <xdr:cNvPr id="22678" name="Check Box 150" hidden="1">
              <a:extLst>
                <a:ext uri="{63B3BB69-23CF-44E3-9099-C40C66FF867C}">
                  <a14:compatExt spid="_x0000_s22678"/>
                </a:ext>
                <a:ext uri="{FF2B5EF4-FFF2-40B4-BE49-F238E27FC236}">
                  <a16:creationId xmlns:a16="http://schemas.microsoft.com/office/drawing/2014/main" id="{00000000-0008-0000-0500-00009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EVIDECNIAS FOTOGRAFICAS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1457325</xdr:colOff>
          <xdr:row>91</xdr:row>
          <xdr:rowOff>1104900</xdr:rowOff>
        </xdr:from>
        <xdr:to>
          <xdr:col>13</xdr:col>
          <xdr:colOff>933450</xdr:colOff>
          <xdr:row>92</xdr:row>
          <xdr:rowOff>247650</xdr:rowOff>
        </xdr:to>
        <xdr:sp macro="" textlink="">
          <xdr:nvSpPr>
            <xdr:cNvPr id="22679" name="Check Box 151" hidden="1">
              <a:extLst>
                <a:ext uri="{63B3BB69-23CF-44E3-9099-C40C66FF867C}">
                  <a14:compatExt spid="_x0000_s22679"/>
                </a:ext>
                <a:ext uri="{FF2B5EF4-FFF2-40B4-BE49-F238E27FC236}">
                  <a16:creationId xmlns:a16="http://schemas.microsoft.com/office/drawing/2014/main" id="{00000000-0008-0000-0500-00009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CAUSACION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1543050</xdr:colOff>
          <xdr:row>92</xdr:row>
          <xdr:rowOff>114300</xdr:rowOff>
        </xdr:from>
        <xdr:to>
          <xdr:col>14</xdr:col>
          <xdr:colOff>1771650</xdr:colOff>
          <xdr:row>92</xdr:row>
          <xdr:rowOff>361950</xdr:rowOff>
        </xdr:to>
        <xdr:sp macro="" textlink="">
          <xdr:nvSpPr>
            <xdr:cNvPr id="22680" name="Check Box 152" hidden="1">
              <a:extLst>
                <a:ext uri="{63B3BB69-23CF-44E3-9099-C40C66FF867C}">
                  <a14:compatExt spid="_x0000_s22680"/>
                </a:ext>
                <a:ext uri="{FF2B5EF4-FFF2-40B4-BE49-F238E27FC236}">
                  <a16:creationId xmlns:a16="http://schemas.microsoft.com/office/drawing/2014/main" id="{00000000-0008-0000-0500-00009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CUENTA DE COBRO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1533525</xdr:colOff>
          <xdr:row>91</xdr:row>
          <xdr:rowOff>1095375</xdr:rowOff>
        </xdr:from>
        <xdr:to>
          <xdr:col>14</xdr:col>
          <xdr:colOff>971550</xdr:colOff>
          <xdr:row>92</xdr:row>
          <xdr:rowOff>247650</xdr:rowOff>
        </xdr:to>
        <xdr:sp macro="" textlink="">
          <xdr:nvSpPr>
            <xdr:cNvPr id="22681" name="Check Box 153" hidden="1">
              <a:extLst>
                <a:ext uri="{63B3BB69-23CF-44E3-9099-C40C66FF867C}">
                  <a14:compatExt spid="_x0000_s22681"/>
                </a:ext>
                <a:ext uri="{FF2B5EF4-FFF2-40B4-BE49-F238E27FC236}">
                  <a16:creationId xmlns:a16="http://schemas.microsoft.com/office/drawing/2014/main" id="{00000000-0008-0000-0500-00009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CAUSACION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92</xdr:row>
          <xdr:rowOff>285750</xdr:rowOff>
        </xdr:from>
        <xdr:to>
          <xdr:col>14</xdr:col>
          <xdr:colOff>1771650</xdr:colOff>
          <xdr:row>92</xdr:row>
          <xdr:rowOff>514350</xdr:rowOff>
        </xdr:to>
        <xdr:sp macro="" textlink="">
          <xdr:nvSpPr>
            <xdr:cNvPr id="22682" name="Check Box 154" hidden="1">
              <a:extLst>
                <a:ext uri="{63B3BB69-23CF-44E3-9099-C40C66FF867C}">
                  <a14:compatExt spid="_x0000_s22682"/>
                </a:ext>
                <a:ext uri="{FF2B5EF4-FFF2-40B4-BE49-F238E27FC236}">
                  <a16:creationId xmlns:a16="http://schemas.microsoft.com/office/drawing/2014/main" id="{00000000-0008-0000-0500-00009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DOCUMENTO SOPORTE DIAN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92</xdr:row>
          <xdr:rowOff>447675</xdr:rowOff>
        </xdr:from>
        <xdr:to>
          <xdr:col>14</xdr:col>
          <xdr:colOff>1085850</xdr:colOff>
          <xdr:row>92</xdr:row>
          <xdr:rowOff>704850</xdr:rowOff>
        </xdr:to>
        <xdr:sp macro="" textlink="">
          <xdr:nvSpPr>
            <xdr:cNvPr id="22683" name="Check Box 155" hidden="1">
              <a:extLst>
                <a:ext uri="{63B3BB69-23CF-44E3-9099-C40C66FF867C}">
                  <a14:compatExt spid="_x0000_s22683"/>
                </a:ext>
                <a:ext uri="{FF2B5EF4-FFF2-40B4-BE49-F238E27FC236}">
                  <a16:creationId xmlns:a16="http://schemas.microsoft.com/office/drawing/2014/main" id="{00000000-0008-0000-0500-00009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RUT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92</xdr:row>
          <xdr:rowOff>571500</xdr:rowOff>
        </xdr:from>
        <xdr:to>
          <xdr:col>14</xdr:col>
          <xdr:colOff>1771650</xdr:colOff>
          <xdr:row>92</xdr:row>
          <xdr:rowOff>895350</xdr:rowOff>
        </xdr:to>
        <xdr:sp macro="" textlink="">
          <xdr:nvSpPr>
            <xdr:cNvPr id="22684" name="Check Box 156" hidden="1">
              <a:extLst>
                <a:ext uri="{63B3BB69-23CF-44E3-9099-C40C66FF867C}">
                  <a14:compatExt spid="_x0000_s22684"/>
                </a:ext>
                <a:ext uri="{FF2B5EF4-FFF2-40B4-BE49-F238E27FC236}">
                  <a16:creationId xmlns:a16="http://schemas.microsoft.com/office/drawing/2014/main" id="{00000000-0008-0000-0500-00009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ACTAS DE ENTREGA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92</xdr:row>
          <xdr:rowOff>781050</xdr:rowOff>
        </xdr:from>
        <xdr:to>
          <xdr:col>14</xdr:col>
          <xdr:colOff>1504950</xdr:colOff>
          <xdr:row>92</xdr:row>
          <xdr:rowOff>1009650</xdr:rowOff>
        </xdr:to>
        <xdr:sp macro="" textlink="">
          <xdr:nvSpPr>
            <xdr:cNvPr id="22685" name="Check Box 157" hidden="1">
              <a:extLst>
                <a:ext uri="{63B3BB69-23CF-44E3-9099-C40C66FF867C}">
                  <a14:compatExt spid="_x0000_s22685"/>
                </a:ext>
                <a:ext uri="{FF2B5EF4-FFF2-40B4-BE49-F238E27FC236}">
                  <a16:creationId xmlns:a16="http://schemas.microsoft.com/office/drawing/2014/main" id="{00000000-0008-0000-0500-00009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EVIDENCIAS FOTOGRAFICAS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1466850</xdr:colOff>
          <xdr:row>93</xdr:row>
          <xdr:rowOff>123825</xdr:rowOff>
        </xdr:from>
        <xdr:to>
          <xdr:col>13</xdr:col>
          <xdr:colOff>1333500</xdr:colOff>
          <xdr:row>93</xdr:row>
          <xdr:rowOff>361950</xdr:rowOff>
        </xdr:to>
        <xdr:sp macro="" textlink="">
          <xdr:nvSpPr>
            <xdr:cNvPr id="22686" name="Check Box 158" hidden="1">
              <a:extLst>
                <a:ext uri="{63B3BB69-23CF-44E3-9099-C40C66FF867C}">
                  <a14:compatExt spid="_x0000_s22686"/>
                </a:ext>
                <a:ext uri="{FF2B5EF4-FFF2-40B4-BE49-F238E27FC236}">
                  <a16:creationId xmlns:a16="http://schemas.microsoft.com/office/drawing/2014/main" id="{00000000-0008-0000-0500-00009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FACTURA DE VENTA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93</xdr:row>
          <xdr:rowOff>266700</xdr:rowOff>
        </xdr:from>
        <xdr:to>
          <xdr:col>13</xdr:col>
          <xdr:colOff>704850</xdr:colOff>
          <xdr:row>93</xdr:row>
          <xdr:rowOff>514350</xdr:rowOff>
        </xdr:to>
        <xdr:sp macro="" textlink="">
          <xdr:nvSpPr>
            <xdr:cNvPr id="22687" name="Check Box 159" hidden="1">
              <a:extLst>
                <a:ext uri="{63B3BB69-23CF-44E3-9099-C40C66FF867C}">
                  <a14:compatExt spid="_x0000_s22687"/>
                </a:ext>
                <a:ext uri="{FF2B5EF4-FFF2-40B4-BE49-F238E27FC236}">
                  <a16:creationId xmlns:a16="http://schemas.microsoft.com/office/drawing/2014/main" id="{00000000-0008-0000-0500-00009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RUT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1466850</xdr:colOff>
          <xdr:row>93</xdr:row>
          <xdr:rowOff>428625</xdr:rowOff>
        </xdr:from>
        <xdr:to>
          <xdr:col>13</xdr:col>
          <xdr:colOff>1066800</xdr:colOff>
          <xdr:row>93</xdr:row>
          <xdr:rowOff>666750</xdr:rowOff>
        </xdr:to>
        <xdr:sp macro="" textlink="">
          <xdr:nvSpPr>
            <xdr:cNvPr id="22688" name="Check Box 160" hidden="1">
              <a:extLst>
                <a:ext uri="{63B3BB69-23CF-44E3-9099-C40C66FF867C}">
                  <a14:compatExt spid="_x0000_s22688"/>
                </a:ext>
                <a:ext uri="{FF2B5EF4-FFF2-40B4-BE49-F238E27FC236}">
                  <a16:creationId xmlns:a16="http://schemas.microsoft.com/office/drawing/2014/main" id="{00000000-0008-0000-0500-0000A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ACTAS DE ENTREGA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93</xdr:row>
          <xdr:rowOff>552450</xdr:rowOff>
        </xdr:from>
        <xdr:to>
          <xdr:col>14</xdr:col>
          <xdr:colOff>57150</xdr:colOff>
          <xdr:row>93</xdr:row>
          <xdr:rowOff>857250</xdr:rowOff>
        </xdr:to>
        <xdr:sp macro="" textlink="">
          <xdr:nvSpPr>
            <xdr:cNvPr id="22689" name="Check Box 161" hidden="1">
              <a:extLst>
                <a:ext uri="{63B3BB69-23CF-44E3-9099-C40C66FF867C}">
                  <a14:compatExt spid="_x0000_s22689"/>
                </a:ext>
                <a:ext uri="{FF2B5EF4-FFF2-40B4-BE49-F238E27FC236}">
                  <a16:creationId xmlns:a16="http://schemas.microsoft.com/office/drawing/2014/main" id="{00000000-0008-0000-0500-0000A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EVIDECNIAS FOTOGRAFICAS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92</xdr:row>
          <xdr:rowOff>1171575</xdr:rowOff>
        </xdr:from>
        <xdr:to>
          <xdr:col>13</xdr:col>
          <xdr:colOff>971550</xdr:colOff>
          <xdr:row>93</xdr:row>
          <xdr:rowOff>228600</xdr:rowOff>
        </xdr:to>
        <xdr:sp macro="" textlink="">
          <xdr:nvSpPr>
            <xdr:cNvPr id="22690" name="Check Box 162" hidden="1">
              <a:extLst>
                <a:ext uri="{63B3BB69-23CF-44E3-9099-C40C66FF867C}">
                  <a14:compatExt spid="_x0000_s22690"/>
                </a:ext>
                <a:ext uri="{FF2B5EF4-FFF2-40B4-BE49-F238E27FC236}">
                  <a16:creationId xmlns:a16="http://schemas.microsoft.com/office/drawing/2014/main" id="{00000000-0008-0000-0500-0000A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CAUSACION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1543050</xdr:colOff>
          <xdr:row>93</xdr:row>
          <xdr:rowOff>114300</xdr:rowOff>
        </xdr:from>
        <xdr:to>
          <xdr:col>14</xdr:col>
          <xdr:colOff>1771650</xdr:colOff>
          <xdr:row>93</xdr:row>
          <xdr:rowOff>361950</xdr:rowOff>
        </xdr:to>
        <xdr:sp macro="" textlink="">
          <xdr:nvSpPr>
            <xdr:cNvPr id="22691" name="Check Box 163" hidden="1">
              <a:extLst>
                <a:ext uri="{63B3BB69-23CF-44E3-9099-C40C66FF867C}">
                  <a14:compatExt spid="_x0000_s22691"/>
                </a:ext>
                <a:ext uri="{FF2B5EF4-FFF2-40B4-BE49-F238E27FC236}">
                  <a16:creationId xmlns:a16="http://schemas.microsoft.com/office/drawing/2014/main" id="{00000000-0008-0000-0500-0000A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CUENTA DE COBRO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1533525</xdr:colOff>
          <xdr:row>92</xdr:row>
          <xdr:rowOff>1162050</xdr:rowOff>
        </xdr:from>
        <xdr:to>
          <xdr:col>14</xdr:col>
          <xdr:colOff>971550</xdr:colOff>
          <xdr:row>93</xdr:row>
          <xdr:rowOff>209550</xdr:rowOff>
        </xdr:to>
        <xdr:sp macro="" textlink="">
          <xdr:nvSpPr>
            <xdr:cNvPr id="22692" name="Check Box 164" hidden="1">
              <a:extLst>
                <a:ext uri="{63B3BB69-23CF-44E3-9099-C40C66FF867C}">
                  <a14:compatExt spid="_x0000_s22692"/>
                </a:ext>
                <a:ext uri="{FF2B5EF4-FFF2-40B4-BE49-F238E27FC236}">
                  <a16:creationId xmlns:a16="http://schemas.microsoft.com/office/drawing/2014/main" id="{00000000-0008-0000-0500-0000A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CAUSACION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93</xdr:row>
          <xdr:rowOff>285750</xdr:rowOff>
        </xdr:from>
        <xdr:to>
          <xdr:col>14</xdr:col>
          <xdr:colOff>1771650</xdr:colOff>
          <xdr:row>93</xdr:row>
          <xdr:rowOff>514350</xdr:rowOff>
        </xdr:to>
        <xdr:sp macro="" textlink="">
          <xdr:nvSpPr>
            <xdr:cNvPr id="22693" name="Check Box 165" hidden="1">
              <a:extLst>
                <a:ext uri="{63B3BB69-23CF-44E3-9099-C40C66FF867C}">
                  <a14:compatExt spid="_x0000_s22693"/>
                </a:ext>
                <a:ext uri="{FF2B5EF4-FFF2-40B4-BE49-F238E27FC236}">
                  <a16:creationId xmlns:a16="http://schemas.microsoft.com/office/drawing/2014/main" id="{00000000-0008-0000-0500-0000A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DOCUMENTO SOPORTE DIAN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93</xdr:row>
          <xdr:rowOff>447675</xdr:rowOff>
        </xdr:from>
        <xdr:to>
          <xdr:col>14</xdr:col>
          <xdr:colOff>1085850</xdr:colOff>
          <xdr:row>93</xdr:row>
          <xdr:rowOff>704850</xdr:rowOff>
        </xdr:to>
        <xdr:sp macro="" textlink="">
          <xdr:nvSpPr>
            <xdr:cNvPr id="22694" name="Check Box 166" hidden="1">
              <a:extLst>
                <a:ext uri="{63B3BB69-23CF-44E3-9099-C40C66FF867C}">
                  <a14:compatExt spid="_x0000_s22694"/>
                </a:ext>
                <a:ext uri="{FF2B5EF4-FFF2-40B4-BE49-F238E27FC236}">
                  <a16:creationId xmlns:a16="http://schemas.microsoft.com/office/drawing/2014/main" id="{00000000-0008-0000-0500-0000A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RUT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93</xdr:row>
          <xdr:rowOff>571500</xdr:rowOff>
        </xdr:from>
        <xdr:to>
          <xdr:col>14</xdr:col>
          <xdr:colOff>1771650</xdr:colOff>
          <xdr:row>93</xdr:row>
          <xdr:rowOff>895350</xdr:rowOff>
        </xdr:to>
        <xdr:sp macro="" textlink="">
          <xdr:nvSpPr>
            <xdr:cNvPr id="22695" name="Check Box 167" hidden="1">
              <a:extLst>
                <a:ext uri="{63B3BB69-23CF-44E3-9099-C40C66FF867C}">
                  <a14:compatExt spid="_x0000_s22695"/>
                </a:ext>
                <a:ext uri="{FF2B5EF4-FFF2-40B4-BE49-F238E27FC236}">
                  <a16:creationId xmlns:a16="http://schemas.microsoft.com/office/drawing/2014/main" id="{00000000-0008-0000-0500-0000A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ACTAS DE ENTREGA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93</xdr:row>
          <xdr:rowOff>781050</xdr:rowOff>
        </xdr:from>
        <xdr:to>
          <xdr:col>14</xdr:col>
          <xdr:colOff>1504950</xdr:colOff>
          <xdr:row>93</xdr:row>
          <xdr:rowOff>1009650</xdr:rowOff>
        </xdr:to>
        <xdr:sp macro="" textlink="">
          <xdr:nvSpPr>
            <xdr:cNvPr id="22696" name="Check Box 168" hidden="1">
              <a:extLst>
                <a:ext uri="{63B3BB69-23CF-44E3-9099-C40C66FF867C}">
                  <a14:compatExt spid="_x0000_s22696"/>
                </a:ext>
                <a:ext uri="{FF2B5EF4-FFF2-40B4-BE49-F238E27FC236}">
                  <a16:creationId xmlns:a16="http://schemas.microsoft.com/office/drawing/2014/main" id="{00000000-0008-0000-0500-0000A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EVIDENCIAS FOTOGRAFICAS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1466850</xdr:colOff>
          <xdr:row>94</xdr:row>
          <xdr:rowOff>123825</xdr:rowOff>
        </xdr:from>
        <xdr:to>
          <xdr:col>13</xdr:col>
          <xdr:colOff>1333500</xdr:colOff>
          <xdr:row>94</xdr:row>
          <xdr:rowOff>361950</xdr:rowOff>
        </xdr:to>
        <xdr:sp macro="" textlink="">
          <xdr:nvSpPr>
            <xdr:cNvPr id="22697" name="Check Box 169" hidden="1">
              <a:extLst>
                <a:ext uri="{63B3BB69-23CF-44E3-9099-C40C66FF867C}">
                  <a14:compatExt spid="_x0000_s22697"/>
                </a:ext>
                <a:ext uri="{FF2B5EF4-FFF2-40B4-BE49-F238E27FC236}">
                  <a16:creationId xmlns:a16="http://schemas.microsoft.com/office/drawing/2014/main" id="{00000000-0008-0000-0500-0000A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FACTURA DE VENTA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94</xdr:row>
          <xdr:rowOff>266700</xdr:rowOff>
        </xdr:from>
        <xdr:to>
          <xdr:col>13</xdr:col>
          <xdr:colOff>704850</xdr:colOff>
          <xdr:row>94</xdr:row>
          <xdr:rowOff>514350</xdr:rowOff>
        </xdr:to>
        <xdr:sp macro="" textlink="">
          <xdr:nvSpPr>
            <xdr:cNvPr id="22698" name="Check Box 170" hidden="1">
              <a:extLst>
                <a:ext uri="{63B3BB69-23CF-44E3-9099-C40C66FF867C}">
                  <a14:compatExt spid="_x0000_s22698"/>
                </a:ext>
                <a:ext uri="{FF2B5EF4-FFF2-40B4-BE49-F238E27FC236}">
                  <a16:creationId xmlns:a16="http://schemas.microsoft.com/office/drawing/2014/main" id="{00000000-0008-0000-0500-0000A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RUT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1466850</xdr:colOff>
          <xdr:row>94</xdr:row>
          <xdr:rowOff>428625</xdr:rowOff>
        </xdr:from>
        <xdr:to>
          <xdr:col>13</xdr:col>
          <xdr:colOff>1066800</xdr:colOff>
          <xdr:row>94</xdr:row>
          <xdr:rowOff>666750</xdr:rowOff>
        </xdr:to>
        <xdr:sp macro="" textlink="">
          <xdr:nvSpPr>
            <xdr:cNvPr id="22699" name="Check Box 171" hidden="1">
              <a:extLst>
                <a:ext uri="{63B3BB69-23CF-44E3-9099-C40C66FF867C}">
                  <a14:compatExt spid="_x0000_s22699"/>
                </a:ext>
                <a:ext uri="{FF2B5EF4-FFF2-40B4-BE49-F238E27FC236}">
                  <a16:creationId xmlns:a16="http://schemas.microsoft.com/office/drawing/2014/main" id="{00000000-0008-0000-0500-0000A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ACTAS DE ENTREGA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94</xdr:row>
          <xdr:rowOff>552450</xdr:rowOff>
        </xdr:from>
        <xdr:to>
          <xdr:col>14</xdr:col>
          <xdr:colOff>57150</xdr:colOff>
          <xdr:row>94</xdr:row>
          <xdr:rowOff>857250</xdr:rowOff>
        </xdr:to>
        <xdr:sp macro="" textlink="">
          <xdr:nvSpPr>
            <xdr:cNvPr id="22700" name="Check Box 172" hidden="1">
              <a:extLst>
                <a:ext uri="{63B3BB69-23CF-44E3-9099-C40C66FF867C}">
                  <a14:compatExt spid="_x0000_s22700"/>
                </a:ext>
                <a:ext uri="{FF2B5EF4-FFF2-40B4-BE49-F238E27FC236}">
                  <a16:creationId xmlns:a16="http://schemas.microsoft.com/office/drawing/2014/main" id="{00000000-0008-0000-0500-0000A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EVIDECNIAS FOTOGRAFICAS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93</xdr:row>
          <xdr:rowOff>1171575</xdr:rowOff>
        </xdr:from>
        <xdr:to>
          <xdr:col>13</xdr:col>
          <xdr:colOff>971550</xdr:colOff>
          <xdr:row>94</xdr:row>
          <xdr:rowOff>247650</xdr:rowOff>
        </xdr:to>
        <xdr:sp macro="" textlink="">
          <xdr:nvSpPr>
            <xdr:cNvPr id="22701" name="Check Box 173" hidden="1">
              <a:extLst>
                <a:ext uri="{63B3BB69-23CF-44E3-9099-C40C66FF867C}">
                  <a14:compatExt spid="_x0000_s22701"/>
                </a:ext>
                <a:ext uri="{FF2B5EF4-FFF2-40B4-BE49-F238E27FC236}">
                  <a16:creationId xmlns:a16="http://schemas.microsoft.com/office/drawing/2014/main" id="{00000000-0008-0000-0500-0000A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CAUSACION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1543050</xdr:colOff>
          <xdr:row>94</xdr:row>
          <xdr:rowOff>114300</xdr:rowOff>
        </xdr:from>
        <xdr:to>
          <xdr:col>14</xdr:col>
          <xdr:colOff>1771650</xdr:colOff>
          <xdr:row>94</xdr:row>
          <xdr:rowOff>361950</xdr:rowOff>
        </xdr:to>
        <xdr:sp macro="" textlink="">
          <xdr:nvSpPr>
            <xdr:cNvPr id="22702" name="Check Box 174" hidden="1">
              <a:extLst>
                <a:ext uri="{63B3BB69-23CF-44E3-9099-C40C66FF867C}">
                  <a14:compatExt spid="_x0000_s22702"/>
                </a:ext>
                <a:ext uri="{FF2B5EF4-FFF2-40B4-BE49-F238E27FC236}">
                  <a16:creationId xmlns:a16="http://schemas.microsoft.com/office/drawing/2014/main" id="{00000000-0008-0000-0500-0000A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CUENTA DE COBRO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1533525</xdr:colOff>
          <xdr:row>93</xdr:row>
          <xdr:rowOff>1162050</xdr:rowOff>
        </xdr:from>
        <xdr:to>
          <xdr:col>14</xdr:col>
          <xdr:colOff>971550</xdr:colOff>
          <xdr:row>94</xdr:row>
          <xdr:rowOff>247650</xdr:rowOff>
        </xdr:to>
        <xdr:sp macro="" textlink="">
          <xdr:nvSpPr>
            <xdr:cNvPr id="22703" name="Check Box 175" hidden="1">
              <a:extLst>
                <a:ext uri="{63B3BB69-23CF-44E3-9099-C40C66FF867C}">
                  <a14:compatExt spid="_x0000_s22703"/>
                </a:ext>
                <a:ext uri="{FF2B5EF4-FFF2-40B4-BE49-F238E27FC236}">
                  <a16:creationId xmlns:a16="http://schemas.microsoft.com/office/drawing/2014/main" id="{00000000-0008-0000-0500-0000A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CAUSACION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94</xdr:row>
          <xdr:rowOff>285750</xdr:rowOff>
        </xdr:from>
        <xdr:to>
          <xdr:col>14</xdr:col>
          <xdr:colOff>1771650</xdr:colOff>
          <xdr:row>94</xdr:row>
          <xdr:rowOff>514350</xdr:rowOff>
        </xdr:to>
        <xdr:sp macro="" textlink="">
          <xdr:nvSpPr>
            <xdr:cNvPr id="22704" name="Check Box 176" hidden="1">
              <a:extLst>
                <a:ext uri="{63B3BB69-23CF-44E3-9099-C40C66FF867C}">
                  <a14:compatExt spid="_x0000_s22704"/>
                </a:ext>
                <a:ext uri="{FF2B5EF4-FFF2-40B4-BE49-F238E27FC236}">
                  <a16:creationId xmlns:a16="http://schemas.microsoft.com/office/drawing/2014/main" id="{00000000-0008-0000-0500-0000B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DOCUMENTO SOPORTE DIAN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94</xdr:row>
          <xdr:rowOff>447675</xdr:rowOff>
        </xdr:from>
        <xdr:to>
          <xdr:col>14</xdr:col>
          <xdr:colOff>1085850</xdr:colOff>
          <xdr:row>94</xdr:row>
          <xdr:rowOff>704850</xdr:rowOff>
        </xdr:to>
        <xdr:sp macro="" textlink="">
          <xdr:nvSpPr>
            <xdr:cNvPr id="22705" name="Check Box 177" hidden="1">
              <a:extLst>
                <a:ext uri="{63B3BB69-23CF-44E3-9099-C40C66FF867C}">
                  <a14:compatExt spid="_x0000_s22705"/>
                </a:ext>
                <a:ext uri="{FF2B5EF4-FFF2-40B4-BE49-F238E27FC236}">
                  <a16:creationId xmlns:a16="http://schemas.microsoft.com/office/drawing/2014/main" id="{00000000-0008-0000-0500-0000B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RUT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94</xdr:row>
          <xdr:rowOff>571500</xdr:rowOff>
        </xdr:from>
        <xdr:to>
          <xdr:col>14</xdr:col>
          <xdr:colOff>1771650</xdr:colOff>
          <xdr:row>94</xdr:row>
          <xdr:rowOff>895350</xdr:rowOff>
        </xdr:to>
        <xdr:sp macro="" textlink="">
          <xdr:nvSpPr>
            <xdr:cNvPr id="22706" name="Check Box 178" hidden="1">
              <a:extLst>
                <a:ext uri="{63B3BB69-23CF-44E3-9099-C40C66FF867C}">
                  <a14:compatExt spid="_x0000_s22706"/>
                </a:ext>
                <a:ext uri="{FF2B5EF4-FFF2-40B4-BE49-F238E27FC236}">
                  <a16:creationId xmlns:a16="http://schemas.microsoft.com/office/drawing/2014/main" id="{00000000-0008-0000-0500-0000B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ACTAS DE ENTREGA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94</xdr:row>
          <xdr:rowOff>781050</xdr:rowOff>
        </xdr:from>
        <xdr:to>
          <xdr:col>14</xdr:col>
          <xdr:colOff>1504950</xdr:colOff>
          <xdr:row>94</xdr:row>
          <xdr:rowOff>1009650</xdr:rowOff>
        </xdr:to>
        <xdr:sp macro="" textlink="">
          <xdr:nvSpPr>
            <xdr:cNvPr id="22707" name="Check Box 179" hidden="1">
              <a:extLst>
                <a:ext uri="{63B3BB69-23CF-44E3-9099-C40C66FF867C}">
                  <a14:compatExt spid="_x0000_s22707"/>
                </a:ext>
                <a:ext uri="{FF2B5EF4-FFF2-40B4-BE49-F238E27FC236}">
                  <a16:creationId xmlns:a16="http://schemas.microsoft.com/office/drawing/2014/main" id="{00000000-0008-0000-0500-0000B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EVIDENCIAS FOTOGRAFICAS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1466850</xdr:colOff>
          <xdr:row>95</xdr:row>
          <xdr:rowOff>123825</xdr:rowOff>
        </xdr:from>
        <xdr:to>
          <xdr:col>13</xdr:col>
          <xdr:colOff>1333500</xdr:colOff>
          <xdr:row>95</xdr:row>
          <xdr:rowOff>361950</xdr:rowOff>
        </xdr:to>
        <xdr:sp macro="" textlink="">
          <xdr:nvSpPr>
            <xdr:cNvPr id="22708" name="Check Box 180" hidden="1">
              <a:extLst>
                <a:ext uri="{63B3BB69-23CF-44E3-9099-C40C66FF867C}">
                  <a14:compatExt spid="_x0000_s22708"/>
                </a:ext>
                <a:ext uri="{FF2B5EF4-FFF2-40B4-BE49-F238E27FC236}">
                  <a16:creationId xmlns:a16="http://schemas.microsoft.com/office/drawing/2014/main" id="{00000000-0008-0000-0500-0000B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FACTURA DE VENTA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95</xdr:row>
          <xdr:rowOff>266700</xdr:rowOff>
        </xdr:from>
        <xdr:to>
          <xdr:col>13</xdr:col>
          <xdr:colOff>704850</xdr:colOff>
          <xdr:row>95</xdr:row>
          <xdr:rowOff>514350</xdr:rowOff>
        </xdr:to>
        <xdr:sp macro="" textlink="">
          <xdr:nvSpPr>
            <xdr:cNvPr id="22709" name="Check Box 181" hidden="1">
              <a:extLst>
                <a:ext uri="{63B3BB69-23CF-44E3-9099-C40C66FF867C}">
                  <a14:compatExt spid="_x0000_s22709"/>
                </a:ext>
                <a:ext uri="{FF2B5EF4-FFF2-40B4-BE49-F238E27FC236}">
                  <a16:creationId xmlns:a16="http://schemas.microsoft.com/office/drawing/2014/main" id="{00000000-0008-0000-0500-0000B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RUT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1466850</xdr:colOff>
          <xdr:row>95</xdr:row>
          <xdr:rowOff>428625</xdr:rowOff>
        </xdr:from>
        <xdr:to>
          <xdr:col>13</xdr:col>
          <xdr:colOff>1066800</xdr:colOff>
          <xdr:row>95</xdr:row>
          <xdr:rowOff>666750</xdr:rowOff>
        </xdr:to>
        <xdr:sp macro="" textlink="">
          <xdr:nvSpPr>
            <xdr:cNvPr id="22710" name="Check Box 182" hidden="1">
              <a:extLst>
                <a:ext uri="{63B3BB69-23CF-44E3-9099-C40C66FF867C}">
                  <a14:compatExt spid="_x0000_s22710"/>
                </a:ext>
                <a:ext uri="{FF2B5EF4-FFF2-40B4-BE49-F238E27FC236}">
                  <a16:creationId xmlns:a16="http://schemas.microsoft.com/office/drawing/2014/main" id="{00000000-0008-0000-0500-0000B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ACTAS DE ENTREGA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1466850</xdr:colOff>
          <xdr:row>95</xdr:row>
          <xdr:rowOff>552450</xdr:rowOff>
        </xdr:from>
        <xdr:to>
          <xdr:col>14</xdr:col>
          <xdr:colOff>38100</xdr:colOff>
          <xdr:row>95</xdr:row>
          <xdr:rowOff>857250</xdr:rowOff>
        </xdr:to>
        <xdr:sp macro="" textlink="">
          <xdr:nvSpPr>
            <xdr:cNvPr id="22711" name="Check Box 183" hidden="1">
              <a:extLst>
                <a:ext uri="{63B3BB69-23CF-44E3-9099-C40C66FF867C}">
                  <a14:compatExt spid="_x0000_s22711"/>
                </a:ext>
                <a:ext uri="{FF2B5EF4-FFF2-40B4-BE49-F238E27FC236}">
                  <a16:creationId xmlns:a16="http://schemas.microsoft.com/office/drawing/2014/main" id="{00000000-0008-0000-0500-0000B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EVIDECNIAS FOTOGRAFICAS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1457325</xdr:colOff>
          <xdr:row>94</xdr:row>
          <xdr:rowOff>1247775</xdr:rowOff>
        </xdr:from>
        <xdr:to>
          <xdr:col>13</xdr:col>
          <xdr:colOff>933450</xdr:colOff>
          <xdr:row>95</xdr:row>
          <xdr:rowOff>247650</xdr:rowOff>
        </xdr:to>
        <xdr:sp macro="" textlink="">
          <xdr:nvSpPr>
            <xdr:cNvPr id="22712" name="Check Box 184" hidden="1">
              <a:extLst>
                <a:ext uri="{63B3BB69-23CF-44E3-9099-C40C66FF867C}">
                  <a14:compatExt spid="_x0000_s22712"/>
                </a:ext>
                <a:ext uri="{FF2B5EF4-FFF2-40B4-BE49-F238E27FC236}">
                  <a16:creationId xmlns:a16="http://schemas.microsoft.com/office/drawing/2014/main" id="{00000000-0008-0000-0500-0000B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CAUSACION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1543050</xdr:colOff>
          <xdr:row>95</xdr:row>
          <xdr:rowOff>114300</xdr:rowOff>
        </xdr:from>
        <xdr:to>
          <xdr:col>14</xdr:col>
          <xdr:colOff>1771650</xdr:colOff>
          <xdr:row>95</xdr:row>
          <xdr:rowOff>361950</xdr:rowOff>
        </xdr:to>
        <xdr:sp macro="" textlink="">
          <xdr:nvSpPr>
            <xdr:cNvPr id="22713" name="Check Box 185" hidden="1">
              <a:extLst>
                <a:ext uri="{63B3BB69-23CF-44E3-9099-C40C66FF867C}">
                  <a14:compatExt spid="_x0000_s22713"/>
                </a:ext>
                <a:ext uri="{FF2B5EF4-FFF2-40B4-BE49-F238E27FC236}">
                  <a16:creationId xmlns:a16="http://schemas.microsoft.com/office/drawing/2014/main" id="{00000000-0008-0000-0500-0000B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CUENTA DE COBRO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1533525</xdr:colOff>
          <xdr:row>94</xdr:row>
          <xdr:rowOff>1228725</xdr:rowOff>
        </xdr:from>
        <xdr:to>
          <xdr:col>14</xdr:col>
          <xdr:colOff>971550</xdr:colOff>
          <xdr:row>95</xdr:row>
          <xdr:rowOff>247650</xdr:rowOff>
        </xdr:to>
        <xdr:sp macro="" textlink="">
          <xdr:nvSpPr>
            <xdr:cNvPr id="22714" name="Check Box 186" hidden="1">
              <a:extLst>
                <a:ext uri="{63B3BB69-23CF-44E3-9099-C40C66FF867C}">
                  <a14:compatExt spid="_x0000_s22714"/>
                </a:ext>
                <a:ext uri="{FF2B5EF4-FFF2-40B4-BE49-F238E27FC236}">
                  <a16:creationId xmlns:a16="http://schemas.microsoft.com/office/drawing/2014/main" id="{00000000-0008-0000-0500-0000B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CAUSACION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95</xdr:row>
          <xdr:rowOff>285750</xdr:rowOff>
        </xdr:from>
        <xdr:to>
          <xdr:col>14</xdr:col>
          <xdr:colOff>1771650</xdr:colOff>
          <xdr:row>95</xdr:row>
          <xdr:rowOff>514350</xdr:rowOff>
        </xdr:to>
        <xdr:sp macro="" textlink="">
          <xdr:nvSpPr>
            <xdr:cNvPr id="22715" name="Check Box 187" hidden="1">
              <a:extLst>
                <a:ext uri="{63B3BB69-23CF-44E3-9099-C40C66FF867C}">
                  <a14:compatExt spid="_x0000_s22715"/>
                </a:ext>
                <a:ext uri="{FF2B5EF4-FFF2-40B4-BE49-F238E27FC236}">
                  <a16:creationId xmlns:a16="http://schemas.microsoft.com/office/drawing/2014/main" id="{00000000-0008-0000-0500-0000B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DOCUMENTO SOPORTE DIAN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95</xdr:row>
          <xdr:rowOff>447675</xdr:rowOff>
        </xdr:from>
        <xdr:to>
          <xdr:col>14</xdr:col>
          <xdr:colOff>1085850</xdr:colOff>
          <xdr:row>95</xdr:row>
          <xdr:rowOff>704850</xdr:rowOff>
        </xdr:to>
        <xdr:sp macro="" textlink="">
          <xdr:nvSpPr>
            <xdr:cNvPr id="22716" name="Check Box 188" hidden="1">
              <a:extLst>
                <a:ext uri="{63B3BB69-23CF-44E3-9099-C40C66FF867C}">
                  <a14:compatExt spid="_x0000_s22716"/>
                </a:ext>
                <a:ext uri="{FF2B5EF4-FFF2-40B4-BE49-F238E27FC236}">
                  <a16:creationId xmlns:a16="http://schemas.microsoft.com/office/drawing/2014/main" id="{00000000-0008-0000-0500-0000B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RUT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95</xdr:row>
          <xdr:rowOff>571500</xdr:rowOff>
        </xdr:from>
        <xdr:to>
          <xdr:col>14</xdr:col>
          <xdr:colOff>1771650</xdr:colOff>
          <xdr:row>95</xdr:row>
          <xdr:rowOff>895350</xdr:rowOff>
        </xdr:to>
        <xdr:sp macro="" textlink="">
          <xdr:nvSpPr>
            <xdr:cNvPr id="22717" name="Check Box 189" hidden="1">
              <a:extLst>
                <a:ext uri="{63B3BB69-23CF-44E3-9099-C40C66FF867C}">
                  <a14:compatExt spid="_x0000_s22717"/>
                </a:ext>
                <a:ext uri="{FF2B5EF4-FFF2-40B4-BE49-F238E27FC236}">
                  <a16:creationId xmlns:a16="http://schemas.microsoft.com/office/drawing/2014/main" id="{00000000-0008-0000-0500-0000B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ACTAS DE ENTREGA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95</xdr:row>
          <xdr:rowOff>781050</xdr:rowOff>
        </xdr:from>
        <xdr:to>
          <xdr:col>14</xdr:col>
          <xdr:colOff>1504950</xdr:colOff>
          <xdr:row>95</xdr:row>
          <xdr:rowOff>1009650</xdr:rowOff>
        </xdr:to>
        <xdr:sp macro="" textlink="">
          <xdr:nvSpPr>
            <xdr:cNvPr id="22718" name="Check Box 190" hidden="1">
              <a:extLst>
                <a:ext uri="{63B3BB69-23CF-44E3-9099-C40C66FF867C}">
                  <a14:compatExt spid="_x0000_s22718"/>
                </a:ext>
                <a:ext uri="{FF2B5EF4-FFF2-40B4-BE49-F238E27FC236}">
                  <a16:creationId xmlns:a16="http://schemas.microsoft.com/office/drawing/2014/main" id="{00000000-0008-0000-0500-0000B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EVIDENCIAS FOTOGRAFICAS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1466850</xdr:colOff>
          <xdr:row>96</xdr:row>
          <xdr:rowOff>123825</xdr:rowOff>
        </xdr:from>
        <xdr:to>
          <xdr:col>13</xdr:col>
          <xdr:colOff>1333500</xdr:colOff>
          <xdr:row>96</xdr:row>
          <xdr:rowOff>361950</xdr:rowOff>
        </xdr:to>
        <xdr:sp macro="" textlink="">
          <xdr:nvSpPr>
            <xdr:cNvPr id="22719" name="Check Box 191" hidden="1">
              <a:extLst>
                <a:ext uri="{63B3BB69-23CF-44E3-9099-C40C66FF867C}">
                  <a14:compatExt spid="_x0000_s22719"/>
                </a:ext>
                <a:ext uri="{FF2B5EF4-FFF2-40B4-BE49-F238E27FC236}">
                  <a16:creationId xmlns:a16="http://schemas.microsoft.com/office/drawing/2014/main" id="{00000000-0008-0000-0500-0000B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FACTURA DE VENTA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96</xdr:row>
          <xdr:rowOff>266700</xdr:rowOff>
        </xdr:from>
        <xdr:to>
          <xdr:col>13</xdr:col>
          <xdr:colOff>704850</xdr:colOff>
          <xdr:row>96</xdr:row>
          <xdr:rowOff>514350</xdr:rowOff>
        </xdr:to>
        <xdr:sp macro="" textlink="">
          <xdr:nvSpPr>
            <xdr:cNvPr id="22720" name="Check Box 192" hidden="1">
              <a:extLst>
                <a:ext uri="{63B3BB69-23CF-44E3-9099-C40C66FF867C}">
                  <a14:compatExt spid="_x0000_s22720"/>
                </a:ext>
                <a:ext uri="{FF2B5EF4-FFF2-40B4-BE49-F238E27FC236}">
                  <a16:creationId xmlns:a16="http://schemas.microsoft.com/office/drawing/2014/main" id="{00000000-0008-0000-0500-0000C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RUT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1466850</xdr:colOff>
          <xdr:row>96</xdr:row>
          <xdr:rowOff>428625</xdr:rowOff>
        </xdr:from>
        <xdr:to>
          <xdr:col>13</xdr:col>
          <xdr:colOff>1066800</xdr:colOff>
          <xdr:row>96</xdr:row>
          <xdr:rowOff>666750</xdr:rowOff>
        </xdr:to>
        <xdr:sp macro="" textlink="">
          <xdr:nvSpPr>
            <xdr:cNvPr id="22721" name="Check Box 193" hidden="1">
              <a:extLst>
                <a:ext uri="{63B3BB69-23CF-44E3-9099-C40C66FF867C}">
                  <a14:compatExt spid="_x0000_s22721"/>
                </a:ext>
                <a:ext uri="{FF2B5EF4-FFF2-40B4-BE49-F238E27FC236}">
                  <a16:creationId xmlns:a16="http://schemas.microsoft.com/office/drawing/2014/main" id="{00000000-0008-0000-0500-0000C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ACTAS DE ENTREGA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1466850</xdr:colOff>
          <xdr:row>96</xdr:row>
          <xdr:rowOff>552450</xdr:rowOff>
        </xdr:from>
        <xdr:to>
          <xdr:col>14</xdr:col>
          <xdr:colOff>38100</xdr:colOff>
          <xdr:row>96</xdr:row>
          <xdr:rowOff>857250</xdr:rowOff>
        </xdr:to>
        <xdr:sp macro="" textlink="">
          <xdr:nvSpPr>
            <xdr:cNvPr id="22722" name="Check Box 194" hidden="1">
              <a:extLst>
                <a:ext uri="{63B3BB69-23CF-44E3-9099-C40C66FF867C}">
                  <a14:compatExt spid="_x0000_s22722"/>
                </a:ext>
                <a:ext uri="{FF2B5EF4-FFF2-40B4-BE49-F238E27FC236}">
                  <a16:creationId xmlns:a16="http://schemas.microsoft.com/office/drawing/2014/main" id="{00000000-0008-0000-0500-0000C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EVIDECNIAS FOTOGRAFICAS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1457325</xdr:colOff>
          <xdr:row>95</xdr:row>
          <xdr:rowOff>1390650</xdr:rowOff>
        </xdr:from>
        <xdr:to>
          <xdr:col>13</xdr:col>
          <xdr:colOff>933450</xdr:colOff>
          <xdr:row>96</xdr:row>
          <xdr:rowOff>228600</xdr:rowOff>
        </xdr:to>
        <xdr:sp macro="" textlink="">
          <xdr:nvSpPr>
            <xdr:cNvPr id="22723" name="Check Box 195" hidden="1">
              <a:extLst>
                <a:ext uri="{63B3BB69-23CF-44E3-9099-C40C66FF867C}">
                  <a14:compatExt spid="_x0000_s22723"/>
                </a:ext>
                <a:ext uri="{FF2B5EF4-FFF2-40B4-BE49-F238E27FC236}">
                  <a16:creationId xmlns:a16="http://schemas.microsoft.com/office/drawing/2014/main" id="{00000000-0008-0000-0500-0000C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CAUSACION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1543050</xdr:colOff>
          <xdr:row>96</xdr:row>
          <xdr:rowOff>114300</xdr:rowOff>
        </xdr:from>
        <xdr:to>
          <xdr:col>14</xdr:col>
          <xdr:colOff>1771650</xdr:colOff>
          <xdr:row>96</xdr:row>
          <xdr:rowOff>361950</xdr:rowOff>
        </xdr:to>
        <xdr:sp macro="" textlink="">
          <xdr:nvSpPr>
            <xdr:cNvPr id="22724" name="Check Box 196" hidden="1">
              <a:extLst>
                <a:ext uri="{63B3BB69-23CF-44E3-9099-C40C66FF867C}">
                  <a14:compatExt spid="_x0000_s22724"/>
                </a:ext>
                <a:ext uri="{FF2B5EF4-FFF2-40B4-BE49-F238E27FC236}">
                  <a16:creationId xmlns:a16="http://schemas.microsoft.com/office/drawing/2014/main" id="{00000000-0008-0000-0500-0000C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CUENTA DE COBRO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1533525</xdr:colOff>
          <xdr:row>95</xdr:row>
          <xdr:rowOff>1162050</xdr:rowOff>
        </xdr:from>
        <xdr:to>
          <xdr:col>14</xdr:col>
          <xdr:colOff>971550</xdr:colOff>
          <xdr:row>96</xdr:row>
          <xdr:rowOff>247650</xdr:rowOff>
        </xdr:to>
        <xdr:sp macro="" textlink="">
          <xdr:nvSpPr>
            <xdr:cNvPr id="22725" name="Check Box 197" hidden="1">
              <a:extLst>
                <a:ext uri="{63B3BB69-23CF-44E3-9099-C40C66FF867C}">
                  <a14:compatExt spid="_x0000_s22725"/>
                </a:ext>
                <a:ext uri="{FF2B5EF4-FFF2-40B4-BE49-F238E27FC236}">
                  <a16:creationId xmlns:a16="http://schemas.microsoft.com/office/drawing/2014/main" id="{00000000-0008-0000-0500-0000C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CAUSACION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96</xdr:row>
          <xdr:rowOff>285750</xdr:rowOff>
        </xdr:from>
        <xdr:to>
          <xdr:col>14</xdr:col>
          <xdr:colOff>1771650</xdr:colOff>
          <xdr:row>96</xdr:row>
          <xdr:rowOff>514350</xdr:rowOff>
        </xdr:to>
        <xdr:sp macro="" textlink="">
          <xdr:nvSpPr>
            <xdr:cNvPr id="22726" name="Check Box 198" hidden="1">
              <a:extLst>
                <a:ext uri="{63B3BB69-23CF-44E3-9099-C40C66FF867C}">
                  <a14:compatExt spid="_x0000_s22726"/>
                </a:ext>
                <a:ext uri="{FF2B5EF4-FFF2-40B4-BE49-F238E27FC236}">
                  <a16:creationId xmlns:a16="http://schemas.microsoft.com/office/drawing/2014/main" id="{00000000-0008-0000-0500-0000C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DOCUMENTO SOPORTE DIAN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96</xdr:row>
          <xdr:rowOff>447675</xdr:rowOff>
        </xdr:from>
        <xdr:to>
          <xdr:col>14</xdr:col>
          <xdr:colOff>1085850</xdr:colOff>
          <xdr:row>96</xdr:row>
          <xdr:rowOff>704850</xdr:rowOff>
        </xdr:to>
        <xdr:sp macro="" textlink="">
          <xdr:nvSpPr>
            <xdr:cNvPr id="22727" name="Check Box 199" hidden="1">
              <a:extLst>
                <a:ext uri="{63B3BB69-23CF-44E3-9099-C40C66FF867C}">
                  <a14:compatExt spid="_x0000_s22727"/>
                </a:ext>
                <a:ext uri="{FF2B5EF4-FFF2-40B4-BE49-F238E27FC236}">
                  <a16:creationId xmlns:a16="http://schemas.microsoft.com/office/drawing/2014/main" id="{00000000-0008-0000-0500-0000C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RUT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96</xdr:row>
          <xdr:rowOff>571500</xdr:rowOff>
        </xdr:from>
        <xdr:to>
          <xdr:col>14</xdr:col>
          <xdr:colOff>1771650</xdr:colOff>
          <xdr:row>96</xdr:row>
          <xdr:rowOff>895350</xdr:rowOff>
        </xdr:to>
        <xdr:sp macro="" textlink="">
          <xdr:nvSpPr>
            <xdr:cNvPr id="22728" name="Check Box 200" hidden="1">
              <a:extLst>
                <a:ext uri="{63B3BB69-23CF-44E3-9099-C40C66FF867C}">
                  <a14:compatExt spid="_x0000_s22728"/>
                </a:ext>
                <a:ext uri="{FF2B5EF4-FFF2-40B4-BE49-F238E27FC236}">
                  <a16:creationId xmlns:a16="http://schemas.microsoft.com/office/drawing/2014/main" id="{00000000-0008-0000-0500-0000C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ACTAS DE ENTREGA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96</xdr:row>
          <xdr:rowOff>781050</xdr:rowOff>
        </xdr:from>
        <xdr:to>
          <xdr:col>14</xdr:col>
          <xdr:colOff>1504950</xdr:colOff>
          <xdr:row>96</xdr:row>
          <xdr:rowOff>1009650</xdr:rowOff>
        </xdr:to>
        <xdr:sp macro="" textlink="">
          <xdr:nvSpPr>
            <xdr:cNvPr id="22729" name="Check Box 201" hidden="1">
              <a:extLst>
                <a:ext uri="{63B3BB69-23CF-44E3-9099-C40C66FF867C}">
                  <a14:compatExt spid="_x0000_s22729"/>
                </a:ext>
                <a:ext uri="{FF2B5EF4-FFF2-40B4-BE49-F238E27FC236}">
                  <a16:creationId xmlns:a16="http://schemas.microsoft.com/office/drawing/2014/main" id="{00000000-0008-0000-0500-0000C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EVIDENCIAS FOTOGRAFICAS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1466850</xdr:colOff>
          <xdr:row>97</xdr:row>
          <xdr:rowOff>123825</xdr:rowOff>
        </xdr:from>
        <xdr:to>
          <xdr:col>13</xdr:col>
          <xdr:colOff>1333500</xdr:colOff>
          <xdr:row>97</xdr:row>
          <xdr:rowOff>361950</xdr:rowOff>
        </xdr:to>
        <xdr:sp macro="" textlink="">
          <xdr:nvSpPr>
            <xdr:cNvPr id="22730" name="Check Box 202" hidden="1">
              <a:extLst>
                <a:ext uri="{63B3BB69-23CF-44E3-9099-C40C66FF867C}">
                  <a14:compatExt spid="_x0000_s22730"/>
                </a:ext>
                <a:ext uri="{FF2B5EF4-FFF2-40B4-BE49-F238E27FC236}">
                  <a16:creationId xmlns:a16="http://schemas.microsoft.com/office/drawing/2014/main" id="{00000000-0008-0000-0500-0000C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FACTURA DE VENTA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97</xdr:row>
          <xdr:rowOff>266700</xdr:rowOff>
        </xdr:from>
        <xdr:to>
          <xdr:col>13</xdr:col>
          <xdr:colOff>704850</xdr:colOff>
          <xdr:row>97</xdr:row>
          <xdr:rowOff>514350</xdr:rowOff>
        </xdr:to>
        <xdr:sp macro="" textlink="">
          <xdr:nvSpPr>
            <xdr:cNvPr id="22731" name="Check Box 203" hidden="1">
              <a:extLst>
                <a:ext uri="{63B3BB69-23CF-44E3-9099-C40C66FF867C}">
                  <a14:compatExt spid="_x0000_s22731"/>
                </a:ext>
                <a:ext uri="{FF2B5EF4-FFF2-40B4-BE49-F238E27FC236}">
                  <a16:creationId xmlns:a16="http://schemas.microsoft.com/office/drawing/2014/main" id="{00000000-0008-0000-0500-0000C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RUT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1466850</xdr:colOff>
          <xdr:row>97</xdr:row>
          <xdr:rowOff>428625</xdr:rowOff>
        </xdr:from>
        <xdr:to>
          <xdr:col>13</xdr:col>
          <xdr:colOff>1066800</xdr:colOff>
          <xdr:row>97</xdr:row>
          <xdr:rowOff>666750</xdr:rowOff>
        </xdr:to>
        <xdr:sp macro="" textlink="">
          <xdr:nvSpPr>
            <xdr:cNvPr id="22732" name="Check Box 204" hidden="1">
              <a:extLst>
                <a:ext uri="{63B3BB69-23CF-44E3-9099-C40C66FF867C}">
                  <a14:compatExt spid="_x0000_s22732"/>
                </a:ext>
                <a:ext uri="{FF2B5EF4-FFF2-40B4-BE49-F238E27FC236}">
                  <a16:creationId xmlns:a16="http://schemas.microsoft.com/office/drawing/2014/main" id="{00000000-0008-0000-0500-0000C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ACTAS DE ENTREGA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1466850</xdr:colOff>
          <xdr:row>97</xdr:row>
          <xdr:rowOff>552450</xdr:rowOff>
        </xdr:from>
        <xdr:to>
          <xdr:col>14</xdr:col>
          <xdr:colOff>38100</xdr:colOff>
          <xdr:row>97</xdr:row>
          <xdr:rowOff>857250</xdr:rowOff>
        </xdr:to>
        <xdr:sp macro="" textlink="">
          <xdr:nvSpPr>
            <xdr:cNvPr id="22733" name="Check Box 205" hidden="1">
              <a:extLst>
                <a:ext uri="{63B3BB69-23CF-44E3-9099-C40C66FF867C}">
                  <a14:compatExt spid="_x0000_s22733"/>
                </a:ext>
                <a:ext uri="{FF2B5EF4-FFF2-40B4-BE49-F238E27FC236}">
                  <a16:creationId xmlns:a16="http://schemas.microsoft.com/office/drawing/2014/main" id="{00000000-0008-0000-0500-0000C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EVIDECNIAS FOTOGRAFICAS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1457325</xdr:colOff>
          <xdr:row>96</xdr:row>
          <xdr:rowOff>1390650</xdr:rowOff>
        </xdr:from>
        <xdr:to>
          <xdr:col>13</xdr:col>
          <xdr:colOff>933450</xdr:colOff>
          <xdr:row>97</xdr:row>
          <xdr:rowOff>228600</xdr:rowOff>
        </xdr:to>
        <xdr:sp macro="" textlink="">
          <xdr:nvSpPr>
            <xdr:cNvPr id="22734" name="Check Box 206" hidden="1">
              <a:extLst>
                <a:ext uri="{63B3BB69-23CF-44E3-9099-C40C66FF867C}">
                  <a14:compatExt spid="_x0000_s22734"/>
                </a:ext>
                <a:ext uri="{FF2B5EF4-FFF2-40B4-BE49-F238E27FC236}">
                  <a16:creationId xmlns:a16="http://schemas.microsoft.com/office/drawing/2014/main" id="{00000000-0008-0000-0500-0000C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CAUSACION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1543050</xdr:colOff>
          <xdr:row>97</xdr:row>
          <xdr:rowOff>114300</xdr:rowOff>
        </xdr:from>
        <xdr:to>
          <xdr:col>14</xdr:col>
          <xdr:colOff>1771650</xdr:colOff>
          <xdr:row>97</xdr:row>
          <xdr:rowOff>361950</xdr:rowOff>
        </xdr:to>
        <xdr:sp macro="" textlink="">
          <xdr:nvSpPr>
            <xdr:cNvPr id="22735" name="Check Box 207" hidden="1">
              <a:extLst>
                <a:ext uri="{63B3BB69-23CF-44E3-9099-C40C66FF867C}">
                  <a14:compatExt spid="_x0000_s22735"/>
                </a:ext>
                <a:ext uri="{FF2B5EF4-FFF2-40B4-BE49-F238E27FC236}">
                  <a16:creationId xmlns:a16="http://schemas.microsoft.com/office/drawing/2014/main" id="{00000000-0008-0000-0500-0000C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CUENTA DE COBRO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1533525</xdr:colOff>
          <xdr:row>96</xdr:row>
          <xdr:rowOff>1181100</xdr:rowOff>
        </xdr:from>
        <xdr:to>
          <xdr:col>14</xdr:col>
          <xdr:colOff>971550</xdr:colOff>
          <xdr:row>97</xdr:row>
          <xdr:rowOff>247650</xdr:rowOff>
        </xdr:to>
        <xdr:sp macro="" textlink="">
          <xdr:nvSpPr>
            <xdr:cNvPr id="22736" name="Check Box 208" hidden="1">
              <a:extLst>
                <a:ext uri="{63B3BB69-23CF-44E3-9099-C40C66FF867C}">
                  <a14:compatExt spid="_x0000_s22736"/>
                </a:ext>
                <a:ext uri="{FF2B5EF4-FFF2-40B4-BE49-F238E27FC236}">
                  <a16:creationId xmlns:a16="http://schemas.microsoft.com/office/drawing/2014/main" id="{00000000-0008-0000-0500-0000D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CAUSACION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97</xdr:row>
          <xdr:rowOff>285750</xdr:rowOff>
        </xdr:from>
        <xdr:to>
          <xdr:col>14</xdr:col>
          <xdr:colOff>1771650</xdr:colOff>
          <xdr:row>97</xdr:row>
          <xdr:rowOff>514350</xdr:rowOff>
        </xdr:to>
        <xdr:sp macro="" textlink="">
          <xdr:nvSpPr>
            <xdr:cNvPr id="22737" name="Check Box 209" hidden="1">
              <a:extLst>
                <a:ext uri="{63B3BB69-23CF-44E3-9099-C40C66FF867C}">
                  <a14:compatExt spid="_x0000_s22737"/>
                </a:ext>
                <a:ext uri="{FF2B5EF4-FFF2-40B4-BE49-F238E27FC236}">
                  <a16:creationId xmlns:a16="http://schemas.microsoft.com/office/drawing/2014/main" id="{00000000-0008-0000-0500-0000D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DOCUMENTO SOPORTE DIAN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97</xdr:row>
          <xdr:rowOff>447675</xdr:rowOff>
        </xdr:from>
        <xdr:to>
          <xdr:col>14</xdr:col>
          <xdr:colOff>1085850</xdr:colOff>
          <xdr:row>97</xdr:row>
          <xdr:rowOff>704850</xdr:rowOff>
        </xdr:to>
        <xdr:sp macro="" textlink="">
          <xdr:nvSpPr>
            <xdr:cNvPr id="22738" name="Check Box 210" hidden="1">
              <a:extLst>
                <a:ext uri="{63B3BB69-23CF-44E3-9099-C40C66FF867C}">
                  <a14:compatExt spid="_x0000_s22738"/>
                </a:ext>
                <a:ext uri="{FF2B5EF4-FFF2-40B4-BE49-F238E27FC236}">
                  <a16:creationId xmlns:a16="http://schemas.microsoft.com/office/drawing/2014/main" id="{00000000-0008-0000-0500-0000D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RUT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97</xdr:row>
          <xdr:rowOff>571500</xdr:rowOff>
        </xdr:from>
        <xdr:to>
          <xdr:col>14</xdr:col>
          <xdr:colOff>1771650</xdr:colOff>
          <xdr:row>97</xdr:row>
          <xdr:rowOff>895350</xdr:rowOff>
        </xdr:to>
        <xdr:sp macro="" textlink="">
          <xdr:nvSpPr>
            <xdr:cNvPr id="22739" name="Check Box 211" hidden="1">
              <a:extLst>
                <a:ext uri="{63B3BB69-23CF-44E3-9099-C40C66FF867C}">
                  <a14:compatExt spid="_x0000_s22739"/>
                </a:ext>
                <a:ext uri="{FF2B5EF4-FFF2-40B4-BE49-F238E27FC236}">
                  <a16:creationId xmlns:a16="http://schemas.microsoft.com/office/drawing/2014/main" id="{00000000-0008-0000-0500-0000D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ACTAS DE ENTREGA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97</xdr:row>
          <xdr:rowOff>781050</xdr:rowOff>
        </xdr:from>
        <xdr:to>
          <xdr:col>14</xdr:col>
          <xdr:colOff>1504950</xdr:colOff>
          <xdr:row>97</xdr:row>
          <xdr:rowOff>1009650</xdr:rowOff>
        </xdr:to>
        <xdr:sp macro="" textlink="">
          <xdr:nvSpPr>
            <xdr:cNvPr id="22740" name="Check Box 212" hidden="1">
              <a:extLst>
                <a:ext uri="{63B3BB69-23CF-44E3-9099-C40C66FF867C}">
                  <a14:compatExt spid="_x0000_s22740"/>
                </a:ext>
                <a:ext uri="{FF2B5EF4-FFF2-40B4-BE49-F238E27FC236}">
                  <a16:creationId xmlns:a16="http://schemas.microsoft.com/office/drawing/2014/main" id="{00000000-0008-0000-0500-0000D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EVIDENCIAS FOTOGRAFICAS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98</xdr:row>
          <xdr:rowOff>38100</xdr:rowOff>
        </xdr:from>
        <xdr:to>
          <xdr:col>13</xdr:col>
          <xdr:colOff>971550</xdr:colOff>
          <xdr:row>98</xdr:row>
          <xdr:rowOff>266700</xdr:rowOff>
        </xdr:to>
        <xdr:sp macro="" textlink="">
          <xdr:nvSpPr>
            <xdr:cNvPr id="22741" name="Check Box 213" hidden="1">
              <a:extLst>
                <a:ext uri="{63B3BB69-23CF-44E3-9099-C40C66FF867C}">
                  <a14:compatExt spid="_x0000_s22741"/>
                </a:ext>
                <a:ext uri="{FF2B5EF4-FFF2-40B4-BE49-F238E27FC236}">
                  <a16:creationId xmlns:a16="http://schemas.microsoft.com/office/drawing/2014/main" id="{00000000-0008-0000-0500-0000D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CAUSACION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98</xdr:row>
          <xdr:rowOff>9525</xdr:rowOff>
        </xdr:from>
        <xdr:to>
          <xdr:col>14</xdr:col>
          <xdr:colOff>1866900</xdr:colOff>
          <xdr:row>98</xdr:row>
          <xdr:rowOff>266700</xdr:rowOff>
        </xdr:to>
        <xdr:sp macro="" textlink="">
          <xdr:nvSpPr>
            <xdr:cNvPr id="22742" name="Check Box 214" hidden="1">
              <a:extLst>
                <a:ext uri="{63B3BB69-23CF-44E3-9099-C40C66FF867C}">
                  <a14:compatExt spid="_x0000_s22742"/>
                </a:ext>
                <a:ext uri="{FF2B5EF4-FFF2-40B4-BE49-F238E27FC236}">
                  <a16:creationId xmlns:a16="http://schemas.microsoft.com/office/drawing/2014/main" id="{00000000-0008-0000-0500-0000D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EXTRACTO BANCARIO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1466850</xdr:colOff>
          <xdr:row>99</xdr:row>
          <xdr:rowOff>123825</xdr:rowOff>
        </xdr:from>
        <xdr:to>
          <xdr:col>13</xdr:col>
          <xdr:colOff>1333500</xdr:colOff>
          <xdr:row>99</xdr:row>
          <xdr:rowOff>361950</xdr:rowOff>
        </xdr:to>
        <xdr:sp macro="" textlink="">
          <xdr:nvSpPr>
            <xdr:cNvPr id="22743" name="Check Box 215" hidden="1">
              <a:extLst>
                <a:ext uri="{63B3BB69-23CF-44E3-9099-C40C66FF867C}">
                  <a14:compatExt spid="_x0000_s22743"/>
                </a:ext>
                <a:ext uri="{FF2B5EF4-FFF2-40B4-BE49-F238E27FC236}">
                  <a16:creationId xmlns:a16="http://schemas.microsoft.com/office/drawing/2014/main" id="{00000000-0008-0000-0500-0000D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FACTURA DE VENTA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99</xdr:row>
          <xdr:rowOff>266700</xdr:rowOff>
        </xdr:from>
        <xdr:to>
          <xdr:col>13</xdr:col>
          <xdr:colOff>704850</xdr:colOff>
          <xdr:row>99</xdr:row>
          <xdr:rowOff>514350</xdr:rowOff>
        </xdr:to>
        <xdr:sp macro="" textlink="">
          <xdr:nvSpPr>
            <xdr:cNvPr id="22744" name="Check Box 216" hidden="1">
              <a:extLst>
                <a:ext uri="{63B3BB69-23CF-44E3-9099-C40C66FF867C}">
                  <a14:compatExt spid="_x0000_s22744"/>
                </a:ext>
                <a:ext uri="{FF2B5EF4-FFF2-40B4-BE49-F238E27FC236}">
                  <a16:creationId xmlns:a16="http://schemas.microsoft.com/office/drawing/2014/main" id="{00000000-0008-0000-0500-0000D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RUT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1466850</xdr:colOff>
          <xdr:row>99</xdr:row>
          <xdr:rowOff>428625</xdr:rowOff>
        </xdr:from>
        <xdr:to>
          <xdr:col>13</xdr:col>
          <xdr:colOff>1066800</xdr:colOff>
          <xdr:row>99</xdr:row>
          <xdr:rowOff>666750</xdr:rowOff>
        </xdr:to>
        <xdr:sp macro="" textlink="">
          <xdr:nvSpPr>
            <xdr:cNvPr id="22745" name="Check Box 217" hidden="1">
              <a:extLst>
                <a:ext uri="{63B3BB69-23CF-44E3-9099-C40C66FF867C}">
                  <a14:compatExt spid="_x0000_s22745"/>
                </a:ext>
                <a:ext uri="{FF2B5EF4-FFF2-40B4-BE49-F238E27FC236}">
                  <a16:creationId xmlns:a16="http://schemas.microsoft.com/office/drawing/2014/main" id="{00000000-0008-0000-0500-0000D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ACTAS DE ENTREGA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1466850</xdr:colOff>
          <xdr:row>99</xdr:row>
          <xdr:rowOff>552450</xdr:rowOff>
        </xdr:from>
        <xdr:to>
          <xdr:col>14</xdr:col>
          <xdr:colOff>38100</xdr:colOff>
          <xdr:row>99</xdr:row>
          <xdr:rowOff>857250</xdr:rowOff>
        </xdr:to>
        <xdr:sp macro="" textlink="">
          <xdr:nvSpPr>
            <xdr:cNvPr id="22746" name="Check Box 218" hidden="1">
              <a:extLst>
                <a:ext uri="{63B3BB69-23CF-44E3-9099-C40C66FF867C}">
                  <a14:compatExt spid="_x0000_s22746"/>
                </a:ext>
                <a:ext uri="{FF2B5EF4-FFF2-40B4-BE49-F238E27FC236}">
                  <a16:creationId xmlns:a16="http://schemas.microsoft.com/office/drawing/2014/main" id="{00000000-0008-0000-0500-0000D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EVIDECNIAS FOTOGRAFICAS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1457325</xdr:colOff>
          <xdr:row>98</xdr:row>
          <xdr:rowOff>1390650</xdr:rowOff>
        </xdr:from>
        <xdr:to>
          <xdr:col>13</xdr:col>
          <xdr:colOff>933450</xdr:colOff>
          <xdr:row>99</xdr:row>
          <xdr:rowOff>247650</xdr:rowOff>
        </xdr:to>
        <xdr:sp macro="" textlink="">
          <xdr:nvSpPr>
            <xdr:cNvPr id="22747" name="Check Box 219" hidden="1">
              <a:extLst>
                <a:ext uri="{63B3BB69-23CF-44E3-9099-C40C66FF867C}">
                  <a14:compatExt spid="_x0000_s22747"/>
                </a:ext>
                <a:ext uri="{FF2B5EF4-FFF2-40B4-BE49-F238E27FC236}">
                  <a16:creationId xmlns:a16="http://schemas.microsoft.com/office/drawing/2014/main" id="{00000000-0008-0000-0500-0000D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CAUSACION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1543050</xdr:colOff>
          <xdr:row>99</xdr:row>
          <xdr:rowOff>114300</xdr:rowOff>
        </xdr:from>
        <xdr:to>
          <xdr:col>14</xdr:col>
          <xdr:colOff>1771650</xdr:colOff>
          <xdr:row>99</xdr:row>
          <xdr:rowOff>361950</xdr:rowOff>
        </xdr:to>
        <xdr:sp macro="" textlink="">
          <xdr:nvSpPr>
            <xdr:cNvPr id="22748" name="Check Box 220" hidden="1">
              <a:extLst>
                <a:ext uri="{63B3BB69-23CF-44E3-9099-C40C66FF867C}">
                  <a14:compatExt spid="_x0000_s22748"/>
                </a:ext>
                <a:ext uri="{FF2B5EF4-FFF2-40B4-BE49-F238E27FC236}">
                  <a16:creationId xmlns:a16="http://schemas.microsoft.com/office/drawing/2014/main" id="{00000000-0008-0000-0500-0000D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CUENTA DE COBRO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1533525</xdr:colOff>
          <xdr:row>98</xdr:row>
          <xdr:rowOff>1009650</xdr:rowOff>
        </xdr:from>
        <xdr:to>
          <xdr:col>14</xdr:col>
          <xdr:colOff>971550</xdr:colOff>
          <xdr:row>99</xdr:row>
          <xdr:rowOff>247650</xdr:rowOff>
        </xdr:to>
        <xdr:sp macro="" textlink="">
          <xdr:nvSpPr>
            <xdr:cNvPr id="22749" name="Check Box 221" hidden="1">
              <a:extLst>
                <a:ext uri="{63B3BB69-23CF-44E3-9099-C40C66FF867C}">
                  <a14:compatExt spid="_x0000_s22749"/>
                </a:ext>
                <a:ext uri="{FF2B5EF4-FFF2-40B4-BE49-F238E27FC236}">
                  <a16:creationId xmlns:a16="http://schemas.microsoft.com/office/drawing/2014/main" id="{00000000-0008-0000-0500-0000D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CAUSACION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99</xdr:row>
          <xdr:rowOff>285750</xdr:rowOff>
        </xdr:from>
        <xdr:to>
          <xdr:col>14</xdr:col>
          <xdr:colOff>1771650</xdr:colOff>
          <xdr:row>99</xdr:row>
          <xdr:rowOff>514350</xdr:rowOff>
        </xdr:to>
        <xdr:sp macro="" textlink="">
          <xdr:nvSpPr>
            <xdr:cNvPr id="22750" name="Check Box 222" hidden="1">
              <a:extLst>
                <a:ext uri="{63B3BB69-23CF-44E3-9099-C40C66FF867C}">
                  <a14:compatExt spid="_x0000_s22750"/>
                </a:ext>
                <a:ext uri="{FF2B5EF4-FFF2-40B4-BE49-F238E27FC236}">
                  <a16:creationId xmlns:a16="http://schemas.microsoft.com/office/drawing/2014/main" id="{00000000-0008-0000-0500-0000D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DOCUMENTO SOPORTE DIAN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99</xdr:row>
          <xdr:rowOff>447675</xdr:rowOff>
        </xdr:from>
        <xdr:to>
          <xdr:col>14</xdr:col>
          <xdr:colOff>1085850</xdr:colOff>
          <xdr:row>99</xdr:row>
          <xdr:rowOff>704850</xdr:rowOff>
        </xdr:to>
        <xdr:sp macro="" textlink="">
          <xdr:nvSpPr>
            <xdr:cNvPr id="22751" name="Check Box 223" hidden="1">
              <a:extLst>
                <a:ext uri="{63B3BB69-23CF-44E3-9099-C40C66FF867C}">
                  <a14:compatExt spid="_x0000_s22751"/>
                </a:ext>
                <a:ext uri="{FF2B5EF4-FFF2-40B4-BE49-F238E27FC236}">
                  <a16:creationId xmlns:a16="http://schemas.microsoft.com/office/drawing/2014/main" id="{00000000-0008-0000-0500-0000D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RUT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99</xdr:row>
          <xdr:rowOff>571500</xdr:rowOff>
        </xdr:from>
        <xdr:to>
          <xdr:col>14</xdr:col>
          <xdr:colOff>1771650</xdr:colOff>
          <xdr:row>99</xdr:row>
          <xdr:rowOff>895350</xdr:rowOff>
        </xdr:to>
        <xdr:sp macro="" textlink="">
          <xdr:nvSpPr>
            <xdr:cNvPr id="22752" name="Check Box 224" hidden="1">
              <a:extLst>
                <a:ext uri="{63B3BB69-23CF-44E3-9099-C40C66FF867C}">
                  <a14:compatExt spid="_x0000_s22752"/>
                </a:ext>
                <a:ext uri="{FF2B5EF4-FFF2-40B4-BE49-F238E27FC236}">
                  <a16:creationId xmlns:a16="http://schemas.microsoft.com/office/drawing/2014/main" id="{00000000-0008-0000-0500-0000E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ACTAS DE ENTREGA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99</xdr:row>
          <xdr:rowOff>781050</xdr:rowOff>
        </xdr:from>
        <xdr:to>
          <xdr:col>14</xdr:col>
          <xdr:colOff>1504950</xdr:colOff>
          <xdr:row>99</xdr:row>
          <xdr:rowOff>1009650</xdr:rowOff>
        </xdr:to>
        <xdr:sp macro="" textlink="">
          <xdr:nvSpPr>
            <xdr:cNvPr id="22753" name="Check Box 225" hidden="1">
              <a:extLst>
                <a:ext uri="{63B3BB69-23CF-44E3-9099-C40C66FF867C}">
                  <a14:compatExt spid="_x0000_s22753"/>
                </a:ext>
                <a:ext uri="{FF2B5EF4-FFF2-40B4-BE49-F238E27FC236}">
                  <a16:creationId xmlns:a16="http://schemas.microsoft.com/office/drawing/2014/main" id="{00000000-0008-0000-0500-0000E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EVIDENCIAS FOTOGRAFICAS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1466850</xdr:colOff>
          <xdr:row>100</xdr:row>
          <xdr:rowOff>123825</xdr:rowOff>
        </xdr:from>
        <xdr:to>
          <xdr:col>13</xdr:col>
          <xdr:colOff>1333500</xdr:colOff>
          <xdr:row>100</xdr:row>
          <xdr:rowOff>361950</xdr:rowOff>
        </xdr:to>
        <xdr:sp macro="" textlink="">
          <xdr:nvSpPr>
            <xdr:cNvPr id="22754" name="Check Box 226" hidden="1">
              <a:extLst>
                <a:ext uri="{63B3BB69-23CF-44E3-9099-C40C66FF867C}">
                  <a14:compatExt spid="_x0000_s22754"/>
                </a:ext>
                <a:ext uri="{FF2B5EF4-FFF2-40B4-BE49-F238E27FC236}">
                  <a16:creationId xmlns:a16="http://schemas.microsoft.com/office/drawing/2014/main" id="{00000000-0008-0000-0500-0000E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FACTURA DE VENTA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100</xdr:row>
          <xdr:rowOff>266700</xdr:rowOff>
        </xdr:from>
        <xdr:to>
          <xdr:col>13</xdr:col>
          <xdr:colOff>704850</xdr:colOff>
          <xdr:row>100</xdr:row>
          <xdr:rowOff>514350</xdr:rowOff>
        </xdr:to>
        <xdr:sp macro="" textlink="">
          <xdr:nvSpPr>
            <xdr:cNvPr id="22755" name="Check Box 227" hidden="1">
              <a:extLst>
                <a:ext uri="{63B3BB69-23CF-44E3-9099-C40C66FF867C}">
                  <a14:compatExt spid="_x0000_s22755"/>
                </a:ext>
                <a:ext uri="{FF2B5EF4-FFF2-40B4-BE49-F238E27FC236}">
                  <a16:creationId xmlns:a16="http://schemas.microsoft.com/office/drawing/2014/main" id="{00000000-0008-0000-0500-0000E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RUT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1466850</xdr:colOff>
          <xdr:row>100</xdr:row>
          <xdr:rowOff>428625</xdr:rowOff>
        </xdr:from>
        <xdr:to>
          <xdr:col>13</xdr:col>
          <xdr:colOff>1066800</xdr:colOff>
          <xdr:row>100</xdr:row>
          <xdr:rowOff>666750</xdr:rowOff>
        </xdr:to>
        <xdr:sp macro="" textlink="">
          <xdr:nvSpPr>
            <xdr:cNvPr id="22756" name="Check Box 228" hidden="1">
              <a:extLst>
                <a:ext uri="{63B3BB69-23CF-44E3-9099-C40C66FF867C}">
                  <a14:compatExt spid="_x0000_s22756"/>
                </a:ext>
                <a:ext uri="{FF2B5EF4-FFF2-40B4-BE49-F238E27FC236}">
                  <a16:creationId xmlns:a16="http://schemas.microsoft.com/office/drawing/2014/main" id="{00000000-0008-0000-0500-0000E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ACTAS DE ENTREGA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1466850</xdr:colOff>
          <xdr:row>100</xdr:row>
          <xdr:rowOff>552450</xdr:rowOff>
        </xdr:from>
        <xdr:to>
          <xdr:col>14</xdr:col>
          <xdr:colOff>38100</xdr:colOff>
          <xdr:row>100</xdr:row>
          <xdr:rowOff>857250</xdr:rowOff>
        </xdr:to>
        <xdr:sp macro="" textlink="">
          <xdr:nvSpPr>
            <xdr:cNvPr id="22757" name="Check Box 229" hidden="1">
              <a:extLst>
                <a:ext uri="{63B3BB69-23CF-44E3-9099-C40C66FF867C}">
                  <a14:compatExt spid="_x0000_s22757"/>
                </a:ext>
                <a:ext uri="{FF2B5EF4-FFF2-40B4-BE49-F238E27FC236}">
                  <a16:creationId xmlns:a16="http://schemas.microsoft.com/office/drawing/2014/main" id="{00000000-0008-0000-0500-0000E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EVIDECNIAS FOTOGRAFICAS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1457325</xdr:colOff>
          <xdr:row>99</xdr:row>
          <xdr:rowOff>1390650</xdr:rowOff>
        </xdr:from>
        <xdr:to>
          <xdr:col>13</xdr:col>
          <xdr:colOff>933450</xdr:colOff>
          <xdr:row>100</xdr:row>
          <xdr:rowOff>247650</xdr:rowOff>
        </xdr:to>
        <xdr:sp macro="" textlink="">
          <xdr:nvSpPr>
            <xdr:cNvPr id="22758" name="Check Box 230" hidden="1">
              <a:extLst>
                <a:ext uri="{63B3BB69-23CF-44E3-9099-C40C66FF867C}">
                  <a14:compatExt spid="_x0000_s22758"/>
                </a:ext>
                <a:ext uri="{FF2B5EF4-FFF2-40B4-BE49-F238E27FC236}">
                  <a16:creationId xmlns:a16="http://schemas.microsoft.com/office/drawing/2014/main" id="{00000000-0008-0000-0500-0000E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CAUSACION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1543050</xdr:colOff>
          <xdr:row>100</xdr:row>
          <xdr:rowOff>114300</xdr:rowOff>
        </xdr:from>
        <xdr:to>
          <xdr:col>14</xdr:col>
          <xdr:colOff>1771650</xdr:colOff>
          <xdr:row>100</xdr:row>
          <xdr:rowOff>361950</xdr:rowOff>
        </xdr:to>
        <xdr:sp macro="" textlink="">
          <xdr:nvSpPr>
            <xdr:cNvPr id="22759" name="Check Box 231" hidden="1">
              <a:extLst>
                <a:ext uri="{63B3BB69-23CF-44E3-9099-C40C66FF867C}">
                  <a14:compatExt spid="_x0000_s22759"/>
                </a:ext>
                <a:ext uri="{FF2B5EF4-FFF2-40B4-BE49-F238E27FC236}">
                  <a16:creationId xmlns:a16="http://schemas.microsoft.com/office/drawing/2014/main" id="{00000000-0008-0000-0500-0000E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CUENTA DE COBRO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1533525</xdr:colOff>
          <xdr:row>99</xdr:row>
          <xdr:rowOff>1200150</xdr:rowOff>
        </xdr:from>
        <xdr:to>
          <xdr:col>14</xdr:col>
          <xdr:colOff>971550</xdr:colOff>
          <xdr:row>100</xdr:row>
          <xdr:rowOff>247650</xdr:rowOff>
        </xdr:to>
        <xdr:sp macro="" textlink="">
          <xdr:nvSpPr>
            <xdr:cNvPr id="22760" name="Check Box 232" hidden="1">
              <a:extLst>
                <a:ext uri="{63B3BB69-23CF-44E3-9099-C40C66FF867C}">
                  <a14:compatExt spid="_x0000_s22760"/>
                </a:ext>
                <a:ext uri="{FF2B5EF4-FFF2-40B4-BE49-F238E27FC236}">
                  <a16:creationId xmlns:a16="http://schemas.microsoft.com/office/drawing/2014/main" id="{00000000-0008-0000-0500-0000E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CAUSACION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100</xdr:row>
          <xdr:rowOff>285750</xdr:rowOff>
        </xdr:from>
        <xdr:to>
          <xdr:col>14</xdr:col>
          <xdr:colOff>1771650</xdr:colOff>
          <xdr:row>100</xdr:row>
          <xdr:rowOff>514350</xdr:rowOff>
        </xdr:to>
        <xdr:sp macro="" textlink="">
          <xdr:nvSpPr>
            <xdr:cNvPr id="22761" name="Check Box 233" hidden="1">
              <a:extLst>
                <a:ext uri="{63B3BB69-23CF-44E3-9099-C40C66FF867C}">
                  <a14:compatExt spid="_x0000_s22761"/>
                </a:ext>
                <a:ext uri="{FF2B5EF4-FFF2-40B4-BE49-F238E27FC236}">
                  <a16:creationId xmlns:a16="http://schemas.microsoft.com/office/drawing/2014/main" id="{00000000-0008-0000-0500-0000E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DOCUMENTO SOPORTE DIAN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100</xdr:row>
          <xdr:rowOff>447675</xdr:rowOff>
        </xdr:from>
        <xdr:to>
          <xdr:col>14</xdr:col>
          <xdr:colOff>1085850</xdr:colOff>
          <xdr:row>100</xdr:row>
          <xdr:rowOff>704850</xdr:rowOff>
        </xdr:to>
        <xdr:sp macro="" textlink="">
          <xdr:nvSpPr>
            <xdr:cNvPr id="22762" name="Check Box 234" hidden="1">
              <a:extLst>
                <a:ext uri="{63B3BB69-23CF-44E3-9099-C40C66FF867C}">
                  <a14:compatExt spid="_x0000_s22762"/>
                </a:ext>
                <a:ext uri="{FF2B5EF4-FFF2-40B4-BE49-F238E27FC236}">
                  <a16:creationId xmlns:a16="http://schemas.microsoft.com/office/drawing/2014/main" id="{00000000-0008-0000-0500-0000E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RUT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100</xdr:row>
          <xdr:rowOff>571500</xdr:rowOff>
        </xdr:from>
        <xdr:to>
          <xdr:col>14</xdr:col>
          <xdr:colOff>1771650</xdr:colOff>
          <xdr:row>100</xdr:row>
          <xdr:rowOff>895350</xdr:rowOff>
        </xdr:to>
        <xdr:sp macro="" textlink="">
          <xdr:nvSpPr>
            <xdr:cNvPr id="22763" name="Check Box 235" hidden="1">
              <a:extLst>
                <a:ext uri="{63B3BB69-23CF-44E3-9099-C40C66FF867C}">
                  <a14:compatExt spid="_x0000_s22763"/>
                </a:ext>
                <a:ext uri="{FF2B5EF4-FFF2-40B4-BE49-F238E27FC236}">
                  <a16:creationId xmlns:a16="http://schemas.microsoft.com/office/drawing/2014/main" id="{00000000-0008-0000-0500-0000E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ACTAS DE ENTREGA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100</xdr:row>
          <xdr:rowOff>781050</xdr:rowOff>
        </xdr:from>
        <xdr:to>
          <xdr:col>14</xdr:col>
          <xdr:colOff>1504950</xdr:colOff>
          <xdr:row>100</xdr:row>
          <xdr:rowOff>1009650</xdr:rowOff>
        </xdr:to>
        <xdr:sp macro="" textlink="">
          <xdr:nvSpPr>
            <xdr:cNvPr id="22764" name="Check Box 236" hidden="1">
              <a:extLst>
                <a:ext uri="{63B3BB69-23CF-44E3-9099-C40C66FF867C}">
                  <a14:compatExt spid="_x0000_s22764"/>
                </a:ext>
                <a:ext uri="{FF2B5EF4-FFF2-40B4-BE49-F238E27FC236}">
                  <a16:creationId xmlns:a16="http://schemas.microsoft.com/office/drawing/2014/main" id="{00000000-0008-0000-0500-0000E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EVIDENCIAS FOTOGRAFICAS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1466850</xdr:colOff>
          <xdr:row>102</xdr:row>
          <xdr:rowOff>123825</xdr:rowOff>
        </xdr:from>
        <xdr:to>
          <xdr:col>13</xdr:col>
          <xdr:colOff>1333500</xdr:colOff>
          <xdr:row>102</xdr:row>
          <xdr:rowOff>361950</xdr:rowOff>
        </xdr:to>
        <xdr:sp macro="" textlink="">
          <xdr:nvSpPr>
            <xdr:cNvPr id="22765" name="Check Box 237" hidden="1">
              <a:extLst>
                <a:ext uri="{63B3BB69-23CF-44E3-9099-C40C66FF867C}">
                  <a14:compatExt spid="_x0000_s22765"/>
                </a:ext>
                <a:ext uri="{FF2B5EF4-FFF2-40B4-BE49-F238E27FC236}">
                  <a16:creationId xmlns:a16="http://schemas.microsoft.com/office/drawing/2014/main" id="{00000000-0008-0000-0500-0000E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FACTURA DE VENTA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102</xdr:row>
          <xdr:rowOff>266700</xdr:rowOff>
        </xdr:from>
        <xdr:to>
          <xdr:col>13</xdr:col>
          <xdr:colOff>704850</xdr:colOff>
          <xdr:row>102</xdr:row>
          <xdr:rowOff>514350</xdr:rowOff>
        </xdr:to>
        <xdr:sp macro="" textlink="">
          <xdr:nvSpPr>
            <xdr:cNvPr id="22766" name="Check Box 238" hidden="1">
              <a:extLst>
                <a:ext uri="{63B3BB69-23CF-44E3-9099-C40C66FF867C}">
                  <a14:compatExt spid="_x0000_s22766"/>
                </a:ext>
                <a:ext uri="{FF2B5EF4-FFF2-40B4-BE49-F238E27FC236}">
                  <a16:creationId xmlns:a16="http://schemas.microsoft.com/office/drawing/2014/main" id="{00000000-0008-0000-0500-0000E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RUT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1466850</xdr:colOff>
          <xdr:row>102</xdr:row>
          <xdr:rowOff>428625</xdr:rowOff>
        </xdr:from>
        <xdr:to>
          <xdr:col>13</xdr:col>
          <xdr:colOff>1066800</xdr:colOff>
          <xdr:row>102</xdr:row>
          <xdr:rowOff>666750</xdr:rowOff>
        </xdr:to>
        <xdr:sp macro="" textlink="">
          <xdr:nvSpPr>
            <xdr:cNvPr id="22767" name="Check Box 239" hidden="1">
              <a:extLst>
                <a:ext uri="{63B3BB69-23CF-44E3-9099-C40C66FF867C}">
                  <a14:compatExt spid="_x0000_s22767"/>
                </a:ext>
                <a:ext uri="{FF2B5EF4-FFF2-40B4-BE49-F238E27FC236}">
                  <a16:creationId xmlns:a16="http://schemas.microsoft.com/office/drawing/2014/main" id="{00000000-0008-0000-0500-0000E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ACTAS DE ENTREGA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1466850</xdr:colOff>
          <xdr:row>102</xdr:row>
          <xdr:rowOff>552450</xdr:rowOff>
        </xdr:from>
        <xdr:to>
          <xdr:col>14</xdr:col>
          <xdr:colOff>38100</xdr:colOff>
          <xdr:row>102</xdr:row>
          <xdr:rowOff>857250</xdr:rowOff>
        </xdr:to>
        <xdr:sp macro="" textlink="">
          <xdr:nvSpPr>
            <xdr:cNvPr id="22768" name="Check Box 240" hidden="1">
              <a:extLst>
                <a:ext uri="{63B3BB69-23CF-44E3-9099-C40C66FF867C}">
                  <a14:compatExt spid="_x0000_s22768"/>
                </a:ext>
                <a:ext uri="{FF2B5EF4-FFF2-40B4-BE49-F238E27FC236}">
                  <a16:creationId xmlns:a16="http://schemas.microsoft.com/office/drawing/2014/main" id="{00000000-0008-0000-0500-0000F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EVIDECNIAS FOTOGRAFICAS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1466850</xdr:colOff>
          <xdr:row>101</xdr:row>
          <xdr:rowOff>1285875</xdr:rowOff>
        </xdr:from>
        <xdr:to>
          <xdr:col>13</xdr:col>
          <xdr:colOff>952500</xdr:colOff>
          <xdr:row>102</xdr:row>
          <xdr:rowOff>228600</xdr:rowOff>
        </xdr:to>
        <xdr:sp macro="" textlink="">
          <xdr:nvSpPr>
            <xdr:cNvPr id="22769" name="Check Box 241" hidden="1">
              <a:extLst>
                <a:ext uri="{63B3BB69-23CF-44E3-9099-C40C66FF867C}">
                  <a14:compatExt spid="_x0000_s22769"/>
                </a:ext>
                <a:ext uri="{FF2B5EF4-FFF2-40B4-BE49-F238E27FC236}">
                  <a16:creationId xmlns:a16="http://schemas.microsoft.com/office/drawing/2014/main" id="{00000000-0008-0000-0500-0000F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CAUSACION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1543050</xdr:colOff>
          <xdr:row>102</xdr:row>
          <xdr:rowOff>114300</xdr:rowOff>
        </xdr:from>
        <xdr:to>
          <xdr:col>14</xdr:col>
          <xdr:colOff>1771650</xdr:colOff>
          <xdr:row>102</xdr:row>
          <xdr:rowOff>361950</xdr:rowOff>
        </xdr:to>
        <xdr:sp macro="" textlink="">
          <xdr:nvSpPr>
            <xdr:cNvPr id="22770" name="Check Box 242" hidden="1">
              <a:extLst>
                <a:ext uri="{63B3BB69-23CF-44E3-9099-C40C66FF867C}">
                  <a14:compatExt spid="_x0000_s22770"/>
                </a:ext>
                <a:ext uri="{FF2B5EF4-FFF2-40B4-BE49-F238E27FC236}">
                  <a16:creationId xmlns:a16="http://schemas.microsoft.com/office/drawing/2014/main" id="{00000000-0008-0000-0500-0000F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CUENTA DE COBRO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1514475</xdr:colOff>
          <xdr:row>102</xdr:row>
          <xdr:rowOff>9525</xdr:rowOff>
        </xdr:from>
        <xdr:to>
          <xdr:col>14</xdr:col>
          <xdr:colOff>933450</xdr:colOff>
          <xdr:row>102</xdr:row>
          <xdr:rowOff>228600</xdr:rowOff>
        </xdr:to>
        <xdr:sp macro="" textlink="">
          <xdr:nvSpPr>
            <xdr:cNvPr id="22771" name="Check Box 243" hidden="1">
              <a:extLst>
                <a:ext uri="{63B3BB69-23CF-44E3-9099-C40C66FF867C}">
                  <a14:compatExt spid="_x0000_s22771"/>
                </a:ext>
                <a:ext uri="{FF2B5EF4-FFF2-40B4-BE49-F238E27FC236}">
                  <a16:creationId xmlns:a16="http://schemas.microsoft.com/office/drawing/2014/main" id="{00000000-0008-0000-0500-0000F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CAUSACION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102</xdr:row>
          <xdr:rowOff>285750</xdr:rowOff>
        </xdr:from>
        <xdr:to>
          <xdr:col>14</xdr:col>
          <xdr:colOff>1771650</xdr:colOff>
          <xdr:row>102</xdr:row>
          <xdr:rowOff>514350</xdr:rowOff>
        </xdr:to>
        <xdr:sp macro="" textlink="">
          <xdr:nvSpPr>
            <xdr:cNvPr id="22772" name="Check Box 244" hidden="1">
              <a:extLst>
                <a:ext uri="{63B3BB69-23CF-44E3-9099-C40C66FF867C}">
                  <a14:compatExt spid="_x0000_s22772"/>
                </a:ext>
                <a:ext uri="{FF2B5EF4-FFF2-40B4-BE49-F238E27FC236}">
                  <a16:creationId xmlns:a16="http://schemas.microsoft.com/office/drawing/2014/main" id="{00000000-0008-0000-0500-0000F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DOCUMENTO SOPORTE DIAN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102</xdr:row>
          <xdr:rowOff>447675</xdr:rowOff>
        </xdr:from>
        <xdr:to>
          <xdr:col>14</xdr:col>
          <xdr:colOff>1085850</xdr:colOff>
          <xdr:row>102</xdr:row>
          <xdr:rowOff>704850</xdr:rowOff>
        </xdr:to>
        <xdr:sp macro="" textlink="">
          <xdr:nvSpPr>
            <xdr:cNvPr id="22773" name="Check Box 245" hidden="1">
              <a:extLst>
                <a:ext uri="{63B3BB69-23CF-44E3-9099-C40C66FF867C}">
                  <a14:compatExt spid="_x0000_s22773"/>
                </a:ext>
                <a:ext uri="{FF2B5EF4-FFF2-40B4-BE49-F238E27FC236}">
                  <a16:creationId xmlns:a16="http://schemas.microsoft.com/office/drawing/2014/main" id="{00000000-0008-0000-0500-0000F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RUT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102</xdr:row>
          <xdr:rowOff>571500</xdr:rowOff>
        </xdr:from>
        <xdr:to>
          <xdr:col>14</xdr:col>
          <xdr:colOff>1771650</xdr:colOff>
          <xdr:row>102</xdr:row>
          <xdr:rowOff>895350</xdr:rowOff>
        </xdr:to>
        <xdr:sp macro="" textlink="">
          <xdr:nvSpPr>
            <xdr:cNvPr id="22774" name="Check Box 246" hidden="1">
              <a:extLst>
                <a:ext uri="{63B3BB69-23CF-44E3-9099-C40C66FF867C}">
                  <a14:compatExt spid="_x0000_s22774"/>
                </a:ext>
                <a:ext uri="{FF2B5EF4-FFF2-40B4-BE49-F238E27FC236}">
                  <a16:creationId xmlns:a16="http://schemas.microsoft.com/office/drawing/2014/main" id="{00000000-0008-0000-0500-0000F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ACTAS DE ENTREGA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102</xdr:row>
          <xdr:rowOff>781050</xdr:rowOff>
        </xdr:from>
        <xdr:to>
          <xdr:col>14</xdr:col>
          <xdr:colOff>1504950</xdr:colOff>
          <xdr:row>102</xdr:row>
          <xdr:rowOff>1009650</xdr:rowOff>
        </xdr:to>
        <xdr:sp macro="" textlink="">
          <xdr:nvSpPr>
            <xdr:cNvPr id="22775" name="Check Box 247" hidden="1">
              <a:extLst>
                <a:ext uri="{63B3BB69-23CF-44E3-9099-C40C66FF867C}">
                  <a14:compatExt spid="_x0000_s22775"/>
                </a:ext>
                <a:ext uri="{FF2B5EF4-FFF2-40B4-BE49-F238E27FC236}">
                  <a16:creationId xmlns:a16="http://schemas.microsoft.com/office/drawing/2014/main" id="{00000000-0008-0000-0500-0000F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EVIDENCIAS FOTOGRAFICAS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123825</xdr:colOff>
          <xdr:row>102</xdr:row>
          <xdr:rowOff>1381125</xdr:rowOff>
        </xdr:from>
        <xdr:to>
          <xdr:col>13</xdr:col>
          <xdr:colOff>1085850</xdr:colOff>
          <xdr:row>103</xdr:row>
          <xdr:rowOff>247650</xdr:rowOff>
        </xdr:to>
        <xdr:sp macro="" textlink="">
          <xdr:nvSpPr>
            <xdr:cNvPr id="22776" name="Check Box 248" hidden="1">
              <a:extLst>
                <a:ext uri="{63B3BB69-23CF-44E3-9099-C40C66FF867C}">
                  <a14:compatExt spid="_x0000_s22776"/>
                </a:ext>
                <a:ext uri="{FF2B5EF4-FFF2-40B4-BE49-F238E27FC236}">
                  <a16:creationId xmlns:a16="http://schemas.microsoft.com/office/drawing/2014/main" id="{00000000-0008-0000-0500-0000F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CAUSACION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1543050</xdr:colOff>
          <xdr:row>102</xdr:row>
          <xdr:rowOff>1371600</xdr:rowOff>
        </xdr:from>
        <xdr:to>
          <xdr:col>14</xdr:col>
          <xdr:colOff>1809750</xdr:colOff>
          <xdr:row>103</xdr:row>
          <xdr:rowOff>266700</xdr:rowOff>
        </xdr:to>
        <xdr:sp macro="" textlink="">
          <xdr:nvSpPr>
            <xdr:cNvPr id="22777" name="Check Box 249" hidden="1">
              <a:extLst>
                <a:ext uri="{63B3BB69-23CF-44E3-9099-C40C66FF867C}">
                  <a14:compatExt spid="_x0000_s22777"/>
                </a:ext>
                <a:ext uri="{FF2B5EF4-FFF2-40B4-BE49-F238E27FC236}">
                  <a16:creationId xmlns:a16="http://schemas.microsoft.com/office/drawing/2014/main" id="{00000000-0008-0000-0500-0000F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EXTRACTO BANCARIO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933450</xdr:colOff>
          <xdr:row>103</xdr:row>
          <xdr:rowOff>133350</xdr:rowOff>
        </xdr:from>
        <xdr:to>
          <xdr:col>14</xdr:col>
          <xdr:colOff>1352550</xdr:colOff>
          <xdr:row>103</xdr:row>
          <xdr:rowOff>476250</xdr:rowOff>
        </xdr:to>
        <xdr:sp macro="" textlink="">
          <xdr:nvSpPr>
            <xdr:cNvPr id="22778" name="Check Box 250" hidden="1">
              <a:extLst>
                <a:ext uri="{63B3BB69-23CF-44E3-9099-C40C66FF867C}">
                  <a14:compatExt spid="_x0000_s22778"/>
                </a:ext>
                <a:ext uri="{FF2B5EF4-FFF2-40B4-BE49-F238E27FC236}">
                  <a16:creationId xmlns:a16="http://schemas.microsoft.com/office/drawing/2014/main" id="{00000000-0008-0000-0500-0000F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TRANSACCION BANCARIA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61</xdr:row>
          <xdr:rowOff>200025</xdr:rowOff>
        </xdr:from>
        <xdr:to>
          <xdr:col>13</xdr:col>
          <xdr:colOff>1238250</xdr:colOff>
          <xdr:row>62</xdr:row>
          <xdr:rowOff>171450</xdr:rowOff>
        </xdr:to>
        <xdr:sp macro="" textlink="">
          <xdr:nvSpPr>
            <xdr:cNvPr id="22779" name="Check Box 251" hidden="1">
              <a:extLst>
                <a:ext uri="{63B3BB69-23CF-44E3-9099-C40C66FF867C}">
                  <a14:compatExt spid="_x0000_s22779"/>
                </a:ext>
                <a:ext uri="{FF2B5EF4-FFF2-40B4-BE49-F238E27FC236}">
                  <a16:creationId xmlns:a16="http://schemas.microsoft.com/office/drawing/2014/main" id="{00000000-0008-0000-0500-0000F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SEGURIDAD SOCIAL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238125</xdr:colOff>
          <xdr:row>59</xdr:row>
          <xdr:rowOff>9525</xdr:rowOff>
        </xdr:from>
        <xdr:to>
          <xdr:col>14</xdr:col>
          <xdr:colOff>990600</xdr:colOff>
          <xdr:row>59</xdr:row>
          <xdr:rowOff>285750</xdr:rowOff>
        </xdr:to>
        <xdr:sp macro="" textlink="">
          <xdr:nvSpPr>
            <xdr:cNvPr id="22780" name="Check Box 252" hidden="1">
              <a:extLst>
                <a:ext uri="{63B3BB69-23CF-44E3-9099-C40C66FF867C}">
                  <a14:compatExt spid="_x0000_s22780"/>
                </a:ext>
                <a:ext uri="{FF2B5EF4-FFF2-40B4-BE49-F238E27FC236}">
                  <a16:creationId xmlns:a16="http://schemas.microsoft.com/office/drawing/2014/main" id="{00000000-0008-0000-0500-0000F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D.S DIAN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1047750</xdr:colOff>
          <xdr:row>57</xdr:row>
          <xdr:rowOff>95250</xdr:rowOff>
        </xdr:from>
        <xdr:to>
          <xdr:col>15</xdr:col>
          <xdr:colOff>5443</xdr:colOff>
          <xdr:row>58</xdr:row>
          <xdr:rowOff>47625</xdr:rowOff>
        </xdr:to>
        <xdr:sp macro="" textlink="">
          <xdr:nvSpPr>
            <xdr:cNvPr id="22781" name="Check Box 253" hidden="1">
              <a:extLst>
                <a:ext uri="{63B3BB69-23CF-44E3-9099-C40C66FF867C}">
                  <a14:compatExt spid="_x0000_s22781"/>
                </a:ext>
                <a:ext uri="{FF2B5EF4-FFF2-40B4-BE49-F238E27FC236}">
                  <a16:creationId xmlns:a16="http://schemas.microsoft.com/office/drawing/2014/main" id="{00000000-0008-0000-0500-0000F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CONTRATO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981075</xdr:colOff>
          <xdr:row>59</xdr:row>
          <xdr:rowOff>276225</xdr:rowOff>
        </xdr:from>
        <xdr:to>
          <xdr:col>14</xdr:col>
          <xdr:colOff>1962150</xdr:colOff>
          <xdr:row>60</xdr:row>
          <xdr:rowOff>171450</xdr:rowOff>
        </xdr:to>
        <xdr:sp macro="" textlink="">
          <xdr:nvSpPr>
            <xdr:cNvPr id="22782" name="Check Box 254" hidden="1">
              <a:extLst>
                <a:ext uri="{63B3BB69-23CF-44E3-9099-C40C66FF867C}">
                  <a14:compatExt spid="_x0000_s22782"/>
                </a:ext>
                <a:ext uri="{FF2B5EF4-FFF2-40B4-BE49-F238E27FC236}">
                  <a16:creationId xmlns:a16="http://schemas.microsoft.com/office/drawing/2014/main" id="{00000000-0008-0000-0500-0000F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CAUSACION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1190625</xdr:colOff>
          <xdr:row>60</xdr:row>
          <xdr:rowOff>219075</xdr:rowOff>
        </xdr:from>
        <xdr:to>
          <xdr:col>14</xdr:col>
          <xdr:colOff>914400</xdr:colOff>
          <xdr:row>61</xdr:row>
          <xdr:rowOff>209550</xdr:rowOff>
        </xdr:to>
        <xdr:sp macro="" textlink="">
          <xdr:nvSpPr>
            <xdr:cNvPr id="22783" name="Check Box 255" hidden="1">
              <a:extLst>
                <a:ext uri="{63B3BB69-23CF-44E3-9099-C40C66FF867C}">
                  <a14:compatExt spid="_x0000_s22783"/>
                </a:ext>
                <a:ext uri="{FF2B5EF4-FFF2-40B4-BE49-F238E27FC236}">
                  <a16:creationId xmlns:a16="http://schemas.microsoft.com/office/drawing/2014/main" id="{00000000-0008-0000-0500-0000F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CUENTA DE COBRO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523875</xdr:colOff>
          <xdr:row>61</xdr:row>
          <xdr:rowOff>180975</xdr:rowOff>
        </xdr:from>
        <xdr:to>
          <xdr:col>14</xdr:col>
          <xdr:colOff>1981200</xdr:colOff>
          <xdr:row>62</xdr:row>
          <xdr:rowOff>171450</xdr:rowOff>
        </xdr:to>
        <xdr:sp macro="" textlink="">
          <xdr:nvSpPr>
            <xdr:cNvPr id="22784" name="Check Box 256" hidden="1">
              <a:extLst>
                <a:ext uri="{63B3BB69-23CF-44E3-9099-C40C66FF867C}">
                  <a14:compatExt spid="_x0000_s22784"/>
                </a:ext>
                <a:ext uri="{FF2B5EF4-FFF2-40B4-BE49-F238E27FC236}">
                  <a16:creationId xmlns:a16="http://schemas.microsoft.com/office/drawing/2014/main" id="{00000000-0008-0000-0500-000000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INFORME DE ACTIVIDADES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809625</xdr:colOff>
          <xdr:row>62</xdr:row>
          <xdr:rowOff>238125</xdr:rowOff>
        </xdr:from>
        <xdr:to>
          <xdr:col>14</xdr:col>
          <xdr:colOff>1238250</xdr:colOff>
          <xdr:row>63</xdr:row>
          <xdr:rowOff>133350</xdr:rowOff>
        </xdr:to>
        <xdr:sp macro="" textlink="">
          <xdr:nvSpPr>
            <xdr:cNvPr id="22785" name="Check Box 257" hidden="1">
              <a:extLst>
                <a:ext uri="{63B3BB69-23CF-44E3-9099-C40C66FF867C}">
                  <a14:compatExt spid="_x0000_s22785"/>
                </a:ext>
                <a:ext uri="{FF2B5EF4-FFF2-40B4-BE49-F238E27FC236}">
                  <a16:creationId xmlns:a16="http://schemas.microsoft.com/office/drawing/2014/main" id="{00000000-0008-0000-0500-000001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TRANSACCION DE PAGO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78</xdr:row>
          <xdr:rowOff>895350</xdr:rowOff>
        </xdr:from>
        <xdr:to>
          <xdr:col>14</xdr:col>
          <xdr:colOff>0</xdr:colOff>
          <xdr:row>78</xdr:row>
          <xdr:rowOff>1162050</xdr:rowOff>
        </xdr:to>
        <xdr:sp macro="" textlink="">
          <xdr:nvSpPr>
            <xdr:cNvPr id="22786" name="Check Box 258" hidden="1">
              <a:extLst>
                <a:ext uri="{63B3BB69-23CF-44E3-9099-C40C66FF867C}">
                  <a14:compatExt spid="_x0000_s22786"/>
                </a:ext>
                <a:ext uri="{FF2B5EF4-FFF2-40B4-BE49-F238E27FC236}">
                  <a16:creationId xmlns:a16="http://schemas.microsoft.com/office/drawing/2014/main" id="{00000000-0008-0000-0500-000002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TRANSACCION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78</xdr:row>
          <xdr:rowOff>933450</xdr:rowOff>
        </xdr:from>
        <xdr:to>
          <xdr:col>14</xdr:col>
          <xdr:colOff>1771650</xdr:colOff>
          <xdr:row>78</xdr:row>
          <xdr:rowOff>1200150</xdr:rowOff>
        </xdr:to>
        <xdr:sp macro="" textlink="">
          <xdr:nvSpPr>
            <xdr:cNvPr id="22787" name="Check Box 259" hidden="1">
              <a:extLst>
                <a:ext uri="{63B3BB69-23CF-44E3-9099-C40C66FF867C}">
                  <a14:compatExt spid="_x0000_s22787"/>
                </a:ext>
                <a:ext uri="{FF2B5EF4-FFF2-40B4-BE49-F238E27FC236}">
                  <a16:creationId xmlns:a16="http://schemas.microsoft.com/office/drawing/2014/main" id="{00000000-0008-0000-0500-000003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TRANSACCION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1457325</xdr:colOff>
          <xdr:row>79</xdr:row>
          <xdr:rowOff>752475</xdr:rowOff>
        </xdr:from>
        <xdr:to>
          <xdr:col>14</xdr:col>
          <xdr:colOff>2722</xdr:colOff>
          <xdr:row>79</xdr:row>
          <xdr:rowOff>1009650</xdr:rowOff>
        </xdr:to>
        <xdr:sp macro="" textlink="">
          <xdr:nvSpPr>
            <xdr:cNvPr id="22788" name="Check Box 260" hidden="1">
              <a:extLst>
                <a:ext uri="{63B3BB69-23CF-44E3-9099-C40C66FF867C}">
                  <a14:compatExt spid="_x0000_s22788"/>
                </a:ext>
                <a:ext uri="{FF2B5EF4-FFF2-40B4-BE49-F238E27FC236}">
                  <a16:creationId xmlns:a16="http://schemas.microsoft.com/office/drawing/2014/main" id="{00000000-0008-0000-0500-000004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TRANSACCION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79</xdr:row>
          <xdr:rowOff>933450</xdr:rowOff>
        </xdr:from>
        <xdr:to>
          <xdr:col>14</xdr:col>
          <xdr:colOff>1771650</xdr:colOff>
          <xdr:row>80</xdr:row>
          <xdr:rowOff>19050</xdr:rowOff>
        </xdr:to>
        <xdr:sp macro="" textlink="">
          <xdr:nvSpPr>
            <xdr:cNvPr id="22789" name="Check Box 261" hidden="1">
              <a:extLst>
                <a:ext uri="{63B3BB69-23CF-44E3-9099-C40C66FF867C}">
                  <a14:compatExt spid="_x0000_s22789"/>
                </a:ext>
                <a:ext uri="{FF2B5EF4-FFF2-40B4-BE49-F238E27FC236}">
                  <a16:creationId xmlns:a16="http://schemas.microsoft.com/office/drawing/2014/main" id="{00000000-0008-0000-0500-000005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TRANSACCION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80</xdr:row>
          <xdr:rowOff>771525</xdr:rowOff>
        </xdr:from>
        <xdr:to>
          <xdr:col>14</xdr:col>
          <xdr:colOff>0</xdr:colOff>
          <xdr:row>80</xdr:row>
          <xdr:rowOff>1028700</xdr:rowOff>
        </xdr:to>
        <xdr:sp macro="" textlink="">
          <xdr:nvSpPr>
            <xdr:cNvPr id="22790" name="Check Box 262" hidden="1">
              <a:extLst>
                <a:ext uri="{63B3BB69-23CF-44E3-9099-C40C66FF867C}">
                  <a14:compatExt spid="_x0000_s22790"/>
                </a:ext>
                <a:ext uri="{FF2B5EF4-FFF2-40B4-BE49-F238E27FC236}">
                  <a16:creationId xmlns:a16="http://schemas.microsoft.com/office/drawing/2014/main" id="{00000000-0008-0000-0500-000006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TRANSACCION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80</xdr:row>
          <xdr:rowOff>933450</xdr:rowOff>
        </xdr:from>
        <xdr:to>
          <xdr:col>14</xdr:col>
          <xdr:colOff>1771650</xdr:colOff>
          <xdr:row>80</xdr:row>
          <xdr:rowOff>1200150</xdr:rowOff>
        </xdr:to>
        <xdr:sp macro="" textlink="">
          <xdr:nvSpPr>
            <xdr:cNvPr id="22791" name="Check Box 263" hidden="1">
              <a:extLst>
                <a:ext uri="{63B3BB69-23CF-44E3-9099-C40C66FF867C}">
                  <a14:compatExt spid="_x0000_s22791"/>
                </a:ext>
                <a:ext uri="{FF2B5EF4-FFF2-40B4-BE49-F238E27FC236}">
                  <a16:creationId xmlns:a16="http://schemas.microsoft.com/office/drawing/2014/main" id="{00000000-0008-0000-0500-000007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TRANSACCION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81</xdr:row>
          <xdr:rowOff>771525</xdr:rowOff>
        </xdr:from>
        <xdr:to>
          <xdr:col>14</xdr:col>
          <xdr:colOff>0</xdr:colOff>
          <xdr:row>81</xdr:row>
          <xdr:rowOff>1028700</xdr:rowOff>
        </xdr:to>
        <xdr:sp macro="" textlink="">
          <xdr:nvSpPr>
            <xdr:cNvPr id="22792" name="Check Box 264" hidden="1">
              <a:extLst>
                <a:ext uri="{63B3BB69-23CF-44E3-9099-C40C66FF867C}">
                  <a14:compatExt spid="_x0000_s22792"/>
                </a:ext>
                <a:ext uri="{FF2B5EF4-FFF2-40B4-BE49-F238E27FC236}">
                  <a16:creationId xmlns:a16="http://schemas.microsoft.com/office/drawing/2014/main" id="{00000000-0008-0000-0500-000008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TRANSACCION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1533525</xdr:colOff>
          <xdr:row>81</xdr:row>
          <xdr:rowOff>933450</xdr:rowOff>
        </xdr:from>
        <xdr:to>
          <xdr:col>14</xdr:col>
          <xdr:colOff>1771650</xdr:colOff>
          <xdr:row>82</xdr:row>
          <xdr:rowOff>0</xdr:rowOff>
        </xdr:to>
        <xdr:sp macro="" textlink="">
          <xdr:nvSpPr>
            <xdr:cNvPr id="22793" name="Check Box 265" hidden="1">
              <a:extLst>
                <a:ext uri="{63B3BB69-23CF-44E3-9099-C40C66FF867C}">
                  <a14:compatExt spid="_x0000_s22793"/>
                </a:ext>
                <a:ext uri="{FF2B5EF4-FFF2-40B4-BE49-F238E27FC236}">
                  <a16:creationId xmlns:a16="http://schemas.microsoft.com/office/drawing/2014/main" id="{00000000-0008-0000-0500-000009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TRANSACCION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82</xdr:row>
          <xdr:rowOff>752475</xdr:rowOff>
        </xdr:from>
        <xdr:to>
          <xdr:col>14</xdr:col>
          <xdr:colOff>0</xdr:colOff>
          <xdr:row>82</xdr:row>
          <xdr:rowOff>1009650</xdr:rowOff>
        </xdr:to>
        <xdr:sp macro="" textlink="">
          <xdr:nvSpPr>
            <xdr:cNvPr id="22794" name="Check Box 266" hidden="1">
              <a:extLst>
                <a:ext uri="{63B3BB69-23CF-44E3-9099-C40C66FF867C}">
                  <a14:compatExt spid="_x0000_s22794"/>
                </a:ext>
                <a:ext uri="{FF2B5EF4-FFF2-40B4-BE49-F238E27FC236}">
                  <a16:creationId xmlns:a16="http://schemas.microsoft.com/office/drawing/2014/main" id="{00000000-0008-0000-0500-00000A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TRANSACCION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82</xdr:row>
          <xdr:rowOff>933450</xdr:rowOff>
        </xdr:from>
        <xdr:to>
          <xdr:col>14</xdr:col>
          <xdr:colOff>1771650</xdr:colOff>
          <xdr:row>82</xdr:row>
          <xdr:rowOff>1200150</xdr:rowOff>
        </xdr:to>
        <xdr:sp macro="" textlink="">
          <xdr:nvSpPr>
            <xdr:cNvPr id="22795" name="Check Box 267" hidden="1">
              <a:extLst>
                <a:ext uri="{63B3BB69-23CF-44E3-9099-C40C66FF867C}">
                  <a14:compatExt spid="_x0000_s22795"/>
                </a:ext>
                <a:ext uri="{FF2B5EF4-FFF2-40B4-BE49-F238E27FC236}">
                  <a16:creationId xmlns:a16="http://schemas.microsoft.com/office/drawing/2014/main" id="{00000000-0008-0000-0500-00000B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TRANSACCION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83</xdr:row>
          <xdr:rowOff>752475</xdr:rowOff>
        </xdr:from>
        <xdr:to>
          <xdr:col>14</xdr:col>
          <xdr:colOff>0</xdr:colOff>
          <xdr:row>83</xdr:row>
          <xdr:rowOff>1009650</xdr:rowOff>
        </xdr:to>
        <xdr:sp macro="" textlink="">
          <xdr:nvSpPr>
            <xdr:cNvPr id="22796" name="Check Box 268" hidden="1">
              <a:extLst>
                <a:ext uri="{63B3BB69-23CF-44E3-9099-C40C66FF867C}">
                  <a14:compatExt spid="_x0000_s22796"/>
                </a:ext>
                <a:ext uri="{FF2B5EF4-FFF2-40B4-BE49-F238E27FC236}">
                  <a16:creationId xmlns:a16="http://schemas.microsoft.com/office/drawing/2014/main" id="{00000000-0008-0000-0500-00000C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TRANSACCION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83</xdr:row>
          <xdr:rowOff>962025</xdr:rowOff>
        </xdr:from>
        <xdr:to>
          <xdr:col>14</xdr:col>
          <xdr:colOff>1771650</xdr:colOff>
          <xdr:row>84</xdr:row>
          <xdr:rowOff>19050</xdr:rowOff>
        </xdr:to>
        <xdr:sp macro="" textlink="">
          <xdr:nvSpPr>
            <xdr:cNvPr id="22797" name="Check Box 269" hidden="1">
              <a:extLst>
                <a:ext uri="{63B3BB69-23CF-44E3-9099-C40C66FF867C}">
                  <a14:compatExt spid="_x0000_s22797"/>
                </a:ext>
                <a:ext uri="{FF2B5EF4-FFF2-40B4-BE49-F238E27FC236}">
                  <a16:creationId xmlns:a16="http://schemas.microsoft.com/office/drawing/2014/main" id="{00000000-0008-0000-0500-00000D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TRANSACCION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84</xdr:row>
          <xdr:rowOff>771525</xdr:rowOff>
        </xdr:from>
        <xdr:to>
          <xdr:col>14</xdr:col>
          <xdr:colOff>0</xdr:colOff>
          <xdr:row>84</xdr:row>
          <xdr:rowOff>1028700</xdr:rowOff>
        </xdr:to>
        <xdr:sp macro="" textlink="">
          <xdr:nvSpPr>
            <xdr:cNvPr id="22798" name="Check Box 270" hidden="1">
              <a:extLst>
                <a:ext uri="{63B3BB69-23CF-44E3-9099-C40C66FF867C}">
                  <a14:compatExt spid="_x0000_s22798"/>
                </a:ext>
                <a:ext uri="{FF2B5EF4-FFF2-40B4-BE49-F238E27FC236}">
                  <a16:creationId xmlns:a16="http://schemas.microsoft.com/office/drawing/2014/main" id="{00000000-0008-0000-0500-00000E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TRANSACCION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84</xdr:row>
          <xdr:rowOff>933450</xdr:rowOff>
        </xdr:from>
        <xdr:to>
          <xdr:col>14</xdr:col>
          <xdr:colOff>1771650</xdr:colOff>
          <xdr:row>85</xdr:row>
          <xdr:rowOff>2721</xdr:rowOff>
        </xdr:to>
        <xdr:sp macro="" textlink="">
          <xdr:nvSpPr>
            <xdr:cNvPr id="22799" name="Check Box 271" hidden="1">
              <a:extLst>
                <a:ext uri="{63B3BB69-23CF-44E3-9099-C40C66FF867C}">
                  <a14:compatExt spid="_x0000_s22799"/>
                </a:ext>
                <a:ext uri="{FF2B5EF4-FFF2-40B4-BE49-F238E27FC236}">
                  <a16:creationId xmlns:a16="http://schemas.microsoft.com/office/drawing/2014/main" id="{00000000-0008-0000-0500-00000F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TRANSACCION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1457325</xdr:colOff>
          <xdr:row>85</xdr:row>
          <xdr:rowOff>752475</xdr:rowOff>
        </xdr:from>
        <xdr:to>
          <xdr:col>14</xdr:col>
          <xdr:colOff>2722</xdr:colOff>
          <xdr:row>85</xdr:row>
          <xdr:rowOff>1028700</xdr:rowOff>
        </xdr:to>
        <xdr:sp macro="" textlink="">
          <xdr:nvSpPr>
            <xdr:cNvPr id="22800" name="Check Box 272" hidden="1">
              <a:extLst>
                <a:ext uri="{63B3BB69-23CF-44E3-9099-C40C66FF867C}">
                  <a14:compatExt spid="_x0000_s22800"/>
                </a:ext>
                <a:ext uri="{FF2B5EF4-FFF2-40B4-BE49-F238E27FC236}">
                  <a16:creationId xmlns:a16="http://schemas.microsoft.com/office/drawing/2014/main" id="{00000000-0008-0000-0500-000010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TRANSACCION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85</xdr:row>
          <xdr:rowOff>933450</xdr:rowOff>
        </xdr:from>
        <xdr:to>
          <xdr:col>14</xdr:col>
          <xdr:colOff>1771650</xdr:colOff>
          <xdr:row>86</xdr:row>
          <xdr:rowOff>0</xdr:rowOff>
        </xdr:to>
        <xdr:sp macro="" textlink="">
          <xdr:nvSpPr>
            <xdr:cNvPr id="22801" name="Check Box 273" hidden="1">
              <a:extLst>
                <a:ext uri="{63B3BB69-23CF-44E3-9099-C40C66FF867C}">
                  <a14:compatExt spid="_x0000_s22801"/>
                </a:ext>
                <a:ext uri="{FF2B5EF4-FFF2-40B4-BE49-F238E27FC236}">
                  <a16:creationId xmlns:a16="http://schemas.microsoft.com/office/drawing/2014/main" id="{00000000-0008-0000-0500-000011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TRANSACCION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86</xdr:row>
          <xdr:rowOff>781050</xdr:rowOff>
        </xdr:from>
        <xdr:to>
          <xdr:col>14</xdr:col>
          <xdr:colOff>0</xdr:colOff>
          <xdr:row>86</xdr:row>
          <xdr:rowOff>1047750</xdr:rowOff>
        </xdr:to>
        <xdr:sp macro="" textlink="">
          <xdr:nvSpPr>
            <xdr:cNvPr id="22802" name="Check Box 274" hidden="1">
              <a:extLst>
                <a:ext uri="{63B3BB69-23CF-44E3-9099-C40C66FF867C}">
                  <a14:compatExt spid="_x0000_s22802"/>
                </a:ext>
                <a:ext uri="{FF2B5EF4-FFF2-40B4-BE49-F238E27FC236}">
                  <a16:creationId xmlns:a16="http://schemas.microsoft.com/office/drawing/2014/main" id="{00000000-0008-0000-0500-000012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TRANSACCION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86</xdr:row>
          <xdr:rowOff>933450</xdr:rowOff>
        </xdr:from>
        <xdr:to>
          <xdr:col>14</xdr:col>
          <xdr:colOff>1771650</xdr:colOff>
          <xdr:row>87</xdr:row>
          <xdr:rowOff>19050</xdr:rowOff>
        </xdr:to>
        <xdr:sp macro="" textlink="">
          <xdr:nvSpPr>
            <xdr:cNvPr id="22803" name="Check Box 275" hidden="1">
              <a:extLst>
                <a:ext uri="{63B3BB69-23CF-44E3-9099-C40C66FF867C}">
                  <a14:compatExt spid="_x0000_s22803"/>
                </a:ext>
                <a:ext uri="{FF2B5EF4-FFF2-40B4-BE49-F238E27FC236}">
                  <a16:creationId xmlns:a16="http://schemas.microsoft.com/office/drawing/2014/main" id="{00000000-0008-0000-0500-000013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TRANSACCION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1457325</xdr:colOff>
          <xdr:row>87</xdr:row>
          <xdr:rowOff>781050</xdr:rowOff>
        </xdr:from>
        <xdr:to>
          <xdr:col>14</xdr:col>
          <xdr:colOff>2722</xdr:colOff>
          <xdr:row>87</xdr:row>
          <xdr:rowOff>1047750</xdr:rowOff>
        </xdr:to>
        <xdr:sp macro="" textlink="">
          <xdr:nvSpPr>
            <xdr:cNvPr id="22804" name="Check Box 276" hidden="1">
              <a:extLst>
                <a:ext uri="{63B3BB69-23CF-44E3-9099-C40C66FF867C}">
                  <a14:compatExt spid="_x0000_s22804"/>
                </a:ext>
                <a:ext uri="{FF2B5EF4-FFF2-40B4-BE49-F238E27FC236}">
                  <a16:creationId xmlns:a16="http://schemas.microsoft.com/office/drawing/2014/main" id="{00000000-0008-0000-0500-000014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TRANSACCION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87</xdr:row>
          <xdr:rowOff>933450</xdr:rowOff>
        </xdr:from>
        <xdr:to>
          <xdr:col>14</xdr:col>
          <xdr:colOff>1771650</xdr:colOff>
          <xdr:row>88</xdr:row>
          <xdr:rowOff>19050</xdr:rowOff>
        </xdr:to>
        <xdr:sp macro="" textlink="">
          <xdr:nvSpPr>
            <xdr:cNvPr id="22805" name="Check Box 277" hidden="1">
              <a:extLst>
                <a:ext uri="{63B3BB69-23CF-44E3-9099-C40C66FF867C}">
                  <a14:compatExt spid="_x0000_s22805"/>
                </a:ext>
                <a:ext uri="{FF2B5EF4-FFF2-40B4-BE49-F238E27FC236}">
                  <a16:creationId xmlns:a16="http://schemas.microsoft.com/office/drawing/2014/main" id="{00000000-0008-0000-0500-000015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TRANSACCION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88</xdr:row>
          <xdr:rowOff>781050</xdr:rowOff>
        </xdr:from>
        <xdr:to>
          <xdr:col>14</xdr:col>
          <xdr:colOff>0</xdr:colOff>
          <xdr:row>88</xdr:row>
          <xdr:rowOff>1047750</xdr:rowOff>
        </xdr:to>
        <xdr:sp macro="" textlink="">
          <xdr:nvSpPr>
            <xdr:cNvPr id="22806" name="Check Box 278" hidden="1">
              <a:extLst>
                <a:ext uri="{63B3BB69-23CF-44E3-9099-C40C66FF867C}">
                  <a14:compatExt spid="_x0000_s22806"/>
                </a:ext>
                <a:ext uri="{FF2B5EF4-FFF2-40B4-BE49-F238E27FC236}">
                  <a16:creationId xmlns:a16="http://schemas.microsoft.com/office/drawing/2014/main" id="{00000000-0008-0000-0500-000016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TRANSACCION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88</xdr:row>
          <xdr:rowOff>933450</xdr:rowOff>
        </xdr:from>
        <xdr:to>
          <xdr:col>14</xdr:col>
          <xdr:colOff>1771650</xdr:colOff>
          <xdr:row>89</xdr:row>
          <xdr:rowOff>57150</xdr:rowOff>
        </xdr:to>
        <xdr:sp macro="" textlink="">
          <xdr:nvSpPr>
            <xdr:cNvPr id="22807" name="Check Box 279" hidden="1">
              <a:extLst>
                <a:ext uri="{63B3BB69-23CF-44E3-9099-C40C66FF867C}">
                  <a14:compatExt spid="_x0000_s22807"/>
                </a:ext>
                <a:ext uri="{FF2B5EF4-FFF2-40B4-BE49-F238E27FC236}">
                  <a16:creationId xmlns:a16="http://schemas.microsoft.com/office/drawing/2014/main" id="{00000000-0008-0000-0500-000017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TRANSACCION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1457325</xdr:colOff>
          <xdr:row>89</xdr:row>
          <xdr:rowOff>781050</xdr:rowOff>
        </xdr:from>
        <xdr:to>
          <xdr:col>14</xdr:col>
          <xdr:colOff>2722</xdr:colOff>
          <xdr:row>89</xdr:row>
          <xdr:rowOff>1047750</xdr:rowOff>
        </xdr:to>
        <xdr:sp macro="" textlink="">
          <xdr:nvSpPr>
            <xdr:cNvPr id="22808" name="Check Box 280" hidden="1">
              <a:extLst>
                <a:ext uri="{63B3BB69-23CF-44E3-9099-C40C66FF867C}">
                  <a14:compatExt spid="_x0000_s22808"/>
                </a:ext>
                <a:ext uri="{FF2B5EF4-FFF2-40B4-BE49-F238E27FC236}">
                  <a16:creationId xmlns:a16="http://schemas.microsoft.com/office/drawing/2014/main" id="{00000000-0008-0000-0500-000018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TRANSACCION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89</xdr:row>
          <xdr:rowOff>933450</xdr:rowOff>
        </xdr:from>
        <xdr:to>
          <xdr:col>14</xdr:col>
          <xdr:colOff>1771650</xdr:colOff>
          <xdr:row>90</xdr:row>
          <xdr:rowOff>19050</xdr:rowOff>
        </xdr:to>
        <xdr:sp macro="" textlink="">
          <xdr:nvSpPr>
            <xdr:cNvPr id="22809" name="Check Box 281" hidden="1">
              <a:extLst>
                <a:ext uri="{63B3BB69-23CF-44E3-9099-C40C66FF867C}">
                  <a14:compatExt spid="_x0000_s22809"/>
                </a:ext>
                <a:ext uri="{FF2B5EF4-FFF2-40B4-BE49-F238E27FC236}">
                  <a16:creationId xmlns:a16="http://schemas.microsoft.com/office/drawing/2014/main" id="{00000000-0008-0000-0500-000019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TRANSACCION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914400</xdr:colOff>
          <xdr:row>91</xdr:row>
          <xdr:rowOff>276225</xdr:rowOff>
        </xdr:from>
        <xdr:to>
          <xdr:col>14</xdr:col>
          <xdr:colOff>933450</xdr:colOff>
          <xdr:row>91</xdr:row>
          <xdr:rowOff>514350</xdr:rowOff>
        </xdr:to>
        <xdr:sp macro="" textlink="">
          <xdr:nvSpPr>
            <xdr:cNvPr id="22810" name="Check Box 282" hidden="1">
              <a:extLst>
                <a:ext uri="{63B3BB69-23CF-44E3-9099-C40C66FF867C}">
                  <a14:compatExt spid="_x0000_s22810"/>
                </a:ext>
                <a:ext uri="{FF2B5EF4-FFF2-40B4-BE49-F238E27FC236}">
                  <a16:creationId xmlns:a16="http://schemas.microsoft.com/office/drawing/2014/main" id="{00000000-0008-0000-0500-00001A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TRANSACCION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1466850</xdr:colOff>
          <xdr:row>92</xdr:row>
          <xdr:rowOff>771525</xdr:rowOff>
        </xdr:from>
        <xdr:to>
          <xdr:col>14</xdr:col>
          <xdr:colOff>0</xdr:colOff>
          <xdr:row>92</xdr:row>
          <xdr:rowOff>1028700</xdr:rowOff>
        </xdr:to>
        <xdr:sp macro="" textlink="">
          <xdr:nvSpPr>
            <xdr:cNvPr id="22811" name="Check Box 283" hidden="1">
              <a:extLst>
                <a:ext uri="{63B3BB69-23CF-44E3-9099-C40C66FF867C}">
                  <a14:compatExt spid="_x0000_s22811"/>
                </a:ext>
                <a:ext uri="{FF2B5EF4-FFF2-40B4-BE49-F238E27FC236}">
                  <a16:creationId xmlns:a16="http://schemas.microsoft.com/office/drawing/2014/main" id="{00000000-0008-0000-0500-00001B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TRANSACCION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1543050</xdr:colOff>
          <xdr:row>92</xdr:row>
          <xdr:rowOff>933450</xdr:rowOff>
        </xdr:from>
        <xdr:to>
          <xdr:col>14</xdr:col>
          <xdr:colOff>1771650</xdr:colOff>
          <xdr:row>93</xdr:row>
          <xdr:rowOff>0</xdr:rowOff>
        </xdr:to>
        <xdr:sp macro="" textlink="">
          <xdr:nvSpPr>
            <xdr:cNvPr id="22812" name="Check Box 284" hidden="1">
              <a:extLst>
                <a:ext uri="{63B3BB69-23CF-44E3-9099-C40C66FF867C}">
                  <a14:compatExt spid="_x0000_s22812"/>
                </a:ext>
                <a:ext uri="{FF2B5EF4-FFF2-40B4-BE49-F238E27FC236}">
                  <a16:creationId xmlns:a16="http://schemas.microsoft.com/office/drawing/2014/main" id="{00000000-0008-0000-0500-00001C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TRANSACCION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1428750</xdr:colOff>
          <xdr:row>93</xdr:row>
          <xdr:rowOff>752475</xdr:rowOff>
        </xdr:from>
        <xdr:to>
          <xdr:col>14</xdr:col>
          <xdr:colOff>2722</xdr:colOff>
          <xdr:row>93</xdr:row>
          <xdr:rowOff>1009650</xdr:rowOff>
        </xdr:to>
        <xdr:sp macro="" textlink="">
          <xdr:nvSpPr>
            <xdr:cNvPr id="22813" name="Check Box 285" hidden="1">
              <a:extLst>
                <a:ext uri="{63B3BB69-23CF-44E3-9099-C40C66FF867C}">
                  <a14:compatExt spid="_x0000_s22813"/>
                </a:ext>
                <a:ext uri="{FF2B5EF4-FFF2-40B4-BE49-F238E27FC236}">
                  <a16:creationId xmlns:a16="http://schemas.microsoft.com/office/drawing/2014/main" id="{00000000-0008-0000-0500-00001D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TRANSACCION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1543050</xdr:colOff>
          <xdr:row>93</xdr:row>
          <xdr:rowOff>923925</xdr:rowOff>
        </xdr:from>
        <xdr:to>
          <xdr:col>14</xdr:col>
          <xdr:colOff>1771650</xdr:colOff>
          <xdr:row>94</xdr:row>
          <xdr:rowOff>19050</xdr:rowOff>
        </xdr:to>
        <xdr:sp macro="" textlink="">
          <xdr:nvSpPr>
            <xdr:cNvPr id="22814" name="Check Box 286" hidden="1">
              <a:extLst>
                <a:ext uri="{63B3BB69-23CF-44E3-9099-C40C66FF867C}">
                  <a14:compatExt spid="_x0000_s22814"/>
                </a:ext>
                <a:ext uri="{FF2B5EF4-FFF2-40B4-BE49-F238E27FC236}">
                  <a16:creationId xmlns:a16="http://schemas.microsoft.com/office/drawing/2014/main" id="{00000000-0008-0000-0500-00001E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TRANSACCION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94</xdr:row>
          <xdr:rowOff>762000</xdr:rowOff>
        </xdr:from>
        <xdr:to>
          <xdr:col>14</xdr:col>
          <xdr:colOff>57150</xdr:colOff>
          <xdr:row>94</xdr:row>
          <xdr:rowOff>1028700</xdr:rowOff>
        </xdr:to>
        <xdr:sp macro="" textlink="">
          <xdr:nvSpPr>
            <xdr:cNvPr id="22815" name="Check Box 287" hidden="1">
              <a:extLst>
                <a:ext uri="{63B3BB69-23CF-44E3-9099-C40C66FF867C}">
                  <a14:compatExt spid="_x0000_s22815"/>
                </a:ext>
                <a:ext uri="{FF2B5EF4-FFF2-40B4-BE49-F238E27FC236}">
                  <a16:creationId xmlns:a16="http://schemas.microsoft.com/office/drawing/2014/main" id="{00000000-0008-0000-0500-00001F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TRANSACCION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94</xdr:row>
          <xdr:rowOff>933450</xdr:rowOff>
        </xdr:from>
        <xdr:to>
          <xdr:col>14</xdr:col>
          <xdr:colOff>1771650</xdr:colOff>
          <xdr:row>95</xdr:row>
          <xdr:rowOff>19050</xdr:rowOff>
        </xdr:to>
        <xdr:sp macro="" textlink="">
          <xdr:nvSpPr>
            <xdr:cNvPr id="22816" name="Check Box 288" hidden="1">
              <a:extLst>
                <a:ext uri="{63B3BB69-23CF-44E3-9099-C40C66FF867C}">
                  <a14:compatExt spid="_x0000_s22816"/>
                </a:ext>
                <a:ext uri="{FF2B5EF4-FFF2-40B4-BE49-F238E27FC236}">
                  <a16:creationId xmlns:a16="http://schemas.microsoft.com/office/drawing/2014/main" id="{00000000-0008-0000-0500-000020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TRANSACCION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95</xdr:row>
          <xdr:rowOff>752475</xdr:rowOff>
        </xdr:from>
        <xdr:to>
          <xdr:col>14</xdr:col>
          <xdr:colOff>19050</xdr:colOff>
          <xdr:row>95</xdr:row>
          <xdr:rowOff>1009650</xdr:rowOff>
        </xdr:to>
        <xdr:sp macro="" textlink="">
          <xdr:nvSpPr>
            <xdr:cNvPr id="22817" name="Check Box 289" hidden="1">
              <a:extLst>
                <a:ext uri="{63B3BB69-23CF-44E3-9099-C40C66FF867C}">
                  <a14:compatExt spid="_x0000_s22817"/>
                </a:ext>
                <a:ext uri="{FF2B5EF4-FFF2-40B4-BE49-F238E27FC236}">
                  <a16:creationId xmlns:a16="http://schemas.microsoft.com/office/drawing/2014/main" id="{00000000-0008-0000-0500-000021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TRANSACCION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95</xdr:row>
          <xdr:rowOff>923925</xdr:rowOff>
        </xdr:from>
        <xdr:to>
          <xdr:col>14</xdr:col>
          <xdr:colOff>1771650</xdr:colOff>
          <xdr:row>96</xdr:row>
          <xdr:rowOff>19050</xdr:rowOff>
        </xdr:to>
        <xdr:sp macro="" textlink="">
          <xdr:nvSpPr>
            <xdr:cNvPr id="22818" name="Check Box 290" hidden="1">
              <a:extLst>
                <a:ext uri="{63B3BB69-23CF-44E3-9099-C40C66FF867C}">
                  <a14:compatExt spid="_x0000_s22818"/>
                </a:ext>
                <a:ext uri="{FF2B5EF4-FFF2-40B4-BE49-F238E27FC236}">
                  <a16:creationId xmlns:a16="http://schemas.microsoft.com/office/drawing/2014/main" id="{00000000-0008-0000-0500-000022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TRANSACCION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1466850</xdr:colOff>
          <xdr:row>96</xdr:row>
          <xdr:rowOff>742950</xdr:rowOff>
        </xdr:from>
        <xdr:to>
          <xdr:col>14</xdr:col>
          <xdr:colOff>0</xdr:colOff>
          <xdr:row>96</xdr:row>
          <xdr:rowOff>1009650</xdr:rowOff>
        </xdr:to>
        <xdr:sp macro="" textlink="">
          <xdr:nvSpPr>
            <xdr:cNvPr id="22819" name="Check Box 291" hidden="1">
              <a:extLst>
                <a:ext uri="{63B3BB69-23CF-44E3-9099-C40C66FF867C}">
                  <a14:compatExt spid="_x0000_s22819"/>
                </a:ext>
                <a:ext uri="{FF2B5EF4-FFF2-40B4-BE49-F238E27FC236}">
                  <a16:creationId xmlns:a16="http://schemas.microsoft.com/office/drawing/2014/main" id="{00000000-0008-0000-0500-000023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TRANSACCION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96</xdr:row>
          <xdr:rowOff>923925</xdr:rowOff>
        </xdr:from>
        <xdr:to>
          <xdr:col>14</xdr:col>
          <xdr:colOff>1771650</xdr:colOff>
          <xdr:row>96</xdr:row>
          <xdr:rowOff>1162050</xdr:rowOff>
        </xdr:to>
        <xdr:sp macro="" textlink="">
          <xdr:nvSpPr>
            <xdr:cNvPr id="22820" name="Check Box 292" hidden="1">
              <a:extLst>
                <a:ext uri="{63B3BB69-23CF-44E3-9099-C40C66FF867C}">
                  <a14:compatExt spid="_x0000_s22820"/>
                </a:ext>
                <a:ext uri="{FF2B5EF4-FFF2-40B4-BE49-F238E27FC236}">
                  <a16:creationId xmlns:a16="http://schemas.microsoft.com/office/drawing/2014/main" id="{00000000-0008-0000-0500-000024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TRANSACCION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666750</xdr:colOff>
          <xdr:row>98</xdr:row>
          <xdr:rowOff>266700</xdr:rowOff>
        </xdr:from>
        <xdr:to>
          <xdr:col>14</xdr:col>
          <xdr:colOff>704850</xdr:colOff>
          <xdr:row>98</xdr:row>
          <xdr:rowOff>514350</xdr:rowOff>
        </xdr:to>
        <xdr:sp macro="" textlink="">
          <xdr:nvSpPr>
            <xdr:cNvPr id="22821" name="Check Box 293" hidden="1">
              <a:extLst>
                <a:ext uri="{63B3BB69-23CF-44E3-9099-C40C66FF867C}">
                  <a14:compatExt spid="_x0000_s22821"/>
                </a:ext>
                <a:ext uri="{FF2B5EF4-FFF2-40B4-BE49-F238E27FC236}">
                  <a16:creationId xmlns:a16="http://schemas.microsoft.com/office/drawing/2014/main" id="{00000000-0008-0000-0500-000025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TRANSACCION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1466850</xdr:colOff>
          <xdr:row>97</xdr:row>
          <xdr:rowOff>771525</xdr:rowOff>
        </xdr:from>
        <xdr:to>
          <xdr:col>14</xdr:col>
          <xdr:colOff>0</xdr:colOff>
          <xdr:row>97</xdr:row>
          <xdr:rowOff>1028700</xdr:rowOff>
        </xdr:to>
        <xdr:sp macro="" textlink="">
          <xdr:nvSpPr>
            <xdr:cNvPr id="22822" name="Check Box 294" hidden="1">
              <a:extLst>
                <a:ext uri="{63B3BB69-23CF-44E3-9099-C40C66FF867C}">
                  <a14:compatExt spid="_x0000_s22822"/>
                </a:ext>
                <a:ext uri="{FF2B5EF4-FFF2-40B4-BE49-F238E27FC236}">
                  <a16:creationId xmlns:a16="http://schemas.microsoft.com/office/drawing/2014/main" id="{00000000-0008-0000-0500-000026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TRANSACCION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97</xdr:row>
          <xdr:rowOff>923925</xdr:rowOff>
        </xdr:from>
        <xdr:to>
          <xdr:col>14</xdr:col>
          <xdr:colOff>1771650</xdr:colOff>
          <xdr:row>98</xdr:row>
          <xdr:rowOff>19050</xdr:rowOff>
        </xdr:to>
        <xdr:sp macro="" textlink="">
          <xdr:nvSpPr>
            <xdr:cNvPr id="22823" name="Check Box 295" hidden="1">
              <a:extLst>
                <a:ext uri="{63B3BB69-23CF-44E3-9099-C40C66FF867C}">
                  <a14:compatExt spid="_x0000_s22823"/>
                </a:ext>
                <a:ext uri="{FF2B5EF4-FFF2-40B4-BE49-F238E27FC236}">
                  <a16:creationId xmlns:a16="http://schemas.microsoft.com/office/drawing/2014/main" id="{00000000-0008-0000-0500-000027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TRANSACCION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1466850</xdr:colOff>
          <xdr:row>99</xdr:row>
          <xdr:rowOff>733425</xdr:rowOff>
        </xdr:from>
        <xdr:to>
          <xdr:col>14</xdr:col>
          <xdr:colOff>0</xdr:colOff>
          <xdr:row>99</xdr:row>
          <xdr:rowOff>971550</xdr:rowOff>
        </xdr:to>
        <xdr:sp macro="" textlink="">
          <xdr:nvSpPr>
            <xdr:cNvPr id="22824" name="Check Box 296" hidden="1">
              <a:extLst>
                <a:ext uri="{63B3BB69-23CF-44E3-9099-C40C66FF867C}">
                  <a14:compatExt spid="_x0000_s22824"/>
                </a:ext>
                <a:ext uri="{FF2B5EF4-FFF2-40B4-BE49-F238E27FC236}">
                  <a16:creationId xmlns:a16="http://schemas.microsoft.com/office/drawing/2014/main" id="{00000000-0008-0000-0500-000028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TRANSACCION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99</xdr:row>
          <xdr:rowOff>933450</xdr:rowOff>
        </xdr:from>
        <xdr:to>
          <xdr:col>14</xdr:col>
          <xdr:colOff>1771650</xdr:colOff>
          <xdr:row>100</xdr:row>
          <xdr:rowOff>2721</xdr:rowOff>
        </xdr:to>
        <xdr:sp macro="" textlink="">
          <xdr:nvSpPr>
            <xdr:cNvPr id="22825" name="Check Box 297" hidden="1">
              <a:extLst>
                <a:ext uri="{63B3BB69-23CF-44E3-9099-C40C66FF867C}">
                  <a14:compatExt spid="_x0000_s22825"/>
                </a:ext>
                <a:ext uri="{FF2B5EF4-FFF2-40B4-BE49-F238E27FC236}">
                  <a16:creationId xmlns:a16="http://schemas.microsoft.com/office/drawing/2014/main" id="{00000000-0008-0000-0500-000029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TRANSACCION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1466850</xdr:colOff>
          <xdr:row>100</xdr:row>
          <xdr:rowOff>742950</xdr:rowOff>
        </xdr:from>
        <xdr:to>
          <xdr:col>14</xdr:col>
          <xdr:colOff>0</xdr:colOff>
          <xdr:row>100</xdr:row>
          <xdr:rowOff>1009650</xdr:rowOff>
        </xdr:to>
        <xdr:sp macro="" textlink="">
          <xdr:nvSpPr>
            <xdr:cNvPr id="22826" name="Check Box 298" hidden="1">
              <a:extLst>
                <a:ext uri="{63B3BB69-23CF-44E3-9099-C40C66FF867C}">
                  <a14:compatExt spid="_x0000_s22826"/>
                </a:ext>
                <a:ext uri="{FF2B5EF4-FFF2-40B4-BE49-F238E27FC236}">
                  <a16:creationId xmlns:a16="http://schemas.microsoft.com/office/drawing/2014/main" id="{00000000-0008-0000-0500-00002A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TRANSACCION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100</xdr:row>
          <xdr:rowOff>914400</xdr:rowOff>
        </xdr:from>
        <xdr:to>
          <xdr:col>14</xdr:col>
          <xdr:colOff>1771650</xdr:colOff>
          <xdr:row>101</xdr:row>
          <xdr:rowOff>19050</xdr:rowOff>
        </xdr:to>
        <xdr:sp macro="" textlink="">
          <xdr:nvSpPr>
            <xdr:cNvPr id="22827" name="Check Box 299" hidden="1">
              <a:extLst>
                <a:ext uri="{63B3BB69-23CF-44E3-9099-C40C66FF867C}">
                  <a14:compatExt spid="_x0000_s22827"/>
                </a:ext>
                <a:ext uri="{FF2B5EF4-FFF2-40B4-BE49-F238E27FC236}">
                  <a16:creationId xmlns:a16="http://schemas.microsoft.com/office/drawing/2014/main" id="{00000000-0008-0000-0500-00002B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TRANSACCION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102</xdr:row>
          <xdr:rowOff>762000</xdr:rowOff>
        </xdr:from>
        <xdr:to>
          <xdr:col>14</xdr:col>
          <xdr:colOff>57150</xdr:colOff>
          <xdr:row>102</xdr:row>
          <xdr:rowOff>1028700</xdr:rowOff>
        </xdr:to>
        <xdr:sp macro="" textlink="">
          <xdr:nvSpPr>
            <xdr:cNvPr id="22828" name="Check Box 300" hidden="1">
              <a:extLst>
                <a:ext uri="{63B3BB69-23CF-44E3-9099-C40C66FF867C}">
                  <a14:compatExt spid="_x0000_s22828"/>
                </a:ext>
                <a:ext uri="{FF2B5EF4-FFF2-40B4-BE49-F238E27FC236}">
                  <a16:creationId xmlns:a16="http://schemas.microsoft.com/office/drawing/2014/main" id="{00000000-0008-0000-0500-00002C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TRANSACCION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102</xdr:row>
          <xdr:rowOff>933450</xdr:rowOff>
        </xdr:from>
        <xdr:to>
          <xdr:col>14</xdr:col>
          <xdr:colOff>1771650</xdr:colOff>
          <xdr:row>103</xdr:row>
          <xdr:rowOff>19050</xdr:rowOff>
        </xdr:to>
        <xdr:sp macro="" textlink="">
          <xdr:nvSpPr>
            <xdr:cNvPr id="22829" name="Check Box 301" hidden="1">
              <a:extLst>
                <a:ext uri="{63B3BB69-23CF-44E3-9099-C40C66FF867C}">
                  <a14:compatExt spid="_x0000_s22829"/>
                </a:ext>
                <a:ext uri="{FF2B5EF4-FFF2-40B4-BE49-F238E27FC236}">
                  <a16:creationId xmlns:a16="http://schemas.microsoft.com/office/drawing/2014/main" id="{00000000-0008-0000-0500-00002D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TRANSACCION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47</xdr:row>
          <xdr:rowOff>361950</xdr:rowOff>
        </xdr:from>
        <xdr:to>
          <xdr:col>14</xdr:col>
          <xdr:colOff>552450</xdr:colOff>
          <xdr:row>49</xdr:row>
          <xdr:rowOff>228600</xdr:rowOff>
        </xdr:to>
        <xdr:sp macro="" textlink="">
          <xdr:nvSpPr>
            <xdr:cNvPr id="22830" name="Check Box 302" hidden="1">
              <a:extLst>
                <a:ext uri="{63B3BB69-23CF-44E3-9099-C40C66FF867C}">
                  <a14:compatExt spid="_x0000_s22830"/>
                </a:ext>
                <a:ext uri="{FF2B5EF4-FFF2-40B4-BE49-F238E27FC236}">
                  <a16:creationId xmlns:a16="http://schemas.microsoft.com/office/drawing/2014/main" id="{00000000-0008-0000-0500-00002E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CAUSACIÓN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885825</xdr:colOff>
          <xdr:row>48</xdr:row>
          <xdr:rowOff>152400</xdr:rowOff>
        </xdr:from>
        <xdr:to>
          <xdr:col>15</xdr:col>
          <xdr:colOff>19050</xdr:colOff>
          <xdr:row>49</xdr:row>
          <xdr:rowOff>114300</xdr:rowOff>
        </xdr:to>
        <xdr:sp macro="" textlink="">
          <xdr:nvSpPr>
            <xdr:cNvPr id="22831" name="Check Box 303" hidden="1">
              <a:extLst>
                <a:ext uri="{63B3BB69-23CF-44E3-9099-C40C66FF867C}">
                  <a14:compatExt spid="_x0000_s22831"/>
                </a:ext>
                <a:ext uri="{FF2B5EF4-FFF2-40B4-BE49-F238E27FC236}">
                  <a16:creationId xmlns:a16="http://schemas.microsoft.com/office/drawing/2014/main" id="{00000000-0008-0000-0500-00002F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PLANILLA SIM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1152525</xdr:colOff>
          <xdr:row>51</xdr:row>
          <xdr:rowOff>95250</xdr:rowOff>
        </xdr:from>
        <xdr:to>
          <xdr:col>14</xdr:col>
          <xdr:colOff>1352550</xdr:colOff>
          <xdr:row>52</xdr:row>
          <xdr:rowOff>171450</xdr:rowOff>
        </xdr:to>
        <xdr:sp macro="" textlink="">
          <xdr:nvSpPr>
            <xdr:cNvPr id="22832" name="Check Box 304" hidden="1">
              <a:extLst>
                <a:ext uri="{63B3BB69-23CF-44E3-9099-C40C66FF867C}">
                  <a14:compatExt spid="_x0000_s22832"/>
                </a:ext>
                <a:ext uri="{FF2B5EF4-FFF2-40B4-BE49-F238E27FC236}">
                  <a16:creationId xmlns:a16="http://schemas.microsoft.com/office/drawing/2014/main" id="{00000000-0008-0000-0500-000030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TRANSACCIÓ BANCARIA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1466850</xdr:colOff>
          <xdr:row>101</xdr:row>
          <xdr:rowOff>123825</xdr:rowOff>
        </xdr:from>
        <xdr:to>
          <xdr:col>13</xdr:col>
          <xdr:colOff>1333500</xdr:colOff>
          <xdr:row>101</xdr:row>
          <xdr:rowOff>361950</xdr:rowOff>
        </xdr:to>
        <xdr:sp macro="" textlink="">
          <xdr:nvSpPr>
            <xdr:cNvPr id="22833" name="Check Box 305" hidden="1">
              <a:extLst>
                <a:ext uri="{63B3BB69-23CF-44E3-9099-C40C66FF867C}">
                  <a14:compatExt spid="_x0000_s22833"/>
                </a:ext>
                <a:ext uri="{FF2B5EF4-FFF2-40B4-BE49-F238E27FC236}">
                  <a16:creationId xmlns:a16="http://schemas.microsoft.com/office/drawing/2014/main" id="{00000000-0008-0000-0500-000031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FACTURA DE VENTA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101</xdr:row>
          <xdr:rowOff>266700</xdr:rowOff>
        </xdr:from>
        <xdr:to>
          <xdr:col>13</xdr:col>
          <xdr:colOff>704850</xdr:colOff>
          <xdr:row>101</xdr:row>
          <xdr:rowOff>514350</xdr:rowOff>
        </xdr:to>
        <xdr:sp macro="" textlink="">
          <xdr:nvSpPr>
            <xdr:cNvPr id="22834" name="Check Box 306" hidden="1">
              <a:extLst>
                <a:ext uri="{63B3BB69-23CF-44E3-9099-C40C66FF867C}">
                  <a14:compatExt spid="_x0000_s22834"/>
                </a:ext>
                <a:ext uri="{FF2B5EF4-FFF2-40B4-BE49-F238E27FC236}">
                  <a16:creationId xmlns:a16="http://schemas.microsoft.com/office/drawing/2014/main" id="{00000000-0008-0000-0500-000032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RUT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1466850</xdr:colOff>
          <xdr:row>101</xdr:row>
          <xdr:rowOff>428625</xdr:rowOff>
        </xdr:from>
        <xdr:to>
          <xdr:col>13</xdr:col>
          <xdr:colOff>1066800</xdr:colOff>
          <xdr:row>101</xdr:row>
          <xdr:rowOff>666750</xdr:rowOff>
        </xdr:to>
        <xdr:sp macro="" textlink="">
          <xdr:nvSpPr>
            <xdr:cNvPr id="22835" name="Check Box 307" hidden="1">
              <a:extLst>
                <a:ext uri="{63B3BB69-23CF-44E3-9099-C40C66FF867C}">
                  <a14:compatExt spid="_x0000_s22835"/>
                </a:ext>
                <a:ext uri="{FF2B5EF4-FFF2-40B4-BE49-F238E27FC236}">
                  <a16:creationId xmlns:a16="http://schemas.microsoft.com/office/drawing/2014/main" id="{00000000-0008-0000-0500-000033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ACTAS DE ENTREGA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1466850</xdr:colOff>
          <xdr:row>101</xdr:row>
          <xdr:rowOff>552450</xdr:rowOff>
        </xdr:from>
        <xdr:to>
          <xdr:col>14</xdr:col>
          <xdr:colOff>57150</xdr:colOff>
          <xdr:row>101</xdr:row>
          <xdr:rowOff>857250</xdr:rowOff>
        </xdr:to>
        <xdr:sp macro="" textlink="">
          <xdr:nvSpPr>
            <xdr:cNvPr id="22836" name="Check Box 308" hidden="1">
              <a:extLst>
                <a:ext uri="{63B3BB69-23CF-44E3-9099-C40C66FF867C}">
                  <a14:compatExt spid="_x0000_s22836"/>
                </a:ext>
                <a:ext uri="{FF2B5EF4-FFF2-40B4-BE49-F238E27FC236}">
                  <a16:creationId xmlns:a16="http://schemas.microsoft.com/office/drawing/2014/main" id="{00000000-0008-0000-0500-000034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EVIDECNIAS FOTOGRAFICAS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100</xdr:row>
          <xdr:rowOff>1085850</xdr:rowOff>
        </xdr:from>
        <xdr:to>
          <xdr:col>13</xdr:col>
          <xdr:colOff>971550</xdr:colOff>
          <xdr:row>101</xdr:row>
          <xdr:rowOff>209550</xdr:rowOff>
        </xdr:to>
        <xdr:sp macro="" textlink="">
          <xdr:nvSpPr>
            <xdr:cNvPr id="22837" name="Check Box 309" hidden="1">
              <a:extLst>
                <a:ext uri="{63B3BB69-23CF-44E3-9099-C40C66FF867C}">
                  <a14:compatExt spid="_x0000_s22837"/>
                </a:ext>
                <a:ext uri="{FF2B5EF4-FFF2-40B4-BE49-F238E27FC236}">
                  <a16:creationId xmlns:a16="http://schemas.microsoft.com/office/drawing/2014/main" id="{00000000-0008-0000-0500-000035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CAUSACION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101</xdr:row>
          <xdr:rowOff>762000</xdr:rowOff>
        </xdr:from>
        <xdr:to>
          <xdr:col>14</xdr:col>
          <xdr:colOff>57150</xdr:colOff>
          <xdr:row>101</xdr:row>
          <xdr:rowOff>1028700</xdr:rowOff>
        </xdr:to>
        <xdr:sp macro="" textlink="">
          <xdr:nvSpPr>
            <xdr:cNvPr id="22838" name="Check Box 310" hidden="1">
              <a:extLst>
                <a:ext uri="{63B3BB69-23CF-44E3-9099-C40C66FF867C}">
                  <a14:compatExt spid="_x0000_s22838"/>
                </a:ext>
                <a:ext uri="{FF2B5EF4-FFF2-40B4-BE49-F238E27FC236}">
                  <a16:creationId xmlns:a16="http://schemas.microsoft.com/office/drawing/2014/main" id="{00000000-0008-0000-0500-000036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TRANSACCION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1543050</xdr:colOff>
          <xdr:row>101</xdr:row>
          <xdr:rowOff>114300</xdr:rowOff>
        </xdr:from>
        <xdr:to>
          <xdr:col>14</xdr:col>
          <xdr:colOff>1771650</xdr:colOff>
          <xdr:row>101</xdr:row>
          <xdr:rowOff>361950</xdr:rowOff>
        </xdr:to>
        <xdr:sp macro="" textlink="">
          <xdr:nvSpPr>
            <xdr:cNvPr id="22839" name="Check Box 311" hidden="1">
              <a:extLst>
                <a:ext uri="{63B3BB69-23CF-44E3-9099-C40C66FF867C}">
                  <a14:compatExt spid="_x0000_s22839"/>
                </a:ext>
                <a:ext uri="{FF2B5EF4-FFF2-40B4-BE49-F238E27FC236}">
                  <a16:creationId xmlns:a16="http://schemas.microsoft.com/office/drawing/2014/main" id="{00000000-0008-0000-0500-000037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CUENTA DE COBRO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1514475</xdr:colOff>
          <xdr:row>101</xdr:row>
          <xdr:rowOff>9525</xdr:rowOff>
        </xdr:from>
        <xdr:to>
          <xdr:col>14</xdr:col>
          <xdr:colOff>952500</xdr:colOff>
          <xdr:row>101</xdr:row>
          <xdr:rowOff>228600</xdr:rowOff>
        </xdr:to>
        <xdr:sp macro="" textlink="">
          <xdr:nvSpPr>
            <xdr:cNvPr id="22840" name="Check Box 312" hidden="1">
              <a:extLst>
                <a:ext uri="{63B3BB69-23CF-44E3-9099-C40C66FF867C}">
                  <a14:compatExt spid="_x0000_s22840"/>
                </a:ext>
                <a:ext uri="{FF2B5EF4-FFF2-40B4-BE49-F238E27FC236}">
                  <a16:creationId xmlns:a16="http://schemas.microsoft.com/office/drawing/2014/main" id="{00000000-0008-0000-0500-000038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CAUSACION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101</xdr:row>
          <xdr:rowOff>285750</xdr:rowOff>
        </xdr:from>
        <xdr:to>
          <xdr:col>14</xdr:col>
          <xdr:colOff>1771650</xdr:colOff>
          <xdr:row>101</xdr:row>
          <xdr:rowOff>514350</xdr:rowOff>
        </xdr:to>
        <xdr:sp macro="" textlink="">
          <xdr:nvSpPr>
            <xdr:cNvPr id="22841" name="Check Box 313" hidden="1">
              <a:extLst>
                <a:ext uri="{63B3BB69-23CF-44E3-9099-C40C66FF867C}">
                  <a14:compatExt spid="_x0000_s22841"/>
                </a:ext>
                <a:ext uri="{FF2B5EF4-FFF2-40B4-BE49-F238E27FC236}">
                  <a16:creationId xmlns:a16="http://schemas.microsoft.com/office/drawing/2014/main" id="{00000000-0008-0000-0500-000039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DOCUMENTO SOPORTE DIAN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101</xdr:row>
          <xdr:rowOff>447675</xdr:rowOff>
        </xdr:from>
        <xdr:to>
          <xdr:col>14</xdr:col>
          <xdr:colOff>1085850</xdr:colOff>
          <xdr:row>101</xdr:row>
          <xdr:rowOff>704850</xdr:rowOff>
        </xdr:to>
        <xdr:sp macro="" textlink="">
          <xdr:nvSpPr>
            <xdr:cNvPr id="22842" name="Check Box 314" hidden="1">
              <a:extLst>
                <a:ext uri="{63B3BB69-23CF-44E3-9099-C40C66FF867C}">
                  <a14:compatExt spid="_x0000_s22842"/>
                </a:ext>
                <a:ext uri="{FF2B5EF4-FFF2-40B4-BE49-F238E27FC236}">
                  <a16:creationId xmlns:a16="http://schemas.microsoft.com/office/drawing/2014/main" id="{00000000-0008-0000-0500-00003A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RUT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101</xdr:row>
          <xdr:rowOff>571500</xdr:rowOff>
        </xdr:from>
        <xdr:to>
          <xdr:col>14</xdr:col>
          <xdr:colOff>1771650</xdr:colOff>
          <xdr:row>101</xdr:row>
          <xdr:rowOff>895350</xdr:rowOff>
        </xdr:to>
        <xdr:sp macro="" textlink="">
          <xdr:nvSpPr>
            <xdr:cNvPr id="22843" name="Check Box 315" hidden="1">
              <a:extLst>
                <a:ext uri="{63B3BB69-23CF-44E3-9099-C40C66FF867C}">
                  <a14:compatExt spid="_x0000_s22843"/>
                </a:ext>
                <a:ext uri="{FF2B5EF4-FFF2-40B4-BE49-F238E27FC236}">
                  <a16:creationId xmlns:a16="http://schemas.microsoft.com/office/drawing/2014/main" id="{00000000-0008-0000-0500-00003B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ACTAS DE ENTREGA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101</xdr:row>
          <xdr:rowOff>781050</xdr:rowOff>
        </xdr:from>
        <xdr:to>
          <xdr:col>14</xdr:col>
          <xdr:colOff>1504950</xdr:colOff>
          <xdr:row>101</xdr:row>
          <xdr:rowOff>1009650</xdr:rowOff>
        </xdr:to>
        <xdr:sp macro="" textlink="">
          <xdr:nvSpPr>
            <xdr:cNvPr id="22844" name="Check Box 316" hidden="1">
              <a:extLst>
                <a:ext uri="{63B3BB69-23CF-44E3-9099-C40C66FF867C}">
                  <a14:compatExt spid="_x0000_s22844"/>
                </a:ext>
                <a:ext uri="{FF2B5EF4-FFF2-40B4-BE49-F238E27FC236}">
                  <a16:creationId xmlns:a16="http://schemas.microsoft.com/office/drawing/2014/main" id="{00000000-0008-0000-0500-00003C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EVIDENCIAS FOTOGRAFICAS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101</xdr:row>
          <xdr:rowOff>933450</xdr:rowOff>
        </xdr:from>
        <xdr:to>
          <xdr:col>14</xdr:col>
          <xdr:colOff>1771650</xdr:colOff>
          <xdr:row>101</xdr:row>
          <xdr:rowOff>1200150</xdr:rowOff>
        </xdr:to>
        <xdr:sp macro="" textlink="">
          <xdr:nvSpPr>
            <xdr:cNvPr id="22845" name="Check Box 317" hidden="1">
              <a:extLst>
                <a:ext uri="{63B3BB69-23CF-44E3-9099-C40C66FF867C}">
                  <a14:compatExt spid="_x0000_s22845"/>
                </a:ext>
                <a:ext uri="{FF2B5EF4-FFF2-40B4-BE49-F238E27FC236}">
                  <a16:creationId xmlns:a16="http://schemas.microsoft.com/office/drawing/2014/main" id="{00000000-0008-0000-0500-00003D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TRANSACCION DE PAGO</a:t>
              </a:r>
            </a:p>
          </xdr:txBody>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17" Type="http://schemas.openxmlformats.org/officeDocument/2006/relationships/ctrlProp" Target="../ctrlProps/ctrlProp114.xml"/><Relationship Id="rId299" Type="http://schemas.openxmlformats.org/officeDocument/2006/relationships/ctrlProp" Target="../ctrlProps/ctrlProp296.xml"/><Relationship Id="rId21" Type="http://schemas.openxmlformats.org/officeDocument/2006/relationships/ctrlProp" Target="../ctrlProps/ctrlProp18.xml"/><Relationship Id="rId63" Type="http://schemas.openxmlformats.org/officeDocument/2006/relationships/ctrlProp" Target="../ctrlProps/ctrlProp60.xml"/><Relationship Id="rId159" Type="http://schemas.openxmlformats.org/officeDocument/2006/relationships/ctrlProp" Target="../ctrlProps/ctrlProp156.xml"/><Relationship Id="rId170" Type="http://schemas.openxmlformats.org/officeDocument/2006/relationships/ctrlProp" Target="../ctrlProps/ctrlProp167.xml"/><Relationship Id="rId226" Type="http://schemas.openxmlformats.org/officeDocument/2006/relationships/ctrlProp" Target="../ctrlProps/ctrlProp223.xml"/><Relationship Id="rId268" Type="http://schemas.openxmlformats.org/officeDocument/2006/relationships/ctrlProp" Target="../ctrlProps/ctrlProp265.xml"/><Relationship Id="rId32" Type="http://schemas.openxmlformats.org/officeDocument/2006/relationships/ctrlProp" Target="../ctrlProps/ctrlProp29.xml"/><Relationship Id="rId74" Type="http://schemas.openxmlformats.org/officeDocument/2006/relationships/ctrlProp" Target="../ctrlProps/ctrlProp71.xml"/><Relationship Id="rId128" Type="http://schemas.openxmlformats.org/officeDocument/2006/relationships/ctrlProp" Target="../ctrlProps/ctrlProp125.xml"/><Relationship Id="rId5" Type="http://schemas.openxmlformats.org/officeDocument/2006/relationships/ctrlProp" Target="../ctrlProps/ctrlProp2.xml"/><Relationship Id="rId181" Type="http://schemas.openxmlformats.org/officeDocument/2006/relationships/ctrlProp" Target="../ctrlProps/ctrlProp178.xml"/><Relationship Id="rId237" Type="http://schemas.openxmlformats.org/officeDocument/2006/relationships/ctrlProp" Target="../ctrlProps/ctrlProp234.xml"/><Relationship Id="rId279" Type="http://schemas.openxmlformats.org/officeDocument/2006/relationships/ctrlProp" Target="../ctrlProps/ctrlProp276.xml"/><Relationship Id="rId43" Type="http://schemas.openxmlformats.org/officeDocument/2006/relationships/ctrlProp" Target="../ctrlProps/ctrlProp40.xml"/><Relationship Id="rId139" Type="http://schemas.openxmlformats.org/officeDocument/2006/relationships/ctrlProp" Target="../ctrlProps/ctrlProp136.xml"/><Relationship Id="rId290" Type="http://schemas.openxmlformats.org/officeDocument/2006/relationships/ctrlProp" Target="../ctrlProps/ctrlProp287.xml"/><Relationship Id="rId304" Type="http://schemas.openxmlformats.org/officeDocument/2006/relationships/ctrlProp" Target="../ctrlProps/ctrlProp301.xml"/><Relationship Id="rId85" Type="http://schemas.openxmlformats.org/officeDocument/2006/relationships/ctrlProp" Target="../ctrlProps/ctrlProp82.xml"/><Relationship Id="rId150" Type="http://schemas.openxmlformats.org/officeDocument/2006/relationships/ctrlProp" Target="../ctrlProps/ctrlProp147.xml"/><Relationship Id="rId192" Type="http://schemas.openxmlformats.org/officeDocument/2006/relationships/ctrlProp" Target="../ctrlProps/ctrlProp189.xml"/><Relationship Id="rId206" Type="http://schemas.openxmlformats.org/officeDocument/2006/relationships/ctrlProp" Target="../ctrlProps/ctrlProp203.xml"/><Relationship Id="rId248" Type="http://schemas.openxmlformats.org/officeDocument/2006/relationships/ctrlProp" Target="../ctrlProps/ctrlProp245.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4" Type="http://schemas.openxmlformats.org/officeDocument/2006/relationships/ctrlProp" Target="../ctrlProps/ctrlProp51.xml"/><Relationship Id="rId96" Type="http://schemas.openxmlformats.org/officeDocument/2006/relationships/ctrlProp" Target="../ctrlProps/ctrlProp93.xml"/><Relationship Id="rId161" Type="http://schemas.openxmlformats.org/officeDocument/2006/relationships/ctrlProp" Target="../ctrlProps/ctrlProp158.xml"/><Relationship Id="rId217" Type="http://schemas.openxmlformats.org/officeDocument/2006/relationships/ctrlProp" Target="../ctrlProps/ctrlProp214.xml"/><Relationship Id="rId259" Type="http://schemas.openxmlformats.org/officeDocument/2006/relationships/ctrlProp" Target="../ctrlProps/ctrlProp256.xml"/><Relationship Id="rId23" Type="http://schemas.openxmlformats.org/officeDocument/2006/relationships/ctrlProp" Target="../ctrlProps/ctrlProp20.xml"/><Relationship Id="rId119" Type="http://schemas.openxmlformats.org/officeDocument/2006/relationships/ctrlProp" Target="../ctrlProps/ctrlProp116.xml"/><Relationship Id="rId270" Type="http://schemas.openxmlformats.org/officeDocument/2006/relationships/ctrlProp" Target="../ctrlProps/ctrlProp267.xml"/><Relationship Id="rId65" Type="http://schemas.openxmlformats.org/officeDocument/2006/relationships/ctrlProp" Target="../ctrlProps/ctrlProp62.xml"/><Relationship Id="rId130" Type="http://schemas.openxmlformats.org/officeDocument/2006/relationships/ctrlProp" Target="../ctrlProps/ctrlProp127.xml"/><Relationship Id="rId172" Type="http://schemas.openxmlformats.org/officeDocument/2006/relationships/ctrlProp" Target="../ctrlProps/ctrlProp169.xml"/><Relationship Id="rId228" Type="http://schemas.openxmlformats.org/officeDocument/2006/relationships/ctrlProp" Target="../ctrlProps/ctrlProp225.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281" Type="http://schemas.openxmlformats.org/officeDocument/2006/relationships/ctrlProp" Target="../ctrlProps/ctrlProp278.xml"/><Relationship Id="rId316" Type="http://schemas.openxmlformats.org/officeDocument/2006/relationships/ctrlProp" Target="../ctrlProps/ctrlProp313.xml"/><Relationship Id="rId34" Type="http://schemas.openxmlformats.org/officeDocument/2006/relationships/ctrlProp" Target="../ctrlProps/ctrlProp31.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20" Type="http://schemas.openxmlformats.org/officeDocument/2006/relationships/ctrlProp" Target="../ctrlProps/ctrlProp117.xml"/><Relationship Id="rId141" Type="http://schemas.openxmlformats.org/officeDocument/2006/relationships/ctrlProp" Target="../ctrlProps/ctrlProp138.xml"/><Relationship Id="rId7" Type="http://schemas.openxmlformats.org/officeDocument/2006/relationships/ctrlProp" Target="../ctrlProps/ctrlProp4.xml"/><Relationship Id="rId162" Type="http://schemas.openxmlformats.org/officeDocument/2006/relationships/ctrlProp" Target="../ctrlProps/ctrlProp159.xml"/><Relationship Id="rId183" Type="http://schemas.openxmlformats.org/officeDocument/2006/relationships/ctrlProp" Target="../ctrlProps/ctrlProp180.xml"/><Relationship Id="rId218" Type="http://schemas.openxmlformats.org/officeDocument/2006/relationships/ctrlProp" Target="../ctrlProps/ctrlProp215.xml"/><Relationship Id="rId239" Type="http://schemas.openxmlformats.org/officeDocument/2006/relationships/ctrlProp" Target="../ctrlProps/ctrlProp236.xml"/><Relationship Id="rId250" Type="http://schemas.openxmlformats.org/officeDocument/2006/relationships/ctrlProp" Target="../ctrlProps/ctrlProp247.xml"/><Relationship Id="rId271" Type="http://schemas.openxmlformats.org/officeDocument/2006/relationships/ctrlProp" Target="../ctrlProps/ctrlProp268.xml"/><Relationship Id="rId292" Type="http://schemas.openxmlformats.org/officeDocument/2006/relationships/ctrlProp" Target="../ctrlProps/ctrlProp289.xml"/><Relationship Id="rId306" Type="http://schemas.openxmlformats.org/officeDocument/2006/relationships/ctrlProp" Target="../ctrlProps/ctrlProp303.xml"/><Relationship Id="rId24" Type="http://schemas.openxmlformats.org/officeDocument/2006/relationships/ctrlProp" Target="../ctrlProps/ctrlProp21.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31" Type="http://schemas.openxmlformats.org/officeDocument/2006/relationships/ctrlProp" Target="../ctrlProps/ctrlProp128.xml"/><Relationship Id="rId152" Type="http://schemas.openxmlformats.org/officeDocument/2006/relationships/ctrlProp" Target="../ctrlProps/ctrlProp149.xml"/><Relationship Id="rId173" Type="http://schemas.openxmlformats.org/officeDocument/2006/relationships/ctrlProp" Target="../ctrlProps/ctrlProp170.xml"/><Relationship Id="rId194" Type="http://schemas.openxmlformats.org/officeDocument/2006/relationships/ctrlProp" Target="../ctrlProps/ctrlProp191.xml"/><Relationship Id="rId208" Type="http://schemas.openxmlformats.org/officeDocument/2006/relationships/ctrlProp" Target="../ctrlProps/ctrlProp205.xml"/><Relationship Id="rId229" Type="http://schemas.openxmlformats.org/officeDocument/2006/relationships/ctrlProp" Target="../ctrlProps/ctrlProp226.xml"/><Relationship Id="rId240" Type="http://schemas.openxmlformats.org/officeDocument/2006/relationships/ctrlProp" Target="../ctrlProps/ctrlProp237.xml"/><Relationship Id="rId261" Type="http://schemas.openxmlformats.org/officeDocument/2006/relationships/ctrlProp" Target="../ctrlProps/ctrlProp258.xml"/><Relationship Id="rId14" Type="http://schemas.openxmlformats.org/officeDocument/2006/relationships/ctrlProp" Target="../ctrlProps/ctrlProp11.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17" Type="http://schemas.openxmlformats.org/officeDocument/2006/relationships/ctrlProp" Target="../ctrlProps/ctrlProp314.xml"/><Relationship Id="rId8" Type="http://schemas.openxmlformats.org/officeDocument/2006/relationships/ctrlProp" Target="../ctrlProps/ctrlProp5.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163" Type="http://schemas.openxmlformats.org/officeDocument/2006/relationships/ctrlProp" Target="../ctrlProps/ctrlProp160.xml"/><Relationship Id="rId184" Type="http://schemas.openxmlformats.org/officeDocument/2006/relationships/ctrlProp" Target="../ctrlProps/ctrlProp181.xml"/><Relationship Id="rId219" Type="http://schemas.openxmlformats.org/officeDocument/2006/relationships/ctrlProp" Target="../ctrlProps/ctrlProp216.xml"/><Relationship Id="rId230" Type="http://schemas.openxmlformats.org/officeDocument/2006/relationships/ctrlProp" Target="../ctrlProps/ctrlProp227.xml"/><Relationship Id="rId251" Type="http://schemas.openxmlformats.org/officeDocument/2006/relationships/ctrlProp" Target="../ctrlProps/ctrlProp248.x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272" Type="http://schemas.openxmlformats.org/officeDocument/2006/relationships/ctrlProp" Target="../ctrlProps/ctrlProp269.xml"/><Relationship Id="rId293" Type="http://schemas.openxmlformats.org/officeDocument/2006/relationships/ctrlProp" Target="../ctrlProps/ctrlProp290.xml"/><Relationship Id="rId307" Type="http://schemas.openxmlformats.org/officeDocument/2006/relationships/ctrlProp" Target="../ctrlProps/ctrlProp304.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3" Type="http://schemas.openxmlformats.org/officeDocument/2006/relationships/ctrlProp" Target="../ctrlProps/ctrlProp150.xml"/><Relationship Id="rId174" Type="http://schemas.openxmlformats.org/officeDocument/2006/relationships/ctrlProp" Target="../ctrlProps/ctrlProp171.xml"/><Relationship Id="rId195" Type="http://schemas.openxmlformats.org/officeDocument/2006/relationships/ctrlProp" Target="../ctrlProps/ctrlProp192.xml"/><Relationship Id="rId209" Type="http://schemas.openxmlformats.org/officeDocument/2006/relationships/ctrlProp" Target="../ctrlProps/ctrlProp206.xml"/><Relationship Id="rId220" Type="http://schemas.openxmlformats.org/officeDocument/2006/relationships/ctrlProp" Target="../ctrlProps/ctrlProp217.xml"/><Relationship Id="rId241" Type="http://schemas.openxmlformats.org/officeDocument/2006/relationships/ctrlProp" Target="../ctrlProps/ctrlProp238.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262" Type="http://schemas.openxmlformats.org/officeDocument/2006/relationships/ctrlProp" Target="../ctrlProps/ctrlProp259.xml"/><Relationship Id="rId283" Type="http://schemas.openxmlformats.org/officeDocument/2006/relationships/ctrlProp" Target="../ctrlProps/ctrlProp280.xml"/><Relationship Id="rId318" Type="http://schemas.openxmlformats.org/officeDocument/2006/relationships/ctrlProp" Target="../ctrlProps/ctrlProp315.xml"/><Relationship Id="rId78" Type="http://schemas.openxmlformats.org/officeDocument/2006/relationships/ctrlProp" Target="../ctrlProps/ctrlProp75.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164" Type="http://schemas.openxmlformats.org/officeDocument/2006/relationships/ctrlProp" Target="../ctrlProps/ctrlProp161.xml"/><Relationship Id="rId185" Type="http://schemas.openxmlformats.org/officeDocument/2006/relationships/ctrlProp" Target="../ctrlProps/ctrlProp182.xml"/><Relationship Id="rId9" Type="http://schemas.openxmlformats.org/officeDocument/2006/relationships/ctrlProp" Target="../ctrlProps/ctrlProp6.xml"/><Relationship Id="rId210" Type="http://schemas.openxmlformats.org/officeDocument/2006/relationships/ctrlProp" Target="../ctrlProps/ctrlProp207.xml"/><Relationship Id="rId26" Type="http://schemas.openxmlformats.org/officeDocument/2006/relationships/ctrlProp" Target="../ctrlProps/ctrlProp23.xml"/><Relationship Id="rId231" Type="http://schemas.openxmlformats.org/officeDocument/2006/relationships/ctrlProp" Target="../ctrlProps/ctrlProp228.xml"/><Relationship Id="rId252" Type="http://schemas.openxmlformats.org/officeDocument/2006/relationships/ctrlProp" Target="../ctrlProps/ctrlProp249.xml"/><Relationship Id="rId273" Type="http://schemas.openxmlformats.org/officeDocument/2006/relationships/ctrlProp" Target="../ctrlProps/ctrlProp270.xml"/><Relationship Id="rId294" Type="http://schemas.openxmlformats.org/officeDocument/2006/relationships/ctrlProp" Target="../ctrlProps/ctrlProp291.xml"/><Relationship Id="rId308" Type="http://schemas.openxmlformats.org/officeDocument/2006/relationships/ctrlProp" Target="../ctrlProps/ctrlProp305.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54" Type="http://schemas.openxmlformats.org/officeDocument/2006/relationships/ctrlProp" Target="../ctrlProps/ctrlProp151.xml"/><Relationship Id="rId175" Type="http://schemas.openxmlformats.org/officeDocument/2006/relationships/ctrlProp" Target="../ctrlProps/ctrlProp172.xml"/><Relationship Id="rId196" Type="http://schemas.openxmlformats.org/officeDocument/2006/relationships/ctrlProp" Target="../ctrlProps/ctrlProp193.xml"/><Relationship Id="rId200" Type="http://schemas.openxmlformats.org/officeDocument/2006/relationships/ctrlProp" Target="../ctrlProps/ctrlProp197.xml"/><Relationship Id="rId16" Type="http://schemas.openxmlformats.org/officeDocument/2006/relationships/ctrlProp" Target="../ctrlProps/ctrlProp13.xml"/><Relationship Id="rId221" Type="http://schemas.openxmlformats.org/officeDocument/2006/relationships/ctrlProp" Target="../ctrlProps/ctrlProp218.xml"/><Relationship Id="rId242" Type="http://schemas.openxmlformats.org/officeDocument/2006/relationships/ctrlProp" Target="../ctrlProps/ctrlProp239.xml"/><Relationship Id="rId263" Type="http://schemas.openxmlformats.org/officeDocument/2006/relationships/ctrlProp" Target="../ctrlProps/ctrlProp260.xml"/><Relationship Id="rId284" Type="http://schemas.openxmlformats.org/officeDocument/2006/relationships/ctrlProp" Target="../ctrlProps/ctrlProp281.xml"/><Relationship Id="rId319" Type="http://schemas.openxmlformats.org/officeDocument/2006/relationships/ctrlProp" Target="../ctrlProps/ctrlProp316.xml"/><Relationship Id="rId37" Type="http://schemas.openxmlformats.org/officeDocument/2006/relationships/ctrlProp" Target="../ctrlProps/ctrlProp34.xml"/><Relationship Id="rId58" Type="http://schemas.openxmlformats.org/officeDocument/2006/relationships/ctrlProp" Target="../ctrlProps/ctrlProp55.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44" Type="http://schemas.openxmlformats.org/officeDocument/2006/relationships/ctrlProp" Target="../ctrlProps/ctrlProp141.xml"/><Relationship Id="rId90" Type="http://schemas.openxmlformats.org/officeDocument/2006/relationships/ctrlProp" Target="../ctrlProps/ctrlProp87.xml"/><Relationship Id="rId165" Type="http://schemas.openxmlformats.org/officeDocument/2006/relationships/ctrlProp" Target="../ctrlProps/ctrlProp162.xml"/><Relationship Id="rId186" Type="http://schemas.openxmlformats.org/officeDocument/2006/relationships/ctrlProp" Target="../ctrlProps/ctrlProp183.xml"/><Relationship Id="rId211" Type="http://schemas.openxmlformats.org/officeDocument/2006/relationships/ctrlProp" Target="../ctrlProps/ctrlProp208.xml"/><Relationship Id="rId232" Type="http://schemas.openxmlformats.org/officeDocument/2006/relationships/ctrlProp" Target="../ctrlProps/ctrlProp229.xml"/><Relationship Id="rId253" Type="http://schemas.openxmlformats.org/officeDocument/2006/relationships/ctrlProp" Target="../ctrlProps/ctrlProp250.xml"/><Relationship Id="rId274" Type="http://schemas.openxmlformats.org/officeDocument/2006/relationships/ctrlProp" Target="../ctrlProps/ctrlProp271.xml"/><Relationship Id="rId295" Type="http://schemas.openxmlformats.org/officeDocument/2006/relationships/ctrlProp" Target="../ctrlProps/ctrlProp292.xml"/><Relationship Id="rId309" Type="http://schemas.openxmlformats.org/officeDocument/2006/relationships/ctrlProp" Target="../ctrlProps/ctrlProp306.xml"/><Relationship Id="rId27" Type="http://schemas.openxmlformats.org/officeDocument/2006/relationships/ctrlProp" Target="../ctrlProps/ctrlProp24.xml"/><Relationship Id="rId48" Type="http://schemas.openxmlformats.org/officeDocument/2006/relationships/ctrlProp" Target="../ctrlProps/ctrlProp45.xml"/><Relationship Id="rId69" Type="http://schemas.openxmlformats.org/officeDocument/2006/relationships/ctrlProp" Target="../ctrlProps/ctrlProp66.xml"/><Relationship Id="rId113" Type="http://schemas.openxmlformats.org/officeDocument/2006/relationships/ctrlProp" Target="../ctrlProps/ctrlProp110.xml"/><Relationship Id="rId134" Type="http://schemas.openxmlformats.org/officeDocument/2006/relationships/ctrlProp" Target="../ctrlProps/ctrlProp131.xml"/><Relationship Id="rId320" Type="http://schemas.openxmlformats.org/officeDocument/2006/relationships/ctrlProp" Target="../ctrlProps/ctrlProp317.xml"/><Relationship Id="rId80" Type="http://schemas.openxmlformats.org/officeDocument/2006/relationships/ctrlProp" Target="../ctrlProps/ctrlProp77.xml"/><Relationship Id="rId155" Type="http://schemas.openxmlformats.org/officeDocument/2006/relationships/ctrlProp" Target="../ctrlProps/ctrlProp152.xml"/><Relationship Id="rId176" Type="http://schemas.openxmlformats.org/officeDocument/2006/relationships/ctrlProp" Target="../ctrlProps/ctrlProp173.xml"/><Relationship Id="rId197" Type="http://schemas.openxmlformats.org/officeDocument/2006/relationships/ctrlProp" Target="../ctrlProps/ctrlProp194.xml"/><Relationship Id="rId201" Type="http://schemas.openxmlformats.org/officeDocument/2006/relationships/ctrlProp" Target="../ctrlProps/ctrlProp198.xml"/><Relationship Id="rId222" Type="http://schemas.openxmlformats.org/officeDocument/2006/relationships/ctrlProp" Target="../ctrlProps/ctrlProp219.xml"/><Relationship Id="rId243" Type="http://schemas.openxmlformats.org/officeDocument/2006/relationships/ctrlProp" Target="../ctrlProps/ctrlProp240.xml"/><Relationship Id="rId264" Type="http://schemas.openxmlformats.org/officeDocument/2006/relationships/ctrlProp" Target="../ctrlProps/ctrlProp261.xml"/><Relationship Id="rId285" Type="http://schemas.openxmlformats.org/officeDocument/2006/relationships/ctrlProp" Target="../ctrlProps/ctrlProp282.xml"/><Relationship Id="rId17" Type="http://schemas.openxmlformats.org/officeDocument/2006/relationships/ctrlProp" Target="../ctrlProps/ctrlProp14.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24" Type="http://schemas.openxmlformats.org/officeDocument/2006/relationships/ctrlProp" Target="../ctrlProps/ctrlProp121.xml"/><Relationship Id="rId310" Type="http://schemas.openxmlformats.org/officeDocument/2006/relationships/ctrlProp" Target="../ctrlProps/ctrlProp307.xml"/><Relationship Id="rId70" Type="http://schemas.openxmlformats.org/officeDocument/2006/relationships/ctrlProp" Target="../ctrlProps/ctrlProp67.xml"/><Relationship Id="rId91" Type="http://schemas.openxmlformats.org/officeDocument/2006/relationships/ctrlProp" Target="../ctrlProps/ctrlProp88.xml"/><Relationship Id="rId145" Type="http://schemas.openxmlformats.org/officeDocument/2006/relationships/ctrlProp" Target="../ctrlProps/ctrlProp142.xml"/><Relationship Id="rId166" Type="http://schemas.openxmlformats.org/officeDocument/2006/relationships/ctrlProp" Target="../ctrlProps/ctrlProp163.xml"/><Relationship Id="rId187" Type="http://schemas.openxmlformats.org/officeDocument/2006/relationships/ctrlProp" Target="../ctrlProps/ctrlProp184.xml"/><Relationship Id="rId1" Type="http://schemas.openxmlformats.org/officeDocument/2006/relationships/printerSettings" Target="../printerSettings/printerSettings5.bin"/><Relationship Id="rId212" Type="http://schemas.openxmlformats.org/officeDocument/2006/relationships/ctrlProp" Target="../ctrlProps/ctrlProp209.xml"/><Relationship Id="rId233" Type="http://schemas.openxmlformats.org/officeDocument/2006/relationships/ctrlProp" Target="../ctrlProps/ctrlProp230.xml"/><Relationship Id="rId254" Type="http://schemas.openxmlformats.org/officeDocument/2006/relationships/ctrlProp" Target="../ctrlProps/ctrlProp251.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275" Type="http://schemas.openxmlformats.org/officeDocument/2006/relationships/ctrlProp" Target="../ctrlProps/ctrlProp272.xml"/><Relationship Id="rId296" Type="http://schemas.openxmlformats.org/officeDocument/2006/relationships/ctrlProp" Target="../ctrlProps/ctrlProp293.xml"/><Relationship Id="rId300" Type="http://schemas.openxmlformats.org/officeDocument/2006/relationships/ctrlProp" Target="../ctrlProps/ctrlProp297.xml"/><Relationship Id="rId60" Type="http://schemas.openxmlformats.org/officeDocument/2006/relationships/ctrlProp" Target="../ctrlProps/ctrlProp57.xml"/><Relationship Id="rId81" Type="http://schemas.openxmlformats.org/officeDocument/2006/relationships/ctrlProp" Target="../ctrlProps/ctrlProp78.xml"/><Relationship Id="rId135" Type="http://schemas.openxmlformats.org/officeDocument/2006/relationships/ctrlProp" Target="../ctrlProps/ctrlProp132.xml"/><Relationship Id="rId156" Type="http://schemas.openxmlformats.org/officeDocument/2006/relationships/ctrlProp" Target="../ctrlProps/ctrlProp153.xml"/><Relationship Id="rId177" Type="http://schemas.openxmlformats.org/officeDocument/2006/relationships/ctrlProp" Target="../ctrlProps/ctrlProp174.xml"/><Relationship Id="rId198" Type="http://schemas.openxmlformats.org/officeDocument/2006/relationships/ctrlProp" Target="../ctrlProps/ctrlProp195.xml"/><Relationship Id="rId202" Type="http://schemas.openxmlformats.org/officeDocument/2006/relationships/ctrlProp" Target="../ctrlProps/ctrlProp199.xml"/><Relationship Id="rId223" Type="http://schemas.openxmlformats.org/officeDocument/2006/relationships/ctrlProp" Target="../ctrlProps/ctrlProp220.xml"/><Relationship Id="rId244" Type="http://schemas.openxmlformats.org/officeDocument/2006/relationships/ctrlProp" Target="../ctrlProps/ctrlProp241.xml"/><Relationship Id="rId18" Type="http://schemas.openxmlformats.org/officeDocument/2006/relationships/ctrlProp" Target="../ctrlProps/ctrlProp15.xml"/><Relationship Id="rId39" Type="http://schemas.openxmlformats.org/officeDocument/2006/relationships/ctrlProp" Target="../ctrlProps/ctrlProp36.xml"/><Relationship Id="rId265" Type="http://schemas.openxmlformats.org/officeDocument/2006/relationships/ctrlProp" Target="../ctrlProps/ctrlProp262.xml"/><Relationship Id="rId286" Type="http://schemas.openxmlformats.org/officeDocument/2006/relationships/ctrlProp" Target="../ctrlProps/ctrlProp283.xml"/><Relationship Id="rId50" Type="http://schemas.openxmlformats.org/officeDocument/2006/relationships/ctrlProp" Target="../ctrlProps/ctrlProp47.xml"/><Relationship Id="rId104" Type="http://schemas.openxmlformats.org/officeDocument/2006/relationships/ctrlProp" Target="../ctrlProps/ctrlProp101.xml"/><Relationship Id="rId125" Type="http://schemas.openxmlformats.org/officeDocument/2006/relationships/ctrlProp" Target="../ctrlProps/ctrlProp122.xml"/><Relationship Id="rId146" Type="http://schemas.openxmlformats.org/officeDocument/2006/relationships/ctrlProp" Target="../ctrlProps/ctrlProp143.xml"/><Relationship Id="rId167" Type="http://schemas.openxmlformats.org/officeDocument/2006/relationships/ctrlProp" Target="../ctrlProps/ctrlProp164.xml"/><Relationship Id="rId188" Type="http://schemas.openxmlformats.org/officeDocument/2006/relationships/ctrlProp" Target="../ctrlProps/ctrlProp185.xml"/><Relationship Id="rId311" Type="http://schemas.openxmlformats.org/officeDocument/2006/relationships/ctrlProp" Target="../ctrlProps/ctrlProp308.xml"/><Relationship Id="rId71" Type="http://schemas.openxmlformats.org/officeDocument/2006/relationships/ctrlProp" Target="../ctrlProps/ctrlProp68.xml"/><Relationship Id="rId92" Type="http://schemas.openxmlformats.org/officeDocument/2006/relationships/ctrlProp" Target="../ctrlProps/ctrlProp89.xml"/><Relationship Id="rId213" Type="http://schemas.openxmlformats.org/officeDocument/2006/relationships/ctrlProp" Target="../ctrlProps/ctrlProp210.xml"/><Relationship Id="rId234" Type="http://schemas.openxmlformats.org/officeDocument/2006/relationships/ctrlProp" Target="../ctrlProps/ctrlProp231.xml"/><Relationship Id="rId2" Type="http://schemas.openxmlformats.org/officeDocument/2006/relationships/drawing" Target="../drawings/drawing6.xml"/><Relationship Id="rId29" Type="http://schemas.openxmlformats.org/officeDocument/2006/relationships/ctrlProp" Target="../ctrlProps/ctrlProp26.xml"/><Relationship Id="rId255" Type="http://schemas.openxmlformats.org/officeDocument/2006/relationships/ctrlProp" Target="../ctrlProps/ctrlProp252.xml"/><Relationship Id="rId276" Type="http://schemas.openxmlformats.org/officeDocument/2006/relationships/ctrlProp" Target="../ctrlProps/ctrlProp273.xml"/><Relationship Id="rId297" Type="http://schemas.openxmlformats.org/officeDocument/2006/relationships/ctrlProp" Target="../ctrlProps/ctrlProp294.xml"/><Relationship Id="rId40" Type="http://schemas.openxmlformats.org/officeDocument/2006/relationships/ctrlProp" Target="../ctrlProps/ctrlProp37.xml"/><Relationship Id="rId115" Type="http://schemas.openxmlformats.org/officeDocument/2006/relationships/ctrlProp" Target="../ctrlProps/ctrlProp112.xml"/><Relationship Id="rId136" Type="http://schemas.openxmlformats.org/officeDocument/2006/relationships/ctrlProp" Target="../ctrlProps/ctrlProp133.xml"/><Relationship Id="rId157" Type="http://schemas.openxmlformats.org/officeDocument/2006/relationships/ctrlProp" Target="../ctrlProps/ctrlProp154.xml"/><Relationship Id="rId178" Type="http://schemas.openxmlformats.org/officeDocument/2006/relationships/ctrlProp" Target="../ctrlProps/ctrlProp175.xml"/><Relationship Id="rId301" Type="http://schemas.openxmlformats.org/officeDocument/2006/relationships/ctrlProp" Target="../ctrlProps/ctrlProp298.xml"/><Relationship Id="rId61" Type="http://schemas.openxmlformats.org/officeDocument/2006/relationships/ctrlProp" Target="../ctrlProps/ctrlProp58.xml"/><Relationship Id="rId82" Type="http://schemas.openxmlformats.org/officeDocument/2006/relationships/ctrlProp" Target="../ctrlProps/ctrlProp79.xml"/><Relationship Id="rId199" Type="http://schemas.openxmlformats.org/officeDocument/2006/relationships/ctrlProp" Target="../ctrlProps/ctrlProp196.xml"/><Relationship Id="rId203" Type="http://schemas.openxmlformats.org/officeDocument/2006/relationships/ctrlProp" Target="../ctrlProps/ctrlProp200.xml"/><Relationship Id="rId19" Type="http://schemas.openxmlformats.org/officeDocument/2006/relationships/ctrlProp" Target="../ctrlProps/ctrlProp16.xml"/><Relationship Id="rId224" Type="http://schemas.openxmlformats.org/officeDocument/2006/relationships/ctrlProp" Target="../ctrlProps/ctrlProp221.xml"/><Relationship Id="rId245" Type="http://schemas.openxmlformats.org/officeDocument/2006/relationships/ctrlProp" Target="../ctrlProps/ctrlProp242.xml"/><Relationship Id="rId266" Type="http://schemas.openxmlformats.org/officeDocument/2006/relationships/ctrlProp" Target="../ctrlProps/ctrlProp263.xml"/><Relationship Id="rId287" Type="http://schemas.openxmlformats.org/officeDocument/2006/relationships/ctrlProp" Target="../ctrlProps/ctrlProp284.xml"/><Relationship Id="rId30" Type="http://schemas.openxmlformats.org/officeDocument/2006/relationships/ctrlProp" Target="../ctrlProps/ctrlProp2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312" Type="http://schemas.openxmlformats.org/officeDocument/2006/relationships/ctrlProp" Target="../ctrlProps/ctrlProp309.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189" Type="http://schemas.openxmlformats.org/officeDocument/2006/relationships/ctrlProp" Target="../ctrlProps/ctrlProp186.xml"/><Relationship Id="rId3" Type="http://schemas.openxmlformats.org/officeDocument/2006/relationships/vmlDrawing" Target="../drawings/vmlDrawing2.vml"/><Relationship Id="rId214" Type="http://schemas.openxmlformats.org/officeDocument/2006/relationships/ctrlProp" Target="../ctrlProps/ctrlProp211.xml"/><Relationship Id="rId235" Type="http://schemas.openxmlformats.org/officeDocument/2006/relationships/ctrlProp" Target="../ctrlProps/ctrlProp232.xml"/><Relationship Id="rId256" Type="http://schemas.openxmlformats.org/officeDocument/2006/relationships/ctrlProp" Target="../ctrlProps/ctrlProp253.xml"/><Relationship Id="rId277" Type="http://schemas.openxmlformats.org/officeDocument/2006/relationships/ctrlProp" Target="../ctrlProps/ctrlProp274.xml"/><Relationship Id="rId298" Type="http://schemas.openxmlformats.org/officeDocument/2006/relationships/ctrlProp" Target="../ctrlProps/ctrlProp295.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302" Type="http://schemas.openxmlformats.org/officeDocument/2006/relationships/ctrlProp" Target="../ctrlProps/ctrlProp299.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179" Type="http://schemas.openxmlformats.org/officeDocument/2006/relationships/ctrlProp" Target="../ctrlProps/ctrlProp176.xml"/><Relationship Id="rId190" Type="http://schemas.openxmlformats.org/officeDocument/2006/relationships/ctrlProp" Target="../ctrlProps/ctrlProp187.xml"/><Relationship Id="rId204" Type="http://schemas.openxmlformats.org/officeDocument/2006/relationships/ctrlProp" Target="../ctrlProps/ctrlProp201.xml"/><Relationship Id="rId225" Type="http://schemas.openxmlformats.org/officeDocument/2006/relationships/ctrlProp" Target="../ctrlProps/ctrlProp222.xml"/><Relationship Id="rId246" Type="http://schemas.openxmlformats.org/officeDocument/2006/relationships/ctrlProp" Target="../ctrlProps/ctrlProp243.xml"/><Relationship Id="rId267" Type="http://schemas.openxmlformats.org/officeDocument/2006/relationships/ctrlProp" Target="../ctrlProps/ctrlProp264.xml"/><Relationship Id="rId288" Type="http://schemas.openxmlformats.org/officeDocument/2006/relationships/ctrlProp" Target="../ctrlProps/ctrlProp285.xml"/><Relationship Id="rId106" Type="http://schemas.openxmlformats.org/officeDocument/2006/relationships/ctrlProp" Target="../ctrlProps/ctrlProp103.xml"/><Relationship Id="rId127" Type="http://schemas.openxmlformats.org/officeDocument/2006/relationships/ctrlProp" Target="../ctrlProps/ctrlProp124.xml"/><Relationship Id="rId313" Type="http://schemas.openxmlformats.org/officeDocument/2006/relationships/ctrlProp" Target="../ctrlProps/ctrlProp310.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94" Type="http://schemas.openxmlformats.org/officeDocument/2006/relationships/ctrlProp" Target="../ctrlProps/ctrlProp91.xml"/><Relationship Id="rId148" Type="http://schemas.openxmlformats.org/officeDocument/2006/relationships/ctrlProp" Target="../ctrlProps/ctrlProp145.xml"/><Relationship Id="rId169" Type="http://schemas.openxmlformats.org/officeDocument/2006/relationships/ctrlProp" Target="../ctrlProps/ctrlProp166.xml"/><Relationship Id="rId4" Type="http://schemas.openxmlformats.org/officeDocument/2006/relationships/ctrlProp" Target="../ctrlProps/ctrlProp1.xml"/><Relationship Id="rId180" Type="http://schemas.openxmlformats.org/officeDocument/2006/relationships/ctrlProp" Target="../ctrlProps/ctrlProp177.xml"/><Relationship Id="rId215" Type="http://schemas.openxmlformats.org/officeDocument/2006/relationships/ctrlProp" Target="../ctrlProps/ctrlProp212.xml"/><Relationship Id="rId236" Type="http://schemas.openxmlformats.org/officeDocument/2006/relationships/ctrlProp" Target="../ctrlProps/ctrlProp233.xml"/><Relationship Id="rId257" Type="http://schemas.openxmlformats.org/officeDocument/2006/relationships/ctrlProp" Target="../ctrlProps/ctrlProp254.xml"/><Relationship Id="rId278" Type="http://schemas.openxmlformats.org/officeDocument/2006/relationships/ctrlProp" Target="../ctrlProps/ctrlProp275.xml"/><Relationship Id="rId303" Type="http://schemas.openxmlformats.org/officeDocument/2006/relationships/ctrlProp" Target="../ctrlProps/ctrlProp300.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107" Type="http://schemas.openxmlformats.org/officeDocument/2006/relationships/ctrlProp" Target="../ctrlProps/ctrlProp104.xml"/><Relationship Id="rId289" Type="http://schemas.openxmlformats.org/officeDocument/2006/relationships/ctrlProp" Target="../ctrlProps/ctrlProp286.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258" Type="http://schemas.openxmlformats.org/officeDocument/2006/relationships/ctrlProp" Target="../ctrlProps/ctrlProp255.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6" Type="http://schemas.openxmlformats.org/officeDocument/2006/relationships/ctrlProp" Target="../ctrlProps/ctrlProp3.xml"/><Relationship Id="rId238" Type="http://schemas.openxmlformats.org/officeDocument/2006/relationships/ctrlProp" Target="../ctrlProps/ctrlProp235.xml"/><Relationship Id="rId291" Type="http://schemas.openxmlformats.org/officeDocument/2006/relationships/ctrlProp" Target="../ctrlProps/ctrlProp288.xml"/><Relationship Id="rId305" Type="http://schemas.openxmlformats.org/officeDocument/2006/relationships/ctrlProp" Target="../ctrlProps/ctrlProp302.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B802D-64E1-41F5-B17C-CE44CA3FB389}">
  <sheetPr>
    <tabColor rgb="FF008080"/>
  </sheetPr>
  <dimension ref="A1:K258"/>
  <sheetViews>
    <sheetView showGridLines="0" zoomScale="80" zoomScaleNormal="80" zoomScaleSheetLayoutView="80" workbookViewId="0">
      <selection activeCell="J2" sqref="J2"/>
    </sheetView>
  </sheetViews>
  <sheetFormatPr baseColWidth="10" defaultColWidth="11.5703125" defaultRowHeight="14.25"/>
  <cols>
    <col min="1" max="1" width="44.5703125" style="23" customWidth="1"/>
    <col min="2" max="3" width="11.5703125" style="23"/>
    <col min="4" max="4" width="12.7109375" style="23" customWidth="1"/>
    <col min="5" max="5" width="19.5703125" style="23" customWidth="1"/>
    <col min="6" max="6" width="16.42578125" style="23" customWidth="1"/>
    <col min="7" max="7" width="17.7109375" style="23" customWidth="1"/>
    <col min="8" max="8" width="12.5703125" style="23" customWidth="1"/>
    <col min="9" max="9" width="17.7109375" style="23" customWidth="1"/>
    <col min="10" max="10" width="24.5703125" style="23" customWidth="1"/>
    <col min="11" max="12" width="11.5703125" style="23"/>
    <col min="13" max="13" width="11.5703125" style="23" customWidth="1"/>
    <col min="14" max="16384" width="11.5703125" style="23"/>
  </cols>
  <sheetData>
    <row r="1" spans="1:10" ht="14.25" customHeight="1">
      <c r="A1" s="373"/>
      <c r="B1" s="374" t="s">
        <v>574</v>
      </c>
      <c r="C1" s="374"/>
      <c r="D1" s="374"/>
      <c r="E1" s="374"/>
      <c r="F1" s="374"/>
      <c r="G1" s="374"/>
      <c r="H1" s="374"/>
      <c r="I1" s="265" t="s">
        <v>0</v>
      </c>
      <c r="J1" s="1059">
        <v>45779</v>
      </c>
    </row>
    <row r="2" spans="1:10" ht="33" customHeight="1">
      <c r="A2" s="373"/>
      <c r="B2" s="374"/>
      <c r="C2" s="374"/>
      <c r="D2" s="374"/>
      <c r="E2" s="374"/>
      <c r="F2" s="374"/>
      <c r="G2" s="374"/>
      <c r="H2" s="374"/>
      <c r="I2" s="266" t="s">
        <v>563</v>
      </c>
      <c r="J2" s="266" t="s">
        <v>578</v>
      </c>
    </row>
    <row r="3" spans="1:10" ht="62.25" customHeight="1">
      <c r="A3" s="373"/>
      <c r="B3" s="374"/>
      <c r="C3" s="374"/>
      <c r="D3" s="374"/>
      <c r="E3" s="374"/>
      <c r="F3" s="374"/>
      <c r="G3" s="374"/>
      <c r="H3" s="374"/>
      <c r="I3" s="375" t="s">
        <v>114</v>
      </c>
      <c r="J3" s="375"/>
    </row>
    <row r="4" spans="1:10" ht="14.65" customHeight="1">
      <c r="A4" s="385"/>
      <c r="B4" s="386"/>
      <c r="C4" s="386"/>
      <c r="D4" s="386"/>
      <c r="E4" s="386"/>
      <c r="F4" s="386"/>
      <c r="G4" s="386"/>
      <c r="H4" s="386"/>
      <c r="I4" s="386"/>
      <c r="J4" s="387"/>
    </row>
    <row r="5" spans="1:10" ht="14.65" customHeight="1">
      <c r="A5" s="376" t="s">
        <v>115</v>
      </c>
      <c r="B5" s="377"/>
      <c r="C5" s="377"/>
      <c r="D5" s="377"/>
      <c r="E5" s="377"/>
      <c r="F5" s="377"/>
      <c r="G5" s="377"/>
      <c r="H5" s="377"/>
      <c r="I5" s="377"/>
      <c r="J5" s="378"/>
    </row>
    <row r="6" spans="1:10" ht="22.5" customHeight="1">
      <c r="A6" s="376" t="s">
        <v>1</v>
      </c>
      <c r="B6" s="377"/>
      <c r="C6" s="377"/>
      <c r="D6" s="377"/>
      <c r="E6" s="377"/>
      <c r="F6" s="377"/>
      <c r="G6" s="377"/>
      <c r="H6" s="377"/>
      <c r="I6" s="377"/>
      <c r="J6" s="378"/>
    </row>
    <row r="7" spans="1:10" ht="12.6" customHeight="1">
      <c r="A7" s="308" t="s">
        <v>283</v>
      </c>
      <c r="B7" s="309"/>
      <c r="C7" s="309"/>
      <c r="D7" s="309"/>
      <c r="E7" s="309"/>
      <c r="F7" s="309"/>
      <c r="G7" s="309"/>
      <c r="H7" s="309"/>
      <c r="I7" s="309"/>
      <c r="J7" s="310"/>
    </row>
    <row r="8" spans="1:10" ht="10.15" customHeight="1">
      <c r="A8" s="308"/>
      <c r="B8" s="309"/>
      <c r="C8" s="309"/>
      <c r="D8" s="309"/>
      <c r="E8" s="309"/>
      <c r="F8" s="309"/>
      <c r="G8" s="309"/>
      <c r="H8" s="309"/>
      <c r="I8" s="309"/>
      <c r="J8" s="310"/>
    </row>
    <row r="9" spans="1:10" ht="15">
      <c r="A9" s="379" t="s">
        <v>2</v>
      </c>
      <c r="B9" s="380"/>
      <c r="C9" s="380"/>
      <c r="D9" s="380"/>
      <c r="E9" s="380"/>
      <c r="F9" s="380"/>
      <c r="G9" s="380"/>
      <c r="H9" s="380"/>
      <c r="I9" s="380"/>
      <c r="J9" s="381"/>
    </row>
    <row r="10" spans="1:10" ht="15" customHeight="1">
      <c r="A10" s="382"/>
      <c r="B10" s="383"/>
      <c r="C10" s="383"/>
      <c r="D10" s="383"/>
      <c r="E10" s="383"/>
      <c r="F10" s="383"/>
      <c r="G10" s="383"/>
      <c r="H10" s="383"/>
      <c r="I10" s="383"/>
      <c r="J10" s="384"/>
    </row>
    <row r="11" spans="1:10" ht="15" customHeight="1">
      <c r="A11" s="280" t="s">
        <v>116</v>
      </c>
      <c r="B11" s="281"/>
      <c r="C11" s="281"/>
      <c r="D11" s="281"/>
      <c r="E11" s="281"/>
      <c r="F11" s="281"/>
      <c r="G11" s="281"/>
      <c r="H11" s="281"/>
      <c r="I11" s="281"/>
      <c r="J11" s="282"/>
    </row>
    <row r="12" spans="1:10" ht="15" customHeight="1">
      <c r="A12" s="353"/>
      <c r="B12" s="354"/>
      <c r="C12" s="354"/>
      <c r="D12" s="354"/>
      <c r="E12" s="354"/>
      <c r="F12" s="354"/>
      <c r="G12" s="354"/>
      <c r="H12" s="354"/>
      <c r="I12" s="354"/>
      <c r="J12" s="355"/>
    </row>
    <row r="13" spans="1:10" ht="15" customHeight="1">
      <c r="A13" s="336" t="s">
        <v>117</v>
      </c>
      <c r="B13" s="293"/>
      <c r="C13" s="293"/>
      <c r="D13" s="293"/>
      <c r="E13" s="293"/>
      <c r="F13" s="293"/>
      <c r="G13" s="293"/>
      <c r="H13" s="293"/>
      <c r="I13" s="293"/>
      <c r="J13" s="294"/>
    </row>
    <row r="14" spans="1:10" ht="15" customHeight="1">
      <c r="A14" s="336"/>
      <c r="B14" s="293"/>
      <c r="C14" s="293"/>
      <c r="D14" s="293"/>
      <c r="E14" s="293"/>
      <c r="F14" s="293"/>
      <c r="G14" s="293"/>
      <c r="H14" s="293"/>
      <c r="I14" s="293"/>
      <c r="J14" s="294"/>
    </row>
    <row r="15" spans="1:10" ht="15" customHeight="1">
      <c r="A15" s="336"/>
      <c r="B15" s="293"/>
      <c r="C15" s="293"/>
      <c r="D15" s="293"/>
      <c r="E15" s="293"/>
      <c r="F15" s="293"/>
      <c r="G15" s="293"/>
      <c r="H15" s="293"/>
      <c r="I15" s="293"/>
      <c r="J15" s="294"/>
    </row>
    <row r="16" spans="1:10" ht="15" customHeight="1">
      <c r="A16" s="336"/>
      <c r="B16" s="293"/>
      <c r="C16" s="293"/>
      <c r="D16" s="293"/>
      <c r="E16" s="293"/>
      <c r="F16" s="293"/>
      <c r="G16" s="293"/>
      <c r="H16" s="293"/>
      <c r="I16" s="293"/>
      <c r="J16" s="294"/>
    </row>
    <row r="17" spans="1:10" ht="15" customHeight="1">
      <c r="A17" s="353"/>
      <c r="B17" s="354"/>
      <c r="C17" s="354"/>
      <c r="D17" s="354"/>
      <c r="E17" s="354"/>
      <c r="F17" s="354"/>
      <c r="G17" s="354"/>
      <c r="H17" s="354"/>
      <c r="I17" s="354"/>
      <c r="J17" s="355"/>
    </row>
    <row r="18" spans="1:10" ht="14.25" customHeight="1">
      <c r="A18" s="388" t="s">
        <v>2</v>
      </c>
      <c r="B18" s="389" t="s">
        <v>118</v>
      </c>
      <c r="C18" s="389"/>
      <c r="D18" s="389"/>
      <c r="E18" s="389"/>
      <c r="F18" s="389"/>
      <c r="G18" s="389"/>
      <c r="H18" s="389"/>
      <c r="I18" s="389"/>
      <c r="J18" s="390"/>
    </row>
    <row r="19" spans="1:10" ht="17.25" customHeight="1">
      <c r="A19" s="388"/>
      <c r="B19" s="389"/>
      <c r="C19" s="389"/>
      <c r="D19" s="389"/>
      <c r="E19" s="389"/>
      <c r="F19" s="389"/>
      <c r="G19" s="389"/>
      <c r="H19" s="389"/>
      <c r="I19" s="389"/>
      <c r="J19" s="390"/>
    </row>
    <row r="20" spans="1:10" ht="14.25" customHeight="1">
      <c r="A20" s="388"/>
      <c r="B20" s="389" t="s">
        <v>119</v>
      </c>
      <c r="C20" s="389"/>
      <c r="D20" s="389"/>
      <c r="E20" s="389"/>
      <c r="F20" s="389"/>
      <c r="G20" s="389"/>
      <c r="H20" s="389"/>
      <c r="I20" s="389"/>
      <c r="J20" s="390"/>
    </row>
    <row r="21" spans="1:10" ht="14.25" customHeight="1">
      <c r="A21" s="388"/>
      <c r="B21" s="389"/>
      <c r="C21" s="389"/>
      <c r="D21" s="389"/>
      <c r="E21" s="389"/>
      <c r="F21" s="389"/>
      <c r="G21" s="389"/>
      <c r="H21" s="389"/>
      <c r="I21" s="389"/>
      <c r="J21" s="390"/>
    </row>
    <row r="22" spans="1:10" ht="3.6" customHeight="1">
      <c r="A22" s="388"/>
      <c r="B22" s="389"/>
      <c r="C22" s="389"/>
      <c r="D22" s="389"/>
      <c r="E22" s="389"/>
      <c r="F22" s="389"/>
      <c r="G22" s="389"/>
      <c r="H22" s="389"/>
      <c r="I22" s="389"/>
      <c r="J22" s="390"/>
    </row>
    <row r="23" spans="1:10" ht="12" customHeight="1">
      <c r="A23" s="388"/>
      <c r="B23" s="389" t="s">
        <v>120</v>
      </c>
      <c r="C23" s="389"/>
      <c r="D23" s="389"/>
      <c r="E23" s="389"/>
      <c r="F23" s="389"/>
      <c r="G23" s="389"/>
      <c r="H23" s="389"/>
      <c r="I23" s="389"/>
      <c r="J23" s="390"/>
    </row>
    <row r="24" spans="1:10" ht="15" customHeight="1">
      <c r="A24" s="388"/>
      <c r="B24" s="389"/>
      <c r="C24" s="389"/>
      <c r="D24" s="389"/>
      <c r="E24" s="389"/>
      <c r="F24" s="389"/>
      <c r="G24" s="389"/>
      <c r="H24" s="389"/>
      <c r="I24" s="389"/>
      <c r="J24" s="390"/>
    </row>
    <row r="25" spans="1:10" ht="6" customHeight="1">
      <c r="A25" s="388"/>
      <c r="B25" s="389"/>
      <c r="C25" s="389"/>
      <c r="D25" s="389"/>
      <c r="E25" s="389"/>
      <c r="F25" s="389"/>
      <c r="G25" s="389"/>
      <c r="H25" s="389"/>
      <c r="I25" s="389"/>
      <c r="J25" s="390"/>
    </row>
    <row r="26" spans="1:10" ht="15" customHeight="1">
      <c r="A26" s="392" t="s">
        <v>121</v>
      </c>
      <c r="B26" s="389" t="s">
        <v>122</v>
      </c>
      <c r="C26" s="389"/>
      <c r="D26" s="389"/>
      <c r="E26" s="389"/>
      <c r="F26" s="389"/>
      <c r="G26" s="389"/>
      <c r="H26" s="389"/>
      <c r="I26" s="389"/>
      <c r="J26" s="390"/>
    </row>
    <row r="27" spans="1:10" ht="15" customHeight="1">
      <c r="A27" s="392"/>
      <c r="B27" s="389"/>
      <c r="C27" s="389"/>
      <c r="D27" s="389"/>
      <c r="E27" s="389"/>
      <c r="F27" s="389"/>
      <c r="G27" s="389"/>
      <c r="H27" s="389"/>
      <c r="I27" s="389"/>
      <c r="J27" s="390"/>
    </row>
    <row r="28" spans="1:10" ht="14.25" customHeight="1">
      <c r="A28" s="392"/>
      <c r="B28" s="389"/>
      <c r="C28" s="389"/>
      <c r="D28" s="389"/>
      <c r="E28" s="389"/>
      <c r="F28" s="389"/>
      <c r="G28" s="389"/>
      <c r="H28" s="389"/>
      <c r="I28" s="389"/>
      <c r="J28" s="390"/>
    </row>
    <row r="29" spans="1:10" ht="14.25" customHeight="1">
      <c r="A29" s="392"/>
      <c r="B29" s="389"/>
      <c r="C29" s="389"/>
      <c r="D29" s="389"/>
      <c r="E29" s="389"/>
      <c r="F29" s="389"/>
      <c r="G29" s="389"/>
      <c r="H29" s="389"/>
      <c r="I29" s="389"/>
      <c r="J29" s="390"/>
    </row>
    <row r="30" spans="1:10" ht="14.25" customHeight="1">
      <c r="A30" s="392"/>
      <c r="B30" s="389"/>
      <c r="C30" s="389"/>
      <c r="D30" s="389"/>
      <c r="E30" s="389"/>
      <c r="F30" s="389"/>
      <c r="G30" s="389"/>
      <c r="H30" s="389"/>
      <c r="I30" s="389"/>
      <c r="J30" s="390"/>
    </row>
    <row r="31" spans="1:10" ht="14.25" customHeight="1">
      <c r="A31" s="392"/>
      <c r="B31" s="389"/>
      <c r="C31" s="389"/>
      <c r="D31" s="389"/>
      <c r="E31" s="389"/>
      <c r="F31" s="389"/>
      <c r="G31" s="389"/>
      <c r="H31" s="389"/>
      <c r="I31" s="389"/>
      <c r="J31" s="390"/>
    </row>
    <row r="32" spans="1:10" ht="14.25" customHeight="1">
      <c r="A32" s="292" t="s">
        <v>123</v>
      </c>
      <c r="B32" s="389" t="s">
        <v>124</v>
      </c>
      <c r="C32" s="389"/>
      <c r="D32" s="389"/>
      <c r="E32" s="389"/>
      <c r="F32" s="389"/>
      <c r="G32" s="389"/>
      <c r="H32" s="389"/>
      <c r="I32" s="389"/>
      <c r="J32" s="390"/>
    </row>
    <row r="33" spans="1:10" ht="14.25" customHeight="1">
      <c r="A33" s="292"/>
      <c r="B33" s="389"/>
      <c r="C33" s="389"/>
      <c r="D33" s="389"/>
      <c r="E33" s="389"/>
      <c r="F33" s="389"/>
      <c r="G33" s="389"/>
      <c r="H33" s="389"/>
      <c r="I33" s="389"/>
      <c r="J33" s="390"/>
    </row>
    <row r="34" spans="1:10" ht="14.25" customHeight="1">
      <c r="A34" s="292"/>
      <c r="B34" s="389"/>
      <c r="C34" s="389"/>
      <c r="D34" s="389"/>
      <c r="E34" s="389"/>
      <c r="F34" s="389"/>
      <c r="G34" s="389"/>
      <c r="H34" s="389"/>
      <c r="I34" s="389"/>
      <c r="J34" s="390"/>
    </row>
    <row r="35" spans="1:10" ht="14.25" customHeight="1">
      <c r="A35" s="292"/>
      <c r="B35" s="389"/>
      <c r="C35" s="389"/>
      <c r="D35" s="389"/>
      <c r="E35" s="389"/>
      <c r="F35" s="389"/>
      <c r="G35" s="389"/>
      <c r="H35" s="389"/>
      <c r="I35" s="389"/>
      <c r="J35" s="390"/>
    </row>
    <row r="36" spans="1:10" ht="14.25" customHeight="1">
      <c r="A36" s="292"/>
      <c r="B36" s="389" t="s">
        <v>125</v>
      </c>
      <c r="C36" s="389"/>
      <c r="D36" s="389"/>
      <c r="E36" s="389"/>
      <c r="F36" s="389"/>
      <c r="G36" s="389"/>
      <c r="H36" s="389"/>
      <c r="I36" s="389"/>
      <c r="J36" s="390"/>
    </row>
    <row r="37" spans="1:10" ht="14.25" customHeight="1">
      <c r="A37" s="292"/>
      <c r="B37" s="389"/>
      <c r="C37" s="389"/>
      <c r="D37" s="389"/>
      <c r="E37" s="389"/>
      <c r="F37" s="389"/>
      <c r="G37" s="389"/>
      <c r="H37" s="389"/>
      <c r="I37" s="389"/>
      <c r="J37" s="390"/>
    </row>
    <row r="38" spans="1:10" ht="14.25" customHeight="1">
      <c r="A38" s="292"/>
      <c r="B38" s="389" t="s">
        <v>126</v>
      </c>
      <c r="C38" s="389"/>
      <c r="D38" s="389"/>
      <c r="E38" s="389"/>
      <c r="F38" s="389"/>
      <c r="G38" s="389"/>
      <c r="H38" s="389"/>
      <c r="I38" s="389"/>
      <c r="J38" s="390"/>
    </row>
    <row r="39" spans="1:10" ht="14.25" customHeight="1">
      <c r="A39" s="292"/>
      <c r="B39" s="389"/>
      <c r="C39" s="389"/>
      <c r="D39" s="389"/>
      <c r="E39" s="389"/>
      <c r="F39" s="389"/>
      <c r="G39" s="389"/>
      <c r="H39" s="389"/>
      <c r="I39" s="389"/>
      <c r="J39" s="390"/>
    </row>
    <row r="40" spans="1:10" ht="14.25" customHeight="1">
      <c r="A40" s="292"/>
      <c r="B40" s="389"/>
      <c r="C40" s="389"/>
      <c r="D40" s="389"/>
      <c r="E40" s="389"/>
      <c r="F40" s="389"/>
      <c r="G40" s="389"/>
      <c r="H40" s="389"/>
      <c r="I40" s="389"/>
      <c r="J40" s="390"/>
    </row>
    <row r="41" spans="1:10">
      <c r="A41" s="292"/>
      <c r="B41" s="389"/>
      <c r="C41" s="389"/>
      <c r="D41" s="389"/>
      <c r="E41" s="389"/>
      <c r="F41" s="389"/>
      <c r="G41" s="389"/>
      <c r="H41" s="389"/>
      <c r="I41" s="389"/>
      <c r="J41" s="390"/>
    </row>
    <row r="42" spans="1:10" ht="18" customHeight="1">
      <c r="A42" s="292"/>
      <c r="B42" s="389" t="s">
        <v>127</v>
      </c>
      <c r="C42" s="389"/>
      <c r="D42" s="389"/>
      <c r="E42" s="389"/>
      <c r="F42" s="389"/>
      <c r="G42" s="389"/>
      <c r="H42" s="389"/>
      <c r="I42" s="389"/>
      <c r="J42" s="390"/>
    </row>
    <row r="43" spans="1:10" ht="14.25" customHeight="1">
      <c r="A43" s="292"/>
      <c r="B43" s="389" t="s">
        <v>128</v>
      </c>
      <c r="C43" s="389"/>
      <c r="D43" s="389"/>
      <c r="E43" s="389"/>
      <c r="F43" s="389"/>
      <c r="G43" s="389"/>
      <c r="H43" s="389"/>
      <c r="I43" s="389"/>
      <c r="J43" s="390"/>
    </row>
    <row r="44" spans="1:10" ht="14.25" customHeight="1">
      <c r="A44" s="292"/>
      <c r="B44" s="389" t="s">
        <v>129</v>
      </c>
      <c r="C44" s="389"/>
      <c r="D44" s="389"/>
      <c r="E44" s="389"/>
      <c r="F44" s="389"/>
      <c r="G44" s="389"/>
      <c r="H44" s="389"/>
      <c r="I44" s="389"/>
      <c r="J44" s="390"/>
    </row>
    <row r="45" spans="1:10" ht="14.25" customHeight="1">
      <c r="A45" s="292"/>
      <c r="B45" s="389" t="s">
        <v>243</v>
      </c>
      <c r="C45" s="389"/>
      <c r="D45" s="389"/>
      <c r="E45" s="389"/>
      <c r="F45" s="389"/>
      <c r="G45" s="389"/>
      <c r="H45" s="389"/>
      <c r="I45" s="389"/>
      <c r="J45" s="390"/>
    </row>
    <row r="46" spans="1:10" ht="15.6" customHeight="1">
      <c r="A46" s="292"/>
      <c r="B46" s="389"/>
      <c r="C46" s="389"/>
      <c r="D46" s="389"/>
      <c r="E46" s="389"/>
      <c r="F46" s="389"/>
      <c r="G46" s="389"/>
      <c r="H46" s="389"/>
      <c r="I46" s="389"/>
      <c r="J46" s="390"/>
    </row>
    <row r="47" spans="1:10" ht="15" customHeight="1">
      <c r="A47" s="396"/>
      <c r="B47" s="397"/>
      <c r="C47" s="397"/>
      <c r="D47" s="397"/>
      <c r="E47" s="397"/>
      <c r="F47" s="397"/>
      <c r="G47" s="397"/>
      <c r="H47" s="397"/>
      <c r="I47" s="397"/>
      <c r="J47" s="398"/>
    </row>
    <row r="48" spans="1:10" ht="13.9" customHeight="1">
      <c r="A48" s="280" t="s">
        <v>214</v>
      </c>
      <c r="B48" s="281"/>
      <c r="C48" s="281"/>
      <c r="D48" s="281"/>
      <c r="E48" s="281"/>
      <c r="F48" s="281"/>
      <c r="G48" s="281"/>
      <c r="H48" s="281"/>
      <c r="I48" s="281"/>
      <c r="J48" s="282"/>
    </row>
    <row r="49" spans="1:10" ht="21" customHeight="1">
      <c r="A49" s="280" t="s">
        <v>215</v>
      </c>
      <c r="B49" s="281"/>
      <c r="C49" s="281"/>
      <c r="D49" s="281"/>
      <c r="E49" s="281"/>
      <c r="F49" s="281"/>
      <c r="G49" s="281"/>
      <c r="H49" s="281"/>
      <c r="I49" s="281"/>
      <c r="J49" s="282"/>
    </row>
    <row r="50" spans="1:10" ht="28.15" customHeight="1">
      <c r="A50" s="199" t="s">
        <v>3</v>
      </c>
      <c r="B50" s="293" t="s">
        <v>565</v>
      </c>
      <c r="C50" s="293"/>
      <c r="D50" s="293"/>
      <c r="E50" s="293"/>
      <c r="F50" s="293"/>
      <c r="G50" s="62" t="s">
        <v>4</v>
      </c>
      <c r="H50" s="293" t="s">
        <v>566</v>
      </c>
      <c r="I50" s="293"/>
      <c r="J50" s="294"/>
    </row>
    <row r="51" spans="1:10" ht="19.899999999999999" customHeight="1">
      <c r="A51" s="199" t="s">
        <v>5</v>
      </c>
      <c r="B51" s="293"/>
      <c r="C51" s="293"/>
      <c r="D51" s="293"/>
      <c r="E51" s="293"/>
      <c r="F51" s="293"/>
      <c r="G51" s="62" t="s">
        <v>6</v>
      </c>
      <c r="H51" s="293" t="s">
        <v>245</v>
      </c>
      <c r="I51" s="293"/>
      <c r="J51" s="294"/>
    </row>
    <row r="52" spans="1:10" ht="19.899999999999999" customHeight="1">
      <c r="A52" s="199" t="s">
        <v>7</v>
      </c>
      <c r="B52" s="293" t="s">
        <v>239</v>
      </c>
      <c r="C52" s="293"/>
      <c r="D52" s="293"/>
      <c r="E52" s="293"/>
      <c r="F52" s="293"/>
      <c r="G52" s="62" t="s">
        <v>8</v>
      </c>
      <c r="H52" s="293" t="s">
        <v>240</v>
      </c>
      <c r="I52" s="293"/>
      <c r="J52" s="294"/>
    </row>
    <row r="53" spans="1:10" ht="21" customHeight="1">
      <c r="A53" s="280" t="s">
        <v>216</v>
      </c>
      <c r="B53" s="281"/>
      <c r="C53" s="281"/>
      <c r="D53" s="281"/>
      <c r="E53" s="281"/>
      <c r="F53" s="281"/>
      <c r="G53" s="281" t="s">
        <v>220</v>
      </c>
      <c r="H53" s="281"/>
      <c r="I53" s="281"/>
      <c r="J53" s="282"/>
    </row>
    <row r="54" spans="1:10" ht="31.9" customHeight="1">
      <c r="A54" s="290" t="s">
        <v>228</v>
      </c>
      <c r="B54" s="291"/>
      <c r="C54" s="291"/>
      <c r="D54" s="291"/>
      <c r="E54" s="291"/>
      <c r="F54" s="291"/>
      <c r="G54" s="285" t="s">
        <v>249</v>
      </c>
      <c r="H54" s="285"/>
      <c r="I54" s="286" t="s">
        <v>260</v>
      </c>
      <c r="J54" s="287"/>
    </row>
    <row r="55" spans="1:10" ht="28.9" customHeight="1">
      <c r="A55" s="201" t="s">
        <v>18</v>
      </c>
      <c r="B55" s="289" t="s">
        <v>255</v>
      </c>
      <c r="C55" s="289"/>
      <c r="D55" s="289"/>
      <c r="E55" s="289"/>
      <c r="F55" s="289"/>
      <c r="G55" s="288" t="s">
        <v>250</v>
      </c>
      <c r="H55" s="288"/>
      <c r="I55" s="286" t="s">
        <v>235</v>
      </c>
      <c r="J55" s="287"/>
    </row>
    <row r="56" spans="1:10" ht="28.9" customHeight="1">
      <c r="A56" s="202" t="s">
        <v>19</v>
      </c>
      <c r="B56" s="289"/>
      <c r="C56" s="289"/>
      <c r="D56" s="289"/>
      <c r="E56" s="289"/>
      <c r="F56" s="289"/>
      <c r="G56" s="352" t="s">
        <v>278</v>
      </c>
      <c r="H56" s="352"/>
      <c r="I56" s="286" t="s">
        <v>254</v>
      </c>
      <c r="J56" s="287"/>
    </row>
    <row r="57" spans="1:10" ht="27" customHeight="1">
      <c r="A57" s="203" t="s">
        <v>20</v>
      </c>
      <c r="B57" s="289"/>
      <c r="C57" s="289"/>
      <c r="D57" s="289"/>
      <c r="E57" s="289"/>
      <c r="F57" s="289"/>
      <c r="G57" s="304" t="s">
        <v>251</v>
      </c>
      <c r="H57" s="304"/>
      <c r="I57" s="286" t="s">
        <v>280</v>
      </c>
      <c r="J57" s="287"/>
    </row>
    <row r="58" spans="1:10" ht="27.6" customHeight="1">
      <c r="A58" s="204" t="s">
        <v>253</v>
      </c>
      <c r="B58" s="303" t="s">
        <v>229</v>
      </c>
      <c r="C58" s="303"/>
      <c r="D58" s="303"/>
      <c r="E58" s="303"/>
      <c r="F58" s="303"/>
      <c r="G58" s="416" t="s">
        <v>252</v>
      </c>
      <c r="H58" s="416"/>
      <c r="I58" s="286" t="s">
        <v>235</v>
      </c>
      <c r="J58" s="287"/>
    </row>
    <row r="59" spans="1:10" ht="15.6" customHeight="1">
      <c r="A59" s="280" t="s">
        <v>221</v>
      </c>
      <c r="B59" s="281"/>
      <c r="C59" s="281"/>
      <c r="D59" s="281"/>
      <c r="E59" s="281"/>
      <c r="F59" s="281"/>
      <c r="G59" s="281"/>
      <c r="H59" s="281"/>
      <c r="I59" s="281"/>
      <c r="J59" s="282"/>
    </row>
    <row r="60" spans="1:10" ht="15" customHeight="1">
      <c r="A60" s="411" t="s">
        <v>231</v>
      </c>
      <c r="B60" s="412"/>
      <c r="C60" s="412"/>
      <c r="D60" s="412"/>
      <c r="E60" s="412"/>
      <c r="F60" s="412"/>
      <c r="G60" s="412"/>
      <c r="H60" s="412"/>
      <c r="I60" s="412"/>
      <c r="J60" s="413"/>
    </row>
    <row r="61" spans="1:10" ht="26.45" customHeight="1">
      <c r="A61" s="200" t="s">
        <v>227</v>
      </c>
      <c r="B61" s="414" t="s">
        <v>230</v>
      </c>
      <c r="C61" s="414"/>
      <c r="D61" s="414"/>
      <c r="E61" s="414"/>
      <c r="F61" s="414"/>
      <c r="G61" s="414"/>
      <c r="H61" s="414"/>
      <c r="I61" s="414"/>
      <c r="J61" s="415"/>
    </row>
    <row r="62" spans="1:10" ht="26.45" customHeight="1">
      <c r="A62" s="205" t="s">
        <v>222</v>
      </c>
      <c r="B62" s="293" t="s">
        <v>241</v>
      </c>
      <c r="C62" s="293"/>
      <c r="D62" s="293"/>
      <c r="E62" s="293"/>
      <c r="F62" s="293"/>
      <c r="G62" s="293"/>
      <c r="H62" s="293"/>
      <c r="I62" s="293"/>
      <c r="J62" s="294"/>
    </row>
    <row r="63" spans="1:10" ht="26.45" customHeight="1">
      <c r="A63" s="205" t="s">
        <v>223</v>
      </c>
      <c r="B63" s="293" t="s">
        <v>242</v>
      </c>
      <c r="C63" s="293"/>
      <c r="D63" s="293"/>
      <c r="E63" s="293"/>
      <c r="F63" s="293"/>
      <c r="G63" s="293"/>
      <c r="H63" s="293"/>
      <c r="I63" s="293"/>
      <c r="J63" s="294"/>
    </row>
    <row r="64" spans="1:10" ht="26.45" customHeight="1">
      <c r="A64" s="205" t="s">
        <v>224</v>
      </c>
      <c r="B64" s="293" t="s">
        <v>232</v>
      </c>
      <c r="C64" s="293"/>
      <c r="D64" s="293"/>
      <c r="E64" s="293"/>
      <c r="F64" s="293"/>
      <c r="G64" s="293"/>
      <c r="H64" s="293"/>
      <c r="I64" s="293"/>
      <c r="J64" s="294"/>
    </row>
    <row r="65" spans="1:11" ht="26.45" customHeight="1">
      <c r="A65" s="205" t="s">
        <v>225</v>
      </c>
      <c r="B65" s="293" t="s">
        <v>233</v>
      </c>
      <c r="C65" s="293"/>
      <c r="D65" s="293"/>
      <c r="E65" s="293"/>
      <c r="F65" s="293"/>
      <c r="G65" s="293"/>
      <c r="H65" s="293"/>
      <c r="I65" s="293"/>
      <c r="J65" s="294"/>
    </row>
    <row r="66" spans="1:11" ht="26.45" customHeight="1">
      <c r="A66" s="205" t="s">
        <v>226</v>
      </c>
      <c r="B66" s="293" t="s">
        <v>234</v>
      </c>
      <c r="C66" s="293"/>
      <c r="D66" s="293"/>
      <c r="E66" s="293"/>
      <c r="F66" s="293"/>
      <c r="G66" s="293"/>
      <c r="H66" s="293"/>
      <c r="I66" s="293"/>
      <c r="J66" s="294"/>
    </row>
    <row r="67" spans="1:11" ht="16.149999999999999" customHeight="1">
      <c r="A67" s="280" t="s">
        <v>569</v>
      </c>
      <c r="B67" s="281"/>
      <c r="C67" s="281"/>
      <c r="D67" s="281"/>
      <c r="E67" s="281"/>
      <c r="F67" s="281"/>
      <c r="G67" s="281"/>
      <c r="H67" s="281"/>
      <c r="I67" s="281"/>
      <c r="J67" s="282"/>
    </row>
    <row r="68" spans="1:11" ht="22.9" customHeight="1">
      <c r="A68" s="359" t="s">
        <v>238</v>
      </c>
      <c r="B68" s="360"/>
      <c r="C68" s="360"/>
      <c r="D68" s="360"/>
      <c r="E68" s="360"/>
      <c r="F68" s="360"/>
      <c r="G68" s="360"/>
      <c r="H68" s="360"/>
      <c r="I68" s="360"/>
      <c r="J68" s="361"/>
    </row>
    <row r="69" spans="1:11" ht="24" customHeight="1">
      <c r="A69" s="206" t="s">
        <v>23</v>
      </c>
      <c r="B69" s="283" t="s">
        <v>236</v>
      </c>
      <c r="C69" s="283"/>
      <c r="D69" s="283"/>
      <c r="E69" s="283"/>
      <c r="F69" s="283"/>
      <c r="G69" s="283"/>
      <c r="H69" s="283"/>
      <c r="I69" s="283"/>
      <c r="J69" s="284"/>
    </row>
    <row r="70" spans="1:11" ht="24" customHeight="1">
      <c r="A70" s="207" t="s">
        <v>256</v>
      </c>
      <c r="B70" s="283" t="s">
        <v>257</v>
      </c>
      <c r="C70" s="283"/>
      <c r="D70" s="283"/>
      <c r="E70" s="283"/>
      <c r="F70" s="283"/>
      <c r="G70" s="283"/>
      <c r="H70" s="283"/>
      <c r="I70" s="283"/>
      <c r="J70" s="284"/>
    </row>
    <row r="71" spans="1:11" ht="24" customHeight="1">
      <c r="A71" s="208" t="s">
        <v>25</v>
      </c>
      <c r="B71" s="283" t="s">
        <v>257</v>
      </c>
      <c r="C71" s="283"/>
      <c r="D71" s="283"/>
      <c r="E71" s="283"/>
      <c r="F71" s="283"/>
      <c r="G71" s="283"/>
      <c r="H71" s="283"/>
      <c r="I71" s="283"/>
      <c r="J71" s="284"/>
    </row>
    <row r="72" spans="1:11" ht="24" customHeight="1">
      <c r="A72" s="208" t="s">
        <v>26</v>
      </c>
      <c r="B72" s="283" t="s">
        <v>257</v>
      </c>
      <c r="C72" s="283"/>
      <c r="D72" s="283"/>
      <c r="E72" s="283"/>
      <c r="F72" s="283"/>
      <c r="G72" s="283"/>
      <c r="H72" s="283"/>
      <c r="I72" s="283"/>
      <c r="J72" s="284"/>
    </row>
    <row r="73" spans="1:11" ht="24" customHeight="1">
      <c r="A73" s="208" t="s">
        <v>27</v>
      </c>
      <c r="B73" s="283" t="s">
        <v>257</v>
      </c>
      <c r="C73" s="283"/>
      <c r="D73" s="283"/>
      <c r="E73" s="283"/>
      <c r="F73" s="283"/>
      <c r="G73" s="283"/>
      <c r="H73" s="283"/>
      <c r="I73" s="283"/>
      <c r="J73" s="284"/>
    </row>
    <row r="74" spans="1:11" ht="24" customHeight="1">
      <c r="A74" s="208" t="s">
        <v>28</v>
      </c>
      <c r="B74" s="283" t="s">
        <v>258</v>
      </c>
      <c r="C74" s="283"/>
      <c r="D74" s="283"/>
      <c r="E74" s="283"/>
      <c r="F74" s="283"/>
      <c r="G74" s="283"/>
      <c r="H74" s="283"/>
      <c r="I74" s="283"/>
      <c r="J74" s="284"/>
    </row>
    <row r="75" spans="1:11" ht="24" customHeight="1">
      <c r="A75" s="208" t="s">
        <v>29</v>
      </c>
      <c r="B75" s="283" t="s">
        <v>237</v>
      </c>
      <c r="C75" s="283"/>
      <c r="D75" s="283"/>
      <c r="E75" s="283"/>
      <c r="F75" s="283"/>
      <c r="G75" s="283"/>
      <c r="H75" s="283"/>
      <c r="I75" s="283"/>
      <c r="J75" s="284"/>
      <c r="K75" s="33"/>
    </row>
    <row r="76" spans="1:11" ht="15" customHeight="1">
      <c r="A76" s="300" t="s">
        <v>31</v>
      </c>
      <c r="B76" s="301"/>
      <c r="C76" s="301"/>
      <c r="D76" s="301"/>
      <c r="E76" s="301"/>
      <c r="F76" s="301"/>
      <c r="G76" s="301"/>
      <c r="H76" s="301"/>
      <c r="I76" s="301"/>
      <c r="J76" s="302"/>
    </row>
    <row r="77" spans="1:11" ht="15" customHeight="1">
      <c r="A77" s="393" t="s">
        <v>130</v>
      </c>
      <c r="B77" s="394"/>
      <c r="C77" s="394"/>
      <c r="D77" s="394"/>
      <c r="E77" s="394"/>
      <c r="F77" s="394"/>
      <c r="G77" s="394"/>
      <c r="H77" s="394"/>
      <c r="I77" s="394"/>
      <c r="J77" s="395"/>
    </row>
    <row r="78" spans="1:11" ht="15" customHeight="1">
      <c r="A78" s="336" t="s">
        <v>131</v>
      </c>
      <c r="B78" s="293"/>
      <c r="C78" s="293"/>
      <c r="D78" s="293"/>
      <c r="E78" s="293"/>
      <c r="F78" s="293"/>
      <c r="G78" s="293"/>
      <c r="H78" s="293"/>
      <c r="I78" s="293"/>
      <c r="J78" s="294"/>
    </row>
    <row r="79" spans="1:11" ht="15" customHeight="1">
      <c r="A79" s="336"/>
      <c r="B79" s="293"/>
      <c r="C79" s="293"/>
      <c r="D79" s="293"/>
      <c r="E79" s="293"/>
      <c r="F79" s="293"/>
      <c r="G79" s="293"/>
      <c r="H79" s="293"/>
      <c r="I79" s="293"/>
      <c r="J79" s="294"/>
    </row>
    <row r="80" spans="1:11" ht="14.25" customHeight="1">
      <c r="A80" s="405" t="s">
        <v>201</v>
      </c>
      <c r="B80" s="293" t="s">
        <v>282</v>
      </c>
      <c r="C80" s="293"/>
      <c r="D80" s="293"/>
      <c r="E80" s="293"/>
      <c r="F80" s="293"/>
      <c r="G80" s="293"/>
      <c r="H80" s="293"/>
      <c r="I80" s="293"/>
      <c r="J80" s="294"/>
    </row>
    <row r="81" spans="1:10" ht="14.25" customHeight="1">
      <c r="A81" s="405"/>
      <c r="B81" s="293"/>
      <c r="C81" s="293"/>
      <c r="D81" s="293"/>
      <c r="E81" s="293"/>
      <c r="F81" s="293"/>
      <c r="G81" s="293"/>
      <c r="H81" s="293"/>
      <c r="I81" s="293"/>
      <c r="J81" s="294"/>
    </row>
    <row r="82" spans="1:10" ht="67.900000000000006" customHeight="1">
      <c r="A82" s="209" t="s">
        <v>281</v>
      </c>
      <c r="B82" s="101">
        <v>111</v>
      </c>
      <c r="C82" s="101">
        <v>112</v>
      </c>
      <c r="D82" s="101">
        <v>114</v>
      </c>
      <c r="E82" s="102" t="s">
        <v>504</v>
      </c>
      <c r="F82" s="107" t="s">
        <v>505</v>
      </c>
      <c r="G82" s="295" t="s">
        <v>292</v>
      </c>
      <c r="H82" s="296"/>
      <c r="I82" s="296"/>
      <c r="J82" s="297"/>
    </row>
    <row r="83" spans="1:10" ht="14.25" customHeight="1">
      <c r="A83" s="406" t="s">
        <v>132</v>
      </c>
      <c r="B83" s="391" t="s">
        <v>133</v>
      </c>
      <c r="C83" s="286"/>
      <c r="D83" s="286"/>
      <c r="E83" s="286"/>
      <c r="F83" s="286"/>
      <c r="G83" s="286"/>
      <c r="H83" s="286"/>
      <c r="I83" s="286"/>
      <c r="J83" s="287"/>
    </row>
    <row r="84" spans="1:10" ht="15" customHeight="1">
      <c r="A84" s="407"/>
      <c r="B84" s="391"/>
      <c r="C84" s="286"/>
      <c r="D84" s="286"/>
      <c r="E84" s="286"/>
      <c r="F84" s="286"/>
      <c r="G84" s="286"/>
      <c r="H84" s="286"/>
      <c r="I84" s="286"/>
      <c r="J84" s="287"/>
    </row>
    <row r="85" spans="1:10" ht="14.25" customHeight="1">
      <c r="A85" s="407"/>
      <c r="B85" s="391"/>
      <c r="C85" s="286"/>
      <c r="D85" s="286"/>
      <c r="E85" s="286"/>
      <c r="F85" s="286"/>
      <c r="G85" s="286"/>
      <c r="H85" s="286"/>
      <c r="I85" s="286"/>
      <c r="J85" s="287"/>
    </row>
    <row r="86" spans="1:10" ht="15" customHeight="1">
      <c r="A86" s="298" t="s">
        <v>187</v>
      </c>
      <c r="B86" s="391"/>
      <c r="C86" s="286"/>
      <c r="D86" s="286"/>
      <c r="E86" s="286"/>
      <c r="F86" s="286"/>
      <c r="G86" s="286"/>
      <c r="H86" s="286"/>
      <c r="I86" s="286"/>
      <c r="J86" s="287"/>
    </row>
    <row r="87" spans="1:10" ht="14.25" customHeight="1">
      <c r="A87" s="298"/>
      <c r="B87" s="391"/>
      <c r="C87" s="286"/>
      <c r="D87" s="286"/>
      <c r="E87" s="286"/>
      <c r="F87" s="286"/>
      <c r="G87" s="286"/>
      <c r="H87" s="286"/>
      <c r="I87" s="286"/>
      <c r="J87" s="287"/>
    </row>
    <row r="88" spans="1:10" ht="15" customHeight="1">
      <c r="A88" s="299"/>
      <c r="B88" s="391"/>
      <c r="C88" s="286"/>
      <c r="D88" s="286"/>
      <c r="E88" s="286"/>
      <c r="F88" s="286"/>
      <c r="G88" s="286"/>
      <c r="H88" s="286"/>
      <c r="I88" s="286"/>
      <c r="J88" s="287"/>
    </row>
    <row r="89" spans="1:10" ht="15" customHeight="1">
      <c r="A89" s="209" t="s">
        <v>134</v>
      </c>
      <c r="B89" s="286" t="s">
        <v>184</v>
      </c>
      <c r="C89" s="286"/>
      <c r="D89" s="286"/>
      <c r="E89" s="286"/>
      <c r="F89" s="286"/>
      <c r="G89" s="286"/>
      <c r="H89" s="286"/>
      <c r="I89" s="286"/>
      <c r="J89" s="287"/>
    </row>
    <row r="90" spans="1:10">
      <c r="A90" s="407" t="s">
        <v>187</v>
      </c>
      <c r="B90" s="286"/>
      <c r="C90" s="286"/>
      <c r="D90" s="286"/>
      <c r="E90" s="286"/>
      <c r="F90" s="286"/>
      <c r="G90" s="286"/>
      <c r="H90" s="286"/>
      <c r="I90" s="286"/>
      <c r="J90" s="287"/>
    </row>
    <row r="91" spans="1:10">
      <c r="A91" s="407"/>
      <c r="B91" s="286"/>
      <c r="C91" s="286"/>
      <c r="D91" s="286"/>
      <c r="E91" s="286"/>
      <c r="F91" s="286"/>
      <c r="G91" s="286"/>
      <c r="H91" s="286"/>
      <c r="I91" s="286"/>
      <c r="J91" s="287"/>
    </row>
    <row r="92" spans="1:10">
      <c r="A92" s="420"/>
      <c r="B92" s="286"/>
      <c r="C92" s="286"/>
      <c r="D92" s="286"/>
      <c r="E92" s="286"/>
      <c r="F92" s="286"/>
      <c r="G92" s="286"/>
      <c r="H92" s="286"/>
      <c r="I92" s="286"/>
      <c r="J92" s="287"/>
    </row>
    <row r="93" spans="1:10" ht="15" customHeight="1">
      <c r="A93" s="329" t="s">
        <v>135</v>
      </c>
      <c r="B93" s="286" t="s">
        <v>185</v>
      </c>
      <c r="C93" s="286"/>
      <c r="D93" s="286"/>
      <c r="E93" s="286"/>
      <c r="F93" s="286"/>
      <c r="G93" s="286"/>
      <c r="H93" s="286"/>
      <c r="I93" s="286"/>
      <c r="J93" s="287"/>
    </row>
    <row r="94" spans="1:10" ht="15" customHeight="1">
      <c r="A94" s="330"/>
      <c r="B94" s="286"/>
      <c r="C94" s="286"/>
      <c r="D94" s="286"/>
      <c r="E94" s="286"/>
      <c r="F94" s="286"/>
      <c r="G94" s="286"/>
      <c r="H94" s="286"/>
      <c r="I94" s="286"/>
      <c r="J94" s="287"/>
    </row>
    <row r="95" spans="1:10" ht="15" customHeight="1">
      <c r="A95" s="330"/>
      <c r="B95" s="286"/>
      <c r="C95" s="286"/>
      <c r="D95" s="286"/>
      <c r="E95" s="286"/>
      <c r="F95" s="286"/>
      <c r="G95" s="286"/>
      <c r="H95" s="286"/>
      <c r="I95" s="286"/>
      <c r="J95" s="287"/>
    </row>
    <row r="96" spans="1:10" ht="15" customHeight="1">
      <c r="A96" s="298" t="s">
        <v>187</v>
      </c>
      <c r="B96" s="286"/>
      <c r="C96" s="286"/>
      <c r="D96" s="286"/>
      <c r="E96" s="286"/>
      <c r="F96" s="286"/>
      <c r="G96" s="286"/>
      <c r="H96" s="286"/>
      <c r="I96" s="286"/>
      <c r="J96" s="287"/>
    </row>
    <row r="97" spans="1:10" ht="28.5" customHeight="1">
      <c r="A97" s="299"/>
      <c r="B97" s="286"/>
      <c r="C97" s="286"/>
      <c r="D97" s="286"/>
      <c r="E97" s="286"/>
      <c r="F97" s="286"/>
      <c r="G97" s="286"/>
      <c r="H97" s="286"/>
      <c r="I97" s="286"/>
      <c r="J97" s="287"/>
    </row>
    <row r="98" spans="1:10" ht="15" customHeight="1">
      <c r="A98" s="329" t="s">
        <v>186</v>
      </c>
      <c r="B98" s="311" t="s">
        <v>189</v>
      </c>
      <c r="C98" s="312"/>
      <c r="D98" s="312"/>
      <c r="E98" s="312"/>
      <c r="F98" s="312"/>
      <c r="G98" s="312"/>
      <c r="H98" s="312"/>
      <c r="I98" s="312"/>
      <c r="J98" s="313"/>
    </row>
    <row r="99" spans="1:10" ht="15" customHeight="1">
      <c r="A99" s="330"/>
      <c r="B99" s="314"/>
      <c r="C99" s="315"/>
      <c r="D99" s="315"/>
      <c r="E99" s="315"/>
      <c r="F99" s="315"/>
      <c r="G99" s="315"/>
      <c r="H99" s="315"/>
      <c r="I99" s="315"/>
      <c r="J99" s="316"/>
    </row>
    <row r="100" spans="1:10" ht="15" customHeight="1">
      <c r="A100" s="330"/>
      <c r="B100" s="317"/>
      <c r="C100" s="318"/>
      <c r="D100" s="318"/>
      <c r="E100" s="318"/>
      <c r="F100" s="318"/>
      <c r="G100" s="318"/>
      <c r="H100" s="318"/>
      <c r="I100" s="318"/>
      <c r="J100" s="319"/>
    </row>
    <row r="101" spans="1:10" ht="15" customHeight="1">
      <c r="A101" s="330"/>
      <c r="B101" s="311" t="s">
        <v>286</v>
      </c>
      <c r="C101" s="312"/>
      <c r="D101" s="312"/>
      <c r="E101" s="312"/>
      <c r="F101" s="312"/>
      <c r="G101" s="312"/>
      <c r="H101" s="312"/>
      <c r="I101" s="312"/>
      <c r="J101" s="313"/>
    </row>
    <row r="102" spans="1:10" ht="15" customHeight="1">
      <c r="A102" s="330"/>
      <c r="B102" s="314"/>
      <c r="C102" s="315"/>
      <c r="D102" s="315"/>
      <c r="E102" s="315"/>
      <c r="F102" s="315"/>
      <c r="G102" s="315"/>
      <c r="H102" s="315"/>
      <c r="I102" s="315"/>
      <c r="J102" s="316"/>
    </row>
    <row r="103" spans="1:10" ht="15" customHeight="1">
      <c r="A103" s="298" t="s">
        <v>187</v>
      </c>
      <c r="B103" s="317"/>
      <c r="C103" s="318"/>
      <c r="D103" s="318"/>
      <c r="E103" s="318"/>
      <c r="F103" s="318"/>
      <c r="G103" s="318"/>
      <c r="H103" s="318"/>
      <c r="I103" s="318"/>
      <c r="J103" s="319"/>
    </row>
    <row r="104" spans="1:10" ht="15" customHeight="1">
      <c r="A104" s="298"/>
      <c r="B104" s="311" t="s">
        <v>188</v>
      </c>
      <c r="C104" s="312"/>
      <c r="D104" s="312"/>
      <c r="E104" s="312"/>
      <c r="F104" s="312"/>
      <c r="G104" s="312"/>
      <c r="H104" s="312"/>
      <c r="I104" s="312"/>
      <c r="J104" s="313"/>
    </row>
    <row r="105" spans="1:10" ht="15" customHeight="1">
      <c r="A105" s="298"/>
      <c r="B105" s="314"/>
      <c r="C105" s="315"/>
      <c r="D105" s="315"/>
      <c r="E105" s="315"/>
      <c r="F105" s="315"/>
      <c r="G105" s="315"/>
      <c r="H105" s="315"/>
      <c r="I105" s="315"/>
      <c r="J105" s="316"/>
    </row>
    <row r="106" spans="1:10" ht="15" customHeight="1">
      <c r="A106" s="299"/>
      <c r="B106" s="317"/>
      <c r="C106" s="318"/>
      <c r="D106" s="318"/>
      <c r="E106" s="318"/>
      <c r="F106" s="318"/>
      <c r="G106" s="318"/>
      <c r="H106" s="318"/>
      <c r="I106" s="318"/>
      <c r="J106" s="319"/>
    </row>
    <row r="107" spans="1:10" ht="15" customHeight="1">
      <c r="A107" s="399"/>
      <c r="B107" s="400"/>
      <c r="C107" s="400"/>
      <c r="D107" s="400"/>
      <c r="E107" s="400"/>
      <c r="F107" s="400"/>
      <c r="G107" s="400"/>
      <c r="H107" s="400"/>
      <c r="I107" s="400"/>
      <c r="J107" s="401"/>
    </row>
    <row r="108" spans="1:10" ht="15" customHeight="1">
      <c r="A108" s="300" t="s">
        <v>43</v>
      </c>
      <c r="B108" s="301"/>
      <c r="C108" s="301"/>
      <c r="D108" s="301"/>
      <c r="E108" s="301"/>
      <c r="F108" s="301"/>
      <c r="G108" s="301"/>
      <c r="H108" s="301"/>
      <c r="I108" s="301"/>
      <c r="J108" s="302"/>
    </row>
    <row r="109" spans="1:10" ht="14.25" customHeight="1">
      <c r="A109" s="333" t="s">
        <v>570</v>
      </c>
      <c r="B109" s="334"/>
      <c r="C109" s="334"/>
      <c r="D109" s="334"/>
      <c r="E109" s="334"/>
      <c r="F109" s="334"/>
      <c r="G109" s="334"/>
      <c r="H109" s="334"/>
      <c r="I109" s="334"/>
      <c r="J109" s="335"/>
    </row>
    <row r="110" spans="1:10" ht="14.25" customHeight="1">
      <c r="A110" s="336" t="s">
        <v>136</v>
      </c>
      <c r="B110" s="293"/>
      <c r="C110" s="293"/>
      <c r="D110" s="293"/>
      <c r="E110" s="293"/>
      <c r="F110" s="293"/>
      <c r="G110" s="293"/>
      <c r="H110" s="293"/>
      <c r="I110" s="293"/>
      <c r="J110" s="294"/>
    </row>
    <row r="111" spans="1:10" ht="14.25" customHeight="1">
      <c r="A111" s="336"/>
      <c r="B111" s="293"/>
      <c r="C111" s="293"/>
      <c r="D111" s="293"/>
      <c r="E111" s="293"/>
      <c r="F111" s="293"/>
      <c r="G111" s="293"/>
      <c r="H111" s="293"/>
      <c r="I111" s="293"/>
      <c r="J111" s="294"/>
    </row>
    <row r="112" spans="1:10" ht="14.25" customHeight="1">
      <c r="A112" s="402"/>
      <c r="B112" s="403"/>
      <c r="C112" s="403"/>
      <c r="D112" s="403"/>
      <c r="E112" s="403"/>
      <c r="F112" s="403"/>
      <c r="G112" s="403"/>
      <c r="H112" s="403"/>
      <c r="I112" s="403"/>
      <c r="J112" s="404"/>
    </row>
    <row r="113" spans="1:10" ht="14.25" customHeight="1">
      <c r="A113" s="277" t="s">
        <v>46</v>
      </c>
      <c r="B113" s="278"/>
      <c r="C113" s="278"/>
      <c r="D113" s="278"/>
      <c r="E113" s="278"/>
      <c r="F113" s="278"/>
      <c r="G113" s="278"/>
      <c r="H113" s="278"/>
      <c r="I113" s="278"/>
      <c r="J113" s="279"/>
    </row>
    <row r="114" spans="1:10" ht="14.25" customHeight="1">
      <c r="A114" s="408"/>
      <c r="B114" s="409"/>
      <c r="C114" s="409"/>
      <c r="D114" s="409"/>
      <c r="E114" s="409"/>
      <c r="F114" s="409"/>
      <c r="G114" s="409"/>
      <c r="H114" s="409"/>
      <c r="I114" s="409"/>
      <c r="J114" s="410"/>
    </row>
    <row r="115" spans="1:10" ht="15" customHeight="1">
      <c r="A115" s="292" t="s">
        <v>137</v>
      </c>
      <c r="B115" s="293" t="s">
        <v>259</v>
      </c>
      <c r="C115" s="293"/>
      <c r="D115" s="293"/>
      <c r="E115" s="293"/>
      <c r="F115" s="293"/>
      <c r="G115" s="293"/>
      <c r="H115" s="293"/>
      <c r="I115" s="293"/>
      <c r="J115" s="294"/>
    </row>
    <row r="116" spans="1:10" ht="14.25" customHeight="1">
      <c r="A116" s="292"/>
      <c r="B116" s="293"/>
      <c r="C116" s="293"/>
      <c r="D116" s="293"/>
      <c r="E116" s="293"/>
      <c r="F116" s="293"/>
      <c r="G116" s="293"/>
      <c r="H116" s="293"/>
      <c r="I116" s="293"/>
      <c r="J116" s="294"/>
    </row>
    <row r="117" spans="1:10" ht="14.25" customHeight="1">
      <c r="A117" s="292" t="s">
        <v>138</v>
      </c>
      <c r="B117" s="293" t="s">
        <v>139</v>
      </c>
      <c r="C117" s="293"/>
      <c r="D117" s="293"/>
      <c r="E117" s="293"/>
      <c r="F117" s="293"/>
      <c r="G117" s="293"/>
      <c r="H117" s="293"/>
      <c r="I117" s="293"/>
      <c r="J117" s="294"/>
    </row>
    <row r="118" spans="1:10" ht="14.25" customHeight="1">
      <c r="A118" s="292"/>
      <c r="B118" s="293"/>
      <c r="C118" s="293"/>
      <c r="D118" s="293"/>
      <c r="E118" s="293"/>
      <c r="F118" s="293"/>
      <c r="G118" s="293"/>
      <c r="H118" s="293"/>
      <c r="I118" s="293"/>
      <c r="J118" s="294"/>
    </row>
    <row r="119" spans="1:10" ht="15" customHeight="1">
      <c r="A119" s="399"/>
      <c r="B119" s="400"/>
      <c r="C119" s="400"/>
      <c r="D119" s="400"/>
      <c r="E119" s="400"/>
      <c r="F119" s="400"/>
      <c r="G119" s="400"/>
      <c r="H119" s="400"/>
      <c r="I119" s="400"/>
      <c r="J119" s="401"/>
    </row>
    <row r="120" spans="1:10" ht="14.25" customHeight="1">
      <c r="A120" s="277" t="s">
        <v>191</v>
      </c>
      <c r="B120" s="278"/>
      <c r="C120" s="278"/>
      <c r="D120" s="278"/>
      <c r="E120" s="278"/>
      <c r="F120" s="278"/>
      <c r="G120" s="278"/>
      <c r="H120" s="278"/>
      <c r="I120" s="278"/>
      <c r="J120" s="279"/>
    </row>
    <row r="121" spans="1:10" ht="14.25" customHeight="1">
      <c r="A121" s="399"/>
      <c r="B121" s="400"/>
      <c r="C121" s="400"/>
      <c r="D121" s="400"/>
      <c r="E121" s="400"/>
      <c r="F121" s="400"/>
      <c r="G121" s="400"/>
      <c r="H121" s="400"/>
      <c r="I121" s="400"/>
      <c r="J121" s="401"/>
    </row>
    <row r="122" spans="1:10" ht="14.25" customHeight="1">
      <c r="A122" s="198" t="s">
        <v>140</v>
      </c>
      <c r="B122" s="286" t="s">
        <v>141</v>
      </c>
      <c r="C122" s="286"/>
      <c r="D122" s="286"/>
      <c r="E122" s="286"/>
      <c r="F122" s="286"/>
      <c r="G122" s="286"/>
      <c r="H122" s="286"/>
      <c r="I122" s="286"/>
      <c r="J122" s="287"/>
    </row>
    <row r="123" spans="1:10" ht="21.75" customHeight="1">
      <c r="A123" s="198" t="s">
        <v>142</v>
      </c>
      <c r="B123" s="286"/>
      <c r="C123" s="286"/>
      <c r="D123" s="286"/>
      <c r="E123" s="286"/>
      <c r="F123" s="286"/>
      <c r="G123" s="286"/>
      <c r="H123" s="286"/>
      <c r="I123" s="286"/>
      <c r="J123" s="287"/>
    </row>
    <row r="124" spans="1:10" ht="14.25" customHeight="1">
      <c r="A124" s="210" t="s">
        <v>143</v>
      </c>
      <c r="B124" s="286" t="s">
        <v>285</v>
      </c>
      <c r="C124" s="286"/>
      <c r="D124" s="286"/>
      <c r="E124" s="286"/>
      <c r="F124" s="286"/>
      <c r="G124" s="286"/>
      <c r="H124" s="286"/>
      <c r="I124" s="286"/>
      <c r="J124" s="287"/>
    </row>
    <row r="125" spans="1:10" ht="28.9" customHeight="1">
      <c r="A125" s="211" t="s">
        <v>144</v>
      </c>
      <c r="B125" s="286"/>
      <c r="C125" s="286"/>
      <c r="D125" s="286"/>
      <c r="E125" s="286"/>
      <c r="F125" s="286"/>
      <c r="G125" s="286"/>
      <c r="H125" s="286"/>
      <c r="I125" s="286"/>
      <c r="J125" s="287"/>
    </row>
    <row r="126" spans="1:10" ht="14.25" customHeight="1">
      <c r="A126" s="267" t="s">
        <v>571</v>
      </c>
      <c r="B126" s="286" t="s">
        <v>145</v>
      </c>
      <c r="C126" s="286"/>
      <c r="D126" s="286"/>
      <c r="E126" s="286"/>
      <c r="F126" s="286"/>
      <c r="G126" s="286"/>
      <c r="H126" s="286"/>
      <c r="I126" s="286"/>
      <c r="J126" s="287"/>
    </row>
    <row r="127" spans="1:10" ht="13.15" customHeight="1">
      <c r="A127" s="331" t="s">
        <v>146</v>
      </c>
      <c r="B127" s="286"/>
      <c r="C127" s="286"/>
      <c r="D127" s="286"/>
      <c r="E127" s="286"/>
      <c r="F127" s="286"/>
      <c r="G127" s="286"/>
      <c r="H127" s="286"/>
      <c r="I127" s="286"/>
      <c r="J127" s="287"/>
    </row>
    <row r="128" spans="1:10" ht="8.4499999999999993" customHeight="1">
      <c r="A128" s="332"/>
      <c r="B128" s="286"/>
      <c r="C128" s="286"/>
      <c r="D128" s="286"/>
      <c r="E128" s="286"/>
      <c r="F128" s="286"/>
      <c r="G128" s="286"/>
      <c r="H128" s="286"/>
      <c r="I128" s="286"/>
      <c r="J128" s="287"/>
    </row>
    <row r="129" spans="1:10" ht="14.25" customHeight="1">
      <c r="A129" s="305" t="s">
        <v>147</v>
      </c>
      <c r="B129" s="320" t="s">
        <v>290</v>
      </c>
      <c r="C129" s="321"/>
      <c r="D129" s="321"/>
      <c r="E129" s="321"/>
      <c r="F129" s="321"/>
      <c r="G129" s="321"/>
      <c r="H129" s="321"/>
      <c r="I129" s="321"/>
      <c r="J129" s="322"/>
    </row>
    <row r="130" spans="1:10" ht="7.15" customHeight="1">
      <c r="A130" s="306"/>
      <c r="B130" s="323"/>
      <c r="C130" s="324"/>
      <c r="D130" s="324"/>
      <c r="E130" s="324"/>
      <c r="F130" s="324"/>
      <c r="G130" s="324"/>
      <c r="H130" s="324"/>
      <c r="I130" s="324"/>
      <c r="J130" s="325"/>
    </row>
    <row r="131" spans="1:10" ht="10.15" customHeight="1">
      <c r="A131" s="306"/>
      <c r="B131" s="323"/>
      <c r="C131" s="324"/>
      <c r="D131" s="324"/>
      <c r="E131" s="324"/>
      <c r="F131" s="324"/>
      <c r="G131" s="324"/>
      <c r="H131" s="324"/>
      <c r="I131" s="324"/>
      <c r="J131" s="325"/>
    </row>
    <row r="132" spans="1:10" ht="11.45" customHeight="1">
      <c r="A132" s="306"/>
      <c r="B132" s="323"/>
      <c r="C132" s="324"/>
      <c r="D132" s="324"/>
      <c r="E132" s="324"/>
      <c r="F132" s="324"/>
      <c r="G132" s="324"/>
      <c r="H132" s="324"/>
      <c r="I132" s="324"/>
      <c r="J132" s="325"/>
    </row>
    <row r="133" spans="1:10" ht="14.25" customHeight="1">
      <c r="A133" s="211" t="s">
        <v>203</v>
      </c>
      <c r="B133" s="326"/>
      <c r="C133" s="327"/>
      <c r="D133" s="327"/>
      <c r="E133" s="327"/>
      <c r="F133" s="327"/>
      <c r="G133" s="327"/>
      <c r="H133" s="327"/>
      <c r="I133" s="327"/>
      <c r="J133" s="328"/>
    </row>
    <row r="134" spans="1:10" ht="14.25" customHeight="1">
      <c r="A134" s="362" t="s">
        <v>148</v>
      </c>
      <c r="B134" s="311" t="s">
        <v>289</v>
      </c>
      <c r="C134" s="312"/>
      <c r="D134" s="312"/>
      <c r="E134" s="312"/>
      <c r="F134" s="312"/>
      <c r="G134" s="312"/>
      <c r="H134" s="312"/>
      <c r="I134" s="312"/>
      <c r="J134" s="313"/>
    </row>
    <row r="135" spans="1:10" ht="13.9" customHeight="1">
      <c r="A135" s="363"/>
      <c r="B135" s="314"/>
      <c r="C135" s="315"/>
      <c r="D135" s="315"/>
      <c r="E135" s="315"/>
      <c r="F135" s="315"/>
      <c r="G135" s="315"/>
      <c r="H135" s="315"/>
      <c r="I135" s="315"/>
      <c r="J135" s="316"/>
    </row>
    <row r="136" spans="1:10" ht="16.899999999999999" customHeight="1">
      <c r="A136" s="211" t="s">
        <v>204</v>
      </c>
      <c r="B136" s="317"/>
      <c r="C136" s="318"/>
      <c r="D136" s="318"/>
      <c r="E136" s="318"/>
      <c r="F136" s="318"/>
      <c r="G136" s="318"/>
      <c r="H136" s="318"/>
      <c r="I136" s="318"/>
      <c r="J136" s="319"/>
    </row>
    <row r="137" spans="1:10" ht="16.899999999999999" customHeight="1">
      <c r="A137" s="212" t="s">
        <v>287</v>
      </c>
      <c r="B137" s="311" t="s">
        <v>291</v>
      </c>
      <c r="C137" s="312"/>
      <c r="D137" s="312"/>
      <c r="E137" s="312"/>
      <c r="F137" s="312"/>
      <c r="G137" s="312"/>
      <c r="H137" s="312"/>
      <c r="I137" s="312"/>
      <c r="J137" s="313"/>
    </row>
    <row r="138" spans="1:10" ht="12.6" customHeight="1">
      <c r="A138" s="213" t="s">
        <v>265</v>
      </c>
      <c r="B138" s="317"/>
      <c r="C138" s="318"/>
      <c r="D138" s="318"/>
      <c r="E138" s="318"/>
      <c r="F138" s="318"/>
      <c r="G138" s="318"/>
      <c r="H138" s="318"/>
      <c r="I138" s="318"/>
      <c r="J138" s="319"/>
    </row>
    <row r="139" spans="1:10" ht="25.5" customHeight="1">
      <c r="A139" s="214" t="s">
        <v>149</v>
      </c>
      <c r="B139" s="286" t="s">
        <v>150</v>
      </c>
      <c r="C139" s="286"/>
      <c r="D139" s="286"/>
      <c r="E139" s="286"/>
      <c r="F139" s="286"/>
      <c r="G139" s="286"/>
      <c r="H139" s="286"/>
      <c r="I139" s="286"/>
      <c r="J139" s="287"/>
    </row>
    <row r="140" spans="1:10" ht="14.25" customHeight="1">
      <c r="A140" s="307" t="s">
        <v>151</v>
      </c>
      <c r="B140" s="286" t="s">
        <v>152</v>
      </c>
      <c r="C140" s="286"/>
      <c r="D140" s="286"/>
      <c r="E140" s="286"/>
      <c r="F140" s="286"/>
      <c r="G140" s="286"/>
      <c r="H140" s="286"/>
      <c r="I140" s="286"/>
      <c r="J140" s="287"/>
    </row>
    <row r="141" spans="1:10" ht="17.25" customHeight="1">
      <c r="A141" s="307"/>
      <c r="B141" s="286"/>
      <c r="C141" s="286"/>
      <c r="D141" s="286"/>
      <c r="E141" s="286"/>
      <c r="F141" s="286"/>
      <c r="G141" s="286"/>
      <c r="H141" s="286"/>
      <c r="I141" s="286"/>
      <c r="J141" s="287"/>
    </row>
    <row r="142" spans="1:10" ht="14.25" customHeight="1">
      <c r="A142" s="399"/>
      <c r="B142" s="400"/>
      <c r="C142" s="400"/>
      <c r="D142" s="400"/>
      <c r="E142" s="400"/>
      <c r="F142" s="400"/>
      <c r="G142" s="400"/>
      <c r="H142" s="400"/>
      <c r="I142" s="400"/>
      <c r="J142" s="401"/>
    </row>
    <row r="143" spans="1:10" ht="14.25" customHeight="1">
      <c r="A143" s="277" t="s">
        <v>58</v>
      </c>
      <c r="B143" s="278"/>
      <c r="C143" s="278"/>
      <c r="D143" s="278"/>
      <c r="E143" s="278"/>
      <c r="F143" s="278"/>
      <c r="G143" s="278"/>
      <c r="H143" s="278"/>
      <c r="I143" s="278"/>
      <c r="J143" s="279"/>
    </row>
    <row r="144" spans="1:10" ht="14.25" customHeight="1">
      <c r="A144" s="308" t="s">
        <v>153</v>
      </c>
      <c r="B144" s="309"/>
      <c r="C144" s="309"/>
      <c r="D144" s="309"/>
      <c r="E144" s="309"/>
      <c r="F144" s="309"/>
      <c r="G144" s="309"/>
      <c r="H144" s="309"/>
      <c r="I144" s="309"/>
      <c r="J144" s="310"/>
    </row>
    <row r="145" spans="1:10" ht="14.25" customHeight="1">
      <c r="A145" s="308"/>
      <c r="B145" s="309"/>
      <c r="C145" s="309"/>
      <c r="D145" s="309"/>
      <c r="E145" s="309"/>
      <c r="F145" s="309"/>
      <c r="G145" s="309"/>
      <c r="H145" s="309"/>
      <c r="I145" s="309"/>
      <c r="J145" s="310"/>
    </row>
    <row r="146" spans="1:10" ht="14.25" customHeight="1">
      <c r="A146" s="277" t="s">
        <v>154</v>
      </c>
      <c r="B146" s="278"/>
      <c r="C146" s="278"/>
      <c r="D146" s="278"/>
      <c r="E146" s="278"/>
      <c r="F146" s="278"/>
      <c r="G146" s="278"/>
      <c r="H146" s="278"/>
      <c r="I146" s="278"/>
      <c r="J146" s="279"/>
    </row>
    <row r="147" spans="1:10" ht="14.25" customHeight="1">
      <c r="A147" s="399"/>
      <c r="B147" s="400"/>
      <c r="C147" s="400"/>
      <c r="D147" s="400"/>
      <c r="E147" s="400"/>
      <c r="F147" s="400"/>
      <c r="G147" s="400"/>
      <c r="H147" s="400"/>
      <c r="I147" s="400"/>
      <c r="J147" s="401"/>
    </row>
    <row r="148" spans="1:10" ht="14.25" customHeight="1">
      <c r="A148" s="362" t="s">
        <v>155</v>
      </c>
      <c r="B148" s="286" t="s">
        <v>195</v>
      </c>
      <c r="C148" s="286"/>
      <c r="D148" s="286"/>
      <c r="E148" s="286"/>
      <c r="F148" s="286"/>
      <c r="G148" s="286"/>
      <c r="H148" s="286"/>
      <c r="I148" s="286"/>
      <c r="J148" s="287"/>
    </row>
    <row r="149" spans="1:10" ht="14.25" customHeight="1">
      <c r="A149" s="363"/>
      <c r="B149" s="286"/>
      <c r="C149" s="286"/>
      <c r="D149" s="286"/>
      <c r="E149" s="286"/>
      <c r="F149" s="286"/>
      <c r="G149" s="286"/>
      <c r="H149" s="286"/>
      <c r="I149" s="286"/>
      <c r="J149" s="287"/>
    </row>
    <row r="150" spans="1:10" ht="14.25" customHeight="1">
      <c r="A150" s="363"/>
      <c r="B150" s="286"/>
      <c r="C150" s="286"/>
      <c r="D150" s="286"/>
      <c r="E150" s="286"/>
      <c r="F150" s="286"/>
      <c r="G150" s="286"/>
      <c r="H150" s="286"/>
      <c r="I150" s="286"/>
      <c r="J150" s="287"/>
    </row>
    <row r="151" spans="1:10" ht="14.25" customHeight="1">
      <c r="A151" s="363"/>
      <c r="B151" s="286"/>
      <c r="C151" s="286"/>
      <c r="D151" s="286"/>
      <c r="E151" s="286"/>
      <c r="F151" s="286"/>
      <c r="G151" s="286"/>
      <c r="H151" s="286"/>
      <c r="I151" s="286"/>
      <c r="J151" s="287"/>
    </row>
    <row r="152" spans="1:10" ht="14.25" customHeight="1">
      <c r="A152" s="363"/>
      <c r="B152" s="286"/>
      <c r="C152" s="286"/>
      <c r="D152" s="286"/>
      <c r="E152" s="286"/>
      <c r="F152" s="286"/>
      <c r="G152" s="286"/>
      <c r="H152" s="286"/>
      <c r="I152" s="286"/>
      <c r="J152" s="287"/>
    </row>
    <row r="153" spans="1:10" ht="14.25" customHeight="1">
      <c r="A153" s="363"/>
      <c r="B153" s="286" t="s">
        <v>198</v>
      </c>
      <c r="C153" s="286"/>
      <c r="D153" s="286"/>
      <c r="E153" s="286"/>
      <c r="F153" s="286"/>
      <c r="G153" s="286"/>
      <c r="H153" s="286"/>
      <c r="I153" s="286"/>
      <c r="J153" s="287"/>
    </row>
    <row r="154" spans="1:10" ht="14.25" customHeight="1">
      <c r="A154" s="363"/>
      <c r="B154" s="286"/>
      <c r="C154" s="286"/>
      <c r="D154" s="286"/>
      <c r="E154" s="286"/>
      <c r="F154" s="286"/>
      <c r="G154" s="286"/>
      <c r="H154" s="286"/>
      <c r="I154" s="286"/>
      <c r="J154" s="287"/>
    </row>
    <row r="155" spans="1:10" ht="14.25" customHeight="1">
      <c r="A155" s="364"/>
      <c r="B155" s="295" t="s">
        <v>199</v>
      </c>
      <c r="C155" s="296"/>
      <c r="D155" s="296"/>
      <c r="E155" s="296"/>
      <c r="F155" s="296"/>
      <c r="G155" s="296"/>
      <c r="H155" s="296"/>
      <c r="I155" s="296"/>
      <c r="J155" s="297"/>
    </row>
    <row r="156" spans="1:10" ht="14.25" customHeight="1">
      <c r="A156" s="347" t="s">
        <v>156</v>
      </c>
      <c r="B156" s="286" t="s">
        <v>190</v>
      </c>
      <c r="C156" s="286"/>
      <c r="D156" s="286"/>
      <c r="E156" s="286"/>
      <c r="F156" s="286"/>
      <c r="G156" s="286"/>
      <c r="H156" s="286"/>
      <c r="I156" s="286"/>
      <c r="J156" s="287"/>
    </row>
    <row r="157" spans="1:10" ht="14.25" customHeight="1">
      <c r="A157" s="348"/>
      <c r="B157" s="286"/>
      <c r="C157" s="286"/>
      <c r="D157" s="286"/>
      <c r="E157" s="286"/>
      <c r="F157" s="286"/>
      <c r="G157" s="286"/>
      <c r="H157" s="286"/>
      <c r="I157" s="286"/>
      <c r="J157" s="287"/>
    </row>
    <row r="158" spans="1:10" ht="14.25" customHeight="1">
      <c r="A158" s="345" t="s">
        <v>157</v>
      </c>
      <c r="B158" s="286"/>
      <c r="C158" s="286"/>
      <c r="D158" s="286"/>
      <c r="E158" s="286"/>
      <c r="F158" s="286"/>
      <c r="G158" s="286"/>
      <c r="H158" s="286"/>
      <c r="I158" s="286"/>
      <c r="J158" s="287"/>
    </row>
    <row r="159" spans="1:10" ht="14.25" customHeight="1">
      <c r="A159" s="346"/>
      <c r="B159" s="286"/>
      <c r="C159" s="286"/>
      <c r="D159" s="286"/>
      <c r="E159" s="286"/>
      <c r="F159" s="286"/>
      <c r="G159" s="286"/>
      <c r="H159" s="286"/>
      <c r="I159" s="286"/>
      <c r="J159" s="287"/>
    </row>
    <row r="160" spans="1:10" ht="14.25" customHeight="1">
      <c r="A160" s="349"/>
      <c r="B160" s="350"/>
      <c r="C160" s="350"/>
      <c r="D160" s="350"/>
      <c r="E160" s="350"/>
      <c r="F160" s="350"/>
      <c r="G160" s="350"/>
      <c r="H160" s="350"/>
      <c r="I160" s="350"/>
      <c r="J160" s="351"/>
    </row>
    <row r="161" spans="1:10" ht="14.25" customHeight="1">
      <c r="A161" s="277" t="s">
        <v>72</v>
      </c>
      <c r="B161" s="278"/>
      <c r="C161" s="278"/>
      <c r="D161" s="278"/>
      <c r="E161" s="278"/>
      <c r="F161" s="278"/>
      <c r="G161" s="278"/>
      <c r="H161" s="278"/>
      <c r="I161" s="278"/>
      <c r="J161" s="279"/>
    </row>
    <row r="162" spans="1:10" s="33" customFormat="1" ht="14.25" customHeight="1">
      <c r="A162" s="359" t="s">
        <v>196</v>
      </c>
      <c r="B162" s="360"/>
      <c r="C162" s="360"/>
      <c r="D162" s="360"/>
      <c r="E162" s="360"/>
      <c r="F162" s="360"/>
      <c r="G162" s="360"/>
      <c r="H162" s="360"/>
      <c r="I162" s="360"/>
      <c r="J162" s="361"/>
    </row>
    <row r="163" spans="1:10" ht="14.25" customHeight="1">
      <c r="A163" s="399"/>
      <c r="B163" s="400"/>
      <c r="C163" s="400"/>
      <c r="D163" s="400"/>
      <c r="E163" s="400"/>
      <c r="F163" s="400"/>
      <c r="G163" s="400"/>
      <c r="H163" s="400"/>
      <c r="I163" s="400"/>
      <c r="J163" s="401"/>
    </row>
    <row r="164" spans="1:10" ht="14.25" customHeight="1">
      <c r="A164" s="307" t="s">
        <v>158</v>
      </c>
      <c r="B164" s="286" t="s">
        <v>567</v>
      </c>
      <c r="C164" s="286"/>
      <c r="D164" s="286"/>
      <c r="E164" s="286"/>
      <c r="F164" s="286"/>
      <c r="G164" s="286"/>
      <c r="H164" s="286"/>
      <c r="I164" s="286"/>
      <c r="J164" s="287"/>
    </row>
    <row r="165" spans="1:10" ht="18" customHeight="1">
      <c r="A165" s="307"/>
      <c r="B165" s="286"/>
      <c r="C165" s="286"/>
      <c r="D165" s="286"/>
      <c r="E165" s="286"/>
      <c r="F165" s="286"/>
      <c r="G165" s="286"/>
      <c r="H165" s="286"/>
      <c r="I165" s="286"/>
      <c r="J165" s="287"/>
    </row>
    <row r="166" spans="1:10" ht="14.25" customHeight="1">
      <c r="A166" s="307" t="s">
        <v>159</v>
      </c>
      <c r="B166" s="286" t="s">
        <v>288</v>
      </c>
      <c r="C166" s="286"/>
      <c r="D166" s="286"/>
      <c r="E166" s="286"/>
      <c r="F166" s="286"/>
      <c r="G166" s="286"/>
      <c r="H166" s="286"/>
      <c r="I166" s="286"/>
      <c r="J166" s="287"/>
    </row>
    <row r="167" spans="1:10" ht="18" customHeight="1">
      <c r="A167" s="307"/>
      <c r="B167" s="286"/>
      <c r="C167" s="286"/>
      <c r="D167" s="286"/>
      <c r="E167" s="286"/>
      <c r="F167" s="286"/>
      <c r="G167" s="286"/>
      <c r="H167" s="286"/>
      <c r="I167" s="286"/>
      <c r="J167" s="287"/>
    </row>
    <row r="168" spans="1:10" ht="14.25" customHeight="1">
      <c r="A168" s="421" t="s">
        <v>202</v>
      </c>
      <c r="B168" s="286" t="s">
        <v>160</v>
      </c>
      <c r="C168" s="286"/>
      <c r="D168" s="286"/>
      <c r="E168" s="286"/>
      <c r="F168" s="286"/>
      <c r="G168" s="286"/>
      <c r="H168" s="286"/>
      <c r="I168" s="286"/>
      <c r="J168" s="287"/>
    </row>
    <row r="169" spans="1:10" ht="4.9000000000000004" customHeight="1">
      <c r="A169" s="422"/>
      <c r="B169" s="286"/>
      <c r="C169" s="286"/>
      <c r="D169" s="286"/>
      <c r="E169" s="286"/>
      <c r="F169" s="286"/>
      <c r="G169" s="286"/>
      <c r="H169" s="286"/>
      <c r="I169" s="286"/>
      <c r="J169" s="287"/>
    </row>
    <row r="170" spans="1:10" ht="14.25" customHeight="1">
      <c r="A170" s="422"/>
      <c r="B170" s="286"/>
      <c r="C170" s="286"/>
      <c r="D170" s="286"/>
      <c r="E170" s="286"/>
      <c r="F170" s="286"/>
      <c r="G170" s="286"/>
      <c r="H170" s="286"/>
      <c r="I170" s="286"/>
      <c r="J170" s="287"/>
    </row>
    <row r="171" spans="1:10" ht="13.9" customHeight="1">
      <c r="A171" s="423"/>
      <c r="B171" s="286"/>
      <c r="C171" s="286"/>
      <c r="D171" s="286"/>
      <c r="E171" s="286"/>
      <c r="F171" s="286"/>
      <c r="G171" s="286"/>
      <c r="H171" s="286"/>
      <c r="I171" s="286"/>
      <c r="J171" s="287"/>
    </row>
    <row r="172" spans="1:10" ht="14.25" customHeight="1">
      <c r="A172" s="362" t="s">
        <v>161</v>
      </c>
      <c r="B172" s="286" t="s">
        <v>200</v>
      </c>
      <c r="C172" s="286"/>
      <c r="D172" s="286"/>
      <c r="E172" s="286"/>
      <c r="F172" s="286"/>
      <c r="G172" s="286"/>
      <c r="H172" s="286"/>
      <c r="I172" s="286"/>
      <c r="J172" s="287"/>
    </row>
    <row r="173" spans="1:10" ht="14.25" customHeight="1">
      <c r="A173" s="363"/>
      <c r="B173" s="286"/>
      <c r="C173" s="286"/>
      <c r="D173" s="286"/>
      <c r="E173" s="286"/>
      <c r="F173" s="286"/>
      <c r="G173" s="286"/>
      <c r="H173" s="286"/>
      <c r="I173" s="286"/>
      <c r="J173" s="287"/>
    </row>
    <row r="174" spans="1:10" ht="14.25" customHeight="1">
      <c r="A174" s="363" t="s">
        <v>192</v>
      </c>
      <c r="B174" s="286"/>
      <c r="C174" s="286"/>
      <c r="D174" s="286"/>
      <c r="E174" s="286"/>
      <c r="F174" s="286"/>
      <c r="G174" s="286"/>
      <c r="H174" s="286"/>
      <c r="I174" s="286"/>
      <c r="J174" s="287"/>
    </row>
    <row r="175" spans="1:10" ht="14.25" customHeight="1">
      <c r="A175" s="363"/>
      <c r="B175" s="286"/>
      <c r="C175" s="286"/>
      <c r="D175" s="286"/>
      <c r="E175" s="286"/>
      <c r="F175" s="286"/>
      <c r="G175" s="286"/>
      <c r="H175" s="286"/>
      <c r="I175" s="286"/>
      <c r="J175" s="287"/>
    </row>
    <row r="176" spans="1:10" ht="14.25" customHeight="1">
      <c r="A176" s="364"/>
      <c r="B176" s="286"/>
      <c r="C176" s="286"/>
      <c r="D176" s="286"/>
      <c r="E176" s="286"/>
      <c r="F176" s="286"/>
      <c r="G176" s="286"/>
      <c r="H176" s="286"/>
      <c r="I176" s="286"/>
      <c r="J176" s="287"/>
    </row>
    <row r="177" spans="1:10" ht="14.25" customHeight="1">
      <c r="A177" s="307" t="s">
        <v>162</v>
      </c>
      <c r="B177" s="286" t="s">
        <v>163</v>
      </c>
      <c r="C177" s="286"/>
      <c r="D177" s="286"/>
      <c r="E177" s="286"/>
      <c r="F177" s="286"/>
      <c r="G177" s="286"/>
      <c r="H177" s="286"/>
      <c r="I177" s="286"/>
      <c r="J177" s="287"/>
    </row>
    <row r="178" spans="1:10" ht="14.25" customHeight="1">
      <c r="A178" s="307"/>
      <c r="B178" s="286"/>
      <c r="C178" s="286"/>
      <c r="D178" s="286"/>
      <c r="E178" s="286"/>
      <c r="F178" s="286"/>
      <c r="G178" s="286"/>
      <c r="H178" s="286"/>
      <c r="I178" s="286"/>
      <c r="J178" s="287"/>
    </row>
    <row r="179" spans="1:10" ht="14.25" customHeight="1">
      <c r="A179" s="307" t="s">
        <v>164</v>
      </c>
      <c r="B179" s="286" t="s">
        <v>165</v>
      </c>
      <c r="C179" s="286"/>
      <c r="D179" s="286"/>
      <c r="E179" s="286"/>
      <c r="F179" s="286"/>
      <c r="G179" s="286"/>
      <c r="H179" s="286"/>
      <c r="I179" s="286"/>
      <c r="J179" s="287"/>
    </row>
    <row r="180" spans="1:10" ht="14.25" customHeight="1">
      <c r="A180" s="307"/>
      <c r="B180" s="286"/>
      <c r="C180" s="286"/>
      <c r="D180" s="286"/>
      <c r="E180" s="286"/>
      <c r="F180" s="286"/>
      <c r="G180" s="286"/>
      <c r="H180" s="286"/>
      <c r="I180" s="286"/>
      <c r="J180" s="287"/>
    </row>
    <row r="181" spans="1:10" ht="21.75" customHeight="1">
      <c r="A181" s="214" t="s">
        <v>166</v>
      </c>
      <c r="B181" s="295" t="s">
        <v>167</v>
      </c>
      <c r="C181" s="296"/>
      <c r="D181" s="296"/>
      <c r="E181" s="296"/>
      <c r="F181" s="296"/>
      <c r="G181" s="296"/>
      <c r="H181" s="296"/>
      <c r="I181" s="296"/>
      <c r="J181" s="297"/>
    </row>
    <row r="182" spans="1:10" ht="14.25" customHeight="1">
      <c r="A182" s="307" t="s">
        <v>168</v>
      </c>
      <c r="B182" s="311" t="s">
        <v>169</v>
      </c>
      <c r="C182" s="312"/>
      <c r="D182" s="312"/>
      <c r="E182" s="312"/>
      <c r="F182" s="312"/>
      <c r="G182" s="312"/>
      <c r="H182" s="312"/>
      <c r="I182" s="312"/>
      <c r="J182" s="313"/>
    </row>
    <row r="183" spans="1:10" ht="6.6" customHeight="1">
      <c r="A183" s="307"/>
      <c r="B183" s="314"/>
      <c r="C183" s="315"/>
      <c r="D183" s="315"/>
      <c r="E183" s="315"/>
      <c r="F183" s="315"/>
      <c r="G183" s="315"/>
      <c r="H183" s="315"/>
      <c r="I183" s="315"/>
      <c r="J183" s="316"/>
    </row>
    <row r="184" spans="1:10" ht="7.15" customHeight="1">
      <c r="A184" s="307"/>
      <c r="B184" s="314"/>
      <c r="C184" s="315"/>
      <c r="D184" s="315"/>
      <c r="E184" s="315"/>
      <c r="F184" s="315"/>
      <c r="G184" s="315"/>
      <c r="H184" s="315"/>
      <c r="I184" s="315"/>
      <c r="J184" s="316"/>
    </row>
    <row r="185" spans="1:10" ht="14.25" customHeight="1">
      <c r="A185" s="307"/>
      <c r="B185" s="317"/>
      <c r="C185" s="318"/>
      <c r="D185" s="318"/>
      <c r="E185" s="318"/>
      <c r="F185" s="318"/>
      <c r="G185" s="318"/>
      <c r="H185" s="318"/>
      <c r="I185" s="318"/>
      <c r="J185" s="319"/>
    </row>
    <row r="186" spans="1:10" ht="14.25" customHeight="1">
      <c r="A186" s="362" t="s">
        <v>170</v>
      </c>
      <c r="B186" s="311" t="s">
        <v>171</v>
      </c>
      <c r="C186" s="312"/>
      <c r="D186" s="312"/>
      <c r="E186" s="312"/>
      <c r="F186" s="312"/>
      <c r="G186" s="312"/>
      <c r="H186" s="312"/>
      <c r="I186" s="312"/>
      <c r="J186" s="313"/>
    </row>
    <row r="187" spans="1:10" ht="4.1500000000000004" customHeight="1">
      <c r="A187" s="363"/>
      <c r="B187" s="314"/>
      <c r="C187" s="315"/>
      <c r="D187" s="315"/>
      <c r="E187" s="315"/>
      <c r="F187" s="315"/>
      <c r="G187" s="315"/>
      <c r="H187" s="315"/>
      <c r="I187" s="315"/>
      <c r="J187" s="316"/>
    </row>
    <row r="188" spans="1:10" ht="14.25" customHeight="1">
      <c r="A188" s="215" t="s">
        <v>172</v>
      </c>
      <c r="B188" s="317"/>
      <c r="C188" s="318"/>
      <c r="D188" s="318"/>
      <c r="E188" s="318"/>
      <c r="F188" s="318"/>
      <c r="G188" s="318"/>
      <c r="H188" s="318"/>
      <c r="I188" s="318"/>
      <c r="J188" s="319"/>
    </row>
    <row r="189" spans="1:10" ht="18.600000000000001" customHeight="1">
      <c r="A189" s="212" t="s">
        <v>173</v>
      </c>
      <c r="B189" s="311" t="s">
        <v>174</v>
      </c>
      <c r="C189" s="312"/>
      <c r="D189" s="312"/>
      <c r="E189" s="312"/>
      <c r="F189" s="312"/>
      <c r="G189" s="312"/>
      <c r="H189" s="312"/>
      <c r="I189" s="312"/>
      <c r="J189" s="313"/>
    </row>
    <row r="190" spans="1:10" ht="14.25" customHeight="1">
      <c r="A190" s="363" t="s">
        <v>175</v>
      </c>
      <c r="B190" s="314"/>
      <c r="C190" s="315"/>
      <c r="D190" s="315"/>
      <c r="E190" s="315"/>
      <c r="F190" s="315"/>
      <c r="G190" s="315"/>
      <c r="H190" s="315"/>
      <c r="I190" s="315"/>
      <c r="J190" s="316"/>
    </row>
    <row r="191" spans="1:10" ht="3" customHeight="1">
      <c r="A191" s="364"/>
      <c r="B191" s="317"/>
      <c r="C191" s="318"/>
      <c r="D191" s="318"/>
      <c r="E191" s="318"/>
      <c r="F191" s="318"/>
      <c r="G191" s="318"/>
      <c r="H191" s="318"/>
      <c r="I191" s="318"/>
      <c r="J191" s="319"/>
    </row>
    <row r="192" spans="1:10" ht="14.25" customHeight="1">
      <c r="A192" s="307" t="s">
        <v>176</v>
      </c>
      <c r="B192" s="286" t="s">
        <v>197</v>
      </c>
      <c r="C192" s="286"/>
      <c r="D192" s="286"/>
      <c r="E192" s="286"/>
      <c r="F192" s="286"/>
      <c r="G192" s="286"/>
      <c r="H192" s="286"/>
      <c r="I192" s="286"/>
      <c r="J192" s="287"/>
    </row>
    <row r="193" spans="1:11" ht="2.4500000000000002" customHeight="1">
      <c r="A193" s="307"/>
      <c r="B193" s="286"/>
      <c r="C193" s="286"/>
      <c r="D193" s="286"/>
      <c r="E193" s="286"/>
      <c r="F193" s="286"/>
      <c r="G193" s="286"/>
      <c r="H193" s="286"/>
      <c r="I193" s="286"/>
      <c r="J193" s="287"/>
    </row>
    <row r="194" spans="1:11" ht="18.75" customHeight="1">
      <c r="A194" s="307"/>
      <c r="B194" s="286"/>
      <c r="C194" s="286"/>
      <c r="D194" s="286"/>
      <c r="E194" s="286"/>
      <c r="F194" s="286"/>
      <c r="G194" s="286"/>
      <c r="H194" s="286"/>
      <c r="I194" s="286"/>
      <c r="J194" s="287"/>
    </row>
    <row r="195" spans="1:11" ht="14.25" customHeight="1">
      <c r="A195" s="307" t="s">
        <v>177</v>
      </c>
      <c r="B195" s="286" t="s">
        <v>178</v>
      </c>
      <c r="C195" s="286"/>
      <c r="D195" s="286"/>
      <c r="E195" s="286"/>
      <c r="F195" s="286"/>
      <c r="G195" s="286"/>
      <c r="H195" s="286"/>
      <c r="I195" s="286"/>
      <c r="J195" s="287"/>
    </row>
    <row r="196" spans="1:11" ht="14.25" customHeight="1">
      <c r="A196" s="307"/>
      <c r="B196" s="286"/>
      <c r="C196" s="286"/>
      <c r="D196" s="286"/>
      <c r="E196" s="286"/>
      <c r="F196" s="286"/>
      <c r="G196" s="286"/>
      <c r="H196" s="286"/>
      <c r="I196" s="286"/>
      <c r="J196" s="287"/>
    </row>
    <row r="197" spans="1:11" ht="14.25" customHeight="1">
      <c r="A197" s="307" t="s">
        <v>179</v>
      </c>
      <c r="B197" s="286" t="s">
        <v>152</v>
      </c>
      <c r="C197" s="286"/>
      <c r="D197" s="286"/>
      <c r="E197" s="286"/>
      <c r="F197" s="286"/>
      <c r="G197" s="286"/>
      <c r="H197" s="286"/>
      <c r="I197" s="286"/>
      <c r="J197" s="287"/>
    </row>
    <row r="198" spans="1:11" ht="14.25" customHeight="1">
      <c r="A198" s="307"/>
      <c r="B198" s="286"/>
      <c r="C198" s="286"/>
      <c r="D198" s="286"/>
      <c r="E198" s="286"/>
      <c r="F198" s="286"/>
      <c r="G198" s="286"/>
      <c r="H198" s="286"/>
      <c r="I198" s="286"/>
      <c r="J198" s="287"/>
    </row>
    <row r="199" spans="1:11" ht="14.25" customHeight="1">
      <c r="A199" s="424"/>
      <c r="B199" s="425"/>
      <c r="C199" s="425"/>
      <c r="D199" s="425"/>
      <c r="E199" s="425"/>
      <c r="F199" s="425"/>
      <c r="G199" s="425"/>
      <c r="H199" s="425"/>
      <c r="I199" s="425"/>
      <c r="J199" s="426"/>
    </row>
    <row r="200" spans="1:11" ht="14.25" customHeight="1">
      <c r="A200" s="336" t="s">
        <v>180</v>
      </c>
      <c r="B200" s="293"/>
      <c r="C200" s="293"/>
      <c r="D200" s="293"/>
      <c r="E200" s="293"/>
      <c r="F200" s="293"/>
      <c r="G200" s="293"/>
      <c r="H200" s="293"/>
      <c r="I200" s="293"/>
      <c r="J200" s="294"/>
    </row>
    <row r="201" spans="1:11" ht="14.25" customHeight="1">
      <c r="A201" s="336"/>
      <c r="B201" s="293"/>
      <c r="C201" s="293"/>
      <c r="D201" s="293"/>
      <c r="E201" s="293"/>
      <c r="F201" s="293"/>
      <c r="G201" s="293"/>
      <c r="H201" s="293"/>
      <c r="I201" s="293"/>
      <c r="J201" s="294"/>
    </row>
    <row r="202" spans="1:11" ht="14.25" customHeight="1">
      <c r="A202" s="399"/>
      <c r="B202" s="400"/>
      <c r="C202" s="400"/>
      <c r="D202" s="400"/>
      <c r="E202" s="400"/>
      <c r="F202" s="400"/>
      <c r="G202" s="400"/>
      <c r="H202" s="400"/>
      <c r="I202" s="400"/>
      <c r="J202" s="401"/>
    </row>
    <row r="203" spans="1:11" ht="14.25" customHeight="1">
      <c r="A203" s="336" t="s">
        <v>181</v>
      </c>
      <c r="B203" s="293"/>
      <c r="C203" s="293"/>
      <c r="D203" s="293"/>
      <c r="E203" s="293"/>
      <c r="F203" s="293"/>
      <c r="G203" s="293"/>
      <c r="H203" s="293"/>
      <c r="I203" s="293"/>
      <c r="J203" s="294"/>
    </row>
    <row r="204" spans="1:11" ht="14.25" customHeight="1">
      <c r="A204" s="336"/>
      <c r="B204" s="293"/>
      <c r="C204" s="293"/>
      <c r="D204" s="293"/>
      <c r="E204" s="293"/>
      <c r="F204" s="293"/>
      <c r="G204" s="293"/>
      <c r="H204" s="293"/>
      <c r="I204" s="293"/>
      <c r="J204" s="294"/>
    </row>
    <row r="205" spans="1:11" ht="24" customHeight="1">
      <c r="A205" s="280" t="s">
        <v>284</v>
      </c>
      <c r="B205" s="281"/>
      <c r="C205" s="281"/>
      <c r="D205" s="281"/>
      <c r="E205" s="281"/>
      <c r="F205" s="281"/>
      <c r="G205" s="281"/>
      <c r="H205" s="281"/>
      <c r="I205" s="281"/>
      <c r="J205" s="282"/>
      <c r="K205" s="33"/>
    </row>
    <row r="206" spans="1:11" ht="24" customHeight="1">
      <c r="A206" s="208" t="s">
        <v>244</v>
      </c>
      <c r="B206" s="283" t="s">
        <v>246</v>
      </c>
      <c r="C206" s="283"/>
      <c r="D206" s="283"/>
      <c r="E206" s="283"/>
      <c r="F206" s="283"/>
      <c r="G206" s="283"/>
      <c r="H206" s="283"/>
      <c r="I206" s="283"/>
      <c r="J206" s="284"/>
      <c r="K206" s="33"/>
    </row>
    <row r="207" spans="1:11" ht="24" customHeight="1">
      <c r="A207" s="208" t="s">
        <v>86</v>
      </c>
      <c r="B207" s="283" t="s">
        <v>248</v>
      </c>
      <c r="C207" s="283"/>
      <c r="D207" s="283"/>
      <c r="E207" s="283"/>
      <c r="F207" s="283"/>
      <c r="G207" s="283"/>
      <c r="H207" s="283"/>
      <c r="I207" s="283"/>
      <c r="J207" s="284"/>
      <c r="K207" s="33"/>
    </row>
    <row r="208" spans="1:11" ht="14.25" customHeight="1">
      <c r="A208" s="336"/>
      <c r="B208" s="293"/>
      <c r="C208" s="293"/>
      <c r="D208" s="293"/>
      <c r="E208" s="293"/>
      <c r="F208" s="293"/>
      <c r="G208" s="293"/>
      <c r="H208" s="293"/>
      <c r="I208" s="293"/>
      <c r="J208" s="294"/>
    </row>
    <row r="209" spans="1:10" ht="14.25" customHeight="1">
      <c r="A209" s="365" t="s">
        <v>506</v>
      </c>
      <c r="B209" s="366"/>
      <c r="C209" s="366"/>
      <c r="D209" s="366"/>
      <c r="E209" s="366"/>
      <c r="F209" s="366"/>
      <c r="G209" s="366"/>
      <c r="H209" s="366"/>
      <c r="I209" s="366"/>
      <c r="J209" s="367"/>
    </row>
    <row r="210" spans="1:10" ht="14.25" customHeight="1">
      <c r="A210" s="337" t="s">
        <v>507</v>
      </c>
      <c r="B210" s="338"/>
      <c r="C210" s="338"/>
      <c r="D210" s="338"/>
      <c r="E210" s="338"/>
      <c r="F210" s="338"/>
      <c r="G210" s="338"/>
      <c r="H210" s="338"/>
      <c r="I210" s="338"/>
      <c r="J210" s="339"/>
    </row>
    <row r="211" spans="1:10" ht="39" customHeight="1">
      <c r="A211" s="216" t="s">
        <v>323</v>
      </c>
      <c r="B211" s="340" t="s">
        <v>508</v>
      </c>
      <c r="C211" s="341"/>
      <c r="D211" s="341"/>
      <c r="E211" s="341"/>
      <c r="F211" s="341"/>
      <c r="G211" s="341"/>
      <c r="H211" s="341"/>
      <c r="I211" s="341"/>
      <c r="J211" s="342"/>
    </row>
    <row r="212" spans="1:10" ht="289.89999999999998" customHeight="1">
      <c r="A212" s="217" t="s">
        <v>509</v>
      </c>
      <c r="B212" s="371" t="s">
        <v>510</v>
      </c>
      <c r="C212" s="371"/>
      <c r="D212" s="371"/>
      <c r="E212" s="371"/>
      <c r="F212" s="371"/>
      <c r="G212" s="371"/>
      <c r="H212" s="371"/>
      <c r="I212" s="371"/>
      <c r="J212" s="372"/>
    </row>
    <row r="213" spans="1:10" ht="13.9" customHeight="1">
      <c r="A213" s="337" t="s">
        <v>511</v>
      </c>
      <c r="B213" s="338"/>
      <c r="C213" s="338"/>
      <c r="D213" s="338"/>
      <c r="E213" s="338"/>
      <c r="F213" s="338"/>
      <c r="G213" s="338"/>
      <c r="H213" s="338"/>
      <c r="I213" s="338"/>
      <c r="J213" s="339"/>
    </row>
    <row r="214" spans="1:10" ht="31.9" customHeight="1">
      <c r="A214" s="216" t="s">
        <v>323</v>
      </c>
      <c r="B214" s="340" t="s">
        <v>512</v>
      </c>
      <c r="C214" s="341"/>
      <c r="D214" s="341"/>
      <c r="E214" s="341"/>
      <c r="F214" s="341"/>
      <c r="G214" s="341"/>
      <c r="H214" s="341"/>
      <c r="I214" s="341"/>
      <c r="J214" s="342"/>
    </row>
    <row r="215" spans="1:10" ht="347.45" customHeight="1">
      <c r="A215" s="218" t="s">
        <v>513</v>
      </c>
      <c r="B215" s="340" t="s">
        <v>516</v>
      </c>
      <c r="C215" s="341"/>
      <c r="D215" s="341"/>
      <c r="E215" s="341"/>
      <c r="F215" s="341"/>
      <c r="G215" s="341"/>
      <c r="H215" s="341"/>
      <c r="I215" s="341"/>
      <c r="J215" s="342"/>
    </row>
    <row r="216" spans="1:10" ht="34.15" customHeight="1">
      <c r="A216" s="216" t="s">
        <v>514</v>
      </c>
      <c r="B216" s="343" t="s">
        <v>515</v>
      </c>
      <c r="C216" s="343"/>
      <c r="D216" s="343"/>
      <c r="E216" s="343"/>
      <c r="F216" s="343"/>
      <c r="G216" s="343"/>
      <c r="H216" s="343"/>
      <c r="I216" s="343"/>
      <c r="J216" s="344"/>
    </row>
    <row r="217" spans="1:10" ht="14.25" customHeight="1">
      <c r="A217" s="368" t="s">
        <v>517</v>
      </c>
      <c r="B217" s="369"/>
      <c r="C217" s="369"/>
      <c r="D217" s="369"/>
      <c r="E217" s="369"/>
      <c r="F217" s="369"/>
      <c r="G217" s="369"/>
      <c r="H217" s="369"/>
      <c r="I217" s="369"/>
      <c r="J217" s="370"/>
    </row>
    <row r="218" spans="1:10" ht="14.25" customHeight="1">
      <c r="A218" s="356" t="s">
        <v>518</v>
      </c>
      <c r="B218" s="356"/>
      <c r="C218" s="356"/>
      <c r="D218" s="356"/>
      <c r="E218" s="356"/>
      <c r="F218" s="356"/>
      <c r="G218" s="356"/>
      <c r="H218" s="356"/>
      <c r="I218" s="356"/>
      <c r="J218" s="357"/>
    </row>
    <row r="219" spans="1:10" ht="14.25" customHeight="1">
      <c r="A219" s="356" t="s">
        <v>518</v>
      </c>
      <c r="B219" s="356"/>
      <c r="C219" s="356"/>
      <c r="D219" s="356"/>
      <c r="E219" s="356"/>
      <c r="F219" s="356"/>
      <c r="G219" s="356"/>
      <c r="H219" s="356"/>
      <c r="I219" s="356"/>
      <c r="J219" s="357"/>
    </row>
    <row r="220" spans="1:10" ht="14.25" customHeight="1">
      <c r="A220" s="219" t="s">
        <v>323</v>
      </c>
      <c r="B220" s="341" t="s">
        <v>519</v>
      </c>
      <c r="C220" s="341"/>
      <c r="D220" s="341"/>
      <c r="E220" s="341"/>
      <c r="F220" s="341"/>
      <c r="G220" s="341"/>
      <c r="H220" s="341"/>
      <c r="I220" s="341"/>
      <c r="J220" s="358"/>
    </row>
    <row r="221" spans="1:10" ht="14.25" customHeight="1">
      <c r="A221" s="219" t="s">
        <v>520</v>
      </c>
      <c r="B221" s="341" t="s">
        <v>521</v>
      </c>
      <c r="C221" s="341"/>
      <c r="D221" s="341"/>
      <c r="E221" s="341"/>
      <c r="F221" s="341"/>
      <c r="G221" s="341"/>
      <c r="H221" s="341"/>
      <c r="I221" s="341"/>
      <c r="J221" s="358"/>
    </row>
    <row r="222" spans="1:10" ht="14.25" customHeight="1">
      <c r="A222" s="417" t="s">
        <v>522</v>
      </c>
      <c r="B222" s="418"/>
      <c r="C222" s="418"/>
      <c r="D222" s="418"/>
      <c r="E222" s="418"/>
      <c r="F222" s="418"/>
      <c r="G222" s="418"/>
      <c r="H222" s="418"/>
      <c r="I222" s="418"/>
      <c r="J222" s="419"/>
    </row>
    <row r="223" spans="1:10" ht="14.25" customHeight="1">
      <c r="A223" s="197" t="s">
        <v>323</v>
      </c>
      <c r="B223" s="341" t="s">
        <v>523</v>
      </c>
      <c r="C223" s="341"/>
      <c r="D223" s="341"/>
      <c r="E223" s="341"/>
      <c r="F223" s="341"/>
      <c r="G223" s="341"/>
      <c r="H223" s="341"/>
      <c r="I223" s="341"/>
      <c r="J223" s="358"/>
    </row>
    <row r="224" spans="1:10" ht="26.45" customHeight="1">
      <c r="A224" s="197" t="s">
        <v>524</v>
      </c>
      <c r="B224" s="341" t="s">
        <v>525</v>
      </c>
      <c r="C224" s="341"/>
      <c r="D224" s="341"/>
      <c r="E224" s="341"/>
      <c r="F224" s="341"/>
      <c r="G224" s="341"/>
      <c r="H224" s="341"/>
      <c r="I224" s="341"/>
      <c r="J224" s="358"/>
    </row>
    <row r="225" spans="1:10" ht="12" customHeight="1">
      <c r="A225" s="417" t="s">
        <v>526</v>
      </c>
      <c r="B225" s="418"/>
      <c r="C225" s="418"/>
      <c r="D225" s="418"/>
      <c r="E225" s="418"/>
      <c r="F225" s="418"/>
      <c r="G225" s="418"/>
      <c r="H225" s="418"/>
      <c r="I225" s="418"/>
      <c r="J225" s="419"/>
    </row>
    <row r="226" spans="1:10" ht="10.15" customHeight="1">
      <c r="A226" s="197" t="s">
        <v>323</v>
      </c>
      <c r="B226" s="341" t="s">
        <v>527</v>
      </c>
      <c r="C226" s="341"/>
      <c r="D226" s="341"/>
      <c r="E226" s="341"/>
      <c r="F226" s="341"/>
      <c r="G226" s="341"/>
      <c r="H226" s="341"/>
      <c r="I226" s="341"/>
      <c r="J226" s="358"/>
    </row>
    <row r="227" spans="1:10" ht="15.6" customHeight="1">
      <c r="A227" s="197" t="s">
        <v>528</v>
      </c>
      <c r="B227" s="341" t="s">
        <v>529</v>
      </c>
      <c r="C227" s="341"/>
      <c r="D227" s="341"/>
      <c r="E227" s="341"/>
      <c r="F227" s="341"/>
      <c r="G227" s="341"/>
      <c r="H227" s="341"/>
      <c r="I227" s="341"/>
      <c r="J227" s="358"/>
    </row>
    <row r="228" spans="1:10" ht="10.15" customHeight="1">
      <c r="A228" s="417" t="s">
        <v>530</v>
      </c>
      <c r="B228" s="418"/>
      <c r="C228" s="418"/>
      <c r="D228" s="418"/>
      <c r="E228" s="418"/>
      <c r="F228" s="418"/>
      <c r="G228" s="418"/>
      <c r="H228" s="418"/>
      <c r="I228" s="418"/>
      <c r="J228" s="419"/>
    </row>
    <row r="229" spans="1:10" ht="18" customHeight="1">
      <c r="A229" s="197" t="s">
        <v>531</v>
      </c>
      <c r="B229" s="341" t="s">
        <v>532</v>
      </c>
      <c r="C229" s="341"/>
      <c r="D229" s="341"/>
      <c r="E229" s="341"/>
      <c r="F229" s="341"/>
      <c r="G229" s="341"/>
      <c r="H229" s="341"/>
      <c r="I229" s="341"/>
      <c r="J229" s="358"/>
    </row>
    <row r="230" spans="1:10" ht="33" customHeight="1">
      <c r="A230" s="197" t="s">
        <v>533</v>
      </c>
      <c r="B230" s="340" t="s">
        <v>534</v>
      </c>
      <c r="C230" s="341"/>
      <c r="D230" s="341"/>
      <c r="E230" s="341"/>
      <c r="F230" s="341"/>
      <c r="G230" s="341"/>
      <c r="H230" s="341"/>
      <c r="I230" s="341"/>
      <c r="J230" s="358"/>
    </row>
    <row r="231" spans="1:10" ht="61.9" customHeight="1">
      <c r="A231" s="427" t="s">
        <v>535</v>
      </c>
      <c r="B231" s="341"/>
      <c r="C231" s="341"/>
      <c r="D231" s="341"/>
      <c r="E231" s="428" t="s">
        <v>536</v>
      </c>
      <c r="F231" s="429"/>
      <c r="G231" s="429"/>
      <c r="H231" s="429"/>
      <c r="I231" s="429"/>
      <c r="J231" s="430"/>
    </row>
    <row r="232" spans="1:10" ht="34.15" customHeight="1">
      <c r="A232" s="197" t="s">
        <v>537</v>
      </c>
      <c r="B232" s="340" t="s">
        <v>538</v>
      </c>
      <c r="C232" s="341"/>
      <c r="D232" s="341"/>
      <c r="E232" s="341"/>
      <c r="F232" s="341"/>
      <c r="G232" s="341"/>
      <c r="H232" s="341"/>
      <c r="I232" s="341"/>
      <c r="J232" s="358"/>
    </row>
    <row r="233" spans="1:10">
      <c r="A233" s="417" t="s">
        <v>539</v>
      </c>
      <c r="B233" s="418"/>
      <c r="C233" s="418"/>
      <c r="D233" s="418"/>
      <c r="E233" s="418"/>
      <c r="F233" s="418"/>
      <c r="G233" s="418"/>
      <c r="H233" s="418"/>
      <c r="I233" s="418"/>
      <c r="J233" s="419"/>
    </row>
    <row r="234" spans="1:10">
      <c r="A234" s="197" t="s">
        <v>540</v>
      </c>
      <c r="B234" s="341" t="s">
        <v>541</v>
      </c>
      <c r="C234" s="341"/>
      <c r="D234" s="341"/>
      <c r="E234" s="341"/>
      <c r="F234" s="341"/>
      <c r="G234" s="341"/>
      <c r="H234" s="341"/>
      <c r="I234" s="341"/>
      <c r="J234" s="358"/>
    </row>
    <row r="235" spans="1:10" ht="15" customHeight="1">
      <c r="A235" s="417" t="s">
        <v>542</v>
      </c>
      <c r="B235" s="418"/>
      <c r="C235" s="418"/>
      <c r="D235" s="418"/>
      <c r="E235" s="418"/>
      <c r="F235" s="418"/>
      <c r="G235" s="418"/>
      <c r="H235" s="418"/>
      <c r="I235" s="418"/>
      <c r="J235" s="419"/>
    </row>
    <row r="236" spans="1:10" ht="19.899999999999999" customHeight="1">
      <c r="A236" s="197" t="s">
        <v>323</v>
      </c>
      <c r="B236" s="341" t="s">
        <v>543</v>
      </c>
      <c r="C236" s="341"/>
      <c r="D236" s="341"/>
      <c r="E236" s="341"/>
      <c r="F236" s="341"/>
      <c r="G236" s="341"/>
      <c r="H236" s="341"/>
      <c r="I236" s="341"/>
      <c r="J236" s="358"/>
    </row>
    <row r="237" spans="1:10" ht="19.899999999999999" customHeight="1">
      <c r="A237" s="417" t="s">
        <v>544</v>
      </c>
      <c r="B237" s="418"/>
      <c r="C237" s="418"/>
      <c r="D237" s="418"/>
      <c r="E237" s="418"/>
      <c r="F237" s="418"/>
      <c r="G237" s="418"/>
      <c r="H237" s="418"/>
      <c r="I237" s="418"/>
      <c r="J237" s="419"/>
    </row>
    <row r="238" spans="1:10" ht="19.899999999999999" customHeight="1">
      <c r="A238" s="197" t="s">
        <v>323</v>
      </c>
      <c r="B238" s="341" t="s">
        <v>545</v>
      </c>
      <c r="C238" s="341"/>
      <c r="D238" s="341"/>
      <c r="E238" s="341"/>
      <c r="F238" s="341"/>
      <c r="G238" s="341"/>
      <c r="H238" s="341"/>
      <c r="I238" s="341"/>
      <c r="J238" s="358"/>
    </row>
    <row r="239" spans="1:10" ht="14.25" customHeight="1">
      <c r="A239" s="417" t="s">
        <v>546</v>
      </c>
      <c r="B239" s="418"/>
      <c r="C239" s="418"/>
      <c r="D239" s="418"/>
      <c r="E239" s="418"/>
      <c r="F239" s="418"/>
      <c r="G239" s="418"/>
      <c r="H239" s="418"/>
      <c r="I239" s="418"/>
      <c r="J239" s="419"/>
    </row>
    <row r="240" spans="1:10">
      <c r="A240" s="197" t="s">
        <v>323</v>
      </c>
      <c r="B240" s="341" t="s">
        <v>547</v>
      </c>
      <c r="C240" s="341"/>
      <c r="D240" s="341"/>
      <c r="E240" s="341"/>
      <c r="F240" s="341"/>
      <c r="G240" s="341"/>
      <c r="H240" s="341"/>
      <c r="I240" s="341"/>
      <c r="J240" s="358"/>
    </row>
    <row r="241" spans="1:10">
      <c r="A241" s="417" t="s">
        <v>548</v>
      </c>
      <c r="B241" s="418"/>
      <c r="C241" s="418"/>
      <c r="D241" s="418"/>
      <c r="E241" s="418"/>
      <c r="F241" s="418"/>
      <c r="G241" s="418"/>
      <c r="H241" s="418"/>
      <c r="I241" s="418"/>
      <c r="J241" s="419"/>
    </row>
    <row r="242" spans="1:10">
      <c r="A242" s="197" t="s">
        <v>323</v>
      </c>
      <c r="B242" s="341" t="s">
        <v>549</v>
      </c>
      <c r="C242" s="341"/>
      <c r="D242" s="341"/>
      <c r="E242" s="341"/>
      <c r="F242" s="341"/>
      <c r="G242" s="341"/>
      <c r="H242" s="341"/>
      <c r="I242" s="341"/>
      <c r="J242" s="358"/>
    </row>
    <row r="243" spans="1:10">
      <c r="A243" s="417" t="s">
        <v>550</v>
      </c>
      <c r="B243" s="418"/>
      <c r="C243" s="418"/>
      <c r="D243" s="418"/>
      <c r="E243" s="418"/>
      <c r="F243" s="418"/>
      <c r="G243" s="418"/>
      <c r="H243" s="418"/>
      <c r="I243" s="418"/>
      <c r="J243" s="419"/>
    </row>
    <row r="244" spans="1:10">
      <c r="A244" s="197" t="s">
        <v>551</v>
      </c>
      <c r="B244" s="340" t="s">
        <v>552</v>
      </c>
      <c r="C244" s="341"/>
      <c r="D244" s="341"/>
      <c r="E244" s="341"/>
      <c r="F244" s="341"/>
      <c r="G244" s="341"/>
      <c r="H244" s="341"/>
      <c r="I244" s="341"/>
      <c r="J244" s="358"/>
    </row>
    <row r="245" spans="1:10">
      <c r="A245" s="197" t="s">
        <v>553</v>
      </c>
      <c r="B245" s="340" t="s">
        <v>554</v>
      </c>
      <c r="C245" s="341"/>
      <c r="D245" s="341"/>
      <c r="E245" s="341"/>
      <c r="F245" s="341"/>
      <c r="G245" s="341"/>
      <c r="H245" s="341"/>
      <c r="I245" s="341"/>
      <c r="J245" s="358"/>
    </row>
    <row r="246" spans="1:10">
      <c r="A246" s="443" t="s">
        <v>555</v>
      </c>
      <c r="B246" s="444"/>
      <c r="C246" s="444"/>
      <c r="D246" s="444"/>
      <c r="E246" s="444"/>
      <c r="F246" s="444"/>
      <c r="G246" s="444"/>
      <c r="H246" s="444"/>
      <c r="I246" s="444"/>
      <c r="J246" s="445"/>
    </row>
    <row r="247" spans="1:10">
      <c r="A247" s="220" t="s">
        <v>556</v>
      </c>
      <c r="B247" s="221"/>
      <c r="C247" s="221"/>
      <c r="D247" s="221"/>
      <c r="E247" s="221"/>
      <c r="F247" s="221"/>
      <c r="G247" s="221"/>
      <c r="H247" s="221"/>
      <c r="I247" s="221"/>
      <c r="J247" s="222"/>
    </row>
    <row r="248" spans="1:10">
      <c r="A248" s="220"/>
      <c r="B248" s="221"/>
      <c r="C248" s="221"/>
      <c r="D248" s="221"/>
      <c r="E248" s="221"/>
      <c r="F248" s="221"/>
      <c r="G248" s="221"/>
      <c r="H248" s="221"/>
      <c r="I248" s="221"/>
      <c r="J248" s="222"/>
    </row>
    <row r="249" spans="1:10" ht="15">
      <c r="A249" s="223" t="s">
        <v>182</v>
      </c>
      <c r="B249" s="446" t="s">
        <v>183</v>
      </c>
      <c r="C249" s="447"/>
      <c r="D249" s="447"/>
      <c r="E249" s="448"/>
      <c r="F249" s="224"/>
      <c r="G249" s="221"/>
      <c r="H249" s="221"/>
      <c r="I249" s="221"/>
      <c r="J249" s="222"/>
    </row>
    <row r="250" spans="1:10" ht="24.6" customHeight="1">
      <c r="A250" s="223" t="s">
        <v>182</v>
      </c>
      <c r="B250" s="449" t="s">
        <v>557</v>
      </c>
      <c r="C250" s="450"/>
      <c r="D250" s="450"/>
      <c r="E250" s="451"/>
      <c r="F250" s="452"/>
      <c r="G250" s="432"/>
      <c r="H250" s="432"/>
      <c r="I250" s="432"/>
      <c r="J250" s="433"/>
    </row>
    <row r="251" spans="1:10" ht="45" customHeight="1">
      <c r="A251" s="223" t="s">
        <v>558</v>
      </c>
      <c r="B251" s="449" t="s">
        <v>559</v>
      </c>
      <c r="C251" s="450"/>
      <c r="D251" s="450"/>
      <c r="E251" s="451"/>
      <c r="F251" s="452"/>
      <c r="G251" s="432"/>
      <c r="H251" s="432"/>
      <c r="I251" s="432"/>
      <c r="J251" s="433"/>
    </row>
    <row r="252" spans="1:10">
      <c r="A252" s="431"/>
      <c r="B252" s="432"/>
      <c r="C252" s="432"/>
      <c r="D252" s="432"/>
      <c r="E252" s="432"/>
      <c r="F252" s="432"/>
      <c r="G252" s="432"/>
      <c r="H252" s="432"/>
      <c r="I252" s="432"/>
      <c r="J252" s="433"/>
    </row>
    <row r="253" spans="1:10">
      <c r="A253" s="434" t="s">
        <v>564</v>
      </c>
      <c r="B253" s="435"/>
      <c r="C253" s="435"/>
      <c r="D253" s="435"/>
      <c r="E253" s="435"/>
      <c r="F253" s="435"/>
      <c r="G253" s="435"/>
      <c r="H253" s="435"/>
      <c r="I253" s="435"/>
      <c r="J253" s="436"/>
    </row>
    <row r="254" spans="1:10">
      <c r="A254" s="437"/>
      <c r="B254" s="438"/>
      <c r="C254" s="438"/>
      <c r="D254" s="438"/>
      <c r="E254" s="438"/>
      <c r="F254" s="438"/>
      <c r="G254" s="438"/>
      <c r="H254" s="438"/>
      <c r="I254" s="438"/>
      <c r="J254" s="439"/>
    </row>
    <row r="255" spans="1:10">
      <c r="A255" s="437"/>
      <c r="B255" s="438"/>
      <c r="C255" s="438"/>
      <c r="D255" s="438"/>
      <c r="E255" s="438"/>
      <c r="F255" s="438"/>
      <c r="G255" s="438"/>
      <c r="H255" s="438"/>
      <c r="I255" s="438"/>
      <c r="J255" s="439"/>
    </row>
    <row r="256" spans="1:10">
      <c r="A256" s="440"/>
      <c r="B256" s="441"/>
      <c r="C256" s="441"/>
      <c r="D256" s="441"/>
      <c r="E256" s="441"/>
      <c r="F256" s="441"/>
      <c r="G256" s="441"/>
      <c r="H256" s="441"/>
      <c r="I256" s="441"/>
      <c r="J256" s="442"/>
    </row>
    <row r="257" spans="1:10" ht="15" thickBot="1">
      <c r="A257" s="225"/>
      <c r="B257" s="226"/>
      <c r="C257" s="226"/>
      <c r="D257" s="226"/>
      <c r="E257" s="226"/>
      <c r="F257" s="226"/>
      <c r="G257" s="226"/>
      <c r="H257" s="226"/>
      <c r="I257" s="226"/>
      <c r="J257" s="227"/>
    </row>
    <row r="258" spans="1:10" ht="15" thickTop="1"/>
  </sheetData>
  <sheetProtection selectLockedCells="1" selectUnlockedCells="1"/>
  <mergeCells count="207">
    <mergeCell ref="B236:J236"/>
    <mergeCell ref="A237:J237"/>
    <mergeCell ref="B238:J238"/>
    <mergeCell ref="A239:J239"/>
    <mergeCell ref="B240:J240"/>
    <mergeCell ref="A252:J252"/>
    <mergeCell ref="A253:J256"/>
    <mergeCell ref="A241:J241"/>
    <mergeCell ref="B242:J242"/>
    <mergeCell ref="B244:J244"/>
    <mergeCell ref="B245:J245"/>
    <mergeCell ref="A246:J246"/>
    <mergeCell ref="B249:E249"/>
    <mergeCell ref="B250:E250"/>
    <mergeCell ref="F250:J251"/>
    <mergeCell ref="B251:E251"/>
    <mergeCell ref="A228:J228"/>
    <mergeCell ref="B229:J229"/>
    <mergeCell ref="B230:J230"/>
    <mergeCell ref="A231:D231"/>
    <mergeCell ref="E231:J231"/>
    <mergeCell ref="B232:J232"/>
    <mergeCell ref="A233:J233"/>
    <mergeCell ref="B234:J234"/>
    <mergeCell ref="A235:J235"/>
    <mergeCell ref="B220:J220"/>
    <mergeCell ref="A222:J222"/>
    <mergeCell ref="A243:J243"/>
    <mergeCell ref="A90:A92"/>
    <mergeCell ref="A98:A102"/>
    <mergeCell ref="A103:A106"/>
    <mergeCell ref="A147:J147"/>
    <mergeCell ref="A148:A155"/>
    <mergeCell ref="A168:A171"/>
    <mergeCell ref="A172:A173"/>
    <mergeCell ref="A174:A176"/>
    <mergeCell ref="A163:J163"/>
    <mergeCell ref="B182:J185"/>
    <mergeCell ref="B186:J188"/>
    <mergeCell ref="B189:J191"/>
    <mergeCell ref="A199:J199"/>
    <mergeCell ref="A202:J202"/>
    <mergeCell ref="A219:J219"/>
    <mergeCell ref="B221:J221"/>
    <mergeCell ref="A134:A135"/>
    <mergeCell ref="B224:J224"/>
    <mergeCell ref="A225:J225"/>
    <mergeCell ref="B226:J226"/>
    <mergeCell ref="B227:J227"/>
    <mergeCell ref="A119:J119"/>
    <mergeCell ref="A114:J114"/>
    <mergeCell ref="A121:J121"/>
    <mergeCell ref="A142:J142"/>
    <mergeCell ref="B50:F51"/>
    <mergeCell ref="B66:J66"/>
    <mergeCell ref="A67:J67"/>
    <mergeCell ref="A68:J68"/>
    <mergeCell ref="B69:J69"/>
    <mergeCell ref="A59:J59"/>
    <mergeCell ref="A60:J60"/>
    <mergeCell ref="B61:J61"/>
    <mergeCell ref="B62:J62"/>
    <mergeCell ref="B63:J63"/>
    <mergeCell ref="B64:J64"/>
    <mergeCell ref="B65:J65"/>
    <mergeCell ref="G53:J53"/>
    <mergeCell ref="B52:F52"/>
    <mergeCell ref="H50:J50"/>
    <mergeCell ref="H52:J52"/>
    <mergeCell ref="B139:J139"/>
    <mergeCell ref="I57:J57"/>
    <mergeCell ref="G58:H58"/>
    <mergeCell ref="I58:J58"/>
    <mergeCell ref="B148:J152"/>
    <mergeCell ref="A18:A25"/>
    <mergeCell ref="B18:J19"/>
    <mergeCell ref="B20:J22"/>
    <mergeCell ref="B23:J25"/>
    <mergeCell ref="B83:J88"/>
    <mergeCell ref="A26:A31"/>
    <mergeCell ref="B26:J31"/>
    <mergeCell ref="A32:A46"/>
    <mergeCell ref="B32:J35"/>
    <mergeCell ref="B36:J37"/>
    <mergeCell ref="B38:J41"/>
    <mergeCell ref="B42:J42"/>
    <mergeCell ref="B43:J43"/>
    <mergeCell ref="B44:J44"/>
    <mergeCell ref="B45:J46"/>
    <mergeCell ref="A77:J77"/>
    <mergeCell ref="A47:J47"/>
    <mergeCell ref="A107:J107"/>
    <mergeCell ref="A112:J112"/>
    <mergeCell ref="A78:J79"/>
    <mergeCell ref="A80:A81"/>
    <mergeCell ref="B80:J81"/>
    <mergeCell ref="A83:A85"/>
    <mergeCell ref="A53:F53"/>
    <mergeCell ref="A48:J48"/>
    <mergeCell ref="A49:J49"/>
    <mergeCell ref="H51:J51"/>
    <mergeCell ref="A1:A3"/>
    <mergeCell ref="B1:H3"/>
    <mergeCell ref="I3:J3"/>
    <mergeCell ref="A5:J5"/>
    <mergeCell ref="A6:J6"/>
    <mergeCell ref="A9:J9"/>
    <mergeCell ref="A10:J10"/>
    <mergeCell ref="A11:J11"/>
    <mergeCell ref="A13:J16"/>
    <mergeCell ref="A7:J8"/>
    <mergeCell ref="A4:J4"/>
    <mergeCell ref="A12:J12"/>
    <mergeCell ref="I55:J55"/>
    <mergeCell ref="G56:H56"/>
    <mergeCell ref="I56:J56"/>
    <mergeCell ref="A17:J17"/>
    <mergeCell ref="A218:J218"/>
    <mergeCell ref="B223:J223"/>
    <mergeCell ref="A162:J162"/>
    <mergeCell ref="A186:A187"/>
    <mergeCell ref="A190:A191"/>
    <mergeCell ref="A192:A194"/>
    <mergeCell ref="B192:J194"/>
    <mergeCell ref="A208:J208"/>
    <mergeCell ref="A209:J209"/>
    <mergeCell ref="A217:J217"/>
    <mergeCell ref="A195:A196"/>
    <mergeCell ref="B195:J196"/>
    <mergeCell ref="A197:A198"/>
    <mergeCell ref="B197:J198"/>
    <mergeCell ref="A200:J201"/>
    <mergeCell ref="A203:J204"/>
    <mergeCell ref="A210:J210"/>
    <mergeCell ref="B211:J211"/>
    <mergeCell ref="B212:J212"/>
    <mergeCell ref="B172:J176"/>
    <mergeCell ref="A213:J213"/>
    <mergeCell ref="B214:J214"/>
    <mergeCell ref="B215:J215"/>
    <mergeCell ref="B216:J216"/>
    <mergeCell ref="B153:J154"/>
    <mergeCell ref="A182:A185"/>
    <mergeCell ref="A161:J161"/>
    <mergeCell ref="A164:A165"/>
    <mergeCell ref="B164:J165"/>
    <mergeCell ref="A166:A167"/>
    <mergeCell ref="B166:J167"/>
    <mergeCell ref="B168:J171"/>
    <mergeCell ref="A177:A178"/>
    <mergeCell ref="B177:J178"/>
    <mergeCell ref="A179:A180"/>
    <mergeCell ref="B179:J180"/>
    <mergeCell ref="B156:J159"/>
    <mergeCell ref="A158:A159"/>
    <mergeCell ref="A156:A157"/>
    <mergeCell ref="A160:J160"/>
    <mergeCell ref="B181:J181"/>
    <mergeCell ref="B155:J155"/>
    <mergeCell ref="A146:J146"/>
    <mergeCell ref="A129:A132"/>
    <mergeCell ref="A140:A141"/>
    <mergeCell ref="B89:J92"/>
    <mergeCell ref="B140:J141"/>
    <mergeCell ref="A144:J145"/>
    <mergeCell ref="B124:J125"/>
    <mergeCell ref="B104:J106"/>
    <mergeCell ref="B137:J138"/>
    <mergeCell ref="B134:J136"/>
    <mergeCell ref="B129:J133"/>
    <mergeCell ref="B93:J97"/>
    <mergeCell ref="A93:A95"/>
    <mergeCell ref="A96:A97"/>
    <mergeCell ref="B98:J100"/>
    <mergeCell ref="B101:J103"/>
    <mergeCell ref="B126:J128"/>
    <mergeCell ref="A127:A128"/>
    <mergeCell ref="A108:J108"/>
    <mergeCell ref="A109:J109"/>
    <mergeCell ref="A110:J111"/>
    <mergeCell ref="A113:J113"/>
    <mergeCell ref="A115:A116"/>
    <mergeCell ref="B115:J116"/>
    <mergeCell ref="A143:J143"/>
    <mergeCell ref="A205:J205"/>
    <mergeCell ref="B206:J206"/>
    <mergeCell ref="B207:J207"/>
    <mergeCell ref="G54:H54"/>
    <mergeCell ref="I54:J54"/>
    <mergeCell ref="G55:H55"/>
    <mergeCell ref="B55:F57"/>
    <mergeCell ref="A54:F54"/>
    <mergeCell ref="B70:J70"/>
    <mergeCell ref="B71:J71"/>
    <mergeCell ref="B72:J72"/>
    <mergeCell ref="B73:J73"/>
    <mergeCell ref="B74:J74"/>
    <mergeCell ref="A117:A118"/>
    <mergeCell ref="B117:J118"/>
    <mergeCell ref="A120:J120"/>
    <mergeCell ref="B122:J123"/>
    <mergeCell ref="G82:J82"/>
    <mergeCell ref="A86:A88"/>
    <mergeCell ref="A76:J76"/>
    <mergeCell ref="B75:J75"/>
    <mergeCell ref="B58:F58"/>
    <mergeCell ref="G57:H57"/>
  </mergeCells>
  <pageMargins left="0.70866141732283472" right="0.70866141732283472" top="1.4566929133858268" bottom="0.74803149606299213" header="0.31496062992125984" footer="0.31496062992125984"/>
  <pageSetup scale="48" orientation="portrait" r:id="rId1"/>
  <headerFooter>
    <oddHeader xml:space="preserve">&amp;LCod: HS 7 &amp;R
</oddHeader>
    <oddFooter>&amp;LPROCESO PROTECCIÓN
FORMATO DE SEGUIMIENTO FINANCIERO HOGAR SUSTITUTO
MODALIDADES DE PROTECCIÓN</oddFooter>
  </headerFooter>
  <rowBreaks count="2" manualBreakCount="2">
    <brk id="66" max="9" man="1"/>
    <brk id="141" max="9"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tabColor rgb="FF92D050"/>
  </sheetPr>
  <dimension ref="A1:K128"/>
  <sheetViews>
    <sheetView showGridLines="0" zoomScaleNormal="100" zoomScaleSheetLayoutView="90" workbookViewId="0">
      <selection activeCell="I2" sqref="I2"/>
    </sheetView>
  </sheetViews>
  <sheetFormatPr baseColWidth="10" defaultColWidth="11.42578125" defaultRowHeight="12.75"/>
  <cols>
    <col min="1" max="1" width="3.85546875" style="38" customWidth="1"/>
    <col min="2" max="2" width="14.7109375" style="30" customWidth="1"/>
    <col min="3" max="3" width="14.7109375" style="26" customWidth="1"/>
    <col min="4" max="4" width="16.7109375" style="31" customWidth="1"/>
    <col min="5" max="5" width="31.140625" style="29" customWidth="1"/>
    <col min="6" max="6" width="12.28515625" style="29" customWidth="1"/>
    <col min="7" max="7" width="13.5703125" style="26" customWidth="1"/>
    <col min="8" max="8" width="16.5703125" style="26" customWidth="1"/>
    <col min="9" max="9" width="25.5703125" style="26" customWidth="1"/>
    <col min="10" max="10" width="13.42578125" style="26" customWidth="1"/>
    <col min="11" max="12" width="11.42578125" style="26"/>
    <col min="13" max="13" width="0" style="26" hidden="1" customWidth="1"/>
    <col min="14" max="16384" width="11.42578125" style="26"/>
  </cols>
  <sheetData>
    <row r="1" spans="1:11" ht="33" customHeight="1">
      <c r="A1" s="373"/>
      <c r="B1" s="373"/>
      <c r="C1" s="476" t="s">
        <v>577</v>
      </c>
      <c r="D1" s="477"/>
      <c r="E1" s="477"/>
      <c r="F1" s="477"/>
      <c r="G1" s="478"/>
      <c r="H1" s="268" t="s">
        <v>576</v>
      </c>
      <c r="I1" s="269">
        <v>45779</v>
      </c>
      <c r="J1" s="270"/>
      <c r="K1" s="270"/>
    </row>
    <row r="2" spans="1:11" ht="30.75" customHeight="1">
      <c r="A2" s="373"/>
      <c r="B2" s="373"/>
      <c r="C2" s="479"/>
      <c r="D2" s="480"/>
      <c r="E2" s="480"/>
      <c r="F2" s="480"/>
      <c r="G2" s="481"/>
      <c r="H2" s="266" t="s">
        <v>563</v>
      </c>
      <c r="I2" s="266" t="s">
        <v>573</v>
      </c>
      <c r="J2" s="270"/>
      <c r="K2" s="270"/>
    </row>
    <row r="3" spans="1:11" ht="30.75" customHeight="1">
      <c r="A3" s="373"/>
      <c r="B3" s="373"/>
      <c r="C3" s="482"/>
      <c r="D3" s="483"/>
      <c r="E3" s="483"/>
      <c r="F3" s="483"/>
      <c r="G3" s="484"/>
      <c r="H3" s="375" t="s">
        <v>114</v>
      </c>
      <c r="I3" s="375"/>
      <c r="J3" s="270"/>
      <c r="K3" s="270"/>
    </row>
    <row r="6" spans="1:11" ht="13.5" thickBot="1"/>
    <row r="7" spans="1:11" s="24" customFormat="1" ht="22.15" customHeight="1" thickTop="1">
      <c r="A7" s="579" t="s">
        <v>210</v>
      </c>
      <c r="B7" s="521" t="s">
        <v>2</v>
      </c>
      <c r="C7" s="522"/>
      <c r="D7" s="522"/>
      <c r="E7" s="522"/>
      <c r="F7" s="522"/>
      <c r="G7" s="522"/>
      <c r="H7" s="522"/>
      <c r="I7" s="523"/>
    </row>
    <row r="8" spans="1:11" s="24" customFormat="1" ht="25.5" customHeight="1">
      <c r="A8" s="580"/>
      <c r="B8" s="39" t="s">
        <v>3</v>
      </c>
      <c r="C8" s="525"/>
      <c r="D8" s="525"/>
      <c r="E8" s="73" t="s">
        <v>4</v>
      </c>
      <c r="F8" s="525"/>
      <c r="G8" s="525"/>
      <c r="H8" s="525"/>
      <c r="I8" s="526"/>
    </row>
    <row r="9" spans="1:11" s="24" customFormat="1" ht="21.75" customHeight="1">
      <c r="A9" s="580"/>
      <c r="B9" s="39" t="s">
        <v>5</v>
      </c>
      <c r="C9" s="525"/>
      <c r="D9" s="525"/>
      <c r="E9" s="73" t="s">
        <v>6</v>
      </c>
      <c r="F9" s="525"/>
      <c r="G9" s="525"/>
      <c r="H9" s="525"/>
      <c r="I9" s="526"/>
    </row>
    <row r="10" spans="1:11" s="24" customFormat="1" ht="24" customHeight="1" thickBot="1">
      <c r="A10" s="580"/>
      <c r="B10" s="40" t="s">
        <v>7</v>
      </c>
      <c r="C10" s="524"/>
      <c r="D10" s="524"/>
      <c r="E10" s="74" t="s">
        <v>8</v>
      </c>
      <c r="F10" s="524"/>
      <c r="G10" s="524"/>
      <c r="H10" s="524"/>
      <c r="I10" s="527"/>
    </row>
    <row r="11" spans="1:11" s="24" customFormat="1" ht="15" customHeight="1" thickTop="1">
      <c r="A11" s="581" t="s">
        <v>211</v>
      </c>
      <c r="B11" s="53" t="s">
        <v>9</v>
      </c>
      <c r="C11" s="41" t="s">
        <v>10</v>
      </c>
      <c r="D11" s="54" t="s">
        <v>11</v>
      </c>
      <c r="E11" s="547" t="s">
        <v>212</v>
      </c>
      <c r="F11" s="548"/>
      <c r="G11" s="548"/>
      <c r="H11" s="548"/>
      <c r="I11" s="549"/>
    </row>
    <row r="12" spans="1:11" s="24" customFormat="1" ht="23.45" customHeight="1">
      <c r="A12" s="582"/>
      <c r="B12" s="556" t="s">
        <v>266</v>
      </c>
      <c r="C12" s="557"/>
      <c r="D12" s="558"/>
      <c r="E12" s="550"/>
      <c r="F12" s="551"/>
      <c r="G12" s="551"/>
      <c r="H12" s="551"/>
      <c r="I12" s="552"/>
    </row>
    <row r="13" spans="1:11" s="24" customFormat="1" ht="23.45" customHeight="1">
      <c r="A13" s="582"/>
      <c r="B13" s="55" t="s">
        <v>205</v>
      </c>
      <c r="C13" s="36" t="s">
        <v>19</v>
      </c>
      <c r="D13" s="56" t="s">
        <v>20</v>
      </c>
      <c r="E13" s="75"/>
      <c r="F13" s="76"/>
      <c r="G13" s="76"/>
      <c r="H13" s="76"/>
      <c r="I13" s="77"/>
    </row>
    <row r="14" spans="1:11" s="24" customFormat="1" ht="33" customHeight="1">
      <c r="A14" s="582"/>
      <c r="B14" s="57">
        <v>0</v>
      </c>
      <c r="C14" s="78">
        <v>0</v>
      </c>
      <c r="D14" s="79">
        <v>0</v>
      </c>
      <c r="E14" s="80" t="s">
        <v>12</v>
      </c>
      <c r="F14" s="64"/>
      <c r="G14" s="529" t="s">
        <v>271</v>
      </c>
      <c r="H14" s="529"/>
      <c r="I14" s="81">
        <f>(B14*F24)+(C14*F25)+(D14*F26)</f>
        <v>0</v>
      </c>
    </row>
    <row r="15" spans="1:11" s="24" customFormat="1" ht="11.25" customHeight="1">
      <c r="A15" s="582"/>
      <c r="B15" s="562" t="s">
        <v>267</v>
      </c>
      <c r="C15" s="563"/>
      <c r="D15" s="564"/>
      <c r="E15" s="505" t="s">
        <v>261</v>
      </c>
      <c r="F15" s="506"/>
      <c r="G15" s="509" t="s">
        <v>208</v>
      </c>
      <c r="H15" s="509"/>
      <c r="I15" s="82">
        <f>+G48</f>
        <v>0</v>
      </c>
      <c r="J15" s="83"/>
    </row>
    <row r="16" spans="1:11" s="24" customFormat="1" ht="13.9" customHeight="1">
      <c r="A16" s="582"/>
      <c r="B16" s="530">
        <v>0.05</v>
      </c>
      <c r="C16" s="532">
        <v>0</v>
      </c>
      <c r="D16" s="503">
        <v>0</v>
      </c>
      <c r="E16" s="507"/>
      <c r="F16" s="508"/>
      <c r="G16" s="509" t="s">
        <v>207</v>
      </c>
      <c r="H16" s="509"/>
      <c r="I16" s="82">
        <f>+G49</f>
        <v>0</v>
      </c>
    </row>
    <row r="17" spans="1:11" s="24" customFormat="1" ht="13.9" customHeight="1">
      <c r="A17" s="582"/>
      <c r="B17" s="531"/>
      <c r="C17" s="533"/>
      <c r="D17" s="504"/>
      <c r="E17" s="507"/>
      <c r="F17" s="508"/>
      <c r="G17" s="509" t="s">
        <v>262</v>
      </c>
      <c r="H17" s="509"/>
      <c r="I17" s="82">
        <f>+G50</f>
        <v>0</v>
      </c>
    </row>
    <row r="18" spans="1:11" s="24" customFormat="1" ht="20.100000000000001" customHeight="1">
      <c r="A18" s="582"/>
      <c r="B18" s="559" t="s">
        <v>268</v>
      </c>
      <c r="C18" s="560"/>
      <c r="D18" s="561"/>
      <c r="E18" s="84" t="s">
        <v>272</v>
      </c>
      <c r="F18" s="85">
        <v>0</v>
      </c>
      <c r="G18" s="534" t="s">
        <v>209</v>
      </c>
      <c r="H18" s="535"/>
      <c r="I18" s="86">
        <f>+I14+I15+I16+I17</f>
        <v>0</v>
      </c>
    </row>
    <row r="19" spans="1:11" s="24" customFormat="1" ht="20.100000000000001" customHeight="1">
      <c r="A19" s="582"/>
      <c r="B19" s="55" t="s">
        <v>205</v>
      </c>
      <c r="C19" s="36" t="s">
        <v>19</v>
      </c>
      <c r="D19" s="56" t="s">
        <v>20</v>
      </c>
      <c r="E19" s="510"/>
      <c r="F19" s="511"/>
      <c r="G19" s="511"/>
      <c r="H19" s="511"/>
      <c r="I19" s="512"/>
    </row>
    <row r="20" spans="1:11" s="24" customFormat="1" ht="33.75" customHeight="1">
      <c r="A20" s="582"/>
      <c r="B20" s="58">
        <v>0</v>
      </c>
      <c r="C20" s="34">
        <v>0</v>
      </c>
      <c r="D20" s="79">
        <v>0</v>
      </c>
      <c r="E20" s="80" t="s">
        <v>12</v>
      </c>
      <c r="F20" s="64"/>
      <c r="G20" s="529" t="s">
        <v>273</v>
      </c>
      <c r="H20" s="529"/>
      <c r="I20" s="81">
        <f>(B20*F24)+(C20*F25)+(D20*F26)</f>
        <v>0</v>
      </c>
    </row>
    <row r="21" spans="1:11" s="24" customFormat="1" ht="22.15" customHeight="1">
      <c r="A21" s="582"/>
      <c r="B21" s="536" t="s">
        <v>269</v>
      </c>
      <c r="C21" s="537"/>
      <c r="D21" s="538"/>
      <c r="E21" s="84" t="s">
        <v>272</v>
      </c>
      <c r="F21" s="85">
        <v>0</v>
      </c>
      <c r="G21" s="565" t="s">
        <v>209</v>
      </c>
      <c r="H21" s="566"/>
      <c r="I21" s="86">
        <f>+I20+I15+I16+I17</f>
        <v>0</v>
      </c>
    </row>
    <row r="22" spans="1:11" s="24" customFormat="1" ht="13.5" customHeight="1" thickBot="1">
      <c r="A22" s="583"/>
      <c r="B22" s="59">
        <v>0.05</v>
      </c>
      <c r="C22" s="42">
        <v>0</v>
      </c>
      <c r="D22" s="60">
        <v>0</v>
      </c>
      <c r="E22" s="510"/>
      <c r="F22" s="511"/>
      <c r="G22" s="511"/>
      <c r="H22" s="511"/>
      <c r="I22" s="512"/>
    </row>
    <row r="23" spans="1:11" s="24" customFormat="1" ht="33.950000000000003" customHeight="1" thickTop="1">
      <c r="A23" s="584" t="s">
        <v>568</v>
      </c>
      <c r="B23" s="68" t="s">
        <v>13</v>
      </c>
      <c r="C23" s="539" t="s">
        <v>14</v>
      </c>
      <c r="D23" s="539"/>
      <c r="E23" s="87" t="s">
        <v>15</v>
      </c>
      <c r="F23" s="88" t="s">
        <v>16</v>
      </c>
      <c r="G23" s="89" t="s">
        <v>274</v>
      </c>
      <c r="H23" s="90" t="s">
        <v>275</v>
      </c>
      <c r="I23" s="91" t="s">
        <v>17</v>
      </c>
    </row>
    <row r="24" spans="1:11" s="24" customFormat="1" ht="24.6" customHeight="1">
      <c r="A24" s="585"/>
      <c r="B24" s="35" t="s">
        <v>18</v>
      </c>
      <c r="C24" s="525"/>
      <c r="D24" s="525"/>
      <c r="E24" s="92"/>
      <c r="F24" s="92">
        <v>5</v>
      </c>
      <c r="G24" s="104">
        <v>3</v>
      </c>
      <c r="H24" s="104">
        <v>4</v>
      </c>
      <c r="I24" s="43">
        <f>(F24*G24*B14)+(F24*H24*B20)</f>
        <v>0</v>
      </c>
      <c r="J24" s="25"/>
    </row>
    <row r="25" spans="1:11" s="24" customFormat="1" ht="24.6" customHeight="1">
      <c r="A25" s="585"/>
      <c r="B25" s="36" t="s">
        <v>19</v>
      </c>
      <c r="C25" s="525"/>
      <c r="D25" s="525"/>
      <c r="E25" s="92"/>
      <c r="F25" s="92">
        <v>0</v>
      </c>
      <c r="G25" s="103">
        <v>0</v>
      </c>
      <c r="H25" s="103">
        <v>0</v>
      </c>
      <c r="I25" s="43">
        <f>(F25*G25*C14)+(F25*H25*C20)</f>
        <v>0</v>
      </c>
    </row>
    <row r="26" spans="1:11" s="24" customFormat="1" ht="24.6" customHeight="1">
      <c r="A26" s="586"/>
      <c r="B26" s="37" t="s">
        <v>20</v>
      </c>
      <c r="C26" s="525"/>
      <c r="D26" s="525"/>
      <c r="E26" s="92"/>
      <c r="F26" s="92">
        <v>0</v>
      </c>
      <c r="G26" s="103">
        <v>0</v>
      </c>
      <c r="H26" s="103">
        <v>0</v>
      </c>
      <c r="I26" s="43">
        <f>(F26*G26*C15)+(F26*H26*C21)</f>
        <v>0</v>
      </c>
    </row>
    <row r="27" spans="1:11" ht="14.65" customHeight="1" thickBot="1">
      <c r="A27" s="61"/>
      <c r="B27" s="528" t="s">
        <v>21</v>
      </c>
      <c r="C27" s="528"/>
      <c r="D27" s="528"/>
      <c r="E27" s="528"/>
      <c r="F27" s="44">
        <f>F24+F25+F26</f>
        <v>5</v>
      </c>
      <c r="G27" s="528"/>
      <c r="H27" s="528"/>
      <c r="I27" s="45">
        <f>SUM(I24:I26)</f>
        <v>0</v>
      </c>
    </row>
    <row r="28" spans="1:11" ht="14.65" customHeight="1" thickTop="1">
      <c r="A28" s="587" t="s">
        <v>213</v>
      </c>
      <c r="B28" s="513" t="s">
        <v>22</v>
      </c>
      <c r="C28" s="514"/>
      <c r="D28" s="514"/>
      <c r="E28" s="514"/>
      <c r="F28" s="514"/>
      <c r="G28" s="514"/>
      <c r="H28" s="514"/>
      <c r="I28" s="515"/>
      <c r="K28" s="29"/>
    </row>
    <row r="29" spans="1:11" ht="14.65" customHeight="1">
      <c r="A29" s="587"/>
      <c r="B29" s="497" t="s">
        <v>18</v>
      </c>
      <c r="C29" s="498"/>
      <c r="D29" s="498"/>
      <c r="E29" s="498"/>
      <c r="F29" s="498"/>
      <c r="G29" s="498"/>
      <c r="H29" s="498"/>
      <c r="I29" s="499"/>
    </row>
    <row r="30" spans="1:11" ht="21.75" customHeight="1">
      <c r="A30" s="587"/>
      <c r="B30" s="46" t="s">
        <v>23</v>
      </c>
      <c r="C30" s="490" t="s">
        <v>24</v>
      </c>
      <c r="D30" s="490"/>
      <c r="E30" s="32" t="s">
        <v>25</v>
      </c>
      <c r="F30" s="32" t="s">
        <v>26</v>
      </c>
      <c r="G30" s="32" t="s">
        <v>27</v>
      </c>
      <c r="H30" s="32" t="s">
        <v>28</v>
      </c>
      <c r="I30" s="47" t="s">
        <v>29</v>
      </c>
      <c r="K30" s="93"/>
    </row>
    <row r="31" spans="1:11" ht="14.65" customHeight="1">
      <c r="A31" s="587"/>
      <c r="B31" s="69">
        <v>2024</v>
      </c>
      <c r="C31" s="491">
        <v>0</v>
      </c>
      <c r="D31" s="491"/>
      <c r="E31" s="63">
        <v>0</v>
      </c>
      <c r="F31" s="63">
        <v>0</v>
      </c>
      <c r="G31" s="63">
        <v>0</v>
      </c>
      <c r="H31" s="63">
        <f>E31+F31+G31</f>
        <v>0</v>
      </c>
      <c r="I31" s="43">
        <f>C31+E31+F31+G31</f>
        <v>0</v>
      </c>
    </row>
    <row r="32" spans="1:11" ht="14.65" customHeight="1">
      <c r="A32" s="587"/>
      <c r="B32" s="70">
        <v>2025</v>
      </c>
      <c r="C32" s="491">
        <v>0</v>
      </c>
      <c r="D32" s="491"/>
      <c r="E32" s="63">
        <v>0</v>
      </c>
      <c r="F32" s="63">
        <v>0</v>
      </c>
      <c r="G32" s="63">
        <v>0</v>
      </c>
      <c r="H32" s="63">
        <f>E32+F32+G32</f>
        <v>0</v>
      </c>
      <c r="I32" s="43">
        <f>C32+E32+F32+G32</f>
        <v>0</v>
      </c>
    </row>
    <row r="33" spans="1:9" ht="14.65" customHeight="1">
      <c r="A33" s="587"/>
      <c r="B33" s="500" t="s">
        <v>19</v>
      </c>
      <c r="C33" s="501"/>
      <c r="D33" s="501"/>
      <c r="E33" s="501"/>
      <c r="F33" s="501"/>
      <c r="G33" s="501"/>
      <c r="H33" s="501"/>
      <c r="I33" s="502"/>
    </row>
    <row r="34" spans="1:9" ht="24">
      <c r="A34" s="587"/>
      <c r="B34" s="46" t="s">
        <v>23</v>
      </c>
      <c r="C34" s="490" t="s">
        <v>24</v>
      </c>
      <c r="D34" s="490"/>
      <c r="E34" s="32" t="s">
        <v>25</v>
      </c>
      <c r="F34" s="32" t="s">
        <v>26</v>
      </c>
      <c r="G34" s="32" t="s">
        <v>27</v>
      </c>
      <c r="H34" s="32" t="s">
        <v>28</v>
      </c>
      <c r="I34" s="47" t="s">
        <v>29</v>
      </c>
    </row>
    <row r="35" spans="1:9" ht="14.65" customHeight="1">
      <c r="A35" s="587"/>
      <c r="B35" s="69">
        <v>2024</v>
      </c>
      <c r="C35" s="491">
        <v>0</v>
      </c>
      <c r="D35" s="491"/>
      <c r="E35" s="63">
        <v>0</v>
      </c>
      <c r="F35" s="63">
        <v>0</v>
      </c>
      <c r="G35" s="63">
        <v>0</v>
      </c>
      <c r="H35" s="63">
        <f>E35+F35+G35</f>
        <v>0</v>
      </c>
      <c r="I35" s="43">
        <f>C35+E35+F35+G35</f>
        <v>0</v>
      </c>
    </row>
    <row r="36" spans="1:9" ht="14.65" customHeight="1">
      <c r="A36" s="587"/>
      <c r="B36" s="70">
        <v>2025</v>
      </c>
      <c r="C36" s="491">
        <v>0</v>
      </c>
      <c r="D36" s="491"/>
      <c r="E36" s="63">
        <v>0</v>
      </c>
      <c r="F36" s="63">
        <v>0</v>
      </c>
      <c r="G36" s="63">
        <v>0</v>
      </c>
      <c r="H36" s="63">
        <f>E36+F36+G36</f>
        <v>0</v>
      </c>
      <c r="I36" s="43">
        <f>C36+E36+F36+G36</f>
        <v>0</v>
      </c>
    </row>
    <row r="37" spans="1:9" ht="14.65" customHeight="1">
      <c r="A37" s="587"/>
      <c r="B37" s="492" t="s">
        <v>20</v>
      </c>
      <c r="C37" s="493"/>
      <c r="D37" s="493"/>
      <c r="E37" s="493"/>
      <c r="F37" s="493"/>
      <c r="G37" s="493"/>
      <c r="H37" s="493"/>
      <c r="I37" s="494"/>
    </row>
    <row r="38" spans="1:9" ht="21" customHeight="1">
      <c r="A38" s="587"/>
      <c r="B38" s="46" t="s">
        <v>23</v>
      </c>
      <c r="C38" s="490" t="s">
        <v>24</v>
      </c>
      <c r="D38" s="490"/>
      <c r="E38" s="32" t="s">
        <v>25</v>
      </c>
      <c r="F38" s="32" t="s">
        <v>26</v>
      </c>
      <c r="G38" s="32" t="s">
        <v>27</v>
      </c>
      <c r="H38" s="32" t="s">
        <v>28</v>
      </c>
      <c r="I38" s="47" t="s">
        <v>29</v>
      </c>
    </row>
    <row r="39" spans="1:9" ht="14.65" customHeight="1">
      <c r="A39" s="587"/>
      <c r="B39" s="69">
        <v>2024</v>
      </c>
      <c r="C39" s="491">
        <v>0</v>
      </c>
      <c r="D39" s="491"/>
      <c r="E39" s="63">
        <v>0</v>
      </c>
      <c r="F39" s="63">
        <v>0</v>
      </c>
      <c r="G39" s="63">
        <v>0</v>
      </c>
      <c r="H39" s="63">
        <f>E39+F39+G39</f>
        <v>0</v>
      </c>
      <c r="I39" s="43">
        <f>C39+E39+F39+G39</f>
        <v>0</v>
      </c>
    </row>
    <row r="40" spans="1:9" ht="14.65" customHeight="1" thickBot="1">
      <c r="A40" s="587"/>
      <c r="B40" s="70">
        <v>2025</v>
      </c>
      <c r="C40" s="491">
        <v>0</v>
      </c>
      <c r="D40" s="491"/>
      <c r="E40" s="63">
        <v>0</v>
      </c>
      <c r="F40" s="63">
        <v>0</v>
      </c>
      <c r="G40" s="63">
        <v>0</v>
      </c>
      <c r="H40" s="63">
        <f>E40+F40+G40</f>
        <v>0</v>
      </c>
      <c r="I40" s="43">
        <f>C40+E40+F40+G40</f>
        <v>0</v>
      </c>
    </row>
    <row r="41" spans="1:9" s="27" customFormat="1" ht="19.899999999999999" customHeight="1" thickTop="1">
      <c r="A41" s="588" t="s">
        <v>217</v>
      </c>
      <c r="B41" s="48" t="s">
        <v>30</v>
      </c>
      <c r="C41" s="495" t="s">
        <v>31</v>
      </c>
      <c r="D41" s="495"/>
      <c r="E41" s="495"/>
      <c r="F41" s="495"/>
      <c r="G41" s="495">
        <v>1</v>
      </c>
      <c r="H41" s="495"/>
      <c r="I41" s="94">
        <v>2</v>
      </c>
    </row>
    <row r="42" spans="1:9" s="27" customFormat="1" ht="45" customHeight="1">
      <c r="A42" s="587"/>
      <c r="B42" s="71">
        <v>1</v>
      </c>
      <c r="C42" s="470" t="s">
        <v>32</v>
      </c>
      <c r="D42" s="470"/>
      <c r="E42" s="470"/>
      <c r="F42" s="470"/>
      <c r="G42" s="517" t="s">
        <v>279</v>
      </c>
      <c r="H42" s="517"/>
      <c r="I42" s="95" t="s">
        <v>33</v>
      </c>
    </row>
    <row r="43" spans="1:9" ht="17.649999999999999" customHeight="1">
      <c r="A43" s="587"/>
      <c r="B43" s="71">
        <v>11</v>
      </c>
      <c r="C43" s="520" t="s">
        <v>34</v>
      </c>
      <c r="D43" s="520"/>
      <c r="E43" s="520"/>
      <c r="F43" s="520"/>
      <c r="G43" s="518">
        <f>I27</f>
        <v>0</v>
      </c>
      <c r="H43" s="518"/>
      <c r="I43" s="96">
        <v>1</v>
      </c>
    </row>
    <row r="44" spans="1:9" ht="17.649999999999999" customHeight="1">
      <c r="A44" s="587"/>
      <c r="B44" s="105">
        <v>1101</v>
      </c>
      <c r="C44" s="516" t="s">
        <v>35</v>
      </c>
      <c r="D44" s="516"/>
      <c r="E44" s="516"/>
      <c r="F44" s="516"/>
      <c r="G44" s="519">
        <f>(C31*F24*G24)+(C35*F25*G25)+(C39*F26*G26)+(C32*F24*H24)+(C36*F25*H25)+(C40*F26*H26)</f>
        <v>0</v>
      </c>
      <c r="H44" s="519"/>
      <c r="I44" s="106" t="e">
        <f>G44/G43</f>
        <v>#DIV/0!</v>
      </c>
    </row>
    <row r="45" spans="1:9" ht="17.649999999999999" customHeight="1">
      <c r="A45" s="587"/>
      <c r="B45" s="105">
        <v>1102</v>
      </c>
      <c r="C45" s="516" t="s">
        <v>36</v>
      </c>
      <c r="D45" s="516"/>
      <c r="E45" s="516"/>
      <c r="F45" s="516"/>
      <c r="G45" s="519">
        <f>(E31*F24*G24)+(E35*F25*G25)+(E39*F26*G26)+(E32*F24*H24)+(E36*F25*H25)+(E40*F26*H26)</f>
        <v>0</v>
      </c>
      <c r="H45" s="519"/>
      <c r="I45" s="106" t="e">
        <f>G45/G43</f>
        <v>#DIV/0!</v>
      </c>
    </row>
    <row r="46" spans="1:9" ht="17.649999999999999" customHeight="1">
      <c r="A46" s="587"/>
      <c r="B46" s="105">
        <v>1103</v>
      </c>
      <c r="C46" s="516" t="s">
        <v>37</v>
      </c>
      <c r="D46" s="516"/>
      <c r="E46" s="516"/>
      <c r="F46" s="516"/>
      <c r="G46" s="519">
        <f>(F31*F24*G24)+(F35*F25*G25)+(F39*F26*G26)+(F32*F24*H24)+(F36*F25*H25)+(F40*F26*H26)</f>
        <v>0</v>
      </c>
      <c r="H46" s="519"/>
      <c r="I46" s="106" t="e">
        <f>G46/G43</f>
        <v>#DIV/0!</v>
      </c>
    </row>
    <row r="47" spans="1:9" ht="17.649999999999999" customHeight="1">
      <c r="A47" s="587"/>
      <c r="B47" s="105">
        <v>1104</v>
      </c>
      <c r="C47" s="516" t="s">
        <v>38</v>
      </c>
      <c r="D47" s="516"/>
      <c r="E47" s="516"/>
      <c r="F47" s="516"/>
      <c r="G47" s="519">
        <f>(G31*F24*G24)+(G35*F25*G25)+(G39*F26*G26)+(G32*F24*H24)+(G36*F25*H25)+(G40*F26*H26)</f>
        <v>0</v>
      </c>
      <c r="H47" s="519"/>
      <c r="I47" s="106" t="e">
        <f>G47/G43</f>
        <v>#DIV/0!</v>
      </c>
    </row>
    <row r="48" spans="1:9" ht="22.15" customHeight="1">
      <c r="A48" s="587"/>
      <c r="B48" s="65">
        <v>12</v>
      </c>
      <c r="C48" s="496" t="s">
        <v>264</v>
      </c>
      <c r="D48" s="496"/>
      <c r="E48" s="496"/>
      <c r="F48" s="496"/>
      <c r="G48" s="466">
        <v>0</v>
      </c>
      <c r="H48" s="466"/>
      <c r="I48" s="50" t="e">
        <f>G48/G43</f>
        <v>#DIV/0!</v>
      </c>
    </row>
    <row r="49" spans="1:11" ht="21.6" customHeight="1">
      <c r="A49" s="587"/>
      <c r="B49" s="65">
        <v>13</v>
      </c>
      <c r="C49" s="496" t="s">
        <v>54</v>
      </c>
      <c r="D49" s="496"/>
      <c r="E49" s="496"/>
      <c r="F49" s="496"/>
      <c r="G49" s="466">
        <v>0</v>
      </c>
      <c r="H49" s="466"/>
      <c r="I49" s="50" t="e">
        <f>G49/G43</f>
        <v>#DIV/0!</v>
      </c>
    </row>
    <row r="50" spans="1:11" ht="21.6" customHeight="1">
      <c r="A50" s="587"/>
      <c r="B50" s="65">
        <v>14</v>
      </c>
      <c r="C50" s="496" t="s">
        <v>263</v>
      </c>
      <c r="D50" s="496"/>
      <c r="E50" s="496"/>
      <c r="F50" s="496"/>
      <c r="G50" s="466">
        <v>0</v>
      </c>
      <c r="H50" s="466"/>
      <c r="I50" s="50" t="e">
        <f>G50/G43</f>
        <v>#DIV/0!</v>
      </c>
    </row>
    <row r="51" spans="1:11" ht="21.6" customHeight="1">
      <c r="A51" s="587"/>
      <c r="B51" s="65">
        <v>15</v>
      </c>
      <c r="C51" s="487" t="s">
        <v>416</v>
      </c>
      <c r="D51" s="488"/>
      <c r="E51" s="488"/>
      <c r="F51" s="489"/>
      <c r="G51" s="466">
        <v>0</v>
      </c>
      <c r="H51" s="466"/>
      <c r="I51" s="50">
        <v>0</v>
      </c>
    </row>
    <row r="52" spans="1:11" ht="21.6" customHeight="1">
      <c r="A52" s="587"/>
      <c r="B52" s="65">
        <v>16</v>
      </c>
      <c r="C52" s="487" t="s">
        <v>417</v>
      </c>
      <c r="D52" s="488"/>
      <c r="E52" s="488"/>
      <c r="F52" s="489"/>
      <c r="G52" s="466">
        <v>0</v>
      </c>
      <c r="H52" s="466"/>
      <c r="I52" s="50" t="e">
        <f t="shared" ref="I52" si="0">G52/G45</f>
        <v>#DIV/0!</v>
      </c>
    </row>
    <row r="53" spans="1:11" ht="17.649999999999999" customHeight="1">
      <c r="A53" s="587"/>
      <c r="B53" s="65">
        <v>17</v>
      </c>
      <c r="C53" s="464" t="s">
        <v>194</v>
      </c>
      <c r="D53" s="464"/>
      <c r="E53" s="464"/>
      <c r="F53" s="464"/>
      <c r="G53" s="465">
        <v>0</v>
      </c>
      <c r="H53" s="465"/>
      <c r="I53" s="51" t="e">
        <f>G53/G43</f>
        <v>#DIV/0!</v>
      </c>
    </row>
    <row r="54" spans="1:11" ht="17.649999999999999" customHeight="1">
      <c r="A54" s="587"/>
      <c r="B54" s="65">
        <v>18</v>
      </c>
      <c r="C54" s="464" t="s">
        <v>39</v>
      </c>
      <c r="D54" s="464"/>
      <c r="E54" s="464"/>
      <c r="F54" s="464"/>
      <c r="G54" s="465">
        <v>0</v>
      </c>
      <c r="H54" s="465"/>
      <c r="I54" s="51" t="e">
        <f>G54/G43</f>
        <v>#DIV/0!</v>
      </c>
    </row>
    <row r="55" spans="1:11" ht="17.649999999999999" customHeight="1">
      <c r="A55" s="587"/>
      <c r="B55" s="65">
        <v>19</v>
      </c>
      <c r="C55" s="464" t="s">
        <v>40</v>
      </c>
      <c r="D55" s="464"/>
      <c r="E55" s="464"/>
      <c r="F55" s="464"/>
      <c r="G55" s="465">
        <v>0</v>
      </c>
      <c r="H55" s="465"/>
      <c r="I55" s="51" t="e">
        <f>G55/G43</f>
        <v>#DIV/0!</v>
      </c>
    </row>
    <row r="56" spans="1:11" ht="17.649999999999999" customHeight="1">
      <c r="A56" s="587"/>
      <c r="B56" s="65">
        <v>20</v>
      </c>
      <c r="C56" s="464" t="s">
        <v>41</v>
      </c>
      <c r="D56" s="464"/>
      <c r="E56" s="464"/>
      <c r="F56" s="464"/>
      <c r="G56" s="465">
        <v>0</v>
      </c>
      <c r="H56" s="465"/>
      <c r="I56" s="51" t="e">
        <f>G56/G43</f>
        <v>#DIV/0!</v>
      </c>
    </row>
    <row r="57" spans="1:11" s="28" customFormat="1" ht="16.149999999999999" customHeight="1" thickBot="1">
      <c r="A57" s="587"/>
      <c r="B57" s="540" t="s">
        <v>42</v>
      </c>
      <c r="C57" s="541"/>
      <c r="D57" s="541"/>
      <c r="E57" s="541"/>
      <c r="F57" s="541"/>
      <c r="G57" s="475">
        <f>SUM(G43+G48+G49+G50+G53+G54+G55+G56)</f>
        <v>0</v>
      </c>
      <c r="H57" s="475"/>
      <c r="I57" s="97" t="e">
        <f>G57/G43</f>
        <v>#DIV/0!</v>
      </c>
      <c r="J57" s="98"/>
      <c r="K57" s="98"/>
    </row>
    <row r="58" spans="1:11" s="27" customFormat="1" ht="18" customHeight="1" thickTop="1">
      <c r="A58" s="567" t="s">
        <v>218</v>
      </c>
      <c r="B58" s="49" t="s">
        <v>30</v>
      </c>
      <c r="C58" s="495" t="s">
        <v>43</v>
      </c>
      <c r="D58" s="495"/>
      <c r="E58" s="495"/>
      <c r="F58" s="495"/>
      <c r="G58" s="495">
        <v>1</v>
      </c>
      <c r="H58" s="495"/>
      <c r="I58" s="94">
        <v>2</v>
      </c>
    </row>
    <row r="59" spans="1:11" s="27" customFormat="1" ht="32.25" customHeight="1">
      <c r="A59" s="568"/>
      <c r="B59" s="72">
        <v>2</v>
      </c>
      <c r="C59" s="470" t="s">
        <v>44</v>
      </c>
      <c r="D59" s="470"/>
      <c r="E59" s="470"/>
      <c r="F59" s="470"/>
      <c r="G59" s="517" t="s">
        <v>206</v>
      </c>
      <c r="H59" s="517"/>
      <c r="I59" s="95" t="s">
        <v>45</v>
      </c>
    </row>
    <row r="60" spans="1:11" s="27" customFormat="1" ht="16.5" customHeight="1">
      <c r="A60" s="568"/>
      <c r="B60" s="66">
        <v>21</v>
      </c>
      <c r="C60" s="470" t="s">
        <v>46</v>
      </c>
      <c r="D60" s="470"/>
      <c r="E60" s="470"/>
      <c r="F60" s="470"/>
      <c r="G60" s="470"/>
      <c r="H60" s="470"/>
      <c r="I60" s="471"/>
    </row>
    <row r="61" spans="1:11" s="27" customFormat="1" ht="16.5" customHeight="1">
      <c r="A61" s="568"/>
      <c r="B61" s="67">
        <v>2101</v>
      </c>
      <c r="C61" s="467" t="s">
        <v>24</v>
      </c>
      <c r="D61" s="467"/>
      <c r="E61" s="467"/>
      <c r="F61" s="467"/>
      <c r="G61" s="466">
        <v>0</v>
      </c>
      <c r="H61" s="466"/>
      <c r="I61" s="50" t="e">
        <f>G61/$G$43</f>
        <v>#DIV/0!</v>
      </c>
    </row>
    <row r="62" spans="1:11" s="27" customFormat="1" ht="16.5" customHeight="1">
      <c r="A62" s="568"/>
      <c r="B62" s="67">
        <v>2102</v>
      </c>
      <c r="C62" s="467" t="s">
        <v>25</v>
      </c>
      <c r="D62" s="467"/>
      <c r="E62" s="467"/>
      <c r="F62" s="467"/>
      <c r="G62" s="485">
        <v>0</v>
      </c>
      <c r="H62" s="486"/>
      <c r="I62" s="50" t="e">
        <f>G62/$G$43</f>
        <v>#DIV/0!</v>
      </c>
    </row>
    <row r="63" spans="1:11" s="28" customFormat="1" ht="16.149999999999999" customHeight="1">
      <c r="A63" s="568"/>
      <c r="B63" s="468" t="s">
        <v>47</v>
      </c>
      <c r="C63" s="469"/>
      <c r="D63" s="469"/>
      <c r="E63" s="469"/>
      <c r="F63" s="469"/>
      <c r="G63" s="465">
        <f>SUM(G61:H62)</f>
        <v>0</v>
      </c>
      <c r="H63" s="465"/>
      <c r="I63" s="51" t="e">
        <f>SUM(I61:I62)</f>
        <v>#DIV/0!</v>
      </c>
      <c r="J63" s="98"/>
      <c r="K63" s="98"/>
    </row>
    <row r="64" spans="1:11" s="28" customFormat="1" ht="16.149999999999999" customHeight="1">
      <c r="A64" s="568"/>
      <c r="B64" s="468" t="s">
        <v>48</v>
      </c>
      <c r="C64" s="469"/>
      <c r="D64" s="469"/>
      <c r="E64" s="469"/>
      <c r="F64" s="469"/>
      <c r="G64" s="465">
        <f>+(G44+G45)-(G61+G62)</f>
        <v>0</v>
      </c>
      <c r="H64" s="465"/>
      <c r="I64" s="99" t="e">
        <f>+(I44+I45)-(I61+I62)</f>
        <v>#DIV/0!</v>
      </c>
      <c r="J64" s="98"/>
      <c r="K64" s="98"/>
    </row>
    <row r="65" spans="1:11" s="28" customFormat="1" ht="13.15" customHeight="1">
      <c r="A65" s="568"/>
      <c r="B65" s="589"/>
      <c r="C65" s="590"/>
      <c r="D65" s="590"/>
      <c r="E65" s="590"/>
      <c r="F65" s="590"/>
      <c r="G65" s="590"/>
      <c r="H65" s="590"/>
      <c r="I65" s="591"/>
      <c r="J65" s="98"/>
      <c r="K65" s="98"/>
    </row>
    <row r="66" spans="1:11" s="28" customFormat="1" ht="15" customHeight="1">
      <c r="A66" s="568"/>
      <c r="B66" s="66">
        <v>22</v>
      </c>
      <c r="C66" s="472" t="s">
        <v>49</v>
      </c>
      <c r="D66" s="472"/>
      <c r="E66" s="472"/>
      <c r="F66" s="472"/>
      <c r="G66" s="472"/>
      <c r="H66" s="472"/>
      <c r="I66" s="473"/>
      <c r="J66" s="98"/>
      <c r="K66" s="98"/>
    </row>
    <row r="67" spans="1:11" s="28" customFormat="1" ht="15" customHeight="1">
      <c r="A67" s="568"/>
      <c r="B67" s="67">
        <v>2201</v>
      </c>
      <c r="C67" s="467" t="s">
        <v>50</v>
      </c>
      <c r="D67" s="467"/>
      <c r="E67" s="467"/>
      <c r="F67" s="467"/>
      <c r="G67" s="466">
        <v>0</v>
      </c>
      <c r="H67" s="466"/>
      <c r="I67" s="50" t="e">
        <f>G67/$G$43</f>
        <v>#DIV/0!</v>
      </c>
      <c r="J67" s="98"/>
      <c r="K67" s="98"/>
    </row>
    <row r="68" spans="1:11" s="28" customFormat="1" ht="15" customHeight="1">
      <c r="A68" s="568"/>
      <c r="B68" s="67">
        <v>2202</v>
      </c>
      <c r="C68" s="467" t="s">
        <v>51</v>
      </c>
      <c r="D68" s="467"/>
      <c r="E68" s="467"/>
      <c r="F68" s="467"/>
      <c r="G68" s="466">
        <v>0</v>
      </c>
      <c r="H68" s="466"/>
      <c r="I68" s="50" t="e">
        <f t="shared" ref="I68:I77" si="1">G68/$G$43</f>
        <v>#DIV/0!</v>
      </c>
      <c r="J68" s="98"/>
      <c r="K68" s="98"/>
    </row>
    <row r="69" spans="1:11" s="28" customFormat="1" ht="15" customHeight="1">
      <c r="A69" s="568"/>
      <c r="B69" s="67">
        <v>2203</v>
      </c>
      <c r="C69" s="467" t="s">
        <v>52</v>
      </c>
      <c r="D69" s="467"/>
      <c r="E69" s="467"/>
      <c r="F69" s="467"/>
      <c r="G69" s="466">
        <v>0</v>
      </c>
      <c r="H69" s="466"/>
      <c r="I69" s="50" t="e">
        <f t="shared" si="1"/>
        <v>#DIV/0!</v>
      </c>
      <c r="J69" s="98"/>
      <c r="K69" s="98"/>
    </row>
    <row r="70" spans="1:11" s="28" customFormat="1" ht="15" customHeight="1">
      <c r="A70" s="568"/>
      <c r="B70" s="67">
        <v>2204</v>
      </c>
      <c r="C70" s="467" t="s">
        <v>53</v>
      </c>
      <c r="D70" s="467"/>
      <c r="E70" s="467"/>
      <c r="F70" s="467"/>
      <c r="G70" s="466">
        <v>0</v>
      </c>
      <c r="H70" s="466"/>
      <c r="I70" s="50" t="e">
        <f t="shared" si="1"/>
        <v>#DIV/0!</v>
      </c>
      <c r="J70" s="98"/>
      <c r="K70" s="98"/>
    </row>
    <row r="71" spans="1:11" s="28" customFormat="1" ht="20.45" customHeight="1">
      <c r="A71" s="568"/>
      <c r="B71" s="67">
        <v>2205</v>
      </c>
      <c r="C71" s="474" t="s">
        <v>276</v>
      </c>
      <c r="D71" s="474"/>
      <c r="E71" s="474"/>
      <c r="F71" s="474"/>
      <c r="G71" s="466">
        <v>0</v>
      </c>
      <c r="H71" s="466"/>
      <c r="I71" s="50" t="e">
        <f t="shared" si="1"/>
        <v>#DIV/0!</v>
      </c>
      <c r="J71" s="98"/>
      <c r="K71" s="98"/>
    </row>
    <row r="72" spans="1:11" s="28" customFormat="1" ht="22.15" customHeight="1">
      <c r="A72" s="568"/>
      <c r="B72" s="67">
        <v>2206</v>
      </c>
      <c r="C72" s="474" t="s">
        <v>277</v>
      </c>
      <c r="D72" s="474"/>
      <c r="E72" s="474"/>
      <c r="F72" s="474"/>
      <c r="G72" s="466">
        <v>0</v>
      </c>
      <c r="H72" s="466"/>
      <c r="I72" s="50" t="e">
        <f t="shared" si="1"/>
        <v>#DIV/0!</v>
      </c>
      <c r="J72" s="98"/>
      <c r="K72" s="98"/>
    </row>
    <row r="73" spans="1:11" s="28" customFormat="1" ht="22.15" customHeight="1">
      <c r="A73" s="568"/>
      <c r="B73" s="67">
        <v>2207</v>
      </c>
      <c r="C73" s="474" t="s">
        <v>416</v>
      </c>
      <c r="D73" s="474"/>
      <c r="E73" s="474"/>
      <c r="F73" s="474"/>
      <c r="G73" s="466">
        <v>0</v>
      </c>
      <c r="H73" s="466"/>
      <c r="I73" s="50" t="e">
        <f t="shared" si="1"/>
        <v>#DIV/0!</v>
      </c>
      <c r="J73" s="98"/>
      <c r="K73" s="98"/>
    </row>
    <row r="74" spans="1:11" s="28" customFormat="1" ht="22.15" customHeight="1">
      <c r="A74" s="568"/>
      <c r="B74" s="67">
        <v>2208</v>
      </c>
      <c r="C74" s="474" t="s">
        <v>417</v>
      </c>
      <c r="D74" s="474"/>
      <c r="E74" s="474"/>
      <c r="F74" s="474"/>
      <c r="G74" s="466">
        <v>0</v>
      </c>
      <c r="H74" s="466"/>
      <c r="I74" s="50" t="e">
        <f t="shared" si="1"/>
        <v>#DIV/0!</v>
      </c>
      <c r="J74" s="98"/>
      <c r="K74" s="98"/>
    </row>
    <row r="75" spans="1:11" s="28" customFormat="1" ht="17.45" customHeight="1">
      <c r="A75" s="568"/>
      <c r="B75" s="67">
        <v>2209</v>
      </c>
      <c r="C75" s="474" t="s">
        <v>263</v>
      </c>
      <c r="D75" s="474"/>
      <c r="E75" s="474"/>
      <c r="F75" s="474"/>
      <c r="G75" s="466">
        <v>0</v>
      </c>
      <c r="H75" s="466"/>
      <c r="I75" s="50" t="e">
        <f t="shared" ref="I75" si="2">G75/$G$43</f>
        <v>#DIV/0!</v>
      </c>
      <c r="J75" s="98"/>
      <c r="K75" s="98"/>
    </row>
    <row r="76" spans="1:11" s="28" customFormat="1" ht="15" customHeight="1">
      <c r="A76" s="568"/>
      <c r="B76" s="67">
        <v>2210</v>
      </c>
      <c r="C76" s="467" t="s">
        <v>55</v>
      </c>
      <c r="D76" s="467"/>
      <c r="E76" s="467"/>
      <c r="F76" s="467"/>
      <c r="G76" s="466">
        <v>0</v>
      </c>
      <c r="H76" s="466"/>
      <c r="I76" s="50" t="e">
        <f t="shared" si="1"/>
        <v>#DIV/0!</v>
      </c>
      <c r="J76" s="98"/>
      <c r="K76" s="98"/>
    </row>
    <row r="77" spans="1:11" s="28" customFormat="1" ht="15" customHeight="1">
      <c r="A77" s="568"/>
      <c r="B77" s="67">
        <v>2211</v>
      </c>
      <c r="C77" s="467" t="s">
        <v>56</v>
      </c>
      <c r="D77" s="467"/>
      <c r="E77" s="467"/>
      <c r="F77" s="467"/>
      <c r="G77" s="466">
        <v>0</v>
      </c>
      <c r="H77" s="466"/>
      <c r="I77" s="50" t="e">
        <f t="shared" si="1"/>
        <v>#DIV/0!</v>
      </c>
      <c r="J77" s="98"/>
      <c r="K77" s="98"/>
    </row>
    <row r="78" spans="1:11" s="28" customFormat="1" ht="15" customHeight="1">
      <c r="A78" s="568"/>
      <c r="B78" s="468" t="s">
        <v>57</v>
      </c>
      <c r="C78" s="469"/>
      <c r="D78" s="469"/>
      <c r="E78" s="469"/>
      <c r="F78" s="469"/>
      <c r="G78" s="465">
        <f>SUM(G67:H77)</f>
        <v>0</v>
      </c>
      <c r="H78" s="465"/>
      <c r="I78" s="51" t="e">
        <f>SUM(I67:I77)</f>
        <v>#DIV/0!</v>
      </c>
      <c r="J78" s="98"/>
      <c r="K78" s="98"/>
    </row>
    <row r="79" spans="1:11" s="28" customFormat="1" ht="15" customHeight="1">
      <c r="A79" s="568"/>
      <c r="B79" s="468" t="s">
        <v>48</v>
      </c>
      <c r="C79" s="469"/>
      <c r="D79" s="469"/>
      <c r="E79" s="469"/>
      <c r="F79" s="469"/>
      <c r="G79" s="465">
        <f>+((G46+G48+G49)-SUM(G67:H72))</f>
        <v>0</v>
      </c>
      <c r="H79" s="465"/>
      <c r="I79" s="99" t="e">
        <f>+((I46)-SUM(I67:I70))</f>
        <v>#DIV/0!</v>
      </c>
      <c r="J79" s="98"/>
      <c r="K79" s="98"/>
    </row>
    <row r="80" spans="1:11" s="28" customFormat="1" ht="15" customHeight="1">
      <c r="A80" s="568"/>
      <c r="B80" s="454"/>
      <c r="C80" s="455"/>
      <c r="D80" s="455"/>
      <c r="E80" s="455"/>
      <c r="F80" s="455"/>
      <c r="G80" s="455"/>
      <c r="H80" s="455"/>
      <c r="I80" s="592"/>
      <c r="J80" s="98"/>
      <c r="K80" s="98"/>
    </row>
    <row r="81" spans="1:11" ht="18" customHeight="1">
      <c r="A81" s="568"/>
      <c r="B81" s="66">
        <v>31</v>
      </c>
      <c r="C81" s="472" t="s">
        <v>58</v>
      </c>
      <c r="D81" s="472"/>
      <c r="E81" s="472"/>
      <c r="F81" s="472"/>
      <c r="G81" s="472"/>
      <c r="H81" s="472"/>
      <c r="I81" s="473"/>
    </row>
    <row r="82" spans="1:11" ht="18" customHeight="1">
      <c r="A82" s="568"/>
      <c r="B82" s="66">
        <v>3101</v>
      </c>
      <c r="C82" s="470" t="s">
        <v>59</v>
      </c>
      <c r="D82" s="470"/>
      <c r="E82" s="470"/>
      <c r="F82" s="470"/>
      <c r="G82" s="470"/>
      <c r="H82" s="470"/>
      <c r="I82" s="471"/>
    </row>
    <row r="83" spans="1:11" ht="16.5" customHeight="1">
      <c r="A83" s="568"/>
      <c r="B83" s="67">
        <v>3102</v>
      </c>
      <c r="C83" s="467" t="s">
        <v>60</v>
      </c>
      <c r="D83" s="467"/>
      <c r="E83" s="467"/>
      <c r="F83" s="467"/>
      <c r="G83" s="466">
        <v>0</v>
      </c>
      <c r="H83" s="466"/>
      <c r="I83" s="50" t="e">
        <f>G83/$G$43</f>
        <v>#DIV/0!</v>
      </c>
    </row>
    <row r="84" spans="1:11" ht="18" customHeight="1">
      <c r="A84" s="568"/>
      <c r="B84" s="67">
        <v>3103</v>
      </c>
      <c r="C84" s="467" t="s">
        <v>61</v>
      </c>
      <c r="D84" s="467"/>
      <c r="E84" s="467"/>
      <c r="F84" s="467"/>
      <c r="G84" s="466">
        <v>0</v>
      </c>
      <c r="H84" s="466"/>
      <c r="I84" s="50" t="e">
        <f t="shared" ref="I84:I95" si="3">G84/$G$43</f>
        <v>#DIV/0!</v>
      </c>
    </row>
    <row r="85" spans="1:11" ht="18" customHeight="1">
      <c r="A85" s="568"/>
      <c r="B85" s="67">
        <v>3104</v>
      </c>
      <c r="C85" s="467" t="s">
        <v>62</v>
      </c>
      <c r="D85" s="467"/>
      <c r="E85" s="467"/>
      <c r="F85" s="467"/>
      <c r="G85" s="466">
        <v>0</v>
      </c>
      <c r="H85" s="466"/>
      <c r="I85" s="50" t="e">
        <f t="shared" si="3"/>
        <v>#DIV/0!</v>
      </c>
    </row>
    <row r="86" spans="1:11" ht="18" customHeight="1">
      <c r="A86" s="568"/>
      <c r="B86" s="67">
        <v>3105</v>
      </c>
      <c r="C86" s="467" t="s">
        <v>63</v>
      </c>
      <c r="D86" s="467"/>
      <c r="E86" s="467"/>
      <c r="F86" s="467"/>
      <c r="G86" s="466">
        <v>0</v>
      </c>
      <c r="H86" s="466"/>
      <c r="I86" s="50" t="e">
        <f t="shared" si="3"/>
        <v>#DIV/0!</v>
      </c>
    </row>
    <row r="87" spans="1:11" ht="18" customHeight="1">
      <c r="A87" s="568"/>
      <c r="B87" s="67">
        <v>3106</v>
      </c>
      <c r="C87" s="467" t="s">
        <v>64</v>
      </c>
      <c r="D87" s="467"/>
      <c r="E87" s="467"/>
      <c r="F87" s="467"/>
      <c r="G87" s="466">
        <v>0</v>
      </c>
      <c r="H87" s="466"/>
      <c r="I87" s="50" t="e">
        <f t="shared" si="3"/>
        <v>#DIV/0!</v>
      </c>
    </row>
    <row r="88" spans="1:11" ht="18" customHeight="1">
      <c r="A88" s="568"/>
      <c r="B88" s="67">
        <v>3107</v>
      </c>
      <c r="C88" s="467" t="s">
        <v>65</v>
      </c>
      <c r="D88" s="467"/>
      <c r="E88" s="467"/>
      <c r="F88" s="467"/>
      <c r="G88" s="466">
        <v>0</v>
      </c>
      <c r="H88" s="466"/>
      <c r="I88" s="50" t="e">
        <f t="shared" si="3"/>
        <v>#DIV/0!</v>
      </c>
    </row>
    <row r="89" spans="1:11" ht="18" customHeight="1">
      <c r="A89" s="568"/>
      <c r="B89" s="67">
        <v>3108</v>
      </c>
      <c r="C89" s="467" t="s">
        <v>66</v>
      </c>
      <c r="D89" s="467"/>
      <c r="E89" s="467"/>
      <c r="F89" s="467"/>
      <c r="G89" s="466">
        <v>0</v>
      </c>
      <c r="H89" s="466"/>
      <c r="I89" s="50" t="e">
        <f t="shared" si="3"/>
        <v>#DIV/0!</v>
      </c>
    </row>
    <row r="90" spans="1:11" ht="18" customHeight="1">
      <c r="A90" s="568"/>
      <c r="B90" s="67">
        <v>3109</v>
      </c>
      <c r="C90" s="467" t="s">
        <v>67</v>
      </c>
      <c r="D90" s="467"/>
      <c r="E90" s="467"/>
      <c r="F90" s="467"/>
      <c r="G90" s="466">
        <v>0</v>
      </c>
      <c r="H90" s="466"/>
      <c r="I90" s="50" t="e">
        <f t="shared" si="3"/>
        <v>#DIV/0!</v>
      </c>
    </row>
    <row r="91" spans="1:11" ht="18" customHeight="1">
      <c r="A91" s="568"/>
      <c r="B91" s="67">
        <v>3110</v>
      </c>
      <c r="C91" s="467" t="s">
        <v>68</v>
      </c>
      <c r="D91" s="467"/>
      <c r="E91" s="467"/>
      <c r="F91" s="467"/>
      <c r="G91" s="466">
        <v>0</v>
      </c>
      <c r="H91" s="466"/>
      <c r="I91" s="50" t="e">
        <f t="shared" si="3"/>
        <v>#DIV/0!</v>
      </c>
    </row>
    <row r="92" spans="1:11" ht="18" customHeight="1">
      <c r="A92" s="568"/>
      <c r="B92" s="67">
        <v>3111</v>
      </c>
      <c r="C92" s="467" t="s">
        <v>69</v>
      </c>
      <c r="D92" s="467"/>
      <c r="E92" s="467"/>
      <c r="F92" s="467"/>
      <c r="G92" s="466">
        <v>0</v>
      </c>
      <c r="H92" s="466"/>
      <c r="I92" s="50" t="e">
        <f t="shared" si="3"/>
        <v>#DIV/0!</v>
      </c>
    </row>
    <row r="93" spans="1:11" ht="18" customHeight="1">
      <c r="A93" s="568"/>
      <c r="B93" s="67">
        <v>3112</v>
      </c>
      <c r="C93" s="467" t="s">
        <v>70</v>
      </c>
      <c r="D93" s="467"/>
      <c r="E93" s="467"/>
      <c r="F93" s="467"/>
      <c r="G93" s="466">
        <v>0</v>
      </c>
      <c r="H93" s="466"/>
      <c r="I93" s="50" t="e">
        <f t="shared" si="3"/>
        <v>#DIV/0!</v>
      </c>
    </row>
    <row r="94" spans="1:11" ht="18" customHeight="1">
      <c r="A94" s="568"/>
      <c r="B94" s="67">
        <v>3113</v>
      </c>
      <c r="C94" s="467" t="s">
        <v>71</v>
      </c>
      <c r="D94" s="467"/>
      <c r="E94" s="467"/>
      <c r="F94" s="467"/>
      <c r="G94" s="466">
        <v>0</v>
      </c>
      <c r="H94" s="466"/>
      <c r="I94" s="50" t="e">
        <f t="shared" si="3"/>
        <v>#DIV/0!</v>
      </c>
    </row>
    <row r="95" spans="1:11" ht="18" customHeight="1">
      <c r="A95" s="568"/>
      <c r="B95" s="67">
        <v>3114</v>
      </c>
      <c r="C95" s="467" t="s">
        <v>56</v>
      </c>
      <c r="D95" s="467"/>
      <c r="E95" s="467"/>
      <c r="F95" s="467"/>
      <c r="G95" s="466">
        <v>0</v>
      </c>
      <c r="H95" s="466"/>
      <c r="I95" s="50" t="e">
        <f t="shared" si="3"/>
        <v>#DIV/0!</v>
      </c>
    </row>
    <row r="96" spans="1:11" s="28" customFormat="1" ht="13.5" customHeight="1">
      <c r="A96" s="568"/>
      <c r="B96" s="454" t="s">
        <v>57</v>
      </c>
      <c r="C96" s="455"/>
      <c r="D96" s="455"/>
      <c r="E96" s="455"/>
      <c r="F96" s="455"/>
      <c r="G96" s="542">
        <f>SUM(G83:H95)</f>
        <v>0</v>
      </c>
      <c r="H96" s="542"/>
      <c r="I96" s="51" t="e">
        <f>SUM(I83:I95)</f>
        <v>#DIV/0!</v>
      </c>
      <c r="J96" s="98"/>
      <c r="K96" s="98"/>
    </row>
    <row r="97" spans="1:11" s="28" customFormat="1" ht="13.15" customHeight="1">
      <c r="A97" s="568"/>
      <c r="B97" s="593"/>
      <c r="C97" s="594"/>
      <c r="D97" s="594"/>
      <c r="E97" s="594"/>
      <c r="F97" s="594"/>
      <c r="G97" s="594"/>
      <c r="H97" s="594"/>
      <c r="I97" s="595"/>
      <c r="J97" s="26"/>
      <c r="K97" s="98"/>
    </row>
    <row r="98" spans="1:11" ht="13.5" customHeight="1">
      <c r="A98" s="568"/>
      <c r="B98" s="66">
        <v>3202</v>
      </c>
      <c r="C98" s="472" t="s">
        <v>72</v>
      </c>
      <c r="D98" s="472"/>
      <c r="E98" s="472"/>
      <c r="F98" s="472"/>
      <c r="G98" s="472"/>
      <c r="H98" s="472"/>
      <c r="I98" s="473"/>
    </row>
    <row r="99" spans="1:11" ht="16.5" customHeight="1">
      <c r="A99" s="568"/>
      <c r="B99" s="67">
        <v>3203</v>
      </c>
      <c r="C99" s="467" t="s">
        <v>73</v>
      </c>
      <c r="D99" s="467"/>
      <c r="E99" s="467"/>
      <c r="F99" s="467"/>
      <c r="G99" s="466">
        <v>0</v>
      </c>
      <c r="H99" s="466"/>
      <c r="I99" s="50" t="e">
        <f>G99/$G$43</f>
        <v>#DIV/0!</v>
      </c>
    </row>
    <row r="100" spans="1:11" ht="18" customHeight="1">
      <c r="A100" s="568"/>
      <c r="B100" s="67">
        <v>3204</v>
      </c>
      <c r="C100" s="467" t="s">
        <v>74</v>
      </c>
      <c r="D100" s="467"/>
      <c r="E100" s="467"/>
      <c r="F100" s="467"/>
      <c r="G100" s="466">
        <v>0</v>
      </c>
      <c r="H100" s="466"/>
      <c r="I100" s="50" t="e">
        <f t="shared" ref="I100:I111" si="4">G100/$G$43</f>
        <v>#DIV/0!</v>
      </c>
    </row>
    <row r="101" spans="1:11" ht="18" customHeight="1">
      <c r="A101" s="568"/>
      <c r="B101" s="67">
        <v>3205</v>
      </c>
      <c r="C101" s="467" t="s">
        <v>75</v>
      </c>
      <c r="D101" s="467"/>
      <c r="E101" s="467"/>
      <c r="F101" s="467"/>
      <c r="G101" s="466">
        <v>0</v>
      </c>
      <c r="H101" s="466"/>
      <c r="I101" s="50" t="e">
        <f t="shared" si="4"/>
        <v>#DIV/0!</v>
      </c>
    </row>
    <row r="102" spans="1:11" ht="18" customHeight="1">
      <c r="A102" s="568"/>
      <c r="B102" s="67">
        <v>3206</v>
      </c>
      <c r="C102" s="467" t="s">
        <v>76</v>
      </c>
      <c r="D102" s="467"/>
      <c r="E102" s="467"/>
      <c r="F102" s="467"/>
      <c r="G102" s="466">
        <v>0</v>
      </c>
      <c r="H102" s="466"/>
      <c r="I102" s="50" t="e">
        <f t="shared" si="4"/>
        <v>#DIV/0!</v>
      </c>
    </row>
    <row r="103" spans="1:11" ht="18" customHeight="1">
      <c r="A103" s="568"/>
      <c r="B103" s="67">
        <v>3207</v>
      </c>
      <c r="C103" s="467" t="s">
        <v>77</v>
      </c>
      <c r="D103" s="467"/>
      <c r="E103" s="467"/>
      <c r="F103" s="467"/>
      <c r="G103" s="466">
        <v>0</v>
      </c>
      <c r="H103" s="466"/>
      <c r="I103" s="50" t="e">
        <f t="shared" si="4"/>
        <v>#DIV/0!</v>
      </c>
    </row>
    <row r="104" spans="1:11" ht="18" customHeight="1">
      <c r="A104" s="568"/>
      <c r="B104" s="67">
        <v>3208</v>
      </c>
      <c r="C104" s="467" t="s">
        <v>78</v>
      </c>
      <c r="D104" s="467"/>
      <c r="E104" s="467"/>
      <c r="F104" s="467"/>
      <c r="G104" s="466">
        <v>0</v>
      </c>
      <c r="H104" s="466"/>
      <c r="I104" s="50" t="e">
        <f t="shared" si="4"/>
        <v>#DIV/0!</v>
      </c>
    </row>
    <row r="105" spans="1:11" ht="18" customHeight="1">
      <c r="A105" s="568"/>
      <c r="B105" s="67">
        <v>3209</v>
      </c>
      <c r="C105" s="467" t="s">
        <v>79</v>
      </c>
      <c r="D105" s="467"/>
      <c r="E105" s="467"/>
      <c r="F105" s="467"/>
      <c r="G105" s="466">
        <v>0</v>
      </c>
      <c r="H105" s="466"/>
      <c r="I105" s="50" t="e">
        <f t="shared" si="4"/>
        <v>#DIV/0!</v>
      </c>
    </row>
    <row r="106" spans="1:11" ht="26.25" customHeight="1">
      <c r="A106" s="568"/>
      <c r="B106" s="67">
        <v>3210</v>
      </c>
      <c r="C106" s="553" t="s">
        <v>80</v>
      </c>
      <c r="D106" s="553"/>
      <c r="E106" s="553"/>
      <c r="F106" s="553"/>
      <c r="G106" s="466">
        <v>0</v>
      </c>
      <c r="H106" s="466"/>
      <c r="I106" s="50" t="e">
        <f t="shared" si="4"/>
        <v>#DIV/0!</v>
      </c>
    </row>
    <row r="107" spans="1:11" ht="18" customHeight="1">
      <c r="A107" s="568"/>
      <c r="B107" s="67">
        <v>3211</v>
      </c>
      <c r="C107" s="467" t="s">
        <v>81</v>
      </c>
      <c r="D107" s="467"/>
      <c r="E107" s="467"/>
      <c r="F107" s="467"/>
      <c r="G107" s="466">
        <v>0</v>
      </c>
      <c r="H107" s="466"/>
      <c r="I107" s="50" t="e">
        <f t="shared" si="4"/>
        <v>#DIV/0!</v>
      </c>
    </row>
    <row r="108" spans="1:11" ht="18" customHeight="1">
      <c r="A108" s="568"/>
      <c r="B108" s="67">
        <v>3212</v>
      </c>
      <c r="C108" s="467" t="s">
        <v>82</v>
      </c>
      <c r="D108" s="467"/>
      <c r="E108" s="467"/>
      <c r="F108" s="467"/>
      <c r="G108" s="466">
        <v>0</v>
      </c>
      <c r="H108" s="466"/>
      <c r="I108" s="50" t="e">
        <f t="shared" si="4"/>
        <v>#DIV/0!</v>
      </c>
    </row>
    <row r="109" spans="1:11" ht="18" customHeight="1">
      <c r="A109" s="568"/>
      <c r="B109" s="67">
        <v>3213</v>
      </c>
      <c r="C109" s="467" t="s">
        <v>83</v>
      </c>
      <c r="D109" s="467"/>
      <c r="E109" s="467"/>
      <c r="F109" s="467"/>
      <c r="G109" s="466">
        <v>0</v>
      </c>
      <c r="H109" s="466"/>
      <c r="I109" s="50" t="e">
        <f t="shared" si="4"/>
        <v>#DIV/0!</v>
      </c>
    </row>
    <row r="110" spans="1:11" ht="26.25" customHeight="1">
      <c r="A110" s="568"/>
      <c r="B110" s="67">
        <v>3214</v>
      </c>
      <c r="C110" s="553" t="s">
        <v>84</v>
      </c>
      <c r="D110" s="553"/>
      <c r="E110" s="553"/>
      <c r="F110" s="553"/>
      <c r="G110" s="466">
        <v>0</v>
      </c>
      <c r="H110" s="466"/>
      <c r="I110" s="50" t="e">
        <f t="shared" si="4"/>
        <v>#DIV/0!</v>
      </c>
    </row>
    <row r="111" spans="1:11" ht="18" customHeight="1">
      <c r="A111" s="568"/>
      <c r="B111" s="67">
        <v>3215</v>
      </c>
      <c r="C111" s="467" t="s">
        <v>56</v>
      </c>
      <c r="D111" s="467"/>
      <c r="E111" s="467"/>
      <c r="F111" s="467"/>
      <c r="G111" s="466">
        <v>0</v>
      </c>
      <c r="H111" s="466"/>
      <c r="I111" s="50" t="e">
        <f t="shared" si="4"/>
        <v>#DIV/0!</v>
      </c>
    </row>
    <row r="112" spans="1:11" ht="18" customHeight="1">
      <c r="A112" s="568"/>
      <c r="B112" s="454" t="s">
        <v>57</v>
      </c>
      <c r="C112" s="455"/>
      <c r="D112" s="455"/>
      <c r="E112" s="455"/>
      <c r="F112" s="455"/>
      <c r="G112" s="542">
        <f>SUM(G99:H111)</f>
        <v>0</v>
      </c>
      <c r="H112" s="542"/>
      <c r="I112" s="51" t="e">
        <f>SUM(I99:I111)</f>
        <v>#DIV/0!</v>
      </c>
    </row>
    <row r="113" spans="1:11" s="28" customFormat="1" ht="15" customHeight="1">
      <c r="A113" s="568"/>
      <c r="B113" s="456" t="s">
        <v>48</v>
      </c>
      <c r="C113" s="457"/>
      <c r="D113" s="457"/>
      <c r="E113" s="457"/>
      <c r="F113" s="457"/>
      <c r="G113" s="465">
        <f>+G57-G96-G112</f>
        <v>0</v>
      </c>
      <c r="H113" s="465"/>
      <c r="I113" s="99" t="e">
        <f>+((I57)-(I96+I112))</f>
        <v>#DIV/0!</v>
      </c>
      <c r="J113" s="98"/>
      <c r="K113" s="98"/>
    </row>
    <row r="114" spans="1:11" ht="18" customHeight="1">
      <c r="A114" s="568"/>
      <c r="B114" s="543"/>
      <c r="C114" s="490"/>
      <c r="D114" s="490"/>
      <c r="E114" s="490"/>
      <c r="F114" s="490"/>
      <c r="G114" s="490"/>
      <c r="H114" s="490"/>
      <c r="I114" s="544"/>
    </row>
    <row r="115" spans="1:11" s="28" customFormat="1" ht="18" customHeight="1" thickBot="1">
      <c r="A115" s="569"/>
      <c r="B115" s="458" t="s">
        <v>47</v>
      </c>
      <c r="C115" s="459"/>
      <c r="D115" s="459"/>
      <c r="E115" s="459"/>
      <c r="F115" s="459"/>
      <c r="G115" s="545">
        <f>G112+G78+G96+G63</f>
        <v>0</v>
      </c>
      <c r="H115" s="545"/>
      <c r="I115" s="100" t="e">
        <f>I112+I78+I96+I63</f>
        <v>#DIV/0!</v>
      </c>
      <c r="J115" s="98"/>
      <c r="K115" s="98"/>
    </row>
    <row r="116" spans="1:11" ht="11.65" customHeight="1" thickTop="1">
      <c r="A116" s="567" t="s">
        <v>219</v>
      </c>
      <c r="B116" s="555" t="s">
        <v>247</v>
      </c>
      <c r="C116" s="555"/>
      <c r="D116" s="555"/>
      <c r="E116" s="555"/>
      <c r="F116" s="555"/>
      <c r="G116" s="554">
        <f>+G57-G115</f>
        <v>0</v>
      </c>
      <c r="H116" s="554"/>
      <c r="I116" s="52"/>
    </row>
    <row r="117" spans="1:11" s="24" customFormat="1" ht="18" customHeight="1">
      <c r="A117" s="568"/>
      <c r="B117" s="570" t="s">
        <v>85</v>
      </c>
      <c r="C117" s="571"/>
      <c r="D117" s="571"/>
      <c r="E117" s="572"/>
      <c r="F117" s="460" t="s">
        <v>86</v>
      </c>
      <c r="G117" s="460"/>
      <c r="H117" s="460"/>
      <c r="I117" s="461"/>
    </row>
    <row r="118" spans="1:11" s="24" customFormat="1" ht="58.9" customHeight="1">
      <c r="A118" s="568"/>
      <c r="B118" s="573"/>
      <c r="C118" s="574"/>
      <c r="D118" s="574"/>
      <c r="E118" s="575"/>
      <c r="F118" s="460"/>
      <c r="G118" s="460"/>
      <c r="H118" s="460"/>
      <c r="I118" s="461"/>
    </row>
    <row r="119" spans="1:11" ht="13.15" customHeight="1" thickBot="1">
      <c r="A119" s="569"/>
      <c r="B119" s="576" t="s">
        <v>87</v>
      </c>
      <c r="C119" s="577"/>
      <c r="D119" s="577"/>
      <c r="E119" s="578"/>
      <c r="F119" s="462" t="s">
        <v>87</v>
      </c>
      <c r="G119" s="462"/>
      <c r="H119" s="462"/>
      <c r="I119" s="463"/>
    </row>
    <row r="120" spans="1:11" ht="13.5" thickTop="1"/>
    <row r="121" spans="1:11" ht="11.25" customHeight="1">
      <c r="B121" s="546" t="s">
        <v>88</v>
      </c>
      <c r="C121" s="546"/>
      <c r="D121" s="546"/>
      <c r="E121" s="546"/>
      <c r="F121" s="546"/>
    </row>
    <row r="122" spans="1:11">
      <c r="B122" s="546"/>
      <c r="C122" s="546"/>
      <c r="D122" s="546"/>
      <c r="E122" s="546"/>
      <c r="F122" s="546"/>
    </row>
    <row r="123" spans="1:11" ht="11.25" customHeight="1">
      <c r="B123" s="453" t="s">
        <v>193</v>
      </c>
      <c r="C123" s="453"/>
      <c r="D123" s="453"/>
      <c r="E123" s="453"/>
      <c r="F123" s="453"/>
      <c r="G123" s="453"/>
      <c r="H123" s="453"/>
      <c r="I123" s="453"/>
    </row>
    <row r="124" spans="1:11" ht="35.1" customHeight="1">
      <c r="B124" s="453"/>
      <c r="C124" s="453"/>
      <c r="D124" s="453"/>
      <c r="E124" s="453"/>
      <c r="F124" s="453"/>
      <c r="G124" s="453"/>
      <c r="H124" s="453"/>
      <c r="I124" s="453"/>
    </row>
    <row r="125" spans="1:11" s="23" customFormat="1" ht="14.25" customHeight="1">
      <c r="A125" s="434" t="s">
        <v>564</v>
      </c>
      <c r="B125" s="435"/>
      <c r="C125" s="435"/>
      <c r="D125" s="435"/>
      <c r="E125" s="435"/>
      <c r="F125" s="435"/>
      <c r="G125" s="435"/>
      <c r="H125" s="435"/>
      <c r="I125" s="435"/>
      <c r="J125" s="271"/>
    </row>
    <row r="126" spans="1:11" s="23" customFormat="1" ht="14.25">
      <c r="A126" s="437"/>
      <c r="B126" s="438"/>
      <c r="C126" s="438"/>
      <c r="D126" s="438"/>
      <c r="E126" s="438"/>
      <c r="F126" s="438"/>
      <c r="G126" s="438"/>
      <c r="H126" s="438"/>
      <c r="I126" s="438"/>
      <c r="J126" s="271"/>
    </row>
    <row r="127" spans="1:11" s="23" customFormat="1" ht="14.25">
      <c r="A127" s="437"/>
      <c r="B127" s="438"/>
      <c r="C127" s="438"/>
      <c r="D127" s="438"/>
      <c r="E127" s="438"/>
      <c r="F127" s="438"/>
      <c r="G127" s="438"/>
      <c r="H127" s="438"/>
      <c r="I127" s="438"/>
      <c r="J127" s="271"/>
    </row>
    <row r="128" spans="1:11" s="23" customFormat="1" ht="14.25">
      <c r="A128" s="440"/>
      <c r="B128" s="441"/>
      <c r="C128" s="441"/>
      <c r="D128" s="441"/>
      <c r="E128" s="441"/>
      <c r="F128" s="441"/>
      <c r="G128" s="441"/>
      <c r="H128" s="441"/>
      <c r="I128" s="441"/>
      <c r="J128" s="271"/>
    </row>
  </sheetData>
  <mergeCells count="206">
    <mergeCell ref="A116:A119"/>
    <mergeCell ref="A58:A115"/>
    <mergeCell ref="B117:E117"/>
    <mergeCell ref="B118:E118"/>
    <mergeCell ref="B119:E119"/>
    <mergeCell ref="A7:A10"/>
    <mergeCell ref="A11:A22"/>
    <mergeCell ref="A23:A26"/>
    <mergeCell ref="A28:A40"/>
    <mergeCell ref="A41:A57"/>
    <mergeCell ref="C25:D25"/>
    <mergeCell ref="B65:I65"/>
    <mergeCell ref="B80:I80"/>
    <mergeCell ref="B97:I97"/>
    <mergeCell ref="G107:H107"/>
    <mergeCell ref="G108:H108"/>
    <mergeCell ref="G92:H92"/>
    <mergeCell ref="G93:H93"/>
    <mergeCell ref="G94:H94"/>
    <mergeCell ref="G95:H95"/>
    <mergeCell ref="C83:F83"/>
    <mergeCell ref="C84:F84"/>
    <mergeCell ref="C90:F90"/>
    <mergeCell ref="C91:F91"/>
    <mergeCell ref="B121:F122"/>
    <mergeCell ref="E11:I12"/>
    <mergeCell ref="C99:F99"/>
    <mergeCell ref="C100:F100"/>
    <mergeCell ref="C101:F101"/>
    <mergeCell ref="C102:F102"/>
    <mergeCell ref="C103:F103"/>
    <mergeCell ref="C104:F104"/>
    <mergeCell ref="C105:F105"/>
    <mergeCell ref="C106:F106"/>
    <mergeCell ref="C107:F107"/>
    <mergeCell ref="C108:F108"/>
    <mergeCell ref="C109:F109"/>
    <mergeCell ref="C110:F110"/>
    <mergeCell ref="C111:F111"/>
    <mergeCell ref="G116:H116"/>
    <mergeCell ref="B116:F116"/>
    <mergeCell ref="B12:D12"/>
    <mergeCell ref="B18:D18"/>
    <mergeCell ref="B15:D15"/>
    <mergeCell ref="G21:H21"/>
    <mergeCell ref="C87:F87"/>
    <mergeCell ref="C85:F85"/>
    <mergeCell ref="C89:F89"/>
    <mergeCell ref="C92:F92"/>
    <mergeCell ref="C93:F93"/>
    <mergeCell ref="C88:F88"/>
    <mergeCell ref="G109:H109"/>
    <mergeCell ref="G84:H84"/>
    <mergeCell ref="G85:H85"/>
    <mergeCell ref="G86:H86"/>
    <mergeCell ref="G87:H87"/>
    <mergeCell ref="G88:H88"/>
    <mergeCell ref="G89:H89"/>
    <mergeCell ref="G90:H90"/>
    <mergeCell ref="G91:H91"/>
    <mergeCell ref="C86:F86"/>
    <mergeCell ref="G110:H110"/>
    <mergeCell ref="C94:F94"/>
    <mergeCell ref="C95:F95"/>
    <mergeCell ref="G112:H112"/>
    <mergeCell ref="G113:H113"/>
    <mergeCell ref="B114:I114"/>
    <mergeCell ref="G115:H115"/>
    <mergeCell ref="G96:H96"/>
    <mergeCell ref="G99:H99"/>
    <mergeCell ref="G100:H100"/>
    <mergeCell ref="G101:H101"/>
    <mergeCell ref="G102:H102"/>
    <mergeCell ref="G103:H103"/>
    <mergeCell ref="G104:H104"/>
    <mergeCell ref="G105:H105"/>
    <mergeCell ref="G106:H106"/>
    <mergeCell ref="C98:I98"/>
    <mergeCell ref="B96:F96"/>
    <mergeCell ref="G111:H111"/>
    <mergeCell ref="C76:F76"/>
    <mergeCell ref="C60:I60"/>
    <mergeCell ref="C66:I66"/>
    <mergeCell ref="C75:F75"/>
    <mergeCell ref="G75:H75"/>
    <mergeCell ref="G72:H72"/>
    <mergeCell ref="G76:H76"/>
    <mergeCell ref="C58:F58"/>
    <mergeCell ref="B57:F57"/>
    <mergeCell ref="G59:H59"/>
    <mergeCell ref="G58:H58"/>
    <mergeCell ref="C59:F59"/>
    <mergeCell ref="C61:F61"/>
    <mergeCell ref="C62:F62"/>
    <mergeCell ref="C70:F70"/>
    <mergeCell ref="G63:H63"/>
    <mergeCell ref="C74:F74"/>
    <mergeCell ref="G73:H73"/>
    <mergeCell ref="G74:H74"/>
    <mergeCell ref="B63:F63"/>
    <mergeCell ref="G64:H64"/>
    <mergeCell ref="G67:H67"/>
    <mergeCell ref="G68:H68"/>
    <mergeCell ref="G69:H69"/>
    <mergeCell ref="B7:I7"/>
    <mergeCell ref="C10:D10"/>
    <mergeCell ref="C9:D9"/>
    <mergeCell ref="C8:D8"/>
    <mergeCell ref="F8:I8"/>
    <mergeCell ref="F9:I9"/>
    <mergeCell ref="F10:I10"/>
    <mergeCell ref="B27:E27"/>
    <mergeCell ref="G27:H27"/>
    <mergeCell ref="G14:H14"/>
    <mergeCell ref="G20:H20"/>
    <mergeCell ref="E22:I22"/>
    <mergeCell ref="C26:D26"/>
    <mergeCell ref="B16:B17"/>
    <mergeCell ref="C16:C17"/>
    <mergeCell ref="G18:H18"/>
    <mergeCell ref="G15:H15"/>
    <mergeCell ref="G16:H16"/>
    <mergeCell ref="C24:D24"/>
    <mergeCell ref="B21:D21"/>
    <mergeCell ref="C23:D23"/>
    <mergeCell ref="B29:I29"/>
    <mergeCell ref="B33:I33"/>
    <mergeCell ref="D16:D17"/>
    <mergeCell ref="E15:F17"/>
    <mergeCell ref="G17:H17"/>
    <mergeCell ref="E19:I19"/>
    <mergeCell ref="B28:I28"/>
    <mergeCell ref="C47:F47"/>
    <mergeCell ref="C38:D38"/>
    <mergeCell ref="C39:D39"/>
    <mergeCell ref="C40:D40"/>
    <mergeCell ref="G42:H42"/>
    <mergeCell ref="G43:H43"/>
    <mergeCell ref="G44:H44"/>
    <mergeCell ref="G46:H46"/>
    <mergeCell ref="G47:H47"/>
    <mergeCell ref="C43:F43"/>
    <mergeCell ref="C42:F42"/>
    <mergeCell ref="G45:H45"/>
    <mergeCell ref="C44:F44"/>
    <mergeCell ref="C45:F45"/>
    <mergeCell ref="C46:F46"/>
    <mergeCell ref="G41:H41"/>
    <mergeCell ref="C41:F41"/>
    <mergeCell ref="G48:H48"/>
    <mergeCell ref="C50:F50"/>
    <mergeCell ref="G50:H50"/>
    <mergeCell ref="C48:F48"/>
    <mergeCell ref="G49:H49"/>
    <mergeCell ref="C49:F49"/>
    <mergeCell ref="C30:D30"/>
    <mergeCell ref="C31:D31"/>
    <mergeCell ref="C32:D32"/>
    <mergeCell ref="C55:F55"/>
    <mergeCell ref="C56:F56"/>
    <mergeCell ref="C71:F71"/>
    <mergeCell ref="C72:F72"/>
    <mergeCell ref="C54:F54"/>
    <mergeCell ref="A1:B3"/>
    <mergeCell ref="C1:G3"/>
    <mergeCell ref="H3:I3"/>
    <mergeCell ref="G70:H70"/>
    <mergeCell ref="G71:H71"/>
    <mergeCell ref="G54:H54"/>
    <mergeCell ref="G55:H55"/>
    <mergeCell ref="C68:F68"/>
    <mergeCell ref="C69:F69"/>
    <mergeCell ref="G61:H61"/>
    <mergeCell ref="G62:H62"/>
    <mergeCell ref="C51:F51"/>
    <mergeCell ref="C52:F52"/>
    <mergeCell ref="G51:H51"/>
    <mergeCell ref="G52:H52"/>
    <mergeCell ref="C34:D34"/>
    <mergeCell ref="C35:D35"/>
    <mergeCell ref="C36:D36"/>
    <mergeCell ref="B37:I37"/>
    <mergeCell ref="A125:I128"/>
    <mergeCell ref="B123:I124"/>
    <mergeCell ref="B112:F112"/>
    <mergeCell ref="B113:F113"/>
    <mergeCell ref="B115:F115"/>
    <mergeCell ref="F117:I117"/>
    <mergeCell ref="F118:I118"/>
    <mergeCell ref="F119:I119"/>
    <mergeCell ref="C53:F53"/>
    <mergeCell ref="G53:H53"/>
    <mergeCell ref="G83:H83"/>
    <mergeCell ref="C77:F77"/>
    <mergeCell ref="B78:F78"/>
    <mergeCell ref="B79:F79"/>
    <mergeCell ref="G77:H77"/>
    <mergeCell ref="G78:H78"/>
    <mergeCell ref="G79:H79"/>
    <mergeCell ref="C82:I82"/>
    <mergeCell ref="C81:I81"/>
    <mergeCell ref="B64:F64"/>
    <mergeCell ref="C67:F67"/>
    <mergeCell ref="C73:F73"/>
    <mergeCell ref="G56:H56"/>
    <mergeCell ref="G57:H57"/>
  </mergeCells>
  <printOptions horizontalCentered="1"/>
  <pageMargins left="0.23622047244094491" right="0.23622047244094491" top="1.4173228346456694" bottom="0.74803149606299213" header="0.31496062992125984" footer="0.31496062992125984"/>
  <pageSetup scale="60" orientation="portrait" horizontalDpi="360" verticalDpi="360" r:id="rId1"/>
  <headerFooter alignWithMargins="0">
    <oddHeader>&amp;L&amp;G&amp;C
PROCESO PROTECCIÓN
FORMATO DE SEGUIMIENTO FINANCIERO
MODALIDADES DE PROTECCIÓN&amp;RF1.G28.P
Versión 3
Página &amp;P de &amp;N
17/05/2024
Clasificación de la Información 
Clasificada</oddHeader>
    <oddFooter>&amp;C&amp;"Tempus Sans ITC,Normal"&amp;12&amp;G</oddFooter>
  </headerFooter>
  <rowBreaks count="2" manualBreakCount="2">
    <brk id="40" max="8" man="1"/>
    <brk id="80" max="8" man="1"/>
  </rowBreaks>
  <ignoredErrors>
    <ignoredError sqref="B114 B115 B112 B96" evalError="1"/>
    <ignoredError sqref="B11:D11" numberStoredAsText="1"/>
    <ignoredError sqref="G63:G64 G113 H78 H79 G78 G79" unlockedFormula="1"/>
  </ignoredError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dimension ref="A1:F63"/>
  <sheetViews>
    <sheetView workbookViewId="0">
      <selection activeCell="H12" sqref="H12"/>
    </sheetView>
  </sheetViews>
  <sheetFormatPr baseColWidth="10" defaultColWidth="11.42578125" defaultRowHeight="12.75"/>
  <cols>
    <col min="1" max="1" width="20.5703125" style="2" customWidth="1"/>
    <col min="2" max="2" width="14.28515625" style="2" customWidth="1"/>
    <col min="3" max="3" width="13.7109375" style="2" customWidth="1"/>
    <col min="4" max="4" width="13" style="2" customWidth="1"/>
    <col min="5" max="5" width="15.7109375" style="2" customWidth="1"/>
    <col min="6" max="16384" width="11.42578125" style="2"/>
  </cols>
  <sheetData>
    <row r="1" spans="1:6" ht="13.5" thickBot="1"/>
    <row r="2" spans="1:6">
      <c r="A2" s="5"/>
      <c r="B2" s="6"/>
      <c r="C2" s="6"/>
      <c r="D2" s="7"/>
      <c r="E2" s="7"/>
      <c r="F2" s="8"/>
    </row>
    <row r="3" spans="1:6">
      <c r="A3" s="9"/>
      <c r="B3" s="623" t="s">
        <v>89</v>
      </c>
      <c r="C3" s="623"/>
      <c r="D3" s="623"/>
      <c r="E3" s="623"/>
      <c r="F3" s="624"/>
    </row>
    <row r="4" spans="1:6">
      <c r="A4" s="9"/>
      <c r="B4" s="623" t="s">
        <v>90</v>
      </c>
      <c r="C4" s="623"/>
      <c r="D4" s="623"/>
      <c r="E4" s="623"/>
      <c r="F4" s="624"/>
    </row>
    <row r="5" spans="1:6">
      <c r="A5" s="9"/>
      <c r="B5" s="3"/>
      <c r="C5" s="3"/>
      <c r="D5" s="4"/>
      <c r="E5" s="4"/>
      <c r="F5" s="10"/>
    </row>
    <row r="6" spans="1:6">
      <c r="A6" s="11"/>
      <c r="B6" s="623" t="s">
        <v>91</v>
      </c>
      <c r="C6" s="623"/>
      <c r="D6" s="623"/>
      <c r="E6" s="623"/>
      <c r="F6" s="624"/>
    </row>
    <row r="7" spans="1:6">
      <c r="A7" s="9"/>
      <c r="B7" s="3"/>
      <c r="C7" s="3"/>
      <c r="D7" s="4"/>
      <c r="E7" s="4"/>
      <c r="F7" s="10"/>
    </row>
    <row r="8" spans="1:6">
      <c r="A8" s="11"/>
      <c r="B8" s="623" t="s">
        <v>92</v>
      </c>
      <c r="C8" s="623"/>
      <c r="D8" s="623"/>
      <c r="E8" s="623"/>
      <c r="F8" s="624"/>
    </row>
    <row r="9" spans="1:6" ht="13.5" thickBot="1">
      <c r="A9" s="12"/>
      <c r="B9" s="13"/>
      <c r="C9" s="13"/>
      <c r="D9" s="1"/>
      <c r="E9" s="627"/>
      <c r="F9" s="628"/>
    </row>
    <row r="10" spans="1:6" ht="13.5" thickBot="1">
      <c r="A10" s="625"/>
      <c r="B10" s="623"/>
      <c r="C10" s="623"/>
      <c r="D10" s="623"/>
      <c r="E10" s="623"/>
      <c r="F10" s="626"/>
    </row>
    <row r="11" spans="1:6">
      <c r="A11" s="629" t="s">
        <v>93</v>
      </c>
      <c r="B11" s="630"/>
      <c r="C11" s="631" t="s">
        <v>94</v>
      </c>
      <c r="D11" s="632"/>
      <c r="E11" s="632"/>
      <c r="F11" s="633"/>
    </row>
    <row r="12" spans="1:6">
      <c r="A12" s="639" t="s">
        <v>95</v>
      </c>
      <c r="B12" s="639"/>
      <c r="C12" s="634"/>
      <c r="D12" s="618"/>
      <c r="E12" s="618"/>
      <c r="F12" s="619"/>
    </row>
    <row r="13" spans="1:6">
      <c r="A13" s="14" t="s">
        <v>96</v>
      </c>
      <c r="B13" s="634"/>
      <c r="C13" s="635"/>
      <c r="D13" s="14" t="s">
        <v>6</v>
      </c>
      <c r="E13" s="634"/>
      <c r="F13" s="619"/>
    </row>
    <row r="14" spans="1:6">
      <c r="A14" s="636" t="s">
        <v>97</v>
      </c>
      <c r="B14" s="637"/>
      <c r="C14" s="638" t="s">
        <v>98</v>
      </c>
      <c r="D14" s="637"/>
      <c r="E14" s="638" t="s">
        <v>99</v>
      </c>
      <c r="F14" s="640"/>
    </row>
    <row r="15" spans="1:6" ht="13.5" thickBot="1">
      <c r="A15" s="15" t="s">
        <v>100</v>
      </c>
      <c r="B15" s="16" t="s">
        <v>101</v>
      </c>
      <c r="C15" s="615" t="s">
        <v>102</v>
      </c>
      <c r="D15" s="615"/>
      <c r="E15" s="615" t="s">
        <v>103</v>
      </c>
      <c r="F15" s="616"/>
    </row>
    <row r="16" spans="1:6" ht="13.5" thickBot="1">
      <c r="A16" s="17"/>
      <c r="B16" s="4"/>
      <c r="C16" s="18"/>
      <c r="D16" s="18"/>
      <c r="E16" s="18"/>
      <c r="F16" s="19"/>
    </row>
    <row r="17" spans="1:6">
      <c r="A17" s="620" t="s">
        <v>104</v>
      </c>
      <c r="B17" s="621"/>
      <c r="C17" s="621"/>
      <c r="D17" s="621"/>
      <c r="E17" s="621"/>
      <c r="F17" s="622"/>
    </row>
    <row r="18" spans="1:6" ht="12.75" customHeight="1">
      <c r="A18" s="617"/>
      <c r="B18" s="618"/>
      <c r="C18" s="618"/>
      <c r="D18" s="618"/>
      <c r="E18" s="618"/>
      <c r="F18" s="619"/>
    </row>
    <row r="19" spans="1:6">
      <c r="A19" s="617"/>
      <c r="B19" s="618"/>
      <c r="C19" s="618"/>
      <c r="D19" s="618"/>
      <c r="E19" s="618"/>
      <c r="F19" s="619"/>
    </row>
    <row r="20" spans="1:6">
      <c r="A20" s="617"/>
      <c r="B20" s="618"/>
      <c r="C20" s="618"/>
      <c r="D20" s="618"/>
      <c r="E20" s="618"/>
      <c r="F20" s="619"/>
    </row>
    <row r="21" spans="1:6" ht="13.5" thickBot="1">
      <c r="A21" s="641"/>
      <c r="B21" s="642"/>
      <c r="C21" s="642"/>
      <c r="D21" s="642"/>
      <c r="E21" s="642"/>
      <c r="F21" s="643"/>
    </row>
    <row r="22" spans="1:6">
      <c r="A22" s="651" t="s">
        <v>105</v>
      </c>
      <c r="B22" s="652"/>
      <c r="C22" s="652"/>
      <c r="D22" s="652"/>
      <c r="E22" s="652"/>
      <c r="F22" s="653"/>
    </row>
    <row r="23" spans="1:6">
      <c r="A23" s="617"/>
      <c r="B23" s="618"/>
      <c r="C23" s="618"/>
      <c r="D23" s="618"/>
      <c r="E23" s="618"/>
      <c r="F23" s="619"/>
    </row>
    <row r="24" spans="1:6">
      <c r="A24" s="617"/>
      <c r="B24" s="618"/>
      <c r="C24" s="618"/>
      <c r="D24" s="618"/>
      <c r="E24" s="618"/>
      <c r="F24" s="619"/>
    </row>
    <row r="25" spans="1:6">
      <c r="A25" s="617"/>
      <c r="B25" s="618"/>
      <c r="C25" s="618"/>
      <c r="D25" s="618"/>
      <c r="E25" s="618"/>
      <c r="F25" s="619"/>
    </row>
    <row r="26" spans="1:6" ht="13.5" thickBot="1">
      <c r="A26" s="641"/>
      <c r="B26" s="642"/>
      <c r="C26" s="642"/>
      <c r="D26" s="642"/>
      <c r="E26" s="642"/>
      <c r="F26" s="643"/>
    </row>
    <row r="27" spans="1:6">
      <c r="A27" s="644" t="s">
        <v>106</v>
      </c>
      <c r="B27" s="645"/>
      <c r="C27" s="645"/>
      <c r="D27" s="645"/>
      <c r="E27" s="645"/>
      <c r="F27" s="646"/>
    </row>
    <row r="28" spans="1:6">
      <c r="A28" s="647"/>
      <c r="B28" s="639"/>
      <c r="C28" s="639"/>
      <c r="D28" s="639"/>
      <c r="E28" s="639"/>
      <c r="F28" s="648"/>
    </row>
    <row r="29" spans="1:6">
      <c r="A29" s="617"/>
      <c r="B29" s="618"/>
      <c r="C29" s="618"/>
      <c r="D29" s="618"/>
      <c r="E29" s="618"/>
      <c r="F29" s="619"/>
    </row>
    <row r="30" spans="1:6">
      <c r="A30" s="606"/>
      <c r="B30" s="607"/>
      <c r="C30" s="607"/>
      <c r="D30" s="607"/>
      <c r="E30" s="607"/>
      <c r="F30" s="649"/>
    </row>
    <row r="31" spans="1:6" ht="13.5" thickBot="1">
      <c r="A31" s="641"/>
      <c r="B31" s="642"/>
      <c r="C31" s="642"/>
      <c r="D31" s="642"/>
      <c r="E31" s="642"/>
      <c r="F31" s="643"/>
    </row>
    <row r="32" spans="1:6">
      <c r="A32" s="650" t="s">
        <v>107</v>
      </c>
      <c r="B32" s="608"/>
      <c r="C32" s="608"/>
      <c r="D32" s="608" t="s">
        <v>108</v>
      </c>
      <c r="E32" s="608"/>
      <c r="F32" s="609"/>
    </row>
    <row r="33" spans="1:6">
      <c r="A33" s="596"/>
      <c r="B33" s="597"/>
      <c r="C33" s="598"/>
      <c r="D33" s="602"/>
      <c r="E33" s="597"/>
      <c r="F33" s="603"/>
    </row>
    <row r="34" spans="1:6" ht="13.5" thickBot="1">
      <c r="A34" s="599"/>
      <c r="B34" s="600"/>
      <c r="C34" s="601"/>
      <c r="D34" s="604"/>
      <c r="E34" s="600"/>
      <c r="F34" s="605"/>
    </row>
    <row r="35" spans="1:6" ht="12.75" customHeight="1">
      <c r="A35" s="606" t="s">
        <v>109</v>
      </c>
      <c r="B35" s="607"/>
      <c r="C35" s="607"/>
      <c r="D35" s="608" t="s">
        <v>108</v>
      </c>
      <c r="E35" s="608"/>
      <c r="F35" s="609"/>
    </row>
    <row r="36" spans="1:6">
      <c r="A36" s="596"/>
      <c r="B36" s="597"/>
      <c r="C36" s="598"/>
      <c r="D36" s="602"/>
      <c r="E36" s="597"/>
      <c r="F36" s="603"/>
    </row>
    <row r="37" spans="1:6" ht="13.5" thickBot="1">
      <c r="A37" s="599"/>
      <c r="B37" s="600"/>
      <c r="C37" s="601"/>
      <c r="D37" s="604"/>
      <c r="E37" s="600"/>
      <c r="F37" s="605"/>
    </row>
    <row r="38" spans="1:6">
      <c r="A38" s="606" t="s">
        <v>110</v>
      </c>
      <c r="B38" s="607"/>
      <c r="C38" s="607"/>
      <c r="D38" s="608" t="s">
        <v>108</v>
      </c>
      <c r="E38" s="608"/>
      <c r="F38" s="609"/>
    </row>
    <row r="39" spans="1:6">
      <c r="A39" s="596"/>
      <c r="B39" s="597"/>
      <c r="C39" s="598"/>
      <c r="D39" s="602"/>
      <c r="E39" s="597"/>
      <c r="F39" s="603"/>
    </row>
    <row r="40" spans="1:6" ht="13.5" thickBot="1">
      <c r="A40" s="610"/>
      <c r="B40" s="611"/>
      <c r="C40" s="612"/>
      <c r="D40" s="613"/>
      <c r="E40" s="611"/>
      <c r="F40" s="614"/>
    </row>
    <row r="63" ht="12.75" customHeight="1"/>
  </sheetData>
  <mergeCells count="44">
    <mergeCell ref="A23:F23"/>
    <mergeCell ref="A24:F24"/>
    <mergeCell ref="A22:F22"/>
    <mergeCell ref="A25:F25"/>
    <mergeCell ref="A21:F21"/>
    <mergeCell ref="A33:C34"/>
    <mergeCell ref="D33:F34"/>
    <mergeCell ref="A35:C35"/>
    <mergeCell ref="D35:F35"/>
    <mergeCell ref="A26:F26"/>
    <mergeCell ref="A27:F27"/>
    <mergeCell ref="A28:F28"/>
    <mergeCell ref="D32:F32"/>
    <mergeCell ref="A29:F29"/>
    <mergeCell ref="A30:F30"/>
    <mergeCell ref="A31:F31"/>
    <mergeCell ref="A32:C32"/>
    <mergeCell ref="A11:B11"/>
    <mergeCell ref="C11:F11"/>
    <mergeCell ref="B13:C13"/>
    <mergeCell ref="E13:F13"/>
    <mergeCell ref="A14:B14"/>
    <mergeCell ref="C14:D14"/>
    <mergeCell ref="A12:B12"/>
    <mergeCell ref="C12:F12"/>
    <mergeCell ref="E14:F14"/>
    <mergeCell ref="B3:F3"/>
    <mergeCell ref="B4:F4"/>
    <mergeCell ref="B6:F6"/>
    <mergeCell ref="B8:F8"/>
    <mergeCell ref="A10:F10"/>
    <mergeCell ref="E9:F9"/>
    <mergeCell ref="C15:D15"/>
    <mergeCell ref="E15:F15"/>
    <mergeCell ref="A18:F18"/>
    <mergeCell ref="A19:F19"/>
    <mergeCell ref="A20:F20"/>
    <mergeCell ref="A17:F17"/>
    <mergeCell ref="A36:C37"/>
    <mergeCell ref="D36:F37"/>
    <mergeCell ref="A38:C38"/>
    <mergeCell ref="D38:F38"/>
    <mergeCell ref="A39:C40"/>
    <mergeCell ref="D39:F40"/>
  </mergeCells>
  <printOptions horizontalCentered="1" verticalCentered="1"/>
  <pageMargins left="0.70866141732283472" right="0.70866141732283472" top="0.74803149606299213" bottom="0.74803149606299213" header="0.31496062992125984" footer="0.31496062992125984"/>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dimension ref="A1:B17"/>
  <sheetViews>
    <sheetView workbookViewId="0">
      <selection activeCell="B15" sqref="B15"/>
    </sheetView>
  </sheetViews>
  <sheetFormatPr baseColWidth="10" defaultColWidth="11.42578125" defaultRowHeight="12.75"/>
  <cols>
    <col min="1" max="1" width="10" bestFit="1" customWidth="1"/>
    <col min="2" max="2" width="97.28515625" customWidth="1"/>
  </cols>
  <sheetData>
    <row r="1" spans="1:2">
      <c r="A1" s="20" t="s">
        <v>111</v>
      </c>
      <c r="B1" s="20" t="s">
        <v>112</v>
      </c>
    </row>
    <row r="2" spans="1:2">
      <c r="A2">
        <f ca="1">INT(10*RAND())</f>
        <v>9</v>
      </c>
      <c r="B2" s="21" t="e">
        <f ca="1">enletras(A2)</f>
        <v>#NAME?</v>
      </c>
    </row>
    <row r="3" spans="1:2">
      <c r="A3">
        <f ca="1">INT(10*RAND())</f>
        <v>4</v>
      </c>
      <c r="B3" s="21" t="e">
        <f ca="1">enletras(A3)</f>
        <v>#NAME?</v>
      </c>
    </row>
    <row r="4" spans="1:2">
      <c r="A4">
        <f ca="1">INT(100*RAND())</f>
        <v>13</v>
      </c>
      <c r="B4" s="21" t="e">
        <f ca="1">enletras(A4)</f>
        <v>#NAME?</v>
      </c>
    </row>
    <row r="5" spans="1:2">
      <c r="A5">
        <f ca="1">INT(100*RAND())</f>
        <v>88</v>
      </c>
      <c r="B5" s="21" t="e">
        <f ca="1">enletras(A5)</f>
        <v>#NAME?</v>
      </c>
    </row>
    <row r="6" spans="1:2">
      <c r="A6">
        <f ca="1">INT(1000*RAND())</f>
        <v>131</v>
      </c>
      <c r="B6" s="21" t="e">
        <f t="shared" ref="B6:B13" ca="1" si="0">enletras(A6)</f>
        <v>#NAME?</v>
      </c>
    </row>
    <row r="7" spans="1:2">
      <c r="A7">
        <f ca="1">INT(1000*RAND())</f>
        <v>938</v>
      </c>
      <c r="B7" s="21" t="e">
        <f t="shared" ca="1" si="0"/>
        <v>#NAME?</v>
      </c>
    </row>
    <row r="8" spans="1:2">
      <c r="A8">
        <f ca="1">INT(10000*RAND())</f>
        <v>3617</v>
      </c>
      <c r="B8" s="21" t="e">
        <f t="shared" ca="1" si="0"/>
        <v>#NAME?</v>
      </c>
    </row>
    <row r="9" spans="1:2">
      <c r="A9">
        <f ca="1">INT(100000*RAND())</f>
        <v>70585</v>
      </c>
      <c r="B9" s="21" t="e">
        <f t="shared" ca="1" si="0"/>
        <v>#NAME?</v>
      </c>
    </row>
    <row r="10" spans="1:2">
      <c r="A10">
        <f ca="1">INT(1000000*RAND())</f>
        <v>808322</v>
      </c>
      <c r="B10" s="21" t="e">
        <f t="shared" ca="1" si="0"/>
        <v>#NAME?</v>
      </c>
    </row>
    <row r="11" spans="1:2">
      <c r="A11">
        <f ca="1">INT(10000000*RAND())</f>
        <v>1188155</v>
      </c>
      <c r="B11" s="21" t="e">
        <f t="shared" ca="1" si="0"/>
        <v>#NAME?</v>
      </c>
    </row>
    <row r="12" spans="1:2">
      <c r="A12">
        <f ca="1">INT(100000000*RAND())</f>
        <v>66507757</v>
      </c>
      <c r="B12" s="21" t="e">
        <f t="shared" ca="1" si="0"/>
        <v>#NAME?</v>
      </c>
    </row>
    <row r="13" spans="1:2">
      <c r="A13">
        <f ca="1">INT(1000000000*RAND())</f>
        <v>17754727</v>
      </c>
      <c r="B13" s="21" t="e">
        <f t="shared" ca="1" si="0"/>
        <v>#NAME?</v>
      </c>
    </row>
    <row r="14" spans="1:2">
      <c r="A14" s="22">
        <f ca="1">INT(100000*RAND())/100</f>
        <v>664.04</v>
      </c>
      <c r="B14" s="21" t="e">
        <f ca="1">enletras(INT(A14))&amp;IF(INT(A14)&lt;&gt;A14," CON "&amp;enletras((A14-INT(A14))*100),"")</f>
        <v>#NAME?</v>
      </c>
    </row>
    <row r="15" spans="1:2">
      <c r="A15" s="22">
        <f ca="1">INT(1000000*RAND())/100</f>
        <v>8952.44</v>
      </c>
      <c r="B15" s="21" t="e">
        <f ca="1">enletras(INT(A15))&amp;IF(INT(A15)&lt;&gt;A15," CON "&amp;enletras(A15*100-INT(A15)*100),"")</f>
        <v>#NAME?</v>
      </c>
    </row>
    <row r="16" spans="1:2">
      <c r="A16" s="22">
        <f ca="1">INT(10000000*RAND())/100</f>
        <v>2195.33</v>
      </c>
      <c r="B16" s="21" t="e">
        <f ca="1">enletras(INT(A16))&amp;IF(INT(A16)&lt;&gt;A16," CON "&amp;enletras(A16*100-INT(A16)*100),"")</f>
        <v>#NAME?</v>
      </c>
    </row>
    <row r="17" spans="1:2">
      <c r="A17" s="22">
        <f ca="1">INT(100000000*RAND())/100</f>
        <v>498582.89</v>
      </c>
      <c r="B17" s="21" t="e">
        <f ca="1">enletras(INT(A17))&amp;IF(INT(A17)&lt;&gt;A17," CON "&amp;enletras(A17*100-INT(A17)*100),"")</f>
        <v>#NAME?</v>
      </c>
    </row>
  </sheetData>
  <pageMargins left="0.75" right="0.75" top="1" bottom="1" header="0" footer="0"/>
  <pageSetup orientation="portrait" horizontalDpi="120" verticalDpi="144"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C2B10D-DC2B-4129-A3B2-687C8718C3EE}">
  <sheetPr>
    <tabColor rgb="FFFFFF99"/>
  </sheetPr>
  <dimension ref="A1:W102"/>
  <sheetViews>
    <sheetView topLeftCell="I1" workbookViewId="0">
      <selection activeCell="W2" sqref="W2"/>
    </sheetView>
  </sheetViews>
  <sheetFormatPr baseColWidth="10" defaultRowHeight="12.75"/>
  <cols>
    <col min="1" max="1" width="17.28515625" bestFit="1" customWidth="1"/>
    <col min="2" max="2" width="13.42578125" customWidth="1"/>
    <col min="5" max="5" width="6.28515625" customWidth="1"/>
    <col min="6" max="6" width="6.42578125" customWidth="1"/>
    <col min="7" max="7" width="7.140625" customWidth="1"/>
    <col min="8" max="8" width="7.7109375" customWidth="1"/>
    <col min="9" max="9" width="7.28515625" customWidth="1"/>
    <col min="10" max="10" width="10.85546875" customWidth="1"/>
    <col min="11" max="11" width="14.85546875" customWidth="1"/>
    <col min="12" max="13" width="13.42578125" customWidth="1"/>
    <col min="14" max="14" width="13.7109375" customWidth="1"/>
    <col min="15" max="15" width="13.140625" customWidth="1"/>
    <col min="16" max="17" width="13.7109375" customWidth="1"/>
    <col min="18" max="18" width="13.28515625" customWidth="1"/>
    <col min="19" max="19" width="14.7109375" customWidth="1"/>
    <col min="20" max="20" width="13.7109375" customWidth="1"/>
    <col min="21" max="21" width="14.28515625" customWidth="1"/>
    <col min="22" max="22" width="13.28515625" customWidth="1"/>
    <col min="23" max="23" width="15" customWidth="1"/>
  </cols>
  <sheetData>
    <row r="1" spans="1:23" ht="36.6" customHeight="1">
      <c r="A1" s="373"/>
      <c r="B1" s="373"/>
      <c r="C1" s="661" t="s">
        <v>575</v>
      </c>
      <c r="D1" s="661"/>
      <c r="E1" s="661"/>
      <c r="F1" s="661"/>
      <c r="G1" s="661"/>
      <c r="H1" s="661"/>
      <c r="I1" s="661"/>
      <c r="J1" s="661"/>
      <c r="K1" s="661"/>
      <c r="L1" s="661"/>
      <c r="M1" s="661"/>
      <c r="N1" s="661"/>
      <c r="O1" s="661"/>
      <c r="P1" s="661"/>
      <c r="Q1" s="661"/>
      <c r="R1" s="661"/>
      <c r="S1" s="661"/>
      <c r="T1" s="661"/>
      <c r="U1" s="661"/>
      <c r="V1" s="268" t="s">
        <v>576</v>
      </c>
      <c r="W1" s="269">
        <v>45779</v>
      </c>
    </row>
    <row r="2" spans="1:23" ht="31.5" customHeight="1">
      <c r="A2" s="373"/>
      <c r="B2" s="373"/>
      <c r="C2" s="661"/>
      <c r="D2" s="661"/>
      <c r="E2" s="661"/>
      <c r="F2" s="661"/>
      <c r="G2" s="661"/>
      <c r="H2" s="661"/>
      <c r="I2" s="661"/>
      <c r="J2" s="661"/>
      <c r="K2" s="661"/>
      <c r="L2" s="661"/>
      <c r="M2" s="661"/>
      <c r="N2" s="661"/>
      <c r="O2" s="661"/>
      <c r="P2" s="661"/>
      <c r="Q2" s="661"/>
      <c r="R2" s="661"/>
      <c r="S2" s="661"/>
      <c r="T2" s="661"/>
      <c r="U2" s="661"/>
      <c r="V2" s="266" t="s">
        <v>563</v>
      </c>
      <c r="W2" s="266" t="s">
        <v>573</v>
      </c>
    </row>
    <row r="3" spans="1:23" ht="31.5" customHeight="1">
      <c r="A3" s="373"/>
      <c r="B3" s="373"/>
      <c r="C3" s="661"/>
      <c r="D3" s="661"/>
      <c r="E3" s="661"/>
      <c r="F3" s="661"/>
      <c r="G3" s="661"/>
      <c r="H3" s="661"/>
      <c r="I3" s="661"/>
      <c r="J3" s="661"/>
      <c r="K3" s="661"/>
      <c r="L3" s="661"/>
      <c r="M3" s="661"/>
      <c r="N3" s="661"/>
      <c r="O3" s="661"/>
      <c r="P3" s="661"/>
      <c r="Q3" s="661"/>
      <c r="R3" s="661"/>
      <c r="S3" s="661"/>
      <c r="T3" s="661"/>
      <c r="U3" s="661"/>
      <c r="V3" s="375" t="s">
        <v>114</v>
      </c>
      <c r="W3" s="375"/>
    </row>
    <row r="6" spans="1:23" ht="13.5" thickBot="1"/>
    <row r="7" spans="1:23" ht="30.75" thickBot="1">
      <c r="A7" s="711" t="s">
        <v>293</v>
      </c>
      <c r="B7" s="712"/>
      <c r="C7" s="712"/>
      <c r="D7" s="712"/>
      <c r="E7" s="712"/>
      <c r="F7" s="712"/>
      <c r="G7" s="712"/>
      <c r="H7" s="712"/>
      <c r="I7" s="712"/>
      <c r="J7" s="713"/>
      <c r="K7" s="108" t="s">
        <v>294</v>
      </c>
      <c r="L7" s="108" t="s">
        <v>295</v>
      </c>
      <c r="M7" s="108" t="s">
        <v>296</v>
      </c>
      <c r="N7" s="108" t="s">
        <v>297</v>
      </c>
      <c r="O7" s="108" t="s">
        <v>298</v>
      </c>
      <c r="P7" s="108" t="s">
        <v>299</v>
      </c>
      <c r="Q7" s="108" t="s">
        <v>300</v>
      </c>
      <c r="R7" s="108" t="s">
        <v>301</v>
      </c>
      <c r="S7" s="108" t="s">
        <v>302</v>
      </c>
      <c r="T7" s="108" t="s">
        <v>303</v>
      </c>
      <c r="U7" s="108" t="s">
        <v>304</v>
      </c>
      <c r="V7" s="108" t="s">
        <v>305</v>
      </c>
      <c r="W7" s="108" t="s">
        <v>270</v>
      </c>
    </row>
    <row r="8" spans="1:23" ht="15.75" thickBot="1">
      <c r="A8" s="699" t="s">
        <v>309</v>
      </c>
      <c r="B8" s="700"/>
      <c r="C8" s="700"/>
      <c r="D8" s="700"/>
      <c r="E8" s="700"/>
      <c r="F8" s="700"/>
      <c r="G8" s="700"/>
      <c r="H8" s="700"/>
      <c r="I8" s="700"/>
      <c r="J8" s="701"/>
      <c r="K8" s="121">
        <f>SUM(K9+K12)</f>
        <v>0</v>
      </c>
      <c r="L8" s="109">
        <f t="shared" ref="L8:V8" si="0">SUM(L9+L12)</f>
        <v>0</v>
      </c>
      <c r="M8" s="109">
        <f t="shared" si="0"/>
        <v>0</v>
      </c>
      <c r="N8" s="109">
        <f t="shared" si="0"/>
        <v>0</v>
      </c>
      <c r="O8" s="109">
        <f t="shared" si="0"/>
        <v>0</v>
      </c>
      <c r="P8" s="109">
        <f t="shared" si="0"/>
        <v>0</v>
      </c>
      <c r="Q8" s="109">
        <f t="shared" si="0"/>
        <v>0</v>
      </c>
      <c r="R8" s="109">
        <f t="shared" si="0"/>
        <v>0</v>
      </c>
      <c r="S8" s="109">
        <f t="shared" si="0"/>
        <v>0</v>
      </c>
      <c r="T8" s="109">
        <f t="shared" si="0"/>
        <v>0</v>
      </c>
      <c r="U8" s="109">
        <f t="shared" si="0"/>
        <v>0</v>
      </c>
      <c r="V8" s="109">
        <f t="shared" si="0"/>
        <v>0</v>
      </c>
      <c r="W8" s="111">
        <f>SUM(K8:V8)</f>
        <v>0</v>
      </c>
    </row>
    <row r="9" spans="1:23" ht="15">
      <c r="A9" s="690" t="s">
        <v>137</v>
      </c>
      <c r="B9" s="691"/>
      <c r="C9" s="691"/>
      <c r="D9" s="691"/>
      <c r="E9" s="691"/>
      <c r="F9" s="691"/>
      <c r="G9" s="691"/>
      <c r="H9" s="691"/>
      <c r="I9" s="691"/>
      <c r="J9" s="692"/>
      <c r="K9" s="667">
        <v>0</v>
      </c>
      <c r="L9" s="663">
        <v>0</v>
      </c>
      <c r="M9" s="663">
        <v>0</v>
      </c>
      <c r="N9" s="663">
        <v>0</v>
      </c>
      <c r="O9" s="663">
        <v>0</v>
      </c>
      <c r="P9" s="663">
        <v>0</v>
      </c>
      <c r="Q9" s="663">
        <v>0</v>
      </c>
      <c r="R9" s="663">
        <v>0</v>
      </c>
      <c r="S9" s="663">
        <v>0</v>
      </c>
      <c r="T9" s="663">
        <v>0</v>
      </c>
      <c r="U9" s="663">
        <v>0</v>
      </c>
      <c r="V9" s="663">
        <v>0</v>
      </c>
      <c r="W9" s="668">
        <f>SUM(K9:V11)</f>
        <v>0</v>
      </c>
    </row>
    <row r="10" spans="1:23">
      <c r="A10" s="670"/>
      <c r="B10" s="671"/>
      <c r="C10" s="671"/>
      <c r="D10" s="671"/>
      <c r="E10" s="671"/>
      <c r="F10" s="671"/>
      <c r="G10" s="671"/>
      <c r="H10" s="671"/>
      <c r="I10" s="671"/>
      <c r="J10" s="672"/>
      <c r="K10" s="679"/>
      <c r="L10" s="654"/>
      <c r="M10" s="654"/>
      <c r="N10" s="654"/>
      <c r="O10" s="654"/>
      <c r="P10" s="654"/>
      <c r="Q10" s="654"/>
      <c r="R10" s="654"/>
      <c r="S10" s="654"/>
      <c r="T10" s="654"/>
      <c r="U10" s="654"/>
      <c r="V10" s="654"/>
      <c r="W10" s="655"/>
    </row>
    <row r="11" spans="1:23">
      <c r="A11" s="670"/>
      <c r="B11" s="671"/>
      <c r="C11" s="671"/>
      <c r="D11" s="671"/>
      <c r="E11" s="671"/>
      <c r="F11" s="671"/>
      <c r="G11" s="671"/>
      <c r="H11" s="671"/>
      <c r="I11" s="671"/>
      <c r="J11" s="672"/>
      <c r="K11" s="679"/>
      <c r="L11" s="654"/>
      <c r="M11" s="654"/>
      <c r="N11" s="654"/>
      <c r="O11" s="654"/>
      <c r="P11" s="654"/>
      <c r="Q11" s="654"/>
      <c r="R11" s="654"/>
      <c r="S11" s="654"/>
      <c r="T11" s="654"/>
      <c r="U11" s="654"/>
      <c r="V11" s="654"/>
      <c r="W11" s="655"/>
    </row>
    <row r="12" spans="1:23" ht="15">
      <c r="A12" s="690" t="s">
        <v>310</v>
      </c>
      <c r="B12" s="691"/>
      <c r="C12" s="691"/>
      <c r="D12" s="691"/>
      <c r="E12" s="691"/>
      <c r="F12" s="691"/>
      <c r="G12" s="691"/>
      <c r="H12" s="691"/>
      <c r="I12" s="691"/>
      <c r="J12" s="692"/>
      <c r="K12" s="679">
        <v>0</v>
      </c>
      <c r="L12" s="654">
        <v>0</v>
      </c>
      <c r="M12" s="654">
        <v>0</v>
      </c>
      <c r="N12" s="654">
        <v>0</v>
      </c>
      <c r="O12" s="654">
        <v>0</v>
      </c>
      <c r="P12" s="654">
        <v>0</v>
      </c>
      <c r="Q12" s="654">
        <v>0</v>
      </c>
      <c r="R12" s="654">
        <v>0</v>
      </c>
      <c r="S12" s="654">
        <v>0</v>
      </c>
      <c r="T12" s="654">
        <v>0</v>
      </c>
      <c r="U12" s="654">
        <v>0</v>
      </c>
      <c r="V12" s="654">
        <v>0</v>
      </c>
      <c r="W12" s="655">
        <f>SUM(K12:V14)</f>
        <v>0</v>
      </c>
    </row>
    <row r="13" spans="1:23">
      <c r="A13" s="670"/>
      <c r="B13" s="671"/>
      <c r="C13" s="671"/>
      <c r="D13" s="671"/>
      <c r="E13" s="671"/>
      <c r="F13" s="671"/>
      <c r="G13" s="671"/>
      <c r="H13" s="671"/>
      <c r="I13" s="671"/>
      <c r="J13" s="672"/>
      <c r="K13" s="679"/>
      <c r="L13" s="654"/>
      <c r="M13" s="654"/>
      <c r="N13" s="654"/>
      <c r="O13" s="654"/>
      <c r="P13" s="654"/>
      <c r="Q13" s="654"/>
      <c r="R13" s="654"/>
      <c r="S13" s="654"/>
      <c r="T13" s="654"/>
      <c r="U13" s="654"/>
      <c r="V13" s="654"/>
      <c r="W13" s="655"/>
    </row>
    <row r="14" spans="1:23" ht="13.5" thickBot="1">
      <c r="A14" s="670"/>
      <c r="B14" s="671"/>
      <c r="C14" s="671"/>
      <c r="D14" s="671"/>
      <c r="E14" s="671"/>
      <c r="F14" s="671"/>
      <c r="G14" s="671"/>
      <c r="H14" s="671"/>
      <c r="I14" s="671"/>
      <c r="J14" s="672"/>
      <c r="K14" s="665"/>
      <c r="L14" s="664"/>
      <c r="M14" s="664"/>
      <c r="N14" s="664"/>
      <c r="O14" s="664"/>
      <c r="P14" s="664"/>
      <c r="Q14" s="664"/>
      <c r="R14" s="664"/>
      <c r="S14" s="664"/>
      <c r="T14" s="664"/>
      <c r="U14" s="664"/>
      <c r="V14" s="664"/>
      <c r="W14" s="669"/>
    </row>
    <row r="15" spans="1:23" ht="15.75" thickBot="1">
      <c r="A15" s="699" t="s">
        <v>311</v>
      </c>
      <c r="B15" s="700"/>
      <c r="C15" s="700"/>
      <c r="D15" s="700"/>
      <c r="E15" s="700"/>
      <c r="F15" s="700"/>
      <c r="G15" s="700"/>
      <c r="H15" s="700"/>
      <c r="I15" s="700"/>
      <c r="J15" s="701"/>
      <c r="K15" s="112">
        <f t="shared" ref="K15:V15" si="1">SUM(K16:K47)</f>
        <v>0</v>
      </c>
      <c r="L15" s="113">
        <f t="shared" si="1"/>
        <v>0</v>
      </c>
      <c r="M15" s="110">
        <f t="shared" si="1"/>
        <v>0</v>
      </c>
      <c r="N15" s="110">
        <f t="shared" si="1"/>
        <v>0</v>
      </c>
      <c r="O15" s="110">
        <f t="shared" si="1"/>
        <v>0</v>
      </c>
      <c r="P15" s="110">
        <f t="shared" si="1"/>
        <v>0</v>
      </c>
      <c r="Q15" s="110">
        <f t="shared" si="1"/>
        <v>0</v>
      </c>
      <c r="R15" s="110">
        <f t="shared" si="1"/>
        <v>0</v>
      </c>
      <c r="S15" s="110">
        <f t="shared" si="1"/>
        <v>0</v>
      </c>
      <c r="T15" s="110">
        <f t="shared" si="1"/>
        <v>0</v>
      </c>
      <c r="U15" s="110">
        <f t="shared" si="1"/>
        <v>0</v>
      </c>
      <c r="V15" s="110">
        <f t="shared" si="1"/>
        <v>0</v>
      </c>
      <c r="W15" s="111">
        <f>SUM(K15:V15)</f>
        <v>0</v>
      </c>
    </row>
    <row r="16" spans="1:23" ht="12.6" customHeight="1">
      <c r="A16" s="690" t="s">
        <v>50</v>
      </c>
      <c r="B16" s="691"/>
      <c r="C16" s="691"/>
      <c r="D16" s="691"/>
      <c r="E16" s="691"/>
      <c r="F16" s="691"/>
      <c r="G16" s="691"/>
      <c r="H16" s="691"/>
      <c r="I16" s="691"/>
      <c r="J16" s="692"/>
      <c r="K16" s="714">
        <v>0</v>
      </c>
      <c r="L16" s="663">
        <v>0</v>
      </c>
      <c r="M16" s="663">
        <v>0</v>
      </c>
      <c r="N16" s="663">
        <v>0</v>
      </c>
      <c r="O16" s="663">
        <v>0</v>
      </c>
      <c r="P16" s="663">
        <v>0</v>
      </c>
      <c r="Q16" s="663">
        <v>0</v>
      </c>
      <c r="R16" s="663">
        <v>0</v>
      </c>
      <c r="S16" s="663">
        <v>0</v>
      </c>
      <c r="T16" s="663">
        <v>0</v>
      </c>
      <c r="U16" s="663">
        <v>0</v>
      </c>
      <c r="V16" s="663">
        <v>0</v>
      </c>
      <c r="W16" s="709">
        <f>SUM(K16:V18)</f>
        <v>0</v>
      </c>
    </row>
    <row r="17" spans="1:23">
      <c r="A17" s="676"/>
      <c r="B17" s="677"/>
      <c r="C17" s="677"/>
      <c r="D17" s="677"/>
      <c r="E17" s="677"/>
      <c r="F17" s="677"/>
      <c r="G17" s="677"/>
      <c r="H17" s="677"/>
      <c r="I17" s="677"/>
      <c r="J17" s="678"/>
      <c r="K17" s="714"/>
      <c r="L17" s="654"/>
      <c r="M17" s="654"/>
      <c r="N17" s="654"/>
      <c r="O17" s="654"/>
      <c r="P17" s="654"/>
      <c r="Q17" s="654"/>
      <c r="R17" s="654"/>
      <c r="S17" s="654"/>
      <c r="T17" s="654"/>
      <c r="U17" s="654"/>
      <c r="V17" s="654"/>
      <c r="W17" s="710"/>
    </row>
    <row r="18" spans="1:23" ht="22.15" customHeight="1">
      <c r="A18" s="676"/>
      <c r="B18" s="677"/>
      <c r="C18" s="677"/>
      <c r="D18" s="677"/>
      <c r="E18" s="677"/>
      <c r="F18" s="677"/>
      <c r="G18" s="677"/>
      <c r="H18" s="677"/>
      <c r="I18" s="677"/>
      <c r="J18" s="678"/>
      <c r="K18" s="714"/>
      <c r="L18" s="654"/>
      <c r="M18" s="654"/>
      <c r="N18" s="654"/>
      <c r="O18" s="654"/>
      <c r="P18" s="654"/>
      <c r="Q18" s="654"/>
      <c r="R18" s="654"/>
      <c r="S18" s="654"/>
      <c r="T18" s="654"/>
      <c r="U18" s="654"/>
      <c r="V18" s="654"/>
      <c r="W18" s="710"/>
    </row>
    <row r="19" spans="1:23" ht="12" customHeight="1">
      <c r="A19" s="673" t="s">
        <v>51</v>
      </c>
      <c r="B19" s="674"/>
      <c r="C19" s="674"/>
      <c r="D19" s="674"/>
      <c r="E19" s="674"/>
      <c r="F19" s="674"/>
      <c r="G19" s="674"/>
      <c r="H19" s="674"/>
      <c r="I19" s="674"/>
      <c r="J19" s="675"/>
      <c r="K19" s="708">
        <v>0</v>
      </c>
      <c r="L19" s="654">
        <v>0</v>
      </c>
      <c r="M19" s="654">
        <v>0</v>
      </c>
      <c r="N19" s="654">
        <v>0</v>
      </c>
      <c r="O19" s="654">
        <v>0</v>
      </c>
      <c r="P19" s="654">
        <v>0</v>
      </c>
      <c r="Q19" s="654">
        <v>0</v>
      </c>
      <c r="R19" s="654">
        <v>0</v>
      </c>
      <c r="S19" s="654">
        <v>0</v>
      </c>
      <c r="T19" s="654">
        <v>0</v>
      </c>
      <c r="U19" s="654">
        <v>0</v>
      </c>
      <c r="V19" s="654">
        <v>0</v>
      </c>
      <c r="W19" s="655">
        <f>SUM(K19:V21)</f>
        <v>0</v>
      </c>
    </row>
    <row r="20" spans="1:23">
      <c r="A20" s="676"/>
      <c r="B20" s="677"/>
      <c r="C20" s="677"/>
      <c r="D20" s="677"/>
      <c r="E20" s="677"/>
      <c r="F20" s="677"/>
      <c r="G20" s="677"/>
      <c r="H20" s="677"/>
      <c r="I20" s="677"/>
      <c r="J20" s="678"/>
      <c r="K20" s="708"/>
      <c r="L20" s="654"/>
      <c r="M20" s="654"/>
      <c r="N20" s="654"/>
      <c r="O20" s="654"/>
      <c r="P20" s="654"/>
      <c r="Q20" s="654"/>
      <c r="R20" s="654"/>
      <c r="S20" s="654"/>
      <c r="T20" s="654"/>
      <c r="U20" s="654"/>
      <c r="V20" s="654"/>
      <c r="W20" s="655"/>
    </row>
    <row r="21" spans="1:23" ht="21.6" customHeight="1">
      <c r="A21" s="676"/>
      <c r="B21" s="677"/>
      <c r="C21" s="677"/>
      <c r="D21" s="677"/>
      <c r="E21" s="677"/>
      <c r="F21" s="677"/>
      <c r="G21" s="677"/>
      <c r="H21" s="677"/>
      <c r="I21" s="677"/>
      <c r="J21" s="678"/>
      <c r="K21" s="708"/>
      <c r="L21" s="654"/>
      <c r="M21" s="654"/>
      <c r="N21" s="654"/>
      <c r="O21" s="654"/>
      <c r="P21" s="654"/>
      <c r="Q21" s="654"/>
      <c r="R21" s="654"/>
      <c r="S21" s="654"/>
      <c r="T21" s="654"/>
      <c r="U21" s="654"/>
      <c r="V21" s="654"/>
      <c r="W21" s="655"/>
    </row>
    <row r="22" spans="1:23" ht="12" customHeight="1">
      <c r="A22" s="673" t="s">
        <v>52</v>
      </c>
      <c r="B22" s="674"/>
      <c r="C22" s="674"/>
      <c r="D22" s="674"/>
      <c r="E22" s="674"/>
      <c r="F22" s="674"/>
      <c r="G22" s="674"/>
      <c r="H22" s="674"/>
      <c r="I22" s="674"/>
      <c r="J22" s="675"/>
      <c r="K22" s="708">
        <v>0</v>
      </c>
      <c r="L22" s="654">
        <v>0</v>
      </c>
      <c r="M22" s="654">
        <v>0</v>
      </c>
      <c r="N22" s="654">
        <v>0</v>
      </c>
      <c r="O22" s="654">
        <v>0</v>
      </c>
      <c r="P22" s="654">
        <v>0</v>
      </c>
      <c r="Q22" s="654">
        <v>0</v>
      </c>
      <c r="R22" s="654">
        <v>0</v>
      </c>
      <c r="S22" s="654">
        <v>0</v>
      </c>
      <c r="T22" s="654">
        <v>0</v>
      </c>
      <c r="U22" s="654">
        <v>0</v>
      </c>
      <c r="V22" s="654">
        <v>0</v>
      </c>
      <c r="W22" s="655">
        <f>SUM(K22:V24)</f>
        <v>0</v>
      </c>
    </row>
    <row r="23" spans="1:23">
      <c r="A23" s="676"/>
      <c r="B23" s="677"/>
      <c r="C23" s="677"/>
      <c r="D23" s="677"/>
      <c r="E23" s="677"/>
      <c r="F23" s="677"/>
      <c r="G23" s="677"/>
      <c r="H23" s="677"/>
      <c r="I23" s="677"/>
      <c r="J23" s="678"/>
      <c r="K23" s="708"/>
      <c r="L23" s="654"/>
      <c r="M23" s="654"/>
      <c r="N23" s="654"/>
      <c r="O23" s="654"/>
      <c r="P23" s="654"/>
      <c r="Q23" s="654"/>
      <c r="R23" s="654"/>
      <c r="S23" s="654"/>
      <c r="T23" s="654"/>
      <c r="U23" s="654"/>
      <c r="V23" s="654"/>
      <c r="W23" s="655"/>
    </row>
    <row r="24" spans="1:23">
      <c r="A24" s="676"/>
      <c r="B24" s="677"/>
      <c r="C24" s="677"/>
      <c r="D24" s="677"/>
      <c r="E24" s="677"/>
      <c r="F24" s="677"/>
      <c r="G24" s="677"/>
      <c r="H24" s="677"/>
      <c r="I24" s="677"/>
      <c r="J24" s="678"/>
      <c r="K24" s="708"/>
      <c r="L24" s="654"/>
      <c r="M24" s="654"/>
      <c r="N24" s="654"/>
      <c r="O24" s="654"/>
      <c r="P24" s="654"/>
      <c r="Q24" s="654"/>
      <c r="R24" s="654"/>
      <c r="S24" s="654"/>
      <c r="T24" s="654"/>
      <c r="U24" s="654"/>
      <c r="V24" s="654"/>
      <c r="W24" s="655"/>
    </row>
    <row r="25" spans="1:23" ht="10.15" customHeight="1">
      <c r="A25" s="686" t="s">
        <v>53</v>
      </c>
      <c r="B25" s="687"/>
      <c r="C25" s="687"/>
      <c r="D25" s="687"/>
      <c r="E25" s="687"/>
      <c r="F25" s="687"/>
      <c r="G25" s="687"/>
      <c r="H25" s="687"/>
      <c r="I25" s="687"/>
      <c r="J25" s="688"/>
      <c r="K25" s="708">
        <v>0</v>
      </c>
      <c r="L25" s="654">
        <v>0</v>
      </c>
      <c r="M25" s="654">
        <v>0</v>
      </c>
      <c r="N25" s="654">
        <v>0</v>
      </c>
      <c r="O25" s="654">
        <v>0</v>
      </c>
      <c r="P25" s="654">
        <v>0</v>
      </c>
      <c r="Q25" s="654">
        <v>0</v>
      </c>
      <c r="R25" s="654">
        <v>0</v>
      </c>
      <c r="S25" s="654">
        <v>0</v>
      </c>
      <c r="T25" s="654">
        <v>0</v>
      </c>
      <c r="U25" s="654">
        <v>0</v>
      </c>
      <c r="V25" s="654">
        <v>0</v>
      </c>
      <c r="W25" s="655">
        <f>SUM(K25:V27)</f>
        <v>0</v>
      </c>
    </row>
    <row r="26" spans="1:23">
      <c r="A26" s="676"/>
      <c r="B26" s="677"/>
      <c r="C26" s="677"/>
      <c r="D26" s="677"/>
      <c r="E26" s="677"/>
      <c r="F26" s="677"/>
      <c r="G26" s="677"/>
      <c r="H26" s="677"/>
      <c r="I26" s="677"/>
      <c r="J26" s="678"/>
      <c r="K26" s="708"/>
      <c r="L26" s="654"/>
      <c r="M26" s="654"/>
      <c r="N26" s="654"/>
      <c r="O26" s="654"/>
      <c r="P26" s="654"/>
      <c r="Q26" s="654"/>
      <c r="R26" s="654"/>
      <c r="S26" s="654"/>
      <c r="T26" s="654"/>
      <c r="U26" s="654"/>
      <c r="V26" s="654"/>
      <c r="W26" s="655"/>
    </row>
    <row r="27" spans="1:23">
      <c r="A27" s="676"/>
      <c r="B27" s="677"/>
      <c r="C27" s="677"/>
      <c r="D27" s="677"/>
      <c r="E27" s="677"/>
      <c r="F27" s="677"/>
      <c r="G27" s="677"/>
      <c r="H27" s="677"/>
      <c r="I27" s="677"/>
      <c r="J27" s="678"/>
      <c r="K27" s="708"/>
      <c r="L27" s="654"/>
      <c r="M27" s="654"/>
      <c r="N27" s="654"/>
      <c r="O27" s="654"/>
      <c r="P27" s="654"/>
      <c r="Q27" s="654"/>
      <c r="R27" s="654"/>
      <c r="S27" s="654"/>
      <c r="T27" s="654"/>
      <c r="U27" s="654"/>
      <c r="V27" s="654"/>
      <c r="W27" s="655"/>
    </row>
    <row r="28" spans="1:23" ht="30" customHeight="1">
      <c r="A28" s="673" t="s">
        <v>276</v>
      </c>
      <c r="B28" s="674"/>
      <c r="C28" s="674"/>
      <c r="D28" s="674"/>
      <c r="E28" s="674"/>
      <c r="F28" s="674"/>
      <c r="G28" s="674"/>
      <c r="H28" s="674"/>
      <c r="I28" s="674"/>
      <c r="J28" s="675"/>
      <c r="K28" s="708">
        <v>0</v>
      </c>
      <c r="L28" s="654">
        <v>0</v>
      </c>
      <c r="M28" s="654">
        <v>0</v>
      </c>
      <c r="N28" s="654">
        <v>0</v>
      </c>
      <c r="O28" s="654">
        <v>0</v>
      </c>
      <c r="P28" s="654">
        <v>0</v>
      </c>
      <c r="Q28" s="654">
        <v>0</v>
      </c>
      <c r="R28" s="654">
        <v>0</v>
      </c>
      <c r="S28" s="654">
        <v>0</v>
      </c>
      <c r="T28" s="654">
        <v>0</v>
      </c>
      <c r="U28" s="654">
        <v>0</v>
      </c>
      <c r="V28" s="654">
        <v>0</v>
      </c>
      <c r="W28" s="655">
        <f>SUM(K28:V30)</f>
        <v>0</v>
      </c>
    </row>
    <row r="29" spans="1:23">
      <c r="A29" s="676"/>
      <c r="B29" s="677"/>
      <c r="C29" s="677"/>
      <c r="D29" s="677"/>
      <c r="E29" s="677"/>
      <c r="F29" s="677"/>
      <c r="G29" s="677"/>
      <c r="H29" s="677"/>
      <c r="I29" s="677"/>
      <c r="J29" s="678"/>
      <c r="K29" s="708"/>
      <c r="L29" s="654"/>
      <c r="M29" s="654"/>
      <c r="N29" s="654"/>
      <c r="O29" s="654"/>
      <c r="P29" s="654"/>
      <c r="Q29" s="654"/>
      <c r="R29" s="654"/>
      <c r="S29" s="654"/>
      <c r="T29" s="654"/>
      <c r="U29" s="654"/>
      <c r="V29" s="654"/>
      <c r="W29" s="655"/>
    </row>
    <row r="30" spans="1:23">
      <c r="A30" s="676"/>
      <c r="B30" s="677"/>
      <c r="C30" s="677"/>
      <c r="D30" s="677"/>
      <c r="E30" s="677"/>
      <c r="F30" s="677"/>
      <c r="G30" s="677"/>
      <c r="H30" s="677"/>
      <c r="I30" s="677"/>
      <c r="J30" s="678"/>
      <c r="K30" s="708"/>
      <c r="L30" s="654"/>
      <c r="M30" s="654"/>
      <c r="N30" s="654"/>
      <c r="O30" s="654"/>
      <c r="P30" s="654"/>
      <c r="Q30" s="654"/>
      <c r="R30" s="654"/>
      <c r="S30" s="654"/>
      <c r="T30" s="654"/>
      <c r="U30" s="654"/>
      <c r="V30" s="654"/>
      <c r="W30" s="655"/>
    </row>
    <row r="31" spans="1:23" ht="12" customHeight="1">
      <c r="A31" s="686" t="s">
        <v>277</v>
      </c>
      <c r="B31" s="687"/>
      <c r="C31" s="687"/>
      <c r="D31" s="687"/>
      <c r="E31" s="687"/>
      <c r="F31" s="687"/>
      <c r="G31" s="687"/>
      <c r="H31" s="687"/>
      <c r="I31" s="687"/>
      <c r="J31" s="688"/>
      <c r="K31" s="708">
        <v>0</v>
      </c>
      <c r="L31" s="654">
        <v>0</v>
      </c>
      <c r="M31" s="654">
        <v>0</v>
      </c>
      <c r="N31" s="654">
        <v>0</v>
      </c>
      <c r="O31" s="654">
        <v>0</v>
      </c>
      <c r="P31" s="654">
        <v>0</v>
      </c>
      <c r="Q31" s="654">
        <v>0</v>
      </c>
      <c r="R31" s="654">
        <v>0</v>
      </c>
      <c r="S31" s="654">
        <v>0</v>
      </c>
      <c r="T31" s="654">
        <v>0</v>
      </c>
      <c r="U31" s="654">
        <v>0</v>
      </c>
      <c r="V31" s="654">
        <v>0</v>
      </c>
      <c r="W31" s="655">
        <f>SUM(K31:V33)</f>
        <v>0</v>
      </c>
    </row>
    <row r="32" spans="1:23">
      <c r="A32" s="676"/>
      <c r="B32" s="677"/>
      <c r="C32" s="677"/>
      <c r="D32" s="677"/>
      <c r="E32" s="677"/>
      <c r="F32" s="677"/>
      <c r="G32" s="677"/>
      <c r="H32" s="677"/>
      <c r="I32" s="677"/>
      <c r="J32" s="678"/>
      <c r="K32" s="708"/>
      <c r="L32" s="654"/>
      <c r="M32" s="654"/>
      <c r="N32" s="654"/>
      <c r="O32" s="654"/>
      <c r="P32" s="654"/>
      <c r="Q32" s="654"/>
      <c r="R32" s="654"/>
      <c r="S32" s="654"/>
      <c r="T32" s="654"/>
      <c r="U32" s="654"/>
      <c r="V32" s="654"/>
      <c r="W32" s="655"/>
    </row>
    <row r="33" spans="1:23">
      <c r="A33" s="676"/>
      <c r="B33" s="677"/>
      <c r="C33" s="677"/>
      <c r="D33" s="677"/>
      <c r="E33" s="677"/>
      <c r="F33" s="677"/>
      <c r="G33" s="677"/>
      <c r="H33" s="677"/>
      <c r="I33" s="677"/>
      <c r="J33" s="678"/>
      <c r="K33" s="708"/>
      <c r="L33" s="654"/>
      <c r="M33" s="654"/>
      <c r="N33" s="654"/>
      <c r="O33" s="654"/>
      <c r="P33" s="654"/>
      <c r="Q33" s="654"/>
      <c r="R33" s="654"/>
      <c r="S33" s="654"/>
      <c r="T33" s="654"/>
      <c r="U33" s="654"/>
      <c r="V33" s="654"/>
      <c r="W33" s="655"/>
    </row>
    <row r="34" spans="1:23" ht="10.15" customHeight="1">
      <c r="A34" s="673" t="s">
        <v>263</v>
      </c>
      <c r="B34" s="674"/>
      <c r="C34" s="674"/>
      <c r="D34" s="674"/>
      <c r="E34" s="674"/>
      <c r="F34" s="674"/>
      <c r="G34" s="674"/>
      <c r="H34" s="674"/>
      <c r="I34" s="674"/>
      <c r="J34" s="675"/>
      <c r="K34" s="708">
        <v>0</v>
      </c>
      <c r="L34" s="654">
        <v>0</v>
      </c>
      <c r="M34" s="654">
        <v>0</v>
      </c>
      <c r="N34" s="654">
        <v>0</v>
      </c>
      <c r="O34" s="654">
        <v>0</v>
      </c>
      <c r="P34" s="654">
        <v>0</v>
      </c>
      <c r="Q34" s="654">
        <v>0</v>
      </c>
      <c r="R34" s="654">
        <v>0</v>
      </c>
      <c r="S34" s="654">
        <v>0</v>
      </c>
      <c r="T34" s="654">
        <v>0</v>
      </c>
      <c r="U34" s="654">
        <v>0</v>
      </c>
      <c r="V34" s="654">
        <v>0</v>
      </c>
      <c r="W34" s="655">
        <f>SUM(K34:V36)</f>
        <v>0</v>
      </c>
    </row>
    <row r="35" spans="1:23">
      <c r="A35" s="705"/>
      <c r="B35" s="706"/>
      <c r="C35" s="706"/>
      <c r="D35" s="706"/>
      <c r="E35" s="706"/>
      <c r="F35" s="706"/>
      <c r="G35" s="706"/>
      <c r="H35" s="706"/>
      <c r="I35" s="706"/>
      <c r="J35" s="707"/>
      <c r="K35" s="708"/>
      <c r="L35" s="654"/>
      <c r="M35" s="654"/>
      <c r="N35" s="654"/>
      <c r="O35" s="654"/>
      <c r="P35" s="654"/>
      <c r="Q35" s="654"/>
      <c r="R35" s="654"/>
      <c r="S35" s="654"/>
      <c r="T35" s="654"/>
      <c r="U35" s="654"/>
      <c r="V35" s="654"/>
      <c r="W35" s="655"/>
    </row>
    <row r="36" spans="1:23" ht="20.45" customHeight="1">
      <c r="A36" s="705"/>
      <c r="B36" s="706"/>
      <c r="C36" s="706"/>
      <c r="D36" s="706"/>
      <c r="E36" s="706"/>
      <c r="F36" s="706"/>
      <c r="G36" s="706"/>
      <c r="H36" s="706"/>
      <c r="I36" s="706"/>
      <c r="J36" s="707"/>
      <c r="K36" s="708"/>
      <c r="L36" s="654"/>
      <c r="M36" s="654"/>
      <c r="N36" s="654"/>
      <c r="O36" s="654"/>
      <c r="P36" s="654"/>
      <c r="Q36" s="654"/>
      <c r="R36" s="654"/>
      <c r="S36" s="654"/>
      <c r="T36" s="654"/>
      <c r="U36" s="654"/>
      <c r="V36" s="654"/>
      <c r="W36" s="655"/>
    </row>
    <row r="37" spans="1:23" ht="11.45" customHeight="1">
      <c r="A37" s="673" t="s">
        <v>55</v>
      </c>
      <c r="B37" s="674"/>
      <c r="C37" s="674"/>
      <c r="D37" s="674"/>
      <c r="E37" s="674"/>
      <c r="F37" s="674"/>
      <c r="G37" s="674"/>
      <c r="H37" s="674"/>
      <c r="I37" s="674"/>
      <c r="J37" s="675"/>
      <c r="K37" s="708">
        <v>0</v>
      </c>
      <c r="L37" s="654">
        <v>0</v>
      </c>
      <c r="M37" s="654">
        <v>0</v>
      </c>
      <c r="N37" s="654">
        <v>0</v>
      </c>
      <c r="O37" s="654">
        <v>0</v>
      </c>
      <c r="P37" s="654">
        <v>0</v>
      </c>
      <c r="Q37" s="654">
        <v>0</v>
      </c>
      <c r="R37" s="654">
        <v>0</v>
      </c>
      <c r="S37" s="654">
        <v>0</v>
      </c>
      <c r="T37" s="654">
        <v>0</v>
      </c>
      <c r="U37" s="654">
        <v>0</v>
      </c>
      <c r="V37" s="654">
        <v>0</v>
      </c>
      <c r="W37" s="655">
        <f>SUM(K37:V39)</f>
        <v>0</v>
      </c>
    </row>
    <row r="38" spans="1:23">
      <c r="A38" s="676"/>
      <c r="B38" s="677"/>
      <c r="C38" s="677"/>
      <c r="D38" s="677"/>
      <c r="E38" s="677"/>
      <c r="F38" s="677"/>
      <c r="G38" s="677"/>
      <c r="H38" s="677"/>
      <c r="I38" s="677"/>
      <c r="J38" s="678"/>
      <c r="K38" s="708"/>
      <c r="L38" s="654"/>
      <c r="M38" s="654"/>
      <c r="N38" s="654"/>
      <c r="O38" s="654"/>
      <c r="P38" s="654"/>
      <c r="Q38" s="654"/>
      <c r="R38" s="654"/>
      <c r="S38" s="654"/>
      <c r="T38" s="654"/>
      <c r="U38" s="654"/>
      <c r="V38" s="654"/>
      <c r="W38" s="655"/>
    </row>
    <row r="39" spans="1:23">
      <c r="A39" s="676"/>
      <c r="B39" s="677"/>
      <c r="C39" s="677"/>
      <c r="D39" s="677"/>
      <c r="E39" s="677"/>
      <c r="F39" s="677"/>
      <c r="G39" s="677"/>
      <c r="H39" s="677"/>
      <c r="I39" s="677"/>
      <c r="J39" s="678"/>
      <c r="K39" s="708"/>
      <c r="L39" s="654"/>
      <c r="M39" s="654"/>
      <c r="N39" s="654"/>
      <c r="O39" s="654"/>
      <c r="P39" s="654"/>
      <c r="Q39" s="654"/>
      <c r="R39" s="654"/>
      <c r="S39" s="654"/>
      <c r="T39" s="654"/>
      <c r="U39" s="654"/>
      <c r="V39" s="654"/>
      <c r="W39" s="655"/>
    </row>
    <row r="40" spans="1:23" ht="11.45" customHeight="1">
      <c r="A40" s="673" t="s">
        <v>56</v>
      </c>
      <c r="B40" s="674"/>
      <c r="C40" s="674"/>
      <c r="D40" s="674"/>
      <c r="E40" s="674"/>
      <c r="F40" s="674"/>
      <c r="G40" s="674"/>
      <c r="H40" s="674"/>
      <c r="I40" s="674"/>
      <c r="J40" s="675"/>
      <c r="K40" s="665">
        <v>0</v>
      </c>
      <c r="L40" s="665">
        <v>0</v>
      </c>
      <c r="M40" s="665">
        <v>0</v>
      </c>
      <c r="N40" s="665">
        <v>0</v>
      </c>
      <c r="O40" s="665">
        <v>0</v>
      </c>
      <c r="P40" s="665">
        <v>0</v>
      </c>
      <c r="Q40" s="665">
        <v>0</v>
      </c>
      <c r="R40" s="665">
        <v>0</v>
      </c>
      <c r="S40" s="665">
        <v>0</v>
      </c>
      <c r="T40" s="665">
        <v>0</v>
      </c>
      <c r="U40" s="665">
        <v>0</v>
      </c>
      <c r="V40" s="665">
        <v>0</v>
      </c>
      <c r="W40" s="702">
        <f>SUM(K40:V41)</f>
        <v>0</v>
      </c>
    </row>
    <row r="41" spans="1:23" ht="28.15" customHeight="1">
      <c r="A41" s="670"/>
      <c r="B41" s="671"/>
      <c r="C41" s="671"/>
      <c r="D41" s="671"/>
      <c r="E41" s="671"/>
      <c r="F41" s="671"/>
      <c r="G41" s="671"/>
      <c r="H41" s="671"/>
      <c r="I41" s="671"/>
      <c r="J41" s="672"/>
      <c r="K41" s="667"/>
      <c r="L41" s="667"/>
      <c r="M41" s="667"/>
      <c r="N41" s="667"/>
      <c r="O41" s="667"/>
      <c r="P41" s="667"/>
      <c r="Q41" s="667"/>
      <c r="R41" s="667"/>
      <c r="S41" s="667"/>
      <c r="T41" s="667"/>
      <c r="U41" s="667"/>
      <c r="V41" s="667"/>
      <c r="W41" s="703"/>
    </row>
    <row r="42" spans="1:23" ht="15">
      <c r="A42" s="673" t="s">
        <v>314</v>
      </c>
      <c r="B42" s="674"/>
      <c r="C42" s="674"/>
      <c r="D42" s="674"/>
      <c r="E42" s="674"/>
      <c r="F42" s="674"/>
      <c r="G42" s="674"/>
      <c r="H42" s="674"/>
      <c r="I42" s="674"/>
      <c r="J42" s="675"/>
      <c r="K42" s="665">
        <v>0</v>
      </c>
      <c r="L42" s="665">
        <v>0</v>
      </c>
      <c r="M42" s="665">
        <v>0</v>
      </c>
      <c r="N42" s="665">
        <v>0</v>
      </c>
      <c r="O42" s="665">
        <v>0</v>
      </c>
      <c r="P42" s="665">
        <v>0</v>
      </c>
      <c r="Q42" s="665">
        <v>0</v>
      </c>
      <c r="R42" s="665">
        <v>0</v>
      </c>
      <c r="S42" s="665">
        <v>0</v>
      </c>
      <c r="T42" s="665">
        <v>0</v>
      </c>
      <c r="U42" s="665">
        <v>0</v>
      </c>
      <c r="V42" s="665">
        <v>0</v>
      </c>
      <c r="W42" s="702">
        <f>SUM(K42:V43)</f>
        <v>0</v>
      </c>
    </row>
    <row r="43" spans="1:23" ht="25.15" customHeight="1">
      <c r="A43" s="670"/>
      <c r="B43" s="671"/>
      <c r="C43" s="671"/>
      <c r="D43" s="671"/>
      <c r="E43" s="671"/>
      <c r="F43" s="671"/>
      <c r="G43" s="671"/>
      <c r="H43" s="671"/>
      <c r="I43" s="671"/>
      <c r="J43" s="672"/>
      <c r="K43" s="667"/>
      <c r="L43" s="667"/>
      <c r="M43" s="667"/>
      <c r="N43" s="667"/>
      <c r="O43" s="667"/>
      <c r="P43" s="667"/>
      <c r="Q43" s="667"/>
      <c r="R43" s="667"/>
      <c r="S43" s="667"/>
      <c r="T43" s="667"/>
      <c r="U43" s="667"/>
      <c r="V43" s="667"/>
      <c r="W43" s="703"/>
    </row>
    <row r="44" spans="1:23" ht="15">
      <c r="A44" s="673" t="s">
        <v>315</v>
      </c>
      <c r="B44" s="674"/>
      <c r="C44" s="674"/>
      <c r="D44" s="674"/>
      <c r="E44" s="674"/>
      <c r="F44" s="674"/>
      <c r="G44" s="674"/>
      <c r="H44" s="674"/>
      <c r="I44" s="674"/>
      <c r="J44" s="675"/>
      <c r="K44" s="665">
        <v>0</v>
      </c>
      <c r="L44" s="665">
        <v>0</v>
      </c>
      <c r="M44" s="665">
        <v>0</v>
      </c>
      <c r="N44" s="665">
        <v>0</v>
      </c>
      <c r="O44" s="665">
        <v>0</v>
      </c>
      <c r="P44" s="665">
        <v>0</v>
      </c>
      <c r="Q44" s="665">
        <v>0</v>
      </c>
      <c r="R44" s="665">
        <v>0</v>
      </c>
      <c r="S44" s="665">
        <v>0</v>
      </c>
      <c r="T44" s="665">
        <v>0</v>
      </c>
      <c r="U44" s="665">
        <v>0</v>
      </c>
      <c r="V44" s="665">
        <v>0</v>
      </c>
      <c r="W44" s="702">
        <f>SUM(K44:V45)</f>
        <v>0</v>
      </c>
    </row>
    <row r="45" spans="1:23" ht="30" customHeight="1">
      <c r="A45" s="670"/>
      <c r="B45" s="671"/>
      <c r="C45" s="671"/>
      <c r="D45" s="671"/>
      <c r="E45" s="671"/>
      <c r="F45" s="671"/>
      <c r="G45" s="671"/>
      <c r="H45" s="671"/>
      <c r="I45" s="671"/>
      <c r="J45" s="672"/>
      <c r="K45" s="667"/>
      <c r="L45" s="667"/>
      <c r="M45" s="667"/>
      <c r="N45" s="667"/>
      <c r="O45" s="667"/>
      <c r="P45" s="667"/>
      <c r="Q45" s="667"/>
      <c r="R45" s="667"/>
      <c r="S45" s="667"/>
      <c r="T45" s="667"/>
      <c r="U45" s="667"/>
      <c r="V45" s="667"/>
      <c r="W45" s="703"/>
    </row>
    <row r="46" spans="1:23" ht="15">
      <c r="A46" s="673" t="s">
        <v>419</v>
      </c>
      <c r="B46" s="674"/>
      <c r="C46" s="674"/>
      <c r="D46" s="674"/>
      <c r="E46" s="674"/>
      <c r="F46" s="674"/>
      <c r="G46" s="674"/>
      <c r="H46" s="674"/>
      <c r="I46" s="674"/>
      <c r="J46" s="675"/>
      <c r="K46" s="665">
        <v>0</v>
      </c>
      <c r="L46" s="665">
        <v>0</v>
      </c>
      <c r="M46" s="665">
        <v>0</v>
      </c>
      <c r="N46" s="665">
        <v>0</v>
      </c>
      <c r="O46" s="665">
        <v>0</v>
      </c>
      <c r="P46" s="665">
        <v>0</v>
      </c>
      <c r="Q46" s="665">
        <v>0</v>
      </c>
      <c r="R46" s="665">
        <v>0</v>
      </c>
      <c r="S46" s="665">
        <v>0</v>
      </c>
      <c r="T46" s="665">
        <v>0</v>
      </c>
      <c r="U46" s="665">
        <v>0</v>
      </c>
      <c r="V46" s="665">
        <v>0</v>
      </c>
      <c r="W46" s="702">
        <f>SUM(K46:V47)</f>
        <v>0</v>
      </c>
    </row>
    <row r="47" spans="1:23" ht="28.9" customHeight="1" thickBot="1">
      <c r="A47" s="670"/>
      <c r="B47" s="671"/>
      <c r="C47" s="671"/>
      <c r="D47" s="671"/>
      <c r="E47" s="671"/>
      <c r="F47" s="671"/>
      <c r="G47" s="671"/>
      <c r="H47" s="671"/>
      <c r="I47" s="671"/>
      <c r="J47" s="672"/>
      <c r="K47" s="666"/>
      <c r="L47" s="666"/>
      <c r="M47" s="666"/>
      <c r="N47" s="666"/>
      <c r="O47" s="666"/>
      <c r="P47" s="666"/>
      <c r="Q47" s="666"/>
      <c r="R47" s="666"/>
      <c r="S47" s="666"/>
      <c r="T47" s="666"/>
      <c r="U47" s="666"/>
      <c r="V47" s="666"/>
      <c r="W47" s="704"/>
    </row>
    <row r="48" spans="1:23" ht="15.75" thickBot="1">
      <c r="A48" s="699" t="s">
        <v>312</v>
      </c>
      <c r="B48" s="700"/>
      <c r="C48" s="700"/>
      <c r="D48" s="700"/>
      <c r="E48" s="700"/>
      <c r="F48" s="700"/>
      <c r="G48" s="700"/>
      <c r="H48" s="700"/>
      <c r="I48" s="700"/>
      <c r="J48" s="701"/>
      <c r="K48" s="112">
        <f>SUM(K49)</f>
        <v>0</v>
      </c>
      <c r="L48" s="116">
        <f t="shared" ref="L48:V48" si="2">SUM(L49)</f>
        <v>0</v>
      </c>
      <c r="M48" s="116">
        <f t="shared" si="2"/>
        <v>0</v>
      </c>
      <c r="N48" s="116">
        <f t="shared" si="2"/>
        <v>0</v>
      </c>
      <c r="O48" s="116">
        <f t="shared" si="2"/>
        <v>0</v>
      </c>
      <c r="P48" s="116">
        <f t="shared" si="2"/>
        <v>0</v>
      </c>
      <c r="Q48" s="116">
        <f t="shared" si="2"/>
        <v>0</v>
      </c>
      <c r="R48" s="116">
        <f t="shared" si="2"/>
        <v>0</v>
      </c>
      <c r="S48" s="116">
        <f t="shared" si="2"/>
        <v>0</v>
      </c>
      <c r="T48" s="116">
        <f t="shared" si="2"/>
        <v>0</v>
      </c>
      <c r="U48" s="116">
        <f t="shared" si="2"/>
        <v>0</v>
      </c>
      <c r="V48" s="116">
        <f t="shared" si="2"/>
        <v>0</v>
      </c>
      <c r="W48" s="114">
        <f>SUM(K48:V48)</f>
        <v>0</v>
      </c>
    </row>
    <row r="49" spans="1:23" ht="13.15" customHeight="1">
      <c r="A49" s="693"/>
      <c r="B49" s="694"/>
      <c r="C49" s="694"/>
      <c r="D49" s="694"/>
      <c r="E49" s="694"/>
      <c r="F49" s="694"/>
      <c r="G49" s="694"/>
      <c r="H49" s="694"/>
      <c r="I49" s="694"/>
      <c r="J49" s="695"/>
      <c r="K49" s="662">
        <v>0</v>
      </c>
      <c r="L49" s="663">
        <v>0</v>
      </c>
      <c r="M49" s="663">
        <v>0</v>
      </c>
      <c r="N49" s="663">
        <v>0</v>
      </c>
      <c r="O49" s="663">
        <v>0</v>
      </c>
      <c r="P49" s="663">
        <v>0</v>
      </c>
      <c r="Q49" s="663">
        <v>0</v>
      </c>
      <c r="R49" s="663">
        <v>0</v>
      </c>
      <c r="S49" s="663">
        <v>0</v>
      </c>
      <c r="T49" s="663">
        <v>0</v>
      </c>
      <c r="U49" s="663">
        <v>0</v>
      </c>
      <c r="V49" s="663">
        <v>0</v>
      </c>
      <c r="W49" s="668">
        <f>+K49+L49+M49+N49+O49+P49+Q49+R49+S49+T49+U49+V49</f>
        <v>0</v>
      </c>
    </row>
    <row r="50" spans="1:23">
      <c r="A50" s="693"/>
      <c r="B50" s="694"/>
      <c r="C50" s="694"/>
      <c r="D50" s="694"/>
      <c r="E50" s="694"/>
      <c r="F50" s="694"/>
      <c r="G50" s="694"/>
      <c r="H50" s="694"/>
      <c r="I50" s="694"/>
      <c r="J50" s="695"/>
      <c r="K50" s="662"/>
      <c r="L50" s="654"/>
      <c r="M50" s="654"/>
      <c r="N50" s="654"/>
      <c r="O50" s="654"/>
      <c r="P50" s="654"/>
      <c r="Q50" s="654"/>
      <c r="R50" s="654"/>
      <c r="S50" s="654"/>
      <c r="T50" s="654"/>
      <c r="U50" s="654"/>
      <c r="V50" s="654"/>
      <c r="W50" s="655"/>
    </row>
    <row r="51" spans="1:23">
      <c r="A51" s="693"/>
      <c r="B51" s="694"/>
      <c r="C51" s="694"/>
      <c r="D51" s="694"/>
      <c r="E51" s="694"/>
      <c r="F51" s="694"/>
      <c r="G51" s="694"/>
      <c r="H51" s="694"/>
      <c r="I51" s="694"/>
      <c r="J51" s="695"/>
      <c r="K51" s="662"/>
      <c r="L51" s="654"/>
      <c r="M51" s="654"/>
      <c r="N51" s="654"/>
      <c r="O51" s="654"/>
      <c r="P51" s="654"/>
      <c r="Q51" s="654"/>
      <c r="R51" s="654"/>
      <c r="S51" s="654"/>
      <c r="T51" s="654"/>
      <c r="U51" s="654"/>
      <c r="V51" s="654"/>
      <c r="W51" s="655"/>
    </row>
    <row r="52" spans="1:23" ht="12" customHeight="1">
      <c r="A52" s="693"/>
      <c r="B52" s="694"/>
      <c r="C52" s="694"/>
      <c r="D52" s="694"/>
      <c r="E52" s="694"/>
      <c r="F52" s="694"/>
      <c r="G52" s="694"/>
      <c r="H52" s="694"/>
      <c r="I52" s="694"/>
      <c r="J52" s="695"/>
      <c r="K52" s="662"/>
      <c r="L52" s="654">
        <v>8000000</v>
      </c>
      <c r="M52" s="654">
        <v>8000000</v>
      </c>
      <c r="N52" s="654">
        <v>8000000</v>
      </c>
      <c r="O52" s="654">
        <v>8000000</v>
      </c>
      <c r="P52" s="654">
        <v>8000000</v>
      </c>
      <c r="Q52" s="654">
        <v>8000000</v>
      </c>
      <c r="R52" s="654">
        <v>8000000</v>
      </c>
      <c r="S52" s="654">
        <v>8000000</v>
      </c>
      <c r="T52" s="654">
        <v>8000000</v>
      </c>
      <c r="U52" s="654">
        <v>8000000</v>
      </c>
      <c r="V52" s="654">
        <v>8000000</v>
      </c>
      <c r="W52" s="655">
        <f>SUM(K52:V54)</f>
        <v>88000000</v>
      </c>
    </row>
    <row r="53" spans="1:23">
      <c r="A53" s="693"/>
      <c r="B53" s="694"/>
      <c r="C53" s="694"/>
      <c r="D53" s="694"/>
      <c r="E53" s="694"/>
      <c r="F53" s="694"/>
      <c r="G53" s="694"/>
      <c r="H53" s="694"/>
      <c r="I53" s="694"/>
      <c r="J53" s="695"/>
      <c r="K53" s="662"/>
      <c r="L53" s="654"/>
      <c r="M53" s="654"/>
      <c r="N53" s="654"/>
      <c r="O53" s="654"/>
      <c r="P53" s="654"/>
      <c r="Q53" s="654"/>
      <c r="R53" s="654"/>
      <c r="S53" s="654"/>
      <c r="T53" s="654"/>
      <c r="U53" s="654"/>
      <c r="V53" s="654"/>
      <c r="W53" s="655"/>
    </row>
    <row r="54" spans="1:23">
      <c r="A54" s="693"/>
      <c r="B54" s="694"/>
      <c r="C54" s="694"/>
      <c r="D54" s="694"/>
      <c r="E54" s="694"/>
      <c r="F54" s="694"/>
      <c r="G54" s="694"/>
      <c r="H54" s="694"/>
      <c r="I54" s="694"/>
      <c r="J54" s="695"/>
      <c r="K54" s="662"/>
      <c r="L54" s="654"/>
      <c r="M54" s="654"/>
      <c r="N54" s="654"/>
      <c r="O54" s="654"/>
      <c r="P54" s="654"/>
      <c r="Q54" s="654"/>
      <c r="R54" s="654"/>
      <c r="S54" s="654"/>
      <c r="T54" s="654"/>
      <c r="U54" s="654"/>
      <c r="V54" s="654"/>
      <c r="W54" s="655"/>
    </row>
    <row r="55" spans="1:23" ht="11.45" customHeight="1">
      <c r="A55" s="693"/>
      <c r="B55" s="694"/>
      <c r="C55" s="694"/>
      <c r="D55" s="694"/>
      <c r="E55" s="694"/>
      <c r="F55" s="694"/>
      <c r="G55" s="694"/>
      <c r="H55" s="694"/>
      <c r="I55" s="694"/>
      <c r="J55" s="695"/>
      <c r="K55" s="662"/>
      <c r="L55" s="654">
        <v>1500000</v>
      </c>
      <c r="M55" s="654">
        <v>1500000</v>
      </c>
      <c r="N55" s="654">
        <v>1500000</v>
      </c>
      <c r="O55" s="654">
        <v>1500000</v>
      </c>
      <c r="P55" s="654">
        <v>1500000</v>
      </c>
      <c r="Q55" s="654">
        <v>1500000</v>
      </c>
      <c r="R55" s="654">
        <v>1500000</v>
      </c>
      <c r="S55" s="654">
        <v>1500000</v>
      </c>
      <c r="T55" s="654">
        <v>1500000</v>
      </c>
      <c r="U55" s="654">
        <v>1500000</v>
      </c>
      <c r="V55" s="654">
        <v>1500000</v>
      </c>
      <c r="W55" s="655">
        <f>SUM(K55:V57)</f>
        <v>16500000</v>
      </c>
    </row>
    <row r="56" spans="1:23">
      <c r="A56" s="693"/>
      <c r="B56" s="694"/>
      <c r="C56" s="694"/>
      <c r="D56" s="694"/>
      <c r="E56" s="694"/>
      <c r="F56" s="694"/>
      <c r="G56" s="694"/>
      <c r="H56" s="694"/>
      <c r="I56" s="694"/>
      <c r="J56" s="695"/>
      <c r="K56" s="662"/>
      <c r="L56" s="654"/>
      <c r="M56" s="654"/>
      <c r="N56" s="654"/>
      <c r="O56" s="654"/>
      <c r="P56" s="654"/>
      <c r="Q56" s="654"/>
      <c r="R56" s="654"/>
      <c r="S56" s="654"/>
      <c r="T56" s="654"/>
      <c r="U56" s="654"/>
      <c r="V56" s="654"/>
      <c r="W56" s="655"/>
    </row>
    <row r="57" spans="1:23">
      <c r="A57" s="693"/>
      <c r="B57" s="694"/>
      <c r="C57" s="694"/>
      <c r="D57" s="694"/>
      <c r="E57" s="694"/>
      <c r="F57" s="694"/>
      <c r="G57" s="694"/>
      <c r="H57" s="694"/>
      <c r="I57" s="694"/>
      <c r="J57" s="695"/>
      <c r="K57" s="662"/>
      <c r="L57" s="654"/>
      <c r="M57" s="654"/>
      <c r="N57" s="654"/>
      <c r="O57" s="654"/>
      <c r="P57" s="654"/>
      <c r="Q57" s="654"/>
      <c r="R57" s="654"/>
      <c r="S57" s="654"/>
      <c r="T57" s="654"/>
      <c r="U57" s="654"/>
      <c r="V57" s="654"/>
      <c r="W57" s="655"/>
    </row>
    <row r="58" spans="1:23" ht="12" customHeight="1">
      <c r="A58" s="693"/>
      <c r="B58" s="694"/>
      <c r="C58" s="694"/>
      <c r="D58" s="694"/>
      <c r="E58" s="694"/>
      <c r="F58" s="694"/>
      <c r="G58" s="694"/>
      <c r="H58" s="694"/>
      <c r="I58" s="694"/>
      <c r="J58" s="695"/>
      <c r="K58" s="662"/>
      <c r="L58" s="654">
        <v>4000000</v>
      </c>
      <c r="M58" s="654">
        <v>4000000</v>
      </c>
      <c r="N58" s="654">
        <v>4000000</v>
      </c>
      <c r="O58" s="654">
        <v>4000000</v>
      </c>
      <c r="P58" s="654">
        <v>4000000</v>
      </c>
      <c r="Q58" s="654">
        <v>4000000</v>
      </c>
      <c r="R58" s="654">
        <v>4000000</v>
      </c>
      <c r="S58" s="654">
        <v>4000000</v>
      </c>
      <c r="T58" s="654">
        <v>4000000</v>
      </c>
      <c r="U58" s="654">
        <v>4000000</v>
      </c>
      <c r="V58" s="654">
        <v>4000000</v>
      </c>
      <c r="W58" s="655">
        <f>SUM(K58:V60)</f>
        <v>44000000</v>
      </c>
    </row>
    <row r="59" spans="1:23">
      <c r="A59" s="693"/>
      <c r="B59" s="694"/>
      <c r="C59" s="694"/>
      <c r="D59" s="694"/>
      <c r="E59" s="694"/>
      <c r="F59" s="694"/>
      <c r="G59" s="694"/>
      <c r="H59" s="694"/>
      <c r="I59" s="694"/>
      <c r="J59" s="695"/>
      <c r="K59" s="662"/>
      <c r="L59" s="654"/>
      <c r="M59" s="654"/>
      <c r="N59" s="654"/>
      <c r="O59" s="654"/>
      <c r="P59" s="654"/>
      <c r="Q59" s="654"/>
      <c r="R59" s="654"/>
      <c r="S59" s="654"/>
      <c r="T59" s="654"/>
      <c r="U59" s="654"/>
      <c r="V59" s="654"/>
      <c r="W59" s="655"/>
    </row>
    <row r="60" spans="1:23">
      <c r="A60" s="693"/>
      <c r="B60" s="694"/>
      <c r="C60" s="694"/>
      <c r="D60" s="694"/>
      <c r="E60" s="694"/>
      <c r="F60" s="694"/>
      <c r="G60" s="694"/>
      <c r="H60" s="694"/>
      <c r="I60" s="694"/>
      <c r="J60" s="695"/>
      <c r="K60" s="662"/>
      <c r="L60" s="654"/>
      <c r="M60" s="654"/>
      <c r="N60" s="654"/>
      <c r="O60" s="654"/>
      <c r="P60" s="654"/>
      <c r="Q60" s="654"/>
      <c r="R60" s="654"/>
      <c r="S60" s="654"/>
      <c r="T60" s="654"/>
      <c r="U60" s="654"/>
      <c r="V60" s="654"/>
      <c r="W60" s="655"/>
    </row>
    <row r="61" spans="1:23" ht="11.45" customHeight="1">
      <c r="A61" s="693"/>
      <c r="B61" s="694"/>
      <c r="C61" s="694"/>
      <c r="D61" s="694"/>
      <c r="E61" s="694"/>
      <c r="F61" s="694"/>
      <c r="G61" s="694"/>
      <c r="H61" s="694"/>
      <c r="I61" s="694"/>
      <c r="J61" s="695"/>
      <c r="K61" s="662"/>
      <c r="L61" s="654">
        <v>6000000</v>
      </c>
      <c r="M61" s="654">
        <v>6000000</v>
      </c>
      <c r="N61" s="654">
        <v>6000000</v>
      </c>
      <c r="O61" s="654">
        <v>6000000</v>
      </c>
      <c r="P61" s="654">
        <v>6000000</v>
      </c>
      <c r="Q61" s="654">
        <v>6000000</v>
      </c>
      <c r="R61" s="654">
        <v>6000000</v>
      </c>
      <c r="S61" s="654">
        <v>6000000</v>
      </c>
      <c r="T61" s="654">
        <v>6000000</v>
      </c>
      <c r="U61" s="654">
        <v>6000000</v>
      </c>
      <c r="V61" s="654">
        <v>6000000</v>
      </c>
      <c r="W61" s="655">
        <f>SUM(K61:V63)</f>
        <v>66000000</v>
      </c>
    </row>
    <row r="62" spans="1:23">
      <c r="A62" s="676"/>
      <c r="B62" s="677"/>
      <c r="C62" s="677"/>
      <c r="D62" s="677"/>
      <c r="E62" s="677"/>
      <c r="F62" s="677"/>
      <c r="G62" s="677"/>
      <c r="H62" s="677"/>
      <c r="I62" s="677"/>
      <c r="J62" s="678"/>
      <c r="K62" s="662"/>
      <c r="L62" s="654"/>
      <c r="M62" s="654"/>
      <c r="N62" s="654"/>
      <c r="O62" s="654"/>
      <c r="P62" s="654"/>
      <c r="Q62" s="654"/>
      <c r="R62" s="654"/>
      <c r="S62" s="654"/>
      <c r="T62" s="654"/>
      <c r="U62" s="654"/>
      <c r="V62" s="654"/>
      <c r="W62" s="655"/>
    </row>
    <row r="63" spans="1:23" ht="11.45" customHeight="1" thickBot="1">
      <c r="A63" s="676"/>
      <c r="B63" s="677"/>
      <c r="C63" s="677"/>
      <c r="D63" s="677"/>
      <c r="E63" s="677"/>
      <c r="F63" s="677"/>
      <c r="G63" s="677"/>
      <c r="H63" s="677"/>
      <c r="I63" s="677"/>
      <c r="J63" s="678"/>
      <c r="K63" s="662"/>
      <c r="L63" s="664"/>
      <c r="M63" s="664"/>
      <c r="N63" s="664"/>
      <c r="O63" s="664"/>
      <c r="P63" s="664"/>
      <c r="Q63" s="664"/>
      <c r="R63" s="664"/>
      <c r="S63" s="664"/>
      <c r="T63" s="664"/>
      <c r="U63" s="664"/>
      <c r="V63" s="664"/>
      <c r="W63" s="669"/>
    </row>
    <row r="64" spans="1:23" ht="13.9" customHeight="1" thickBot="1">
      <c r="A64" s="699" t="s">
        <v>313</v>
      </c>
      <c r="B64" s="700"/>
      <c r="C64" s="700"/>
      <c r="D64" s="700"/>
      <c r="E64" s="700"/>
      <c r="F64" s="700"/>
      <c r="G64" s="700"/>
      <c r="H64" s="700"/>
      <c r="I64" s="700"/>
      <c r="J64" s="701"/>
      <c r="K64" s="118">
        <f>SUM(K65:K95)</f>
        <v>0</v>
      </c>
      <c r="L64" s="119">
        <f t="shared" ref="L64:V64" si="3">SUM(L65:L95)</f>
        <v>0</v>
      </c>
      <c r="M64" s="119">
        <f t="shared" si="3"/>
        <v>0</v>
      </c>
      <c r="N64" s="119">
        <f t="shared" si="3"/>
        <v>0</v>
      </c>
      <c r="O64" s="119">
        <f t="shared" si="3"/>
        <v>0</v>
      </c>
      <c r="P64" s="119">
        <f t="shared" si="3"/>
        <v>0</v>
      </c>
      <c r="Q64" s="119">
        <f t="shared" si="3"/>
        <v>0</v>
      </c>
      <c r="R64" s="119">
        <f t="shared" si="3"/>
        <v>0</v>
      </c>
      <c r="S64" s="119">
        <f t="shared" si="3"/>
        <v>0</v>
      </c>
      <c r="T64" s="119">
        <f t="shared" si="3"/>
        <v>0</v>
      </c>
      <c r="U64" s="119">
        <f t="shared" si="3"/>
        <v>0</v>
      </c>
      <c r="V64" s="119">
        <f t="shared" si="3"/>
        <v>0</v>
      </c>
      <c r="W64" s="120">
        <f>SUM(K64:V64)</f>
        <v>0</v>
      </c>
    </row>
    <row r="65" spans="1:23" ht="15">
      <c r="A65" s="673" t="s">
        <v>73</v>
      </c>
      <c r="B65" s="674"/>
      <c r="C65" s="674"/>
      <c r="D65" s="674"/>
      <c r="E65" s="674"/>
      <c r="F65" s="674"/>
      <c r="G65" s="674"/>
      <c r="H65" s="674"/>
      <c r="I65" s="674"/>
      <c r="J65" s="675"/>
      <c r="K65" s="662">
        <v>0</v>
      </c>
      <c r="L65" s="663">
        <v>0</v>
      </c>
      <c r="M65" s="663">
        <v>0</v>
      </c>
      <c r="N65" s="663">
        <v>0</v>
      </c>
      <c r="O65" s="663">
        <v>0</v>
      </c>
      <c r="P65" s="663">
        <v>0</v>
      </c>
      <c r="Q65" s="663">
        <v>0</v>
      </c>
      <c r="R65" s="663">
        <v>0</v>
      </c>
      <c r="S65" s="663">
        <v>0</v>
      </c>
      <c r="T65" s="663">
        <v>0</v>
      </c>
      <c r="U65" s="663">
        <v>0</v>
      </c>
      <c r="V65" s="663">
        <v>0</v>
      </c>
      <c r="W65" s="668">
        <f>SUM(K65:V66)</f>
        <v>0</v>
      </c>
    </row>
    <row r="66" spans="1:23" ht="31.9" customHeight="1">
      <c r="A66" s="696"/>
      <c r="B66" s="697"/>
      <c r="C66" s="697"/>
      <c r="D66" s="697"/>
      <c r="E66" s="697"/>
      <c r="F66" s="697"/>
      <c r="G66" s="697"/>
      <c r="H66" s="697"/>
      <c r="I66" s="697"/>
      <c r="J66" s="698"/>
      <c r="K66" s="659"/>
      <c r="L66" s="654"/>
      <c r="M66" s="654"/>
      <c r="N66" s="654"/>
      <c r="O66" s="654"/>
      <c r="P66" s="654"/>
      <c r="Q66" s="654"/>
      <c r="R66" s="654"/>
      <c r="S66" s="654"/>
      <c r="T66" s="654"/>
      <c r="U66" s="654"/>
      <c r="V66" s="654"/>
      <c r="W66" s="655"/>
    </row>
    <row r="67" spans="1:23" ht="13.15" customHeight="1">
      <c r="A67" s="673" t="s">
        <v>74</v>
      </c>
      <c r="B67" s="674"/>
      <c r="C67" s="674"/>
      <c r="D67" s="674"/>
      <c r="E67" s="674"/>
      <c r="F67" s="674"/>
      <c r="G67" s="674"/>
      <c r="H67" s="674"/>
      <c r="I67" s="674"/>
      <c r="J67" s="675"/>
      <c r="K67" s="679">
        <v>0</v>
      </c>
      <c r="L67" s="654">
        <v>0</v>
      </c>
      <c r="M67" s="654">
        <v>0</v>
      </c>
      <c r="N67" s="654">
        <v>0</v>
      </c>
      <c r="O67" s="654">
        <v>0</v>
      </c>
      <c r="P67" s="654">
        <v>0</v>
      </c>
      <c r="Q67" s="654">
        <v>0</v>
      </c>
      <c r="R67" s="654">
        <v>0</v>
      </c>
      <c r="S67" s="654">
        <v>0</v>
      </c>
      <c r="T67" s="654">
        <v>0</v>
      </c>
      <c r="U67" s="654">
        <v>0</v>
      </c>
      <c r="V67" s="654">
        <v>0</v>
      </c>
      <c r="W67" s="655">
        <f>SUM(K67:V69)</f>
        <v>0</v>
      </c>
    </row>
    <row r="68" spans="1:23" ht="14.45" customHeight="1">
      <c r="A68" s="676"/>
      <c r="B68" s="677"/>
      <c r="C68" s="677"/>
      <c r="D68" s="677"/>
      <c r="E68" s="677"/>
      <c r="F68" s="677"/>
      <c r="G68" s="677"/>
      <c r="H68" s="677"/>
      <c r="I68" s="677"/>
      <c r="J68" s="678"/>
      <c r="K68" s="679"/>
      <c r="L68" s="654"/>
      <c r="M68" s="654"/>
      <c r="N68" s="654"/>
      <c r="O68" s="654"/>
      <c r="P68" s="654"/>
      <c r="Q68" s="654"/>
      <c r="R68" s="654"/>
      <c r="S68" s="654"/>
      <c r="T68" s="654"/>
      <c r="U68" s="654"/>
      <c r="V68" s="654"/>
      <c r="W68" s="655"/>
    </row>
    <row r="69" spans="1:23" ht="14.45" customHeight="1">
      <c r="A69" s="676"/>
      <c r="B69" s="677"/>
      <c r="C69" s="677"/>
      <c r="D69" s="677"/>
      <c r="E69" s="677"/>
      <c r="F69" s="677"/>
      <c r="G69" s="677"/>
      <c r="H69" s="677"/>
      <c r="I69" s="677"/>
      <c r="J69" s="678"/>
      <c r="K69" s="679"/>
      <c r="L69" s="654"/>
      <c r="M69" s="654"/>
      <c r="N69" s="654"/>
      <c r="O69" s="654"/>
      <c r="P69" s="654"/>
      <c r="Q69" s="654"/>
      <c r="R69" s="654"/>
      <c r="S69" s="654"/>
      <c r="T69" s="654"/>
      <c r="U69" s="654"/>
      <c r="V69" s="654"/>
      <c r="W69" s="655"/>
    </row>
    <row r="70" spans="1:23" ht="10.9" customHeight="1">
      <c r="A70" s="673" t="s">
        <v>75</v>
      </c>
      <c r="B70" s="674"/>
      <c r="C70" s="674"/>
      <c r="D70" s="674"/>
      <c r="E70" s="674"/>
      <c r="F70" s="674"/>
      <c r="G70" s="674"/>
      <c r="H70" s="674"/>
      <c r="I70" s="674"/>
      <c r="J70" s="675"/>
      <c r="K70" s="679">
        <v>0</v>
      </c>
      <c r="L70" s="654">
        <v>0</v>
      </c>
      <c r="M70" s="654">
        <v>0</v>
      </c>
      <c r="N70" s="654">
        <v>0</v>
      </c>
      <c r="O70" s="654">
        <v>0</v>
      </c>
      <c r="P70" s="654">
        <v>0</v>
      </c>
      <c r="Q70" s="654">
        <v>0</v>
      </c>
      <c r="R70" s="654">
        <v>0</v>
      </c>
      <c r="S70" s="654">
        <v>0</v>
      </c>
      <c r="T70" s="654">
        <v>0</v>
      </c>
      <c r="U70" s="654">
        <v>0</v>
      </c>
      <c r="V70" s="654">
        <v>0</v>
      </c>
      <c r="W70" s="655">
        <f>SUM(K70:V72)</f>
        <v>0</v>
      </c>
    </row>
    <row r="71" spans="1:23">
      <c r="A71" s="676"/>
      <c r="B71" s="677"/>
      <c r="C71" s="677"/>
      <c r="D71" s="677"/>
      <c r="E71" s="677"/>
      <c r="F71" s="677"/>
      <c r="G71" s="677"/>
      <c r="H71" s="677"/>
      <c r="I71" s="677"/>
      <c r="J71" s="678"/>
      <c r="K71" s="679"/>
      <c r="L71" s="654"/>
      <c r="M71" s="654"/>
      <c r="N71" s="654"/>
      <c r="O71" s="654"/>
      <c r="P71" s="654"/>
      <c r="Q71" s="654"/>
      <c r="R71" s="654"/>
      <c r="S71" s="654"/>
      <c r="T71" s="654"/>
      <c r="U71" s="654"/>
      <c r="V71" s="654"/>
      <c r="W71" s="655"/>
    </row>
    <row r="72" spans="1:23">
      <c r="A72" s="676"/>
      <c r="B72" s="677"/>
      <c r="C72" s="677"/>
      <c r="D72" s="677"/>
      <c r="E72" s="677"/>
      <c r="F72" s="677"/>
      <c r="G72" s="677"/>
      <c r="H72" s="677"/>
      <c r="I72" s="677"/>
      <c r="J72" s="678"/>
      <c r="K72" s="679"/>
      <c r="L72" s="654"/>
      <c r="M72" s="654"/>
      <c r="N72" s="654"/>
      <c r="O72" s="654"/>
      <c r="P72" s="654"/>
      <c r="Q72" s="654"/>
      <c r="R72" s="654"/>
      <c r="S72" s="654"/>
      <c r="T72" s="654"/>
      <c r="U72" s="654"/>
      <c r="V72" s="654"/>
      <c r="W72" s="655"/>
    </row>
    <row r="73" spans="1:23" ht="11.45" customHeight="1">
      <c r="A73" s="673" t="s">
        <v>76</v>
      </c>
      <c r="B73" s="674"/>
      <c r="C73" s="674"/>
      <c r="D73" s="674"/>
      <c r="E73" s="674"/>
      <c r="F73" s="674"/>
      <c r="G73" s="674"/>
      <c r="H73" s="674"/>
      <c r="I73" s="674"/>
      <c r="J73" s="675"/>
      <c r="K73" s="679">
        <v>0</v>
      </c>
      <c r="L73" s="654">
        <v>0</v>
      </c>
      <c r="M73" s="654">
        <v>0</v>
      </c>
      <c r="N73" s="654">
        <v>0</v>
      </c>
      <c r="O73" s="654">
        <v>0</v>
      </c>
      <c r="P73" s="654">
        <v>0</v>
      </c>
      <c r="Q73" s="654">
        <v>0</v>
      </c>
      <c r="R73" s="654">
        <v>0</v>
      </c>
      <c r="S73" s="654">
        <v>0</v>
      </c>
      <c r="T73" s="654">
        <v>0</v>
      </c>
      <c r="U73" s="654">
        <v>0</v>
      </c>
      <c r="V73" s="654">
        <v>0</v>
      </c>
      <c r="W73" s="655">
        <f>SUM(K73:V75)</f>
        <v>0</v>
      </c>
    </row>
    <row r="74" spans="1:23">
      <c r="A74" s="676"/>
      <c r="B74" s="677"/>
      <c r="C74" s="677"/>
      <c r="D74" s="677"/>
      <c r="E74" s="677"/>
      <c r="F74" s="677"/>
      <c r="G74" s="677"/>
      <c r="H74" s="677"/>
      <c r="I74" s="677"/>
      <c r="J74" s="678"/>
      <c r="K74" s="679"/>
      <c r="L74" s="654"/>
      <c r="M74" s="654"/>
      <c r="N74" s="654"/>
      <c r="O74" s="654"/>
      <c r="P74" s="654"/>
      <c r="Q74" s="654"/>
      <c r="R74" s="654"/>
      <c r="S74" s="654"/>
      <c r="T74" s="654"/>
      <c r="U74" s="654"/>
      <c r="V74" s="654"/>
      <c r="W74" s="655"/>
    </row>
    <row r="75" spans="1:23">
      <c r="A75" s="676"/>
      <c r="B75" s="677"/>
      <c r="C75" s="677"/>
      <c r="D75" s="677"/>
      <c r="E75" s="677"/>
      <c r="F75" s="677"/>
      <c r="G75" s="677"/>
      <c r="H75" s="677"/>
      <c r="I75" s="677"/>
      <c r="J75" s="678"/>
      <c r="K75" s="679"/>
      <c r="L75" s="654"/>
      <c r="M75" s="654"/>
      <c r="N75" s="654"/>
      <c r="O75" s="654"/>
      <c r="P75" s="654"/>
      <c r="Q75" s="654"/>
      <c r="R75" s="654"/>
      <c r="S75" s="654"/>
      <c r="T75" s="654"/>
      <c r="U75" s="654"/>
      <c r="V75" s="654"/>
      <c r="W75" s="655"/>
    </row>
    <row r="76" spans="1:23" ht="9.6" customHeight="1">
      <c r="A76" s="686" t="s">
        <v>77</v>
      </c>
      <c r="B76" s="687"/>
      <c r="C76" s="687"/>
      <c r="D76" s="687"/>
      <c r="E76" s="687"/>
      <c r="F76" s="687"/>
      <c r="G76" s="687"/>
      <c r="H76" s="687"/>
      <c r="I76" s="687"/>
      <c r="J76" s="688"/>
      <c r="K76" s="679">
        <v>0</v>
      </c>
      <c r="L76" s="654">
        <v>0</v>
      </c>
      <c r="M76" s="654">
        <v>0</v>
      </c>
      <c r="N76" s="654">
        <v>0</v>
      </c>
      <c r="O76" s="654">
        <v>0</v>
      </c>
      <c r="P76" s="654">
        <v>0</v>
      </c>
      <c r="Q76" s="654">
        <v>0</v>
      </c>
      <c r="R76" s="654">
        <v>0</v>
      </c>
      <c r="S76" s="654">
        <v>0</v>
      </c>
      <c r="T76" s="654">
        <v>0</v>
      </c>
      <c r="U76" s="654">
        <v>0</v>
      </c>
      <c r="V76" s="654">
        <v>0</v>
      </c>
      <c r="W76" s="655">
        <f>SUM(K76:V78)</f>
        <v>0</v>
      </c>
    </row>
    <row r="77" spans="1:23">
      <c r="A77" s="676"/>
      <c r="B77" s="677"/>
      <c r="C77" s="677"/>
      <c r="D77" s="677"/>
      <c r="E77" s="677"/>
      <c r="F77" s="677"/>
      <c r="G77" s="677"/>
      <c r="H77" s="677"/>
      <c r="I77" s="677"/>
      <c r="J77" s="678"/>
      <c r="K77" s="679"/>
      <c r="L77" s="654"/>
      <c r="M77" s="654"/>
      <c r="N77" s="654"/>
      <c r="O77" s="654"/>
      <c r="P77" s="654"/>
      <c r="Q77" s="654"/>
      <c r="R77" s="654"/>
      <c r="S77" s="654"/>
      <c r="T77" s="654"/>
      <c r="U77" s="654"/>
      <c r="V77" s="654"/>
      <c r="W77" s="655"/>
    </row>
    <row r="78" spans="1:23">
      <c r="A78" s="676"/>
      <c r="B78" s="677"/>
      <c r="C78" s="677"/>
      <c r="D78" s="677"/>
      <c r="E78" s="677"/>
      <c r="F78" s="677"/>
      <c r="G78" s="677"/>
      <c r="H78" s="677"/>
      <c r="I78" s="677"/>
      <c r="J78" s="678"/>
      <c r="K78" s="679"/>
      <c r="L78" s="654"/>
      <c r="M78" s="654"/>
      <c r="N78" s="654"/>
      <c r="O78" s="654"/>
      <c r="P78" s="654"/>
      <c r="Q78" s="654"/>
      <c r="R78" s="654"/>
      <c r="S78" s="654"/>
      <c r="T78" s="654"/>
      <c r="U78" s="654"/>
      <c r="V78" s="654"/>
      <c r="W78" s="655"/>
    </row>
    <row r="79" spans="1:23" ht="12" customHeight="1">
      <c r="A79" s="673" t="s">
        <v>78</v>
      </c>
      <c r="B79" s="674"/>
      <c r="C79" s="674"/>
      <c r="D79" s="674"/>
      <c r="E79" s="674"/>
      <c r="F79" s="674"/>
      <c r="G79" s="674"/>
      <c r="H79" s="674"/>
      <c r="I79" s="674"/>
      <c r="J79" s="675"/>
      <c r="K79" s="679">
        <v>0</v>
      </c>
      <c r="L79" s="654">
        <v>0</v>
      </c>
      <c r="M79" s="654">
        <v>0</v>
      </c>
      <c r="N79" s="654">
        <v>0</v>
      </c>
      <c r="O79" s="654">
        <v>0</v>
      </c>
      <c r="P79" s="654">
        <v>0</v>
      </c>
      <c r="Q79" s="654">
        <v>0</v>
      </c>
      <c r="R79" s="654">
        <v>0</v>
      </c>
      <c r="S79" s="654">
        <v>0</v>
      </c>
      <c r="T79" s="654">
        <v>0</v>
      </c>
      <c r="U79" s="654">
        <v>0</v>
      </c>
      <c r="V79" s="654">
        <v>0</v>
      </c>
      <c r="W79" s="655">
        <f>SUM(K79:V81)</f>
        <v>0</v>
      </c>
    </row>
    <row r="80" spans="1:23">
      <c r="A80" s="676"/>
      <c r="B80" s="677"/>
      <c r="C80" s="677"/>
      <c r="D80" s="677"/>
      <c r="E80" s="677"/>
      <c r="F80" s="677"/>
      <c r="G80" s="677"/>
      <c r="H80" s="677"/>
      <c r="I80" s="677"/>
      <c r="J80" s="678"/>
      <c r="K80" s="679"/>
      <c r="L80" s="654"/>
      <c r="M80" s="654"/>
      <c r="N80" s="654"/>
      <c r="O80" s="654"/>
      <c r="P80" s="654"/>
      <c r="Q80" s="654"/>
      <c r="R80" s="654"/>
      <c r="S80" s="654"/>
      <c r="T80" s="654"/>
      <c r="U80" s="654"/>
      <c r="V80" s="654"/>
      <c r="W80" s="655"/>
    </row>
    <row r="81" spans="1:23" ht="17.45" customHeight="1">
      <c r="A81" s="676"/>
      <c r="B81" s="677"/>
      <c r="C81" s="677"/>
      <c r="D81" s="677"/>
      <c r="E81" s="677"/>
      <c r="F81" s="677"/>
      <c r="G81" s="677"/>
      <c r="H81" s="677"/>
      <c r="I81" s="677"/>
      <c r="J81" s="678"/>
      <c r="K81" s="679"/>
      <c r="L81" s="654"/>
      <c r="M81" s="654"/>
      <c r="N81" s="654"/>
      <c r="O81" s="654"/>
      <c r="P81" s="654"/>
      <c r="Q81" s="654"/>
      <c r="R81" s="654"/>
      <c r="S81" s="654"/>
      <c r="T81" s="654"/>
      <c r="U81" s="654"/>
      <c r="V81" s="654"/>
      <c r="W81" s="655"/>
    </row>
    <row r="82" spans="1:23" ht="12.6" customHeight="1">
      <c r="A82" s="686" t="s">
        <v>79</v>
      </c>
      <c r="B82" s="687"/>
      <c r="C82" s="687"/>
      <c r="D82" s="687"/>
      <c r="E82" s="687"/>
      <c r="F82" s="687"/>
      <c r="G82" s="687"/>
      <c r="H82" s="687"/>
      <c r="I82" s="687"/>
      <c r="J82" s="688"/>
      <c r="K82" s="658">
        <v>0</v>
      </c>
      <c r="L82" s="654">
        <v>0</v>
      </c>
      <c r="M82" s="654">
        <v>0</v>
      </c>
      <c r="N82" s="654">
        <v>0</v>
      </c>
      <c r="O82" s="654">
        <v>0</v>
      </c>
      <c r="P82" s="654">
        <v>0</v>
      </c>
      <c r="Q82" s="654">
        <v>0</v>
      </c>
      <c r="R82" s="654">
        <v>0</v>
      </c>
      <c r="S82" s="654">
        <v>0</v>
      </c>
      <c r="T82" s="654">
        <v>0</v>
      </c>
      <c r="U82" s="654">
        <v>0</v>
      </c>
      <c r="V82" s="654">
        <v>0</v>
      </c>
      <c r="W82" s="655">
        <f>SUM(K82:V83)</f>
        <v>0</v>
      </c>
    </row>
    <row r="83" spans="1:23" ht="25.9" customHeight="1">
      <c r="A83" s="683"/>
      <c r="B83" s="684"/>
      <c r="C83" s="684"/>
      <c r="D83" s="684"/>
      <c r="E83" s="684"/>
      <c r="F83" s="684"/>
      <c r="G83" s="684"/>
      <c r="H83" s="684"/>
      <c r="I83" s="684"/>
      <c r="J83" s="685"/>
      <c r="K83" s="659"/>
      <c r="L83" s="654"/>
      <c r="M83" s="654"/>
      <c r="N83" s="654"/>
      <c r="O83" s="654"/>
      <c r="P83" s="654"/>
      <c r="Q83" s="654"/>
      <c r="R83" s="654"/>
      <c r="S83" s="654"/>
      <c r="T83" s="654"/>
      <c r="U83" s="654"/>
      <c r="V83" s="654"/>
      <c r="W83" s="655"/>
    </row>
    <row r="84" spans="1:23" ht="15">
      <c r="A84" s="686" t="s">
        <v>80</v>
      </c>
      <c r="B84" s="687"/>
      <c r="C84" s="687"/>
      <c r="D84" s="687"/>
      <c r="E84" s="687"/>
      <c r="F84" s="687"/>
      <c r="G84" s="687"/>
      <c r="H84" s="687"/>
      <c r="I84" s="687"/>
      <c r="J84" s="688"/>
      <c r="K84" s="658">
        <v>0</v>
      </c>
      <c r="L84" s="654">
        <v>0</v>
      </c>
      <c r="M84" s="654">
        <v>0</v>
      </c>
      <c r="N84" s="654">
        <v>0</v>
      </c>
      <c r="O84" s="654">
        <v>0</v>
      </c>
      <c r="P84" s="654">
        <v>0</v>
      </c>
      <c r="Q84" s="654">
        <v>0</v>
      </c>
      <c r="R84" s="654">
        <v>0</v>
      </c>
      <c r="S84" s="654">
        <v>0</v>
      </c>
      <c r="T84" s="654">
        <v>0</v>
      </c>
      <c r="U84" s="654">
        <v>0</v>
      </c>
      <c r="V84" s="654">
        <v>0</v>
      </c>
      <c r="W84" s="655">
        <f>SUM(K84:V85)</f>
        <v>0</v>
      </c>
    </row>
    <row r="85" spans="1:23" ht="25.15" customHeight="1">
      <c r="A85" s="683"/>
      <c r="B85" s="684"/>
      <c r="C85" s="684"/>
      <c r="D85" s="684"/>
      <c r="E85" s="684"/>
      <c r="F85" s="684"/>
      <c r="G85" s="684"/>
      <c r="H85" s="684"/>
      <c r="I85" s="684"/>
      <c r="J85" s="685"/>
      <c r="K85" s="659"/>
      <c r="L85" s="654"/>
      <c r="M85" s="654"/>
      <c r="N85" s="654"/>
      <c r="O85" s="654"/>
      <c r="P85" s="654"/>
      <c r="Q85" s="654"/>
      <c r="R85" s="654"/>
      <c r="S85" s="654"/>
      <c r="T85" s="654"/>
      <c r="U85" s="654"/>
      <c r="V85" s="654"/>
      <c r="W85" s="655"/>
    </row>
    <row r="86" spans="1:23" ht="15">
      <c r="A86" s="686" t="s">
        <v>81</v>
      </c>
      <c r="B86" s="687"/>
      <c r="C86" s="687"/>
      <c r="D86" s="687"/>
      <c r="E86" s="687"/>
      <c r="F86" s="687"/>
      <c r="G86" s="687"/>
      <c r="H86" s="687"/>
      <c r="I86" s="687"/>
      <c r="J86" s="688"/>
      <c r="K86" s="658">
        <v>0</v>
      </c>
      <c r="L86" s="654">
        <v>0</v>
      </c>
      <c r="M86" s="654">
        <v>0</v>
      </c>
      <c r="N86" s="654">
        <v>0</v>
      </c>
      <c r="O86" s="654">
        <v>0</v>
      </c>
      <c r="P86" s="654">
        <v>0</v>
      </c>
      <c r="Q86" s="654">
        <v>0</v>
      </c>
      <c r="R86" s="654">
        <v>0</v>
      </c>
      <c r="S86" s="654">
        <v>0</v>
      </c>
      <c r="T86" s="654">
        <v>0</v>
      </c>
      <c r="U86" s="654">
        <v>0</v>
      </c>
      <c r="V86" s="654">
        <v>0</v>
      </c>
      <c r="W86" s="655">
        <f>SUM(K86:V87)</f>
        <v>0</v>
      </c>
    </row>
    <row r="87" spans="1:23" ht="33" customHeight="1">
      <c r="A87" s="683"/>
      <c r="B87" s="684"/>
      <c r="C87" s="684"/>
      <c r="D87" s="684"/>
      <c r="E87" s="684"/>
      <c r="F87" s="684"/>
      <c r="G87" s="684"/>
      <c r="H87" s="684"/>
      <c r="I87" s="684"/>
      <c r="J87" s="685"/>
      <c r="K87" s="659"/>
      <c r="L87" s="654"/>
      <c r="M87" s="654"/>
      <c r="N87" s="654"/>
      <c r="O87" s="654"/>
      <c r="P87" s="654"/>
      <c r="Q87" s="654"/>
      <c r="R87" s="654"/>
      <c r="S87" s="654"/>
      <c r="T87" s="654"/>
      <c r="U87" s="654"/>
      <c r="V87" s="654"/>
      <c r="W87" s="655"/>
    </row>
    <row r="88" spans="1:23" ht="15">
      <c r="A88" s="686" t="s">
        <v>82</v>
      </c>
      <c r="B88" s="687"/>
      <c r="C88" s="687"/>
      <c r="D88" s="687"/>
      <c r="E88" s="687"/>
      <c r="F88" s="687"/>
      <c r="G88" s="687"/>
      <c r="H88" s="687"/>
      <c r="I88" s="687"/>
      <c r="J88" s="688"/>
      <c r="K88" s="658">
        <v>0</v>
      </c>
      <c r="L88" s="654">
        <v>0</v>
      </c>
      <c r="M88" s="654">
        <v>0</v>
      </c>
      <c r="N88" s="654">
        <v>0</v>
      </c>
      <c r="O88" s="654">
        <v>0</v>
      </c>
      <c r="P88" s="654">
        <v>0</v>
      </c>
      <c r="Q88" s="654">
        <v>0</v>
      </c>
      <c r="R88" s="654">
        <v>0</v>
      </c>
      <c r="S88" s="654">
        <v>0</v>
      </c>
      <c r="T88" s="654">
        <v>0</v>
      </c>
      <c r="U88" s="654">
        <v>0</v>
      </c>
      <c r="V88" s="654">
        <v>0</v>
      </c>
      <c r="W88" s="655">
        <f>SUM(K88:V89)</f>
        <v>0</v>
      </c>
    </row>
    <row r="89" spans="1:23" ht="36" customHeight="1">
      <c r="A89" s="683"/>
      <c r="B89" s="684"/>
      <c r="C89" s="684"/>
      <c r="D89" s="684"/>
      <c r="E89" s="684"/>
      <c r="F89" s="684"/>
      <c r="G89" s="684"/>
      <c r="H89" s="684"/>
      <c r="I89" s="684"/>
      <c r="J89" s="685"/>
      <c r="K89" s="659"/>
      <c r="L89" s="654"/>
      <c r="M89" s="654"/>
      <c r="N89" s="654"/>
      <c r="O89" s="654"/>
      <c r="P89" s="654"/>
      <c r="Q89" s="654"/>
      <c r="R89" s="654"/>
      <c r="S89" s="654"/>
      <c r="T89" s="654"/>
      <c r="U89" s="654"/>
      <c r="V89" s="654"/>
      <c r="W89" s="655"/>
    </row>
    <row r="90" spans="1:23" ht="15">
      <c r="A90" s="686" t="s">
        <v>83</v>
      </c>
      <c r="B90" s="687"/>
      <c r="C90" s="687"/>
      <c r="D90" s="687"/>
      <c r="E90" s="687"/>
      <c r="F90" s="687"/>
      <c r="G90" s="687"/>
      <c r="H90" s="687"/>
      <c r="I90" s="687"/>
      <c r="J90" s="688"/>
      <c r="K90" s="658">
        <v>0</v>
      </c>
      <c r="L90" s="654">
        <v>0</v>
      </c>
      <c r="M90" s="654">
        <v>0</v>
      </c>
      <c r="N90" s="654">
        <v>0</v>
      </c>
      <c r="O90" s="654">
        <v>0</v>
      </c>
      <c r="P90" s="654">
        <v>0</v>
      </c>
      <c r="Q90" s="654">
        <v>0</v>
      </c>
      <c r="R90" s="654">
        <v>0</v>
      </c>
      <c r="S90" s="654">
        <v>0</v>
      </c>
      <c r="T90" s="654">
        <v>0</v>
      </c>
      <c r="U90" s="654">
        <v>0</v>
      </c>
      <c r="V90" s="654">
        <v>0</v>
      </c>
      <c r="W90" s="655">
        <f t="shared" ref="W90" si="4">SUM(K90:V91)</f>
        <v>0</v>
      </c>
    </row>
    <row r="91" spans="1:23" ht="38.450000000000003" customHeight="1">
      <c r="A91" s="683"/>
      <c r="B91" s="684"/>
      <c r="C91" s="684"/>
      <c r="D91" s="684"/>
      <c r="E91" s="684"/>
      <c r="F91" s="684"/>
      <c r="G91" s="684"/>
      <c r="H91" s="684"/>
      <c r="I91" s="684"/>
      <c r="J91" s="685"/>
      <c r="K91" s="659"/>
      <c r="L91" s="654"/>
      <c r="M91" s="654"/>
      <c r="N91" s="654"/>
      <c r="O91" s="654"/>
      <c r="P91" s="654"/>
      <c r="Q91" s="654"/>
      <c r="R91" s="654"/>
      <c r="S91" s="654"/>
      <c r="T91" s="654"/>
      <c r="U91" s="654"/>
      <c r="V91" s="654"/>
      <c r="W91" s="655"/>
    </row>
    <row r="92" spans="1:23" ht="15">
      <c r="A92" s="686" t="s">
        <v>84</v>
      </c>
      <c r="B92" s="687"/>
      <c r="C92" s="687"/>
      <c r="D92" s="687"/>
      <c r="E92" s="687"/>
      <c r="F92" s="687"/>
      <c r="G92" s="687"/>
      <c r="H92" s="687"/>
      <c r="I92" s="687"/>
      <c r="J92" s="688"/>
      <c r="K92" s="658">
        <v>0</v>
      </c>
      <c r="L92" s="654">
        <v>0</v>
      </c>
      <c r="M92" s="654">
        <v>0</v>
      </c>
      <c r="N92" s="654">
        <v>0</v>
      </c>
      <c r="O92" s="654">
        <v>0</v>
      </c>
      <c r="P92" s="654">
        <v>0</v>
      </c>
      <c r="Q92" s="654">
        <v>0</v>
      </c>
      <c r="R92" s="654">
        <v>0</v>
      </c>
      <c r="S92" s="654">
        <v>0</v>
      </c>
      <c r="T92" s="654">
        <v>0</v>
      </c>
      <c r="U92" s="654">
        <v>0</v>
      </c>
      <c r="V92" s="654">
        <v>0</v>
      </c>
      <c r="W92" s="655">
        <v>0</v>
      </c>
    </row>
    <row r="93" spans="1:23" ht="31.9" customHeight="1">
      <c r="A93" s="683"/>
      <c r="B93" s="684"/>
      <c r="C93" s="684"/>
      <c r="D93" s="684"/>
      <c r="E93" s="684"/>
      <c r="F93" s="684"/>
      <c r="G93" s="684"/>
      <c r="H93" s="684"/>
      <c r="I93" s="684"/>
      <c r="J93" s="685"/>
      <c r="K93" s="659"/>
      <c r="L93" s="654"/>
      <c r="M93" s="654"/>
      <c r="N93" s="654"/>
      <c r="O93" s="654"/>
      <c r="P93" s="654"/>
      <c r="Q93" s="654"/>
      <c r="R93" s="654"/>
      <c r="S93" s="654"/>
      <c r="T93" s="654"/>
      <c r="U93" s="654"/>
      <c r="V93" s="654"/>
      <c r="W93" s="655"/>
    </row>
    <row r="94" spans="1:23" ht="15">
      <c r="A94" s="686" t="s">
        <v>56</v>
      </c>
      <c r="B94" s="687"/>
      <c r="C94" s="687"/>
      <c r="D94" s="687"/>
      <c r="E94" s="687"/>
      <c r="F94" s="687"/>
      <c r="G94" s="687"/>
      <c r="H94" s="687"/>
      <c r="I94" s="687"/>
      <c r="J94" s="688"/>
      <c r="K94" s="658">
        <v>0</v>
      </c>
      <c r="L94" s="654">
        <v>0</v>
      </c>
      <c r="M94" s="654">
        <v>0</v>
      </c>
      <c r="N94" s="654">
        <v>0</v>
      </c>
      <c r="O94" s="654">
        <v>0</v>
      </c>
      <c r="P94" s="654">
        <v>0</v>
      </c>
      <c r="Q94" s="654">
        <v>0</v>
      </c>
      <c r="R94" s="654">
        <v>0</v>
      </c>
      <c r="S94" s="654">
        <v>0</v>
      </c>
      <c r="T94" s="654">
        <v>0</v>
      </c>
      <c r="U94" s="654">
        <v>0</v>
      </c>
      <c r="V94" s="654">
        <v>0</v>
      </c>
      <c r="W94" s="655">
        <f>SUM(K94:V95)</f>
        <v>0</v>
      </c>
    </row>
    <row r="95" spans="1:23" ht="37.9" customHeight="1" thickBot="1">
      <c r="A95" s="680"/>
      <c r="B95" s="681"/>
      <c r="C95" s="681"/>
      <c r="D95" s="681"/>
      <c r="E95" s="681"/>
      <c r="F95" s="681"/>
      <c r="G95" s="681"/>
      <c r="H95" s="681"/>
      <c r="I95" s="681"/>
      <c r="J95" s="682"/>
      <c r="K95" s="660"/>
      <c r="L95" s="657"/>
      <c r="M95" s="657"/>
      <c r="N95" s="657"/>
      <c r="O95" s="657"/>
      <c r="P95" s="657"/>
      <c r="Q95" s="657"/>
      <c r="R95" s="657"/>
      <c r="S95" s="657"/>
      <c r="T95" s="657"/>
      <c r="U95" s="657"/>
      <c r="V95" s="657"/>
      <c r="W95" s="656"/>
    </row>
    <row r="96" spans="1:23" ht="15.75" thickBot="1">
      <c r="A96" t="s">
        <v>307</v>
      </c>
      <c r="I96" s="689" t="s">
        <v>308</v>
      </c>
      <c r="J96" s="689"/>
      <c r="W96" s="117">
        <f>+W48+W15+W8</f>
        <v>0</v>
      </c>
    </row>
    <row r="97" spans="1:23" ht="15">
      <c r="A97" s="115"/>
    </row>
    <row r="99" spans="1:23">
      <c r="A99" s="437" t="s">
        <v>564</v>
      </c>
      <c r="B99" s="438"/>
      <c r="C99" s="438"/>
      <c r="D99" s="438"/>
      <c r="E99" s="438"/>
      <c r="F99" s="438"/>
      <c r="G99" s="438"/>
      <c r="H99" s="438"/>
      <c r="I99" s="438"/>
      <c r="J99" s="438"/>
      <c r="K99" s="438"/>
      <c r="L99" s="438"/>
      <c r="M99" s="438"/>
      <c r="N99" s="438"/>
      <c r="O99" s="438"/>
      <c r="P99" s="438"/>
      <c r="Q99" s="438"/>
      <c r="R99" s="438"/>
      <c r="S99" s="438"/>
      <c r="T99" s="438"/>
      <c r="U99" s="438"/>
      <c r="V99" s="438"/>
      <c r="W99" s="438"/>
    </row>
    <row r="100" spans="1:23">
      <c r="A100" s="437"/>
      <c r="B100" s="438"/>
      <c r="C100" s="438"/>
      <c r="D100" s="438"/>
      <c r="E100" s="438"/>
      <c r="F100" s="438"/>
      <c r="G100" s="438"/>
      <c r="H100" s="438"/>
      <c r="I100" s="438"/>
      <c r="J100" s="438"/>
      <c r="K100" s="438"/>
      <c r="L100" s="438"/>
      <c r="M100" s="438"/>
      <c r="N100" s="438"/>
      <c r="O100" s="438"/>
      <c r="P100" s="438"/>
      <c r="Q100" s="438"/>
      <c r="R100" s="438"/>
      <c r="S100" s="438"/>
      <c r="T100" s="438"/>
      <c r="U100" s="438"/>
      <c r="V100" s="438"/>
      <c r="W100" s="438"/>
    </row>
    <row r="101" spans="1:23">
      <c r="A101" s="437"/>
      <c r="B101" s="438"/>
      <c r="C101" s="438"/>
      <c r="D101" s="438"/>
      <c r="E101" s="438"/>
      <c r="F101" s="438"/>
      <c r="G101" s="438"/>
      <c r="H101" s="438"/>
      <c r="I101" s="438"/>
      <c r="J101" s="438"/>
      <c r="K101" s="438"/>
      <c r="L101" s="438"/>
      <c r="M101" s="438"/>
      <c r="N101" s="438"/>
      <c r="O101" s="438"/>
      <c r="P101" s="438"/>
      <c r="Q101" s="438"/>
      <c r="R101" s="438"/>
      <c r="S101" s="438"/>
      <c r="T101" s="438"/>
      <c r="U101" s="438"/>
      <c r="V101" s="438"/>
      <c r="W101" s="438"/>
    </row>
    <row r="102" spans="1:23">
      <c r="A102" s="437"/>
      <c r="B102" s="438"/>
      <c r="C102" s="438"/>
      <c r="D102" s="438"/>
      <c r="E102" s="438"/>
      <c r="F102" s="438"/>
      <c r="G102" s="438"/>
      <c r="H102" s="438"/>
      <c r="I102" s="438"/>
      <c r="J102" s="438"/>
      <c r="K102" s="438"/>
      <c r="L102" s="438"/>
      <c r="M102" s="438"/>
      <c r="N102" s="438"/>
      <c r="O102" s="438"/>
      <c r="P102" s="438"/>
      <c r="Q102" s="438"/>
      <c r="R102" s="438"/>
      <c r="S102" s="438"/>
      <c r="T102" s="438"/>
      <c r="U102" s="438"/>
      <c r="V102" s="438"/>
      <c r="W102" s="438"/>
    </row>
  </sheetData>
  <mergeCells count="430">
    <mergeCell ref="A7:J7"/>
    <mergeCell ref="A8:J8"/>
    <mergeCell ref="A15:J15"/>
    <mergeCell ref="A16:J16"/>
    <mergeCell ref="K16:K18"/>
    <mergeCell ref="L16:L18"/>
    <mergeCell ref="M16:M18"/>
    <mergeCell ref="N16:N18"/>
    <mergeCell ref="N9:N11"/>
    <mergeCell ref="K9:K11"/>
    <mergeCell ref="K12:K14"/>
    <mergeCell ref="L9:L11"/>
    <mergeCell ref="L12:L14"/>
    <mergeCell ref="M9:M11"/>
    <mergeCell ref="M12:M14"/>
    <mergeCell ref="U16:U18"/>
    <mergeCell ref="V16:V18"/>
    <mergeCell ref="W16:W18"/>
    <mergeCell ref="A17:J18"/>
    <mergeCell ref="A19:J19"/>
    <mergeCell ref="K19:K21"/>
    <mergeCell ref="L19:L21"/>
    <mergeCell ref="M19:M21"/>
    <mergeCell ref="N19:N21"/>
    <mergeCell ref="O19:O21"/>
    <mergeCell ref="O16:O18"/>
    <mergeCell ref="P16:P18"/>
    <mergeCell ref="Q16:Q18"/>
    <mergeCell ref="R16:R18"/>
    <mergeCell ref="S16:S18"/>
    <mergeCell ref="T16:T18"/>
    <mergeCell ref="V19:V21"/>
    <mergeCell ref="W19:W21"/>
    <mergeCell ref="A20:J21"/>
    <mergeCell ref="R19:R21"/>
    <mergeCell ref="S19:S21"/>
    <mergeCell ref="T19:T21"/>
    <mergeCell ref="U19:U21"/>
    <mergeCell ref="P22:P24"/>
    <mergeCell ref="P19:P21"/>
    <mergeCell ref="Q19:Q21"/>
    <mergeCell ref="O9:O11"/>
    <mergeCell ref="P9:P11"/>
    <mergeCell ref="N12:N14"/>
    <mergeCell ref="O12:O14"/>
    <mergeCell ref="P12:P14"/>
    <mergeCell ref="Q9:Q11"/>
    <mergeCell ref="W25:W27"/>
    <mergeCell ref="W22:W24"/>
    <mergeCell ref="A23:J24"/>
    <mergeCell ref="A25:J25"/>
    <mergeCell ref="K25:K27"/>
    <mergeCell ref="L25:L27"/>
    <mergeCell ref="M25:M27"/>
    <mergeCell ref="N25:N27"/>
    <mergeCell ref="O25:O27"/>
    <mergeCell ref="P25:P27"/>
    <mergeCell ref="Q25:Q27"/>
    <mergeCell ref="Q22:Q24"/>
    <mergeCell ref="R22:R24"/>
    <mergeCell ref="S22:S24"/>
    <mergeCell ref="T22:T24"/>
    <mergeCell ref="U22:U24"/>
    <mergeCell ref="V22:V24"/>
    <mergeCell ref="A26:J27"/>
    <mergeCell ref="A22:J22"/>
    <mergeCell ref="K22:K24"/>
    <mergeCell ref="L22:L24"/>
    <mergeCell ref="M22:M24"/>
    <mergeCell ref="N22:N24"/>
    <mergeCell ref="O22:O24"/>
    <mergeCell ref="U31:U33"/>
    <mergeCell ref="A28:J28"/>
    <mergeCell ref="K28:K30"/>
    <mergeCell ref="L28:L30"/>
    <mergeCell ref="S25:S27"/>
    <mergeCell ref="T25:T27"/>
    <mergeCell ref="U28:U30"/>
    <mergeCell ref="U25:U27"/>
    <mergeCell ref="V25:V27"/>
    <mergeCell ref="P34:P36"/>
    <mergeCell ref="R37:R39"/>
    <mergeCell ref="S37:S39"/>
    <mergeCell ref="T37:T39"/>
    <mergeCell ref="W28:W30"/>
    <mergeCell ref="A29:J30"/>
    <mergeCell ref="A31:J31"/>
    <mergeCell ref="K31:K33"/>
    <mergeCell ref="L31:L33"/>
    <mergeCell ref="M31:M33"/>
    <mergeCell ref="N31:N33"/>
    <mergeCell ref="O31:O33"/>
    <mergeCell ref="O28:O30"/>
    <mergeCell ref="P28:P30"/>
    <mergeCell ref="Q28:Q30"/>
    <mergeCell ref="R28:R30"/>
    <mergeCell ref="S28:S30"/>
    <mergeCell ref="T28:T30"/>
    <mergeCell ref="V31:V33"/>
    <mergeCell ref="W31:W33"/>
    <mergeCell ref="A32:J33"/>
    <mergeCell ref="R31:R33"/>
    <mergeCell ref="S31:S33"/>
    <mergeCell ref="T31:T33"/>
    <mergeCell ref="T44:T45"/>
    <mergeCell ref="U49:U63"/>
    <mergeCell ref="V49:V63"/>
    <mergeCell ref="W49:W63"/>
    <mergeCell ref="W34:W36"/>
    <mergeCell ref="A35:J36"/>
    <mergeCell ref="A37:J37"/>
    <mergeCell ref="K37:K39"/>
    <mergeCell ref="L37:L39"/>
    <mergeCell ref="M37:M39"/>
    <mergeCell ref="N37:N39"/>
    <mergeCell ref="O37:O39"/>
    <mergeCell ref="P37:P39"/>
    <mergeCell ref="Q37:Q39"/>
    <mergeCell ref="Q34:Q36"/>
    <mergeCell ref="R34:R36"/>
    <mergeCell ref="S34:S36"/>
    <mergeCell ref="T34:T36"/>
    <mergeCell ref="U34:U36"/>
    <mergeCell ref="V34:V36"/>
    <mergeCell ref="A34:J34"/>
    <mergeCell ref="K34:K36"/>
    <mergeCell ref="N34:N36"/>
    <mergeCell ref="O34:O36"/>
    <mergeCell ref="A73:J73"/>
    <mergeCell ref="K73:K75"/>
    <mergeCell ref="L73:L75"/>
    <mergeCell ref="M73:M75"/>
    <mergeCell ref="N73:N75"/>
    <mergeCell ref="U37:U39"/>
    <mergeCell ref="V37:V39"/>
    <mergeCell ref="W37:W39"/>
    <mergeCell ref="W67:W69"/>
    <mergeCell ref="W70:W72"/>
    <mergeCell ref="W40:W41"/>
    <mergeCell ref="S42:S43"/>
    <mergeCell ref="T42:T43"/>
    <mergeCell ref="R40:R41"/>
    <mergeCell ref="S40:S41"/>
    <mergeCell ref="T40:T41"/>
    <mergeCell ref="W42:W43"/>
    <mergeCell ref="W44:W45"/>
    <mergeCell ref="T46:T47"/>
    <mergeCell ref="U46:U47"/>
    <mergeCell ref="V46:V47"/>
    <mergeCell ref="W46:W47"/>
    <mergeCell ref="W65:W66"/>
    <mergeCell ref="S44:S45"/>
    <mergeCell ref="L76:L78"/>
    <mergeCell ref="M76:M78"/>
    <mergeCell ref="N76:N78"/>
    <mergeCell ref="O76:O78"/>
    <mergeCell ref="P76:P78"/>
    <mergeCell ref="Q76:Q78"/>
    <mergeCell ref="Q73:Q75"/>
    <mergeCell ref="R73:R75"/>
    <mergeCell ref="S73:S75"/>
    <mergeCell ref="O79:O81"/>
    <mergeCell ref="P79:P81"/>
    <mergeCell ref="Q79:Q81"/>
    <mergeCell ref="R79:R81"/>
    <mergeCell ref="S79:S81"/>
    <mergeCell ref="T79:T81"/>
    <mergeCell ref="A79:J79"/>
    <mergeCell ref="K79:K81"/>
    <mergeCell ref="L79:L81"/>
    <mergeCell ref="M79:M81"/>
    <mergeCell ref="N79:N81"/>
    <mergeCell ref="I96:J96"/>
    <mergeCell ref="A9:J9"/>
    <mergeCell ref="A12:J12"/>
    <mergeCell ref="A10:J11"/>
    <mergeCell ref="A13:J14"/>
    <mergeCell ref="A49:J61"/>
    <mergeCell ref="A65:J65"/>
    <mergeCell ref="Q82:Q83"/>
    <mergeCell ref="R82:R83"/>
    <mergeCell ref="A77:J78"/>
    <mergeCell ref="R76:R78"/>
    <mergeCell ref="A66:J66"/>
    <mergeCell ref="K49:K63"/>
    <mergeCell ref="L49:L63"/>
    <mergeCell ref="A62:J63"/>
    <mergeCell ref="A64:J64"/>
    <mergeCell ref="Q49:Q63"/>
    <mergeCell ref="R49:R63"/>
    <mergeCell ref="P49:P63"/>
    <mergeCell ref="O49:O63"/>
    <mergeCell ref="M49:M63"/>
    <mergeCell ref="N49:N63"/>
    <mergeCell ref="A43:J43"/>
    <mergeCell ref="A48:J48"/>
    <mergeCell ref="A67:J67"/>
    <mergeCell ref="K67:K69"/>
    <mergeCell ref="L67:L69"/>
    <mergeCell ref="M67:M69"/>
    <mergeCell ref="A71:J72"/>
    <mergeCell ref="A46:J46"/>
    <mergeCell ref="A95:J95"/>
    <mergeCell ref="A93:J93"/>
    <mergeCell ref="A91:J91"/>
    <mergeCell ref="A89:J89"/>
    <mergeCell ref="A87:J87"/>
    <mergeCell ref="A85:J85"/>
    <mergeCell ref="A84:J84"/>
    <mergeCell ref="A86:J86"/>
    <mergeCell ref="A88:J88"/>
    <mergeCell ref="A90:J90"/>
    <mergeCell ref="A92:J92"/>
    <mergeCell ref="A94:J94"/>
    <mergeCell ref="A80:J81"/>
    <mergeCell ref="A82:J82"/>
    <mergeCell ref="A83:J83"/>
    <mergeCell ref="A74:J75"/>
    <mergeCell ref="A76:J76"/>
    <mergeCell ref="K76:K78"/>
    <mergeCell ref="A44:J44"/>
    <mergeCell ref="R42:R43"/>
    <mergeCell ref="A47:J47"/>
    <mergeCell ref="K44:K45"/>
    <mergeCell ref="L44:L45"/>
    <mergeCell ref="O73:O75"/>
    <mergeCell ref="P73:P75"/>
    <mergeCell ref="P70:P72"/>
    <mergeCell ref="Q70:Q72"/>
    <mergeCell ref="N67:N69"/>
    <mergeCell ref="M65:M66"/>
    <mergeCell ref="N65:N66"/>
    <mergeCell ref="O65:O66"/>
    <mergeCell ref="P65:P66"/>
    <mergeCell ref="P44:P45"/>
    <mergeCell ref="Q44:Q45"/>
    <mergeCell ref="R44:R45"/>
    <mergeCell ref="R70:R72"/>
    <mergeCell ref="A68:J69"/>
    <mergeCell ref="A70:J70"/>
    <mergeCell ref="K70:K72"/>
    <mergeCell ref="L70:L72"/>
    <mergeCell ref="M70:M72"/>
    <mergeCell ref="N70:N72"/>
    <mergeCell ref="A41:J41"/>
    <mergeCell ref="A42:J42"/>
    <mergeCell ref="A45:J45"/>
    <mergeCell ref="A38:J39"/>
    <mergeCell ref="A40:J40"/>
    <mergeCell ref="L34:L36"/>
    <mergeCell ref="M34:M36"/>
    <mergeCell ref="U9:U11"/>
    <mergeCell ref="V9:V11"/>
    <mergeCell ref="U40:U41"/>
    <mergeCell ref="V40:V41"/>
    <mergeCell ref="U42:U43"/>
    <mergeCell ref="V42:V43"/>
    <mergeCell ref="U44:U45"/>
    <mergeCell ref="V44:V45"/>
    <mergeCell ref="M44:M45"/>
    <mergeCell ref="N44:N45"/>
    <mergeCell ref="O44:O45"/>
    <mergeCell ref="P31:P33"/>
    <mergeCell ref="Q31:Q33"/>
    <mergeCell ref="V28:V30"/>
    <mergeCell ref="M28:M30"/>
    <mergeCell ref="N28:N30"/>
    <mergeCell ref="R25:R27"/>
    <mergeCell ref="W9:W11"/>
    <mergeCell ref="Q12:Q14"/>
    <mergeCell ref="R12:R14"/>
    <mergeCell ref="S12:S14"/>
    <mergeCell ref="T12:T14"/>
    <mergeCell ref="U12:U14"/>
    <mergeCell ref="V12:V14"/>
    <mergeCell ref="W12:W14"/>
    <mergeCell ref="R9:R11"/>
    <mergeCell ref="S9:S11"/>
    <mergeCell ref="T9:T11"/>
    <mergeCell ref="K42:K43"/>
    <mergeCell ref="L42:L43"/>
    <mergeCell ref="M42:M43"/>
    <mergeCell ref="N42:N43"/>
    <mergeCell ref="O42:O43"/>
    <mergeCell ref="P42:P43"/>
    <mergeCell ref="Q42:Q43"/>
    <mergeCell ref="K40:K41"/>
    <mergeCell ref="L40:L41"/>
    <mergeCell ref="M40:M41"/>
    <mergeCell ref="N40:N41"/>
    <mergeCell ref="O40:O41"/>
    <mergeCell ref="P40:P41"/>
    <mergeCell ref="Q40:Q41"/>
    <mergeCell ref="K46:K47"/>
    <mergeCell ref="L46:L47"/>
    <mergeCell ref="M46:M47"/>
    <mergeCell ref="N46:N47"/>
    <mergeCell ref="O46:O47"/>
    <mergeCell ref="P46:P47"/>
    <mergeCell ref="Q46:Q47"/>
    <mergeCell ref="R46:R47"/>
    <mergeCell ref="S46:S47"/>
    <mergeCell ref="Q65:Q66"/>
    <mergeCell ref="R65:R66"/>
    <mergeCell ref="S65:S66"/>
    <mergeCell ref="T65:T66"/>
    <mergeCell ref="U65:U66"/>
    <mergeCell ref="V65:V66"/>
    <mergeCell ref="S49:S63"/>
    <mergeCell ref="T49:T63"/>
    <mergeCell ref="W84:W85"/>
    <mergeCell ref="U82:U83"/>
    <mergeCell ref="V82:V83"/>
    <mergeCell ref="W82:W83"/>
    <mergeCell ref="Q67:Q69"/>
    <mergeCell ref="R67:R69"/>
    <mergeCell ref="S67:S69"/>
    <mergeCell ref="T67:T69"/>
    <mergeCell ref="W79:W81"/>
    <mergeCell ref="S82:S83"/>
    <mergeCell ref="T82:T83"/>
    <mergeCell ref="W76:W78"/>
    <mergeCell ref="W73:W75"/>
    <mergeCell ref="T73:T75"/>
    <mergeCell ref="U73:U75"/>
    <mergeCell ref="V73:V75"/>
    <mergeCell ref="K84:K85"/>
    <mergeCell ref="L84:L85"/>
    <mergeCell ref="M84:M85"/>
    <mergeCell ref="N84:N85"/>
    <mergeCell ref="O84:O85"/>
    <mergeCell ref="P84:P85"/>
    <mergeCell ref="Q84:Q85"/>
    <mergeCell ref="K82:K83"/>
    <mergeCell ref="L82:L83"/>
    <mergeCell ref="M82:M83"/>
    <mergeCell ref="N82:N83"/>
    <mergeCell ref="O82:O83"/>
    <mergeCell ref="P82:P83"/>
    <mergeCell ref="T88:T89"/>
    <mergeCell ref="U88:U89"/>
    <mergeCell ref="R84:R85"/>
    <mergeCell ref="S84:S85"/>
    <mergeCell ref="T84:T85"/>
    <mergeCell ref="U84:U85"/>
    <mergeCell ref="V84:V85"/>
    <mergeCell ref="K65:K66"/>
    <mergeCell ref="L65:L66"/>
    <mergeCell ref="S76:S78"/>
    <mergeCell ref="T76:T78"/>
    <mergeCell ref="U79:U81"/>
    <mergeCell ref="V79:V81"/>
    <mergeCell ref="U76:U78"/>
    <mergeCell ref="V76:V78"/>
    <mergeCell ref="V70:V72"/>
    <mergeCell ref="U67:U69"/>
    <mergeCell ref="S70:S72"/>
    <mergeCell ref="O70:O72"/>
    <mergeCell ref="O67:O69"/>
    <mergeCell ref="P67:P69"/>
    <mergeCell ref="T70:T72"/>
    <mergeCell ref="U70:U72"/>
    <mergeCell ref="V67:V69"/>
    <mergeCell ref="T86:T87"/>
    <mergeCell ref="U86:U87"/>
    <mergeCell ref="V86:V87"/>
    <mergeCell ref="K86:K87"/>
    <mergeCell ref="L86:L87"/>
    <mergeCell ref="M86:M87"/>
    <mergeCell ref="N86:N87"/>
    <mergeCell ref="O86:O87"/>
    <mergeCell ref="P86:P87"/>
    <mergeCell ref="M88:M89"/>
    <mergeCell ref="N88:N89"/>
    <mergeCell ref="O88:O89"/>
    <mergeCell ref="P88:P89"/>
    <mergeCell ref="Q88:Q89"/>
    <mergeCell ref="R88:R89"/>
    <mergeCell ref="S88:S89"/>
    <mergeCell ref="Q86:Q87"/>
    <mergeCell ref="R86:R87"/>
    <mergeCell ref="S86:S87"/>
    <mergeCell ref="P94:P95"/>
    <mergeCell ref="A1:B3"/>
    <mergeCell ref="C1:U3"/>
    <mergeCell ref="V3:W3"/>
    <mergeCell ref="V88:V89"/>
    <mergeCell ref="W88:W89"/>
    <mergeCell ref="W90:W91"/>
    <mergeCell ref="K92:K93"/>
    <mergeCell ref="L92:L93"/>
    <mergeCell ref="M92:M93"/>
    <mergeCell ref="N92:N93"/>
    <mergeCell ref="O92:O93"/>
    <mergeCell ref="P92:P93"/>
    <mergeCell ref="Q92:Q93"/>
    <mergeCell ref="R92:R93"/>
    <mergeCell ref="S92:S93"/>
    <mergeCell ref="L90:L91"/>
    <mergeCell ref="M90:M91"/>
    <mergeCell ref="N90:N91"/>
    <mergeCell ref="O90:O91"/>
    <mergeCell ref="P90:P91"/>
    <mergeCell ref="W86:W87"/>
    <mergeCell ref="K88:K89"/>
    <mergeCell ref="L88:L89"/>
    <mergeCell ref="A99:W102"/>
    <mergeCell ref="Q90:Q91"/>
    <mergeCell ref="R90:R91"/>
    <mergeCell ref="S90:S91"/>
    <mergeCell ref="T90:T91"/>
    <mergeCell ref="U90:U91"/>
    <mergeCell ref="V90:V91"/>
    <mergeCell ref="W94:W95"/>
    <mergeCell ref="Q94:Q95"/>
    <mergeCell ref="R94:R95"/>
    <mergeCell ref="S94:S95"/>
    <mergeCell ref="T94:T95"/>
    <mergeCell ref="U94:U95"/>
    <mergeCell ref="V94:V95"/>
    <mergeCell ref="T92:T93"/>
    <mergeCell ref="U92:U93"/>
    <mergeCell ref="V92:V93"/>
    <mergeCell ref="W92:W93"/>
    <mergeCell ref="K90:K91"/>
    <mergeCell ref="K94:K95"/>
    <mergeCell ref="L94:L95"/>
    <mergeCell ref="M94:M95"/>
    <mergeCell ref="N94:N95"/>
    <mergeCell ref="O94:O95"/>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ECC6BD-A533-409E-A4C2-CC6557BEEB56}">
  <dimension ref="A1:P180"/>
  <sheetViews>
    <sheetView tabSelected="1" zoomScale="70" zoomScaleNormal="70" workbookViewId="0">
      <selection activeCell="N3" sqref="N3:O4"/>
    </sheetView>
  </sheetViews>
  <sheetFormatPr baseColWidth="10" defaultColWidth="11.5703125" defaultRowHeight="15"/>
  <cols>
    <col min="1" max="1" width="26.42578125" style="122" customWidth="1"/>
    <col min="2" max="2" width="20.85546875" style="122" customWidth="1"/>
    <col min="3" max="3" width="22.85546875" style="122" customWidth="1"/>
    <col min="4" max="4" width="22" style="122" customWidth="1"/>
    <col min="5" max="5" width="21.7109375" style="122" customWidth="1"/>
    <col min="6" max="6" width="22.5703125" style="122" customWidth="1"/>
    <col min="7" max="8" width="23.28515625" style="122" customWidth="1"/>
    <col min="9" max="9" width="21.7109375" style="122" customWidth="1"/>
    <col min="10" max="10" width="23.28515625" style="122" customWidth="1"/>
    <col min="11" max="11" width="24.42578125" style="122" customWidth="1"/>
    <col min="12" max="13" width="21.42578125" style="122" customWidth="1"/>
    <col min="14" max="14" width="22.28515625" style="122" customWidth="1"/>
    <col min="15" max="15" width="30.28515625" style="122" customWidth="1"/>
    <col min="16" max="16384" width="11.5703125" style="122"/>
  </cols>
  <sheetData>
    <row r="1" spans="1:15" ht="14.45" customHeight="1">
      <c r="A1" s="715"/>
      <c r="B1" s="715"/>
      <c r="C1" s="715"/>
      <c r="D1" s="718" t="s">
        <v>572</v>
      </c>
      <c r="E1" s="719"/>
      <c r="F1" s="719"/>
      <c r="G1" s="719"/>
      <c r="H1" s="719"/>
      <c r="I1" s="719"/>
      <c r="J1" s="719"/>
      <c r="K1" s="719"/>
      <c r="L1" s="719"/>
      <c r="M1" s="720"/>
      <c r="N1" s="273" t="s">
        <v>0</v>
      </c>
      <c r="O1" s="274">
        <v>45779</v>
      </c>
    </row>
    <row r="2" spans="1:15" ht="14.45" customHeight="1">
      <c r="A2" s="715"/>
      <c r="B2" s="715"/>
      <c r="C2" s="715"/>
      <c r="D2" s="721"/>
      <c r="E2" s="722"/>
      <c r="F2" s="722"/>
      <c r="G2" s="722"/>
      <c r="H2" s="722"/>
      <c r="I2" s="722"/>
      <c r="J2" s="722"/>
      <c r="K2" s="722"/>
      <c r="L2" s="722"/>
      <c r="M2" s="723"/>
      <c r="N2" s="275" t="s">
        <v>563</v>
      </c>
      <c r="O2" s="276" t="s">
        <v>579</v>
      </c>
    </row>
    <row r="3" spans="1:15" ht="14.45" customHeight="1">
      <c r="A3" s="715"/>
      <c r="B3" s="715"/>
      <c r="C3" s="715"/>
      <c r="D3" s="721"/>
      <c r="E3" s="722"/>
      <c r="F3" s="722"/>
      <c r="G3" s="722"/>
      <c r="H3" s="722"/>
      <c r="I3" s="722"/>
      <c r="J3" s="722"/>
      <c r="K3" s="722"/>
      <c r="L3" s="722"/>
      <c r="M3" s="723"/>
      <c r="N3" s="1038" t="s">
        <v>114</v>
      </c>
      <c r="O3" s="1039"/>
    </row>
    <row r="4" spans="1:15" ht="43.9" customHeight="1" thickBot="1">
      <c r="A4" s="715"/>
      <c r="B4" s="715"/>
      <c r="C4" s="272"/>
      <c r="D4" s="724"/>
      <c r="E4" s="725"/>
      <c r="F4" s="725"/>
      <c r="G4" s="725"/>
      <c r="H4" s="725"/>
      <c r="I4" s="725"/>
      <c r="J4" s="725"/>
      <c r="K4" s="725"/>
      <c r="L4" s="725"/>
      <c r="M4" s="726"/>
      <c r="N4" s="1040"/>
      <c r="O4" s="1041"/>
    </row>
    <row r="5" spans="1:15">
      <c r="A5" s="727" t="s">
        <v>316</v>
      </c>
      <c r="B5" s="728"/>
      <c r="C5" s="728"/>
      <c r="D5" s="729"/>
      <c r="E5" s="730"/>
      <c r="F5" s="730"/>
      <c r="G5" s="730"/>
      <c r="H5" s="730"/>
      <c r="I5" s="730"/>
      <c r="J5" s="731"/>
      <c r="K5" s="732" t="s">
        <v>317</v>
      </c>
      <c r="L5" s="733"/>
      <c r="M5" s="734"/>
      <c r="N5" s="735"/>
      <c r="O5" s="736"/>
    </row>
    <row r="6" spans="1:15">
      <c r="A6" s="750" t="s">
        <v>318</v>
      </c>
      <c r="B6" s="751"/>
      <c r="C6" s="752"/>
      <c r="D6" s="756"/>
      <c r="E6" s="757"/>
      <c r="F6" s="757"/>
      <c r="G6" s="757"/>
      <c r="H6" s="757"/>
      <c r="I6" s="757"/>
      <c r="J6" s="757"/>
      <c r="K6" s="758"/>
      <c r="L6" s="123" t="s">
        <v>319</v>
      </c>
      <c r="M6" s="762"/>
      <c r="N6" s="763"/>
      <c r="O6" s="764"/>
    </row>
    <row r="7" spans="1:15">
      <c r="A7" s="753"/>
      <c r="B7" s="754"/>
      <c r="C7" s="755"/>
      <c r="D7" s="759"/>
      <c r="E7" s="760"/>
      <c r="F7" s="760"/>
      <c r="G7" s="760"/>
      <c r="H7" s="760"/>
      <c r="I7" s="760"/>
      <c r="J7" s="760"/>
      <c r="K7" s="761"/>
      <c r="L7" s="123" t="s">
        <v>320</v>
      </c>
      <c r="M7" s="762"/>
      <c r="N7" s="763"/>
      <c r="O7" s="764"/>
    </row>
    <row r="8" spans="1:15">
      <c r="A8" s="737" t="s">
        <v>321</v>
      </c>
      <c r="B8" s="738"/>
      <c r="C8" s="738"/>
      <c r="D8" s="739"/>
      <c r="E8" s="740"/>
      <c r="F8" s="740"/>
      <c r="G8" s="740"/>
      <c r="H8" s="740"/>
      <c r="I8" s="740"/>
      <c r="J8" s="740"/>
      <c r="K8" s="740"/>
      <c r="L8" s="740"/>
      <c r="M8" s="740"/>
      <c r="N8" s="740"/>
      <c r="O8" s="741"/>
    </row>
    <row r="9" spans="1:15">
      <c r="A9" s="737" t="s">
        <v>322</v>
      </c>
      <c r="B9" s="738"/>
      <c r="C9" s="738"/>
      <c r="D9" s="739"/>
      <c r="E9" s="740"/>
      <c r="F9" s="740"/>
      <c r="G9" s="740"/>
      <c r="H9" s="740"/>
      <c r="I9" s="740"/>
      <c r="J9" s="740"/>
      <c r="K9" s="740"/>
      <c r="L9" s="740"/>
      <c r="M9" s="740"/>
      <c r="N9" s="740"/>
      <c r="O9" s="741"/>
    </row>
    <row r="10" spans="1:15" ht="15.75" thickBot="1">
      <c r="A10" s="742" t="s">
        <v>323</v>
      </c>
      <c r="B10" s="743"/>
      <c r="C10" s="743"/>
      <c r="D10" s="744"/>
      <c r="E10" s="745"/>
      <c r="F10" s="745"/>
      <c r="G10" s="745"/>
      <c r="H10" s="745"/>
      <c r="I10" s="745"/>
      <c r="J10" s="745"/>
      <c r="K10" s="745"/>
      <c r="L10" s="745"/>
      <c r="M10" s="745"/>
      <c r="N10" s="745"/>
      <c r="O10" s="746"/>
    </row>
    <row r="11" spans="1:15" ht="22.15" customHeight="1" thickBot="1">
      <c r="A11" s="747" t="s">
        <v>324</v>
      </c>
      <c r="B11" s="748"/>
      <c r="C11" s="748"/>
      <c r="D11" s="748"/>
      <c r="E11" s="748"/>
      <c r="F11" s="748"/>
      <c r="G11" s="748"/>
      <c r="H11" s="748"/>
      <c r="I11" s="748"/>
      <c r="J11" s="748"/>
      <c r="K11" s="748"/>
      <c r="L11" s="748"/>
      <c r="M11" s="748"/>
      <c r="N11" s="748"/>
      <c r="O11" s="749"/>
    </row>
    <row r="12" spans="1:15" ht="21" customHeight="1" thickBot="1">
      <c r="A12" s="747" t="s">
        <v>325</v>
      </c>
      <c r="B12" s="748"/>
      <c r="C12" s="748"/>
      <c r="D12" s="748"/>
      <c r="E12" s="748"/>
      <c r="F12" s="748"/>
      <c r="G12" s="748"/>
      <c r="H12" s="748"/>
      <c r="I12" s="748"/>
      <c r="J12" s="748"/>
      <c r="K12" s="748"/>
      <c r="L12" s="748"/>
      <c r="M12" s="748"/>
      <c r="N12" s="748"/>
      <c r="O12" s="749"/>
    </row>
    <row r="13" spans="1:15" ht="15.75" thickBot="1">
      <c r="A13" s="773" t="s">
        <v>326</v>
      </c>
      <c r="B13" s="774"/>
      <c r="C13" s="774"/>
      <c r="D13" s="774"/>
      <c r="E13" s="774"/>
      <c r="F13" s="774"/>
      <c r="G13" s="774"/>
      <c r="H13" s="774"/>
      <c r="I13" s="774"/>
      <c r="J13" s="774"/>
      <c r="K13" s="774" t="s">
        <v>327</v>
      </c>
      <c r="L13" s="774"/>
      <c r="M13" s="774"/>
      <c r="N13" s="774"/>
      <c r="O13" s="775"/>
    </row>
    <row r="14" spans="1:15" ht="21.6" customHeight="1">
      <c r="A14" s="776" t="s">
        <v>328</v>
      </c>
      <c r="B14" s="733"/>
      <c r="C14" s="777"/>
      <c r="D14" s="778"/>
      <c r="E14" s="778"/>
      <c r="F14" s="778"/>
      <c r="G14" s="778"/>
      <c r="H14" s="778"/>
      <c r="I14" s="778"/>
      <c r="J14" s="779"/>
      <c r="K14" s="783" t="s">
        <v>329</v>
      </c>
      <c r="L14" s="783"/>
      <c r="M14" s="784"/>
      <c r="N14" s="784"/>
      <c r="O14" s="785"/>
    </row>
    <row r="15" spans="1:15" ht="28.15" customHeight="1">
      <c r="A15" s="753"/>
      <c r="B15" s="755"/>
      <c r="C15" s="780"/>
      <c r="D15" s="781"/>
      <c r="E15" s="781"/>
      <c r="F15" s="781"/>
      <c r="G15" s="781"/>
      <c r="H15" s="781"/>
      <c r="I15" s="781"/>
      <c r="J15" s="782"/>
      <c r="K15" s="766" t="s">
        <v>330</v>
      </c>
      <c r="L15" s="766"/>
      <c r="M15" s="765"/>
      <c r="N15" s="765"/>
      <c r="O15" s="767"/>
    </row>
    <row r="16" spans="1:15" ht="22.15" customHeight="1">
      <c r="A16" s="737" t="s">
        <v>331</v>
      </c>
      <c r="B16" s="738"/>
      <c r="C16" s="765"/>
      <c r="D16" s="765"/>
      <c r="E16" s="765"/>
      <c r="F16" s="765"/>
      <c r="G16" s="765"/>
      <c r="H16" s="765"/>
      <c r="I16" s="765"/>
      <c r="J16" s="765"/>
      <c r="K16" s="766" t="s">
        <v>332</v>
      </c>
      <c r="L16" s="766"/>
      <c r="M16" s="765"/>
      <c r="N16" s="765"/>
      <c r="O16" s="767"/>
    </row>
    <row r="17" spans="1:16" ht="22.9" customHeight="1">
      <c r="A17" s="768" t="s">
        <v>333</v>
      </c>
      <c r="B17" s="769"/>
      <c r="C17" s="770"/>
      <c r="D17" s="771"/>
      <c r="E17" s="771"/>
      <c r="F17" s="771"/>
      <c r="G17" s="771"/>
      <c r="H17" s="771"/>
      <c r="I17" s="771"/>
      <c r="J17" s="772"/>
      <c r="K17" s="738" t="s">
        <v>335</v>
      </c>
      <c r="L17" s="738"/>
      <c r="M17" s="765"/>
      <c r="N17" s="765"/>
      <c r="O17" s="767"/>
    </row>
    <row r="18" spans="1:16" ht="22.15" customHeight="1">
      <c r="A18" s="768" t="s">
        <v>5</v>
      </c>
      <c r="B18" s="769"/>
      <c r="C18" s="770"/>
      <c r="D18" s="771"/>
      <c r="E18" s="771"/>
      <c r="F18" s="771"/>
      <c r="G18" s="771"/>
      <c r="H18" s="771"/>
      <c r="I18" s="771"/>
      <c r="J18" s="772"/>
      <c r="K18" s="738" t="s">
        <v>336</v>
      </c>
      <c r="L18" s="738"/>
      <c r="M18" s="765"/>
      <c r="N18" s="765"/>
      <c r="O18" s="767"/>
    </row>
    <row r="19" spans="1:16" ht="25.15" customHeight="1">
      <c r="A19" s="750" t="s">
        <v>337</v>
      </c>
      <c r="B19" s="752"/>
      <c r="C19" s="794"/>
      <c r="D19" s="795"/>
      <c r="E19" s="795"/>
      <c r="F19" s="795"/>
      <c r="G19" s="795"/>
      <c r="H19" s="795"/>
      <c r="I19" s="795"/>
      <c r="J19" s="796"/>
      <c r="K19" s="738" t="s">
        <v>337</v>
      </c>
      <c r="L19" s="738"/>
      <c r="M19" s="797"/>
      <c r="N19" s="765"/>
      <c r="O19" s="767"/>
    </row>
    <row r="20" spans="1:16" ht="38.450000000000003" customHeight="1" thickBot="1">
      <c r="A20" s="815" t="s">
        <v>338</v>
      </c>
      <c r="B20" s="787"/>
      <c r="C20" s="765"/>
      <c r="D20" s="765"/>
      <c r="E20" s="765"/>
      <c r="F20" s="765"/>
      <c r="G20" s="765"/>
      <c r="H20" s="765"/>
      <c r="I20" s="765"/>
      <c r="J20" s="765"/>
      <c r="K20" s="786" t="s">
        <v>339</v>
      </c>
      <c r="L20" s="787"/>
      <c r="M20" s="124">
        <v>0</v>
      </c>
      <c r="N20" s="125" t="s">
        <v>318</v>
      </c>
      <c r="O20" s="126">
        <v>45713</v>
      </c>
    </row>
    <row r="21" spans="1:16" ht="31.15" customHeight="1" thickBot="1">
      <c r="A21" s="788" t="s">
        <v>340</v>
      </c>
      <c r="B21" s="789"/>
      <c r="C21" s="789"/>
      <c r="D21" s="789"/>
      <c r="E21" s="789"/>
      <c r="F21" s="789"/>
      <c r="G21" s="789"/>
      <c r="H21" s="264"/>
      <c r="I21" s="789" t="s">
        <v>422</v>
      </c>
      <c r="J21" s="789"/>
      <c r="K21" s="789"/>
      <c r="L21" s="789"/>
      <c r="M21" s="789"/>
      <c r="N21" s="789"/>
      <c r="O21" s="790"/>
      <c r="P21" s="127">
        <v>1453500</v>
      </c>
    </row>
    <row r="22" spans="1:16" ht="23.45" customHeight="1" thickBot="1">
      <c r="A22" s="798" t="s">
        <v>408</v>
      </c>
      <c r="B22" s="799"/>
      <c r="C22" s="799"/>
      <c r="D22" s="799"/>
      <c r="E22" s="799"/>
      <c r="F22" s="799"/>
      <c r="G22" s="799"/>
      <c r="H22" s="800"/>
      <c r="I22" s="791" t="s">
        <v>423</v>
      </c>
      <c r="J22" s="792"/>
      <c r="K22" s="792"/>
      <c r="L22" s="792" t="s">
        <v>424</v>
      </c>
      <c r="M22" s="792"/>
      <c r="N22" s="792"/>
      <c r="O22" s="793"/>
      <c r="P22" s="128">
        <v>1453500</v>
      </c>
    </row>
    <row r="23" spans="1:16" ht="45.6" customHeight="1" thickBot="1">
      <c r="A23" s="192" t="s">
        <v>410</v>
      </c>
      <c r="B23" s="193" t="s">
        <v>137</v>
      </c>
      <c r="C23" s="193" t="s">
        <v>411</v>
      </c>
      <c r="D23" s="194" t="s">
        <v>410</v>
      </c>
      <c r="E23" s="194" t="s">
        <v>407</v>
      </c>
      <c r="F23" s="194" t="s">
        <v>412</v>
      </c>
      <c r="G23" s="801" t="s">
        <v>409</v>
      </c>
      <c r="H23" s="802"/>
      <c r="I23" s="835" t="s">
        <v>425</v>
      </c>
      <c r="J23" s="836"/>
      <c r="K23" s="193" t="s">
        <v>426</v>
      </c>
      <c r="L23" s="837" t="s">
        <v>427</v>
      </c>
      <c r="M23" s="837"/>
      <c r="N23" s="835"/>
      <c r="O23" s="196" t="s">
        <v>426</v>
      </c>
    </row>
    <row r="24" spans="1:16" ht="37.9" customHeight="1">
      <c r="A24" s="189">
        <v>0</v>
      </c>
      <c r="B24" s="190">
        <v>0</v>
      </c>
      <c r="C24" s="240">
        <f>MIN(A24*B24,P22)</f>
        <v>0</v>
      </c>
      <c r="D24" s="191">
        <v>0</v>
      </c>
      <c r="E24" s="232">
        <v>0</v>
      </c>
      <c r="F24" s="233">
        <f>+D24*E24</f>
        <v>0</v>
      </c>
      <c r="G24" s="803">
        <f>+C24+F24</f>
        <v>0</v>
      </c>
      <c r="H24" s="804"/>
      <c r="I24" s="818" t="s">
        <v>264</v>
      </c>
      <c r="J24" s="819"/>
      <c r="K24" s="821">
        <v>0</v>
      </c>
      <c r="L24" s="784" t="s">
        <v>264</v>
      </c>
      <c r="M24" s="784"/>
      <c r="N24" s="784"/>
      <c r="O24" s="838">
        <v>0</v>
      </c>
    </row>
    <row r="25" spans="1:16" ht="20.45" customHeight="1">
      <c r="A25" s="809" t="s">
        <v>413</v>
      </c>
      <c r="B25" s="810"/>
      <c r="C25" s="810"/>
      <c r="D25" s="810"/>
      <c r="E25" s="810"/>
      <c r="F25" s="810"/>
      <c r="G25" s="810"/>
      <c r="H25" s="811"/>
      <c r="I25" s="818"/>
      <c r="J25" s="819"/>
      <c r="K25" s="821"/>
      <c r="L25" s="765"/>
      <c r="M25" s="765"/>
      <c r="N25" s="765"/>
      <c r="O25" s="838"/>
    </row>
    <row r="26" spans="1:16" ht="47.45" customHeight="1">
      <c r="A26" s="129">
        <v>0</v>
      </c>
      <c r="B26" s="130">
        <v>0</v>
      </c>
      <c r="C26" s="241">
        <f>MIN(A26*B26,P21)</f>
        <v>0</v>
      </c>
      <c r="D26" s="131">
        <v>0</v>
      </c>
      <c r="E26" s="229">
        <v>0</v>
      </c>
      <c r="F26" s="229">
        <f>D26*E26</f>
        <v>0</v>
      </c>
      <c r="G26" s="805">
        <f>+C26+F26</f>
        <v>0</v>
      </c>
      <c r="H26" s="806"/>
      <c r="I26" s="781"/>
      <c r="J26" s="782"/>
      <c r="K26" s="822"/>
      <c r="L26" s="765"/>
      <c r="M26" s="765"/>
      <c r="N26" s="765"/>
      <c r="O26" s="839"/>
    </row>
    <row r="27" spans="1:16" ht="19.899999999999999" customHeight="1">
      <c r="A27" s="809" t="s">
        <v>414</v>
      </c>
      <c r="B27" s="810"/>
      <c r="C27" s="810"/>
      <c r="D27" s="810"/>
      <c r="E27" s="810"/>
      <c r="F27" s="810"/>
      <c r="G27" s="810"/>
      <c r="H27" s="811"/>
      <c r="I27" s="816" t="s">
        <v>306</v>
      </c>
      <c r="J27" s="817"/>
      <c r="K27" s="820">
        <v>0</v>
      </c>
      <c r="L27" s="823" t="s">
        <v>306</v>
      </c>
      <c r="M27" s="824"/>
      <c r="N27" s="825"/>
      <c r="O27" s="832">
        <v>0</v>
      </c>
    </row>
    <row r="28" spans="1:16" ht="38.450000000000003" customHeight="1">
      <c r="A28" s="236">
        <v>0</v>
      </c>
      <c r="B28" s="234">
        <v>0</v>
      </c>
      <c r="C28" s="242">
        <f>MIN(A28*B28,P21)</f>
        <v>0</v>
      </c>
      <c r="D28" s="228">
        <v>0</v>
      </c>
      <c r="E28" s="235">
        <v>0</v>
      </c>
      <c r="F28" s="235">
        <f>+D28*E28</f>
        <v>0</v>
      </c>
      <c r="G28" s="807">
        <f>+C28+F28</f>
        <v>0</v>
      </c>
      <c r="H28" s="808"/>
      <c r="I28" s="818"/>
      <c r="J28" s="819"/>
      <c r="K28" s="821"/>
      <c r="L28" s="826"/>
      <c r="M28" s="827"/>
      <c r="N28" s="828"/>
      <c r="O28" s="833"/>
    </row>
    <row r="29" spans="1:16" ht="21" customHeight="1" thickBot="1">
      <c r="A29" s="812" t="s">
        <v>415</v>
      </c>
      <c r="B29" s="813"/>
      <c r="C29" s="813"/>
      <c r="D29" s="813"/>
      <c r="E29" s="813"/>
      <c r="F29" s="813"/>
      <c r="G29" s="813"/>
      <c r="H29" s="814"/>
      <c r="I29" s="781"/>
      <c r="J29" s="782"/>
      <c r="K29" s="822"/>
      <c r="L29" s="829"/>
      <c r="M29" s="830"/>
      <c r="N29" s="831"/>
      <c r="O29" s="834"/>
    </row>
    <row r="30" spans="1:16" ht="44.45" customHeight="1" thickBot="1">
      <c r="A30" s="192" t="s">
        <v>227</v>
      </c>
      <c r="B30" s="193" t="s">
        <v>428</v>
      </c>
      <c r="C30" s="193" t="s">
        <v>429</v>
      </c>
      <c r="D30" s="194" t="s">
        <v>224</v>
      </c>
      <c r="E30" s="194" t="s">
        <v>430</v>
      </c>
      <c r="F30" s="195" t="s">
        <v>431</v>
      </c>
      <c r="G30" s="858" t="s">
        <v>432</v>
      </c>
      <c r="H30" s="802"/>
      <c r="I30" s="846" t="s">
        <v>263</v>
      </c>
      <c r="J30" s="847"/>
      <c r="K30" s="820">
        <v>0</v>
      </c>
      <c r="L30" s="823" t="s">
        <v>263</v>
      </c>
      <c r="M30" s="824"/>
      <c r="N30" s="825"/>
      <c r="O30" s="832">
        <v>0</v>
      </c>
    </row>
    <row r="31" spans="1:16" ht="28.15" customHeight="1">
      <c r="A31" s="848" t="s">
        <v>433</v>
      </c>
      <c r="B31" s="850">
        <v>0</v>
      </c>
      <c r="C31" s="852">
        <v>0.02</v>
      </c>
      <c r="D31" s="854">
        <v>0</v>
      </c>
      <c r="E31" s="854">
        <v>0</v>
      </c>
      <c r="F31" s="856">
        <f>D31-E31</f>
        <v>0</v>
      </c>
      <c r="G31" s="840">
        <f>ROUND((E31*(B31))+(F31*((C31)*B31)),0)</f>
        <v>0</v>
      </c>
      <c r="H31" s="841"/>
      <c r="I31" s="846"/>
      <c r="J31" s="847"/>
      <c r="K31" s="821"/>
      <c r="L31" s="826"/>
      <c r="M31" s="827"/>
      <c r="N31" s="828"/>
      <c r="O31" s="833"/>
    </row>
    <row r="32" spans="1:16" ht="20.45" customHeight="1">
      <c r="A32" s="849"/>
      <c r="B32" s="851"/>
      <c r="C32" s="853"/>
      <c r="D32" s="855"/>
      <c r="E32" s="855"/>
      <c r="F32" s="857"/>
      <c r="G32" s="842"/>
      <c r="H32" s="843"/>
      <c r="I32" s="846"/>
      <c r="J32" s="847"/>
      <c r="K32" s="822"/>
      <c r="L32" s="829"/>
      <c r="M32" s="830"/>
      <c r="N32" s="831"/>
      <c r="O32" s="834"/>
    </row>
    <row r="33" spans="1:15" ht="14.45" customHeight="1">
      <c r="A33" s="859" t="s">
        <v>434</v>
      </c>
      <c r="B33" s="860">
        <v>0</v>
      </c>
      <c r="C33" s="861">
        <v>0</v>
      </c>
      <c r="D33" s="862">
        <v>0</v>
      </c>
      <c r="E33" s="862">
        <v>0</v>
      </c>
      <c r="F33" s="863">
        <f t="shared" ref="F33:F35" si="0">D33-E33</f>
        <v>0</v>
      </c>
      <c r="G33" s="844">
        <f>ROUND((E33*(B33))+(F33*((C33)*B33)),0)</f>
        <v>0</v>
      </c>
      <c r="H33" s="845"/>
      <c r="I33" s="880" t="s">
        <v>341</v>
      </c>
      <c r="J33" s="881"/>
      <c r="K33" s="820">
        <v>0</v>
      </c>
      <c r="L33" s="882" t="s">
        <v>341</v>
      </c>
      <c r="M33" s="864"/>
      <c r="N33" s="865"/>
      <c r="O33" s="874">
        <v>0</v>
      </c>
    </row>
    <row r="34" spans="1:15" ht="28.9" customHeight="1">
      <c r="A34" s="849"/>
      <c r="B34" s="851"/>
      <c r="C34" s="853"/>
      <c r="D34" s="855"/>
      <c r="E34" s="855"/>
      <c r="F34" s="857"/>
      <c r="G34" s="842"/>
      <c r="H34" s="843"/>
      <c r="I34" s="866"/>
      <c r="J34" s="867"/>
      <c r="K34" s="822"/>
      <c r="L34" s="883"/>
      <c r="M34" s="866"/>
      <c r="N34" s="867"/>
      <c r="O34" s="875"/>
    </row>
    <row r="35" spans="1:15" ht="26.45" customHeight="1">
      <c r="A35" s="859" t="s">
        <v>435</v>
      </c>
      <c r="B35" s="860">
        <v>0</v>
      </c>
      <c r="C35" s="861">
        <v>0.70499999999999996</v>
      </c>
      <c r="D35" s="862">
        <v>0</v>
      </c>
      <c r="E35" s="862">
        <v>0</v>
      </c>
      <c r="F35" s="863">
        <f t="shared" si="0"/>
        <v>0</v>
      </c>
      <c r="G35" s="844">
        <f>ROUND((E35*(B35))+(F35*((C35)*B35)),0)</f>
        <v>0</v>
      </c>
      <c r="H35" s="845"/>
      <c r="I35" s="864" t="s">
        <v>436</v>
      </c>
      <c r="J35" s="865"/>
      <c r="K35" s="820">
        <v>0</v>
      </c>
      <c r="L35" s="868" t="s">
        <v>436</v>
      </c>
      <c r="M35" s="869"/>
      <c r="N35" s="870"/>
      <c r="O35" s="874">
        <v>0</v>
      </c>
    </row>
    <row r="36" spans="1:15" ht="14.45" customHeight="1">
      <c r="A36" s="849" t="s">
        <v>437</v>
      </c>
      <c r="B36" s="851"/>
      <c r="C36" s="853"/>
      <c r="D36" s="855"/>
      <c r="E36" s="855"/>
      <c r="F36" s="857"/>
      <c r="G36" s="842"/>
      <c r="H36" s="843"/>
      <c r="I36" s="866"/>
      <c r="J36" s="867"/>
      <c r="K36" s="822"/>
      <c r="L36" s="871"/>
      <c r="M36" s="872"/>
      <c r="N36" s="873"/>
      <c r="O36" s="875"/>
    </row>
    <row r="37" spans="1:15" ht="31.15" customHeight="1" thickBot="1">
      <c r="A37" s="132" t="s">
        <v>438</v>
      </c>
      <c r="B37" s="133">
        <f t="shared" ref="B37:C37" si="1">SUM(B31:B36)</f>
        <v>0</v>
      </c>
      <c r="C37" s="134">
        <f t="shared" si="1"/>
        <v>0.72499999999999998</v>
      </c>
      <c r="D37" s="135">
        <f>SUM(D31:D36)</f>
        <v>0</v>
      </c>
      <c r="E37" s="135">
        <f>SUM(E31:E36)</f>
        <v>0</v>
      </c>
      <c r="F37" s="135">
        <f>SUM(F31:F36)</f>
        <v>0</v>
      </c>
      <c r="G37" s="884">
        <f>SUM(G31:H36)</f>
        <v>0</v>
      </c>
      <c r="H37" s="885"/>
      <c r="I37" s="876" t="s">
        <v>439</v>
      </c>
      <c r="J37" s="876"/>
      <c r="K37" s="243">
        <f>SUM(K24:K36)</f>
        <v>0</v>
      </c>
      <c r="L37" s="877" t="s">
        <v>440</v>
      </c>
      <c r="M37" s="878"/>
      <c r="N37" s="879"/>
      <c r="O37" s="244">
        <f>SUM(O24:O36)</f>
        <v>0</v>
      </c>
    </row>
    <row r="38" spans="1:15" ht="37.15" customHeight="1" thickBot="1">
      <c r="A38" s="899" t="s">
        <v>342</v>
      </c>
      <c r="B38" s="900"/>
      <c r="C38" s="900"/>
      <c r="D38" s="900"/>
      <c r="E38" s="900"/>
      <c r="F38" s="900"/>
      <c r="G38" s="900"/>
      <c r="H38" s="900"/>
      <c r="I38" s="900"/>
      <c r="J38" s="900"/>
      <c r="K38" s="901">
        <f>+G24+G26+G28+G37-K37+O37</f>
        <v>0</v>
      </c>
      <c r="L38" s="901"/>
      <c r="M38" s="901"/>
      <c r="N38" s="901"/>
      <c r="O38" s="902"/>
    </row>
    <row r="39" spans="1:15" ht="25.9" customHeight="1" thickBot="1">
      <c r="A39" s="747" t="s">
        <v>343</v>
      </c>
      <c r="B39" s="748"/>
      <c r="C39" s="748"/>
      <c r="D39" s="748"/>
      <c r="E39" s="748"/>
      <c r="F39" s="748"/>
      <c r="G39" s="748"/>
      <c r="H39" s="748"/>
      <c r="I39" s="748"/>
      <c r="J39" s="748"/>
      <c r="K39" s="748"/>
      <c r="L39" s="748"/>
      <c r="M39" s="748"/>
      <c r="N39" s="748"/>
      <c r="O39" s="749"/>
    </row>
    <row r="40" spans="1:15" ht="33.6" customHeight="1">
      <c r="A40" s="136" t="s">
        <v>344</v>
      </c>
      <c r="B40" s="137" t="s">
        <v>345</v>
      </c>
      <c r="C40" s="137" t="s">
        <v>346</v>
      </c>
      <c r="D40" s="137" t="s">
        <v>347</v>
      </c>
      <c r="E40" s="137" t="s">
        <v>348</v>
      </c>
      <c r="F40" s="137" t="s">
        <v>349</v>
      </c>
      <c r="G40" s="907" t="s">
        <v>350</v>
      </c>
      <c r="H40" s="908"/>
      <c r="I40" s="137" t="s">
        <v>351</v>
      </c>
      <c r="J40" s="137" t="s">
        <v>441</v>
      </c>
      <c r="K40" s="137" t="s">
        <v>352</v>
      </c>
      <c r="L40" s="137" t="s">
        <v>442</v>
      </c>
      <c r="M40" s="138" t="s">
        <v>443</v>
      </c>
      <c r="N40" s="903" t="s">
        <v>426</v>
      </c>
      <c r="O40" s="904"/>
    </row>
    <row r="41" spans="1:15" ht="28.9" customHeight="1" thickBot="1">
      <c r="A41" s="139">
        <v>0</v>
      </c>
      <c r="B41" s="140">
        <v>0</v>
      </c>
      <c r="C41" s="140">
        <v>0</v>
      </c>
      <c r="D41" s="140">
        <v>0</v>
      </c>
      <c r="E41" s="140">
        <v>0</v>
      </c>
      <c r="F41" s="140">
        <v>0</v>
      </c>
      <c r="G41" s="909">
        <v>0</v>
      </c>
      <c r="H41" s="910"/>
      <c r="I41" s="140">
        <v>0</v>
      </c>
      <c r="J41" s="140">
        <v>0</v>
      </c>
      <c r="K41" s="140">
        <v>0</v>
      </c>
      <c r="L41" s="140">
        <v>0</v>
      </c>
      <c r="M41" s="140">
        <v>0</v>
      </c>
      <c r="N41" s="905">
        <f>SUM(A41:M41)</f>
        <v>0</v>
      </c>
      <c r="O41" s="906"/>
    </row>
    <row r="42" spans="1:15" ht="25.9" customHeight="1" thickBot="1">
      <c r="A42" s="747" t="s">
        <v>353</v>
      </c>
      <c r="B42" s="748"/>
      <c r="C42" s="748"/>
      <c r="D42" s="748"/>
      <c r="E42" s="748"/>
      <c r="F42" s="748"/>
      <c r="G42" s="748"/>
      <c r="H42" s="748"/>
      <c r="I42" s="748"/>
      <c r="J42" s="748"/>
      <c r="K42" s="748"/>
      <c r="L42" s="748"/>
      <c r="M42" s="748"/>
      <c r="N42" s="748"/>
      <c r="O42" s="749"/>
    </row>
    <row r="43" spans="1:15" ht="31.9" customHeight="1" thickBot="1">
      <c r="A43" s="139">
        <v>0</v>
      </c>
      <c r="B43" s="140">
        <v>0</v>
      </c>
      <c r="C43" s="140">
        <v>0</v>
      </c>
      <c r="D43" s="140">
        <v>0</v>
      </c>
      <c r="E43" s="140">
        <v>0</v>
      </c>
      <c r="F43" s="140">
        <v>0</v>
      </c>
      <c r="G43" s="911">
        <v>0</v>
      </c>
      <c r="H43" s="912"/>
      <c r="I43" s="140">
        <v>0</v>
      </c>
      <c r="J43" s="140">
        <v>0</v>
      </c>
      <c r="K43" s="140">
        <v>0</v>
      </c>
      <c r="L43" s="140">
        <v>0</v>
      </c>
      <c r="M43" s="140">
        <v>0</v>
      </c>
      <c r="N43" s="886">
        <f>SUM(A43:M43)</f>
        <v>0</v>
      </c>
      <c r="O43" s="887"/>
    </row>
    <row r="44" spans="1:15" ht="27" customHeight="1" thickBot="1">
      <c r="A44" s="888" t="s">
        <v>354</v>
      </c>
      <c r="B44" s="889"/>
      <c r="C44" s="889"/>
      <c r="D44" s="889"/>
      <c r="E44" s="889"/>
      <c r="F44" s="889"/>
      <c r="G44" s="889"/>
      <c r="H44" s="889"/>
      <c r="I44" s="889"/>
      <c r="J44" s="889"/>
      <c r="K44" s="889"/>
      <c r="L44" s="889"/>
      <c r="M44" s="889"/>
      <c r="N44" s="889"/>
      <c r="O44" s="890"/>
    </row>
    <row r="45" spans="1:15" ht="36" customHeight="1" thickBot="1">
      <c r="A45" s="245">
        <f>+A41-A43</f>
        <v>0</v>
      </c>
      <c r="B45" s="246">
        <f>+B41-B43</f>
        <v>0</v>
      </c>
      <c r="C45" s="246">
        <f t="shared" ref="C45:M45" si="2">+C41-C43</f>
        <v>0</v>
      </c>
      <c r="D45" s="246">
        <f t="shared" si="2"/>
        <v>0</v>
      </c>
      <c r="E45" s="246">
        <f>+E41-E43</f>
        <v>0</v>
      </c>
      <c r="F45" s="246">
        <f t="shared" si="2"/>
        <v>0</v>
      </c>
      <c r="G45" s="891">
        <f t="shared" si="2"/>
        <v>0</v>
      </c>
      <c r="H45" s="913"/>
      <c r="I45" s="246">
        <f t="shared" si="2"/>
        <v>0</v>
      </c>
      <c r="J45" s="246">
        <f t="shared" si="2"/>
        <v>0</v>
      </c>
      <c r="K45" s="246">
        <f t="shared" si="2"/>
        <v>0</v>
      </c>
      <c r="L45" s="246">
        <f t="shared" si="2"/>
        <v>0</v>
      </c>
      <c r="M45" s="246">
        <f t="shared" si="2"/>
        <v>0</v>
      </c>
      <c r="N45" s="891">
        <f>SUM(A45:M45)</f>
        <v>0</v>
      </c>
      <c r="O45" s="892"/>
    </row>
    <row r="46" spans="1:15" ht="33" customHeight="1" thickBot="1">
      <c r="A46" s="893" t="s">
        <v>444</v>
      </c>
      <c r="B46" s="894"/>
      <c r="C46" s="894"/>
      <c r="D46" s="894"/>
      <c r="E46" s="894"/>
      <c r="F46" s="894"/>
      <c r="G46" s="894"/>
      <c r="H46" s="894"/>
      <c r="I46" s="894"/>
      <c r="J46" s="894"/>
      <c r="K46" s="894"/>
      <c r="L46" s="894"/>
      <c r="M46" s="894"/>
      <c r="N46" s="894"/>
      <c r="O46" s="895"/>
    </row>
    <row r="47" spans="1:15" ht="58.15" customHeight="1" thickBot="1">
      <c r="A47" s="141" t="s">
        <v>355</v>
      </c>
      <c r="B47" s="896" t="s">
        <v>356</v>
      </c>
      <c r="C47" s="896"/>
      <c r="D47" s="142" t="s">
        <v>445</v>
      </c>
      <c r="E47" s="142" t="s">
        <v>446</v>
      </c>
      <c r="F47" s="142" t="s">
        <v>357</v>
      </c>
      <c r="G47" s="142" t="s">
        <v>447</v>
      </c>
      <c r="H47" s="142" t="s">
        <v>560</v>
      </c>
      <c r="I47" s="142" t="s">
        <v>358</v>
      </c>
      <c r="J47" s="142" t="s">
        <v>359</v>
      </c>
      <c r="K47" s="142" t="s">
        <v>561</v>
      </c>
      <c r="L47" s="142" t="s">
        <v>360</v>
      </c>
      <c r="M47" s="143" t="s">
        <v>361</v>
      </c>
      <c r="N47" s="897" t="s">
        <v>362</v>
      </c>
      <c r="O47" s="898"/>
    </row>
    <row r="48" spans="1:15" ht="29.45" customHeight="1">
      <c r="A48" s="920" t="s">
        <v>418</v>
      </c>
      <c r="B48" s="923" t="s">
        <v>137</v>
      </c>
      <c r="C48" s="924"/>
      <c r="D48" s="929">
        <v>0</v>
      </c>
      <c r="E48" s="929">
        <v>0</v>
      </c>
      <c r="F48" s="929">
        <v>0</v>
      </c>
      <c r="G48" s="932">
        <f>-D48+E48+F48</f>
        <v>0</v>
      </c>
      <c r="H48" s="929">
        <v>0</v>
      </c>
      <c r="I48" s="929">
        <v>0</v>
      </c>
      <c r="J48" s="929">
        <v>0</v>
      </c>
      <c r="K48" s="932">
        <f>+G48-H48</f>
        <v>0</v>
      </c>
      <c r="L48" s="929">
        <v>0</v>
      </c>
      <c r="M48" s="929">
        <v>0</v>
      </c>
      <c r="N48" s="914"/>
      <c r="O48" s="915"/>
    </row>
    <row r="49" spans="1:15" ht="20.45" customHeight="1">
      <c r="A49" s="921"/>
      <c r="B49" s="925"/>
      <c r="C49" s="926"/>
      <c r="D49" s="930"/>
      <c r="E49" s="930">
        <v>0</v>
      </c>
      <c r="F49" s="930">
        <v>0</v>
      </c>
      <c r="G49" s="933">
        <f t="shared" ref="G49:G77" si="3">+-D49+E49+F49</f>
        <v>0</v>
      </c>
      <c r="H49" s="930"/>
      <c r="I49" s="930">
        <v>0</v>
      </c>
      <c r="J49" s="930">
        <v>0</v>
      </c>
      <c r="K49" s="933">
        <v>0</v>
      </c>
      <c r="L49" s="930">
        <v>0</v>
      </c>
      <c r="M49" s="930">
        <v>0</v>
      </c>
      <c r="N49" s="916"/>
      <c r="O49" s="917"/>
    </row>
    <row r="50" spans="1:15" ht="19.899999999999999" customHeight="1">
      <c r="A50" s="921"/>
      <c r="B50" s="925"/>
      <c r="C50" s="926"/>
      <c r="D50" s="930"/>
      <c r="E50" s="930">
        <v>0</v>
      </c>
      <c r="F50" s="930">
        <v>0</v>
      </c>
      <c r="G50" s="933">
        <f t="shared" si="3"/>
        <v>0</v>
      </c>
      <c r="H50" s="930"/>
      <c r="I50" s="930">
        <v>0</v>
      </c>
      <c r="J50" s="930">
        <v>0</v>
      </c>
      <c r="K50" s="933">
        <v>0</v>
      </c>
      <c r="L50" s="930">
        <v>0</v>
      </c>
      <c r="M50" s="930">
        <v>0</v>
      </c>
      <c r="N50" s="916"/>
      <c r="O50" s="917"/>
    </row>
    <row r="51" spans="1:15" ht="20.45" customHeight="1">
      <c r="A51" s="921"/>
      <c r="B51" s="927"/>
      <c r="C51" s="928"/>
      <c r="D51" s="931"/>
      <c r="E51" s="931">
        <v>0</v>
      </c>
      <c r="F51" s="931">
        <v>0</v>
      </c>
      <c r="G51" s="934">
        <f t="shared" si="3"/>
        <v>0</v>
      </c>
      <c r="H51" s="931"/>
      <c r="I51" s="931">
        <v>0</v>
      </c>
      <c r="J51" s="931">
        <v>0</v>
      </c>
      <c r="K51" s="933">
        <v>0</v>
      </c>
      <c r="L51" s="931">
        <v>0</v>
      </c>
      <c r="M51" s="931">
        <v>0</v>
      </c>
      <c r="N51" s="916"/>
      <c r="O51" s="917"/>
    </row>
    <row r="52" spans="1:15" ht="21" customHeight="1">
      <c r="A52" s="921"/>
      <c r="B52" s="935" t="s">
        <v>407</v>
      </c>
      <c r="C52" s="935"/>
      <c r="D52" s="936">
        <v>0</v>
      </c>
      <c r="E52" s="936">
        <v>0</v>
      </c>
      <c r="F52" s="936">
        <v>0</v>
      </c>
      <c r="G52" s="938">
        <f>-D52+E52+F52</f>
        <v>0</v>
      </c>
      <c r="H52" s="937">
        <v>0</v>
      </c>
      <c r="I52" s="936">
        <v>0</v>
      </c>
      <c r="J52" s="936">
        <v>0</v>
      </c>
      <c r="K52" s="938">
        <f>+G52-H52</f>
        <v>0</v>
      </c>
      <c r="L52" s="936">
        <v>0</v>
      </c>
      <c r="M52" s="936">
        <v>0</v>
      </c>
      <c r="N52" s="916"/>
      <c r="O52" s="917"/>
    </row>
    <row r="53" spans="1:15" ht="18.600000000000001" customHeight="1">
      <c r="A53" s="921"/>
      <c r="B53" s="925"/>
      <c r="C53" s="925"/>
      <c r="D53" s="936"/>
      <c r="E53" s="936">
        <v>0</v>
      </c>
      <c r="F53" s="936">
        <v>0</v>
      </c>
      <c r="G53" s="938">
        <f t="shared" si="3"/>
        <v>0</v>
      </c>
      <c r="H53" s="930"/>
      <c r="I53" s="936">
        <v>0</v>
      </c>
      <c r="J53" s="936">
        <v>0</v>
      </c>
      <c r="K53" s="938">
        <v>0</v>
      </c>
      <c r="L53" s="936">
        <v>0</v>
      </c>
      <c r="M53" s="936">
        <v>0</v>
      </c>
      <c r="N53" s="916"/>
      <c r="O53" s="917"/>
    </row>
    <row r="54" spans="1:15" ht="18.600000000000001" customHeight="1">
      <c r="A54" s="921"/>
      <c r="B54" s="925"/>
      <c r="C54" s="925"/>
      <c r="D54" s="936"/>
      <c r="E54" s="936">
        <v>0</v>
      </c>
      <c r="F54" s="936">
        <v>0</v>
      </c>
      <c r="G54" s="938">
        <f t="shared" si="3"/>
        <v>0</v>
      </c>
      <c r="H54" s="930"/>
      <c r="I54" s="936">
        <v>0</v>
      </c>
      <c r="J54" s="936">
        <v>0</v>
      </c>
      <c r="K54" s="938">
        <v>0</v>
      </c>
      <c r="L54" s="936">
        <v>0</v>
      </c>
      <c r="M54" s="936">
        <v>0</v>
      </c>
      <c r="N54" s="916"/>
      <c r="O54" s="917"/>
    </row>
    <row r="55" spans="1:15" ht="30.6" customHeight="1" thickBot="1">
      <c r="A55" s="922"/>
      <c r="B55" s="925"/>
      <c r="C55" s="925"/>
      <c r="D55" s="937"/>
      <c r="E55" s="937">
        <v>0</v>
      </c>
      <c r="F55" s="937">
        <v>0</v>
      </c>
      <c r="G55" s="939">
        <f t="shared" si="3"/>
        <v>0</v>
      </c>
      <c r="H55" s="930"/>
      <c r="I55" s="937">
        <v>0</v>
      </c>
      <c r="J55" s="937">
        <v>0</v>
      </c>
      <c r="K55" s="939">
        <v>0</v>
      </c>
      <c r="L55" s="937">
        <v>0</v>
      </c>
      <c r="M55" s="937">
        <v>0</v>
      </c>
      <c r="N55" s="918"/>
      <c r="O55" s="919"/>
    </row>
    <row r="56" spans="1:15" ht="30.6" customHeight="1" thickBot="1">
      <c r="A56" s="940" t="s">
        <v>448</v>
      </c>
      <c r="B56" s="896"/>
      <c r="C56" s="896"/>
      <c r="D56" s="247">
        <f>+D48+D52</f>
        <v>0</v>
      </c>
      <c r="E56" s="247">
        <f t="shared" ref="E56" si="4">+E48+E52</f>
        <v>0</v>
      </c>
      <c r="F56" s="247">
        <f t="shared" ref="F56:M56" si="5">+F48+F52</f>
        <v>0</v>
      </c>
      <c r="G56" s="247">
        <f t="shared" si="5"/>
        <v>0</v>
      </c>
      <c r="H56" s="247">
        <f>SUM(H48:H55)</f>
        <v>0</v>
      </c>
      <c r="I56" s="247">
        <f t="shared" si="5"/>
        <v>0</v>
      </c>
      <c r="J56" s="247">
        <f t="shared" si="5"/>
        <v>0</v>
      </c>
      <c r="K56" s="247">
        <f t="shared" si="5"/>
        <v>0</v>
      </c>
      <c r="L56" s="247">
        <f t="shared" si="5"/>
        <v>0</v>
      </c>
      <c r="M56" s="248">
        <f t="shared" si="5"/>
        <v>0</v>
      </c>
      <c r="N56" s="941" t="s">
        <v>362</v>
      </c>
      <c r="O56" s="942"/>
    </row>
    <row r="57" spans="1:15" ht="38.450000000000003" customHeight="1">
      <c r="A57" s="945" t="s">
        <v>155</v>
      </c>
      <c r="B57" s="947"/>
      <c r="C57" s="948"/>
      <c r="D57" s="146">
        <v>0</v>
      </c>
      <c r="E57" s="147">
        <v>0</v>
      </c>
      <c r="F57" s="147">
        <v>0</v>
      </c>
      <c r="G57" s="249">
        <f>+-D57+E57+F57</f>
        <v>0</v>
      </c>
      <c r="H57" s="230">
        <v>0</v>
      </c>
      <c r="I57" s="148">
        <v>0</v>
      </c>
      <c r="J57" s="148">
        <v>0</v>
      </c>
      <c r="K57" s="250">
        <f>+G57-H57</f>
        <v>0</v>
      </c>
      <c r="L57" s="148">
        <v>0</v>
      </c>
      <c r="M57" s="149">
        <v>0</v>
      </c>
      <c r="N57" s="943"/>
      <c r="O57" s="944"/>
    </row>
    <row r="58" spans="1:15" ht="24.6" customHeight="1">
      <c r="A58" s="945"/>
      <c r="B58" s="947"/>
      <c r="C58" s="948"/>
      <c r="D58" s="146">
        <v>0</v>
      </c>
      <c r="E58" s="147">
        <v>0</v>
      </c>
      <c r="F58" s="147">
        <v>0</v>
      </c>
      <c r="G58" s="249">
        <f t="shared" si="3"/>
        <v>0</v>
      </c>
      <c r="H58" s="230">
        <v>0</v>
      </c>
      <c r="I58" s="148">
        <v>0</v>
      </c>
      <c r="J58" s="148">
        <v>0</v>
      </c>
      <c r="K58" s="250">
        <f>+G58-H58</f>
        <v>0</v>
      </c>
      <c r="L58" s="148">
        <v>0</v>
      </c>
      <c r="M58" s="149">
        <v>0</v>
      </c>
      <c r="N58" s="150"/>
      <c r="O58" s="151"/>
    </row>
    <row r="59" spans="1:15" ht="22.15" customHeight="1">
      <c r="A59" s="945"/>
      <c r="B59" s="947"/>
      <c r="C59" s="948"/>
      <c r="D59" s="146">
        <v>0</v>
      </c>
      <c r="E59" s="147">
        <v>0</v>
      </c>
      <c r="F59" s="147">
        <v>0</v>
      </c>
      <c r="G59" s="249">
        <f t="shared" si="3"/>
        <v>0</v>
      </c>
      <c r="H59" s="230">
        <v>0</v>
      </c>
      <c r="I59" s="148">
        <v>0</v>
      </c>
      <c r="J59" s="148">
        <v>0</v>
      </c>
      <c r="K59" s="250">
        <f t="shared" ref="K59:K77" si="6">+G59-H59</f>
        <v>0</v>
      </c>
      <c r="L59" s="148">
        <v>0</v>
      </c>
      <c r="M59" s="149">
        <v>0</v>
      </c>
      <c r="N59" s="150"/>
      <c r="O59" s="151"/>
    </row>
    <row r="60" spans="1:15" ht="25.15" customHeight="1">
      <c r="A60" s="945"/>
      <c r="B60" s="947"/>
      <c r="C60" s="948"/>
      <c r="D60" s="146">
        <v>0</v>
      </c>
      <c r="E60" s="147">
        <v>0</v>
      </c>
      <c r="F60" s="147">
        <v>0</v>
      </c>
      <c r="G60" s="249">
        <f t="shared" si="3"/>
        <v>0</v>
      </c>
      <c r="H60" s="230">
        <v>0</v>
      </c>
      <c r="I60" s="148">
        <v>0</v>
      </c>
      <c r="J60" s="148">
        <v>0</v>
      </c>
      <c r="K60" s="250">
        <f t="shared" si="6"/>
        <v>0</v>
      </c>
      <c r="L60" s="148">
        <v>0</v>
      </c>
      <c r="M60" s="149">
        <v>0</v>
      </c>
      <c r="N60" s="150"/>
      <c r="O60" s="151"/>
    </row>
    <row r="61" spans="1:15" ht="25.15" customHeight="1">
      <c r="A61" s="945"/>
      <c r="B61" s="144"/>
      <c r="C61" s="145"/>
      <c r="D61" s="146">
        <v>0</v>
      </c>
      <c r="E61" s="147">
        <v>0</v>
      </c>
      <c r="F61" s="147">
        <v>0</v>
      </c>
      <c r="G61" s="249">
        <f t="shared" si="3"/>
        <v>0</v>
      </c>
      <c r="H61" s="230">
        <v>0</v>
      </c>
      <c r="I61" s="148">
        <v>0</v>
      </c>
      <c r="J61" s="148">
        <v>0</v>
      </c>
      <c r="K61" s="250">
        <f t="shared" si="6"/>
        <v>0</v>
      </c>
      <c r="L61" s="148">
        <v>0</v>
      </c>
      <c r="M61" s="149">
        <v>0</v>
      </c>
      <c r="N61" s="150"/>
      <c r="O61" s="151"/>
    </row>
    <row r="62" spans="1:15" ht="25.15" customHeight="1">
      <c r="A62" s="945"/>
      <c r="B62" s="144"/>
      <c r="C62" s="145"/>
      <c r="D62" s="146">
        <v>0</v>
      </c>
      <c r="E62" s="147">
        <v>0</v>
      </c>
      <c r="F62" s="147">
        <v>0</v>
      </c>
      <c r="G62" s="249">
        <f t="shared" si="3"/>
        <v>0</v>
      </c>
      <c r="H62" s="230">
        <v>0</v>
      </c>
      <c r="I62" s="148">
        <v>0</v>
      </c>
      <c r="J62" s="148">
        <v>0</v>
      </c>
      <c r="K62" s="250">
        <f t="shared" si="6"/>
        <v>0</v>
      </c>
      <c r="L62" s="148">
        <v>0</v>
      </c>
      <c r="M62" s="149">
        <v>0</v>
      </c>
      <c r="N62" s="150"/>
      <c r="O62" s="151"/>
    </row>
    <row r="63" spans="1:15" ht="25.15" customHeight="1">
      <c r="A63" s="945"/>
      <c r="B63" s="949" t="s">
        <v>60</v>
      </c>
      <c r="C63" s="950"/>
      <c r="D63" s="146">
        <v>0</v>
      </c>
      <c r="E63" s="147">
        <v>0</v>
      </c>
      <c r="F63" s="147">
        <v>0</v>
      </c>
      <c r="G63" s="249">
        <f t="shared" si="3"/>
        <v>0</v>
      </c>
      <c r="H63" s="230">
        <v>0</v>
      </c>
      <c r="I63" s="148">
        <v>0</v>
      </c>
      <c r="J63" s="148">
        <v>0</v>
      </c>
      <c r="K63" s="250">
        <f t="shared" si="6"/>
        <v>0</v>
      </c>
      <c r="L63" s="148">
        <v>0</v>
      </c>
      <c r="M63" s="149">
        <v>0</v>
      </c>
      <c r="N63" s="150"/>
      <c r="O63" s="151"/>
    </row>
    <row r="64" spans="1:15" ht="25.15" customHeight="1">
      <c r="A64" s="945"/>
      <c r="B64" s="949" t="s">
        <v>449</v>
      </c>
      <c r="C64" s="950"/>
      <c r="D64" s="146">
        <v>0</v>
      </c>
      <c r="E64" s="147">
        <v>0</v>
      </c>
      <c r="F64" s="147">
        <v>0</v>
      </c>
      <c r="G64" s="249">
        <f t="shared" si="3"/>
        <v>0</v>
      </c>
      <c r="H64" s="230">
        <v>0</v>
      </c>
      <c r="I64" s="148">
        <v>0</v>
      </c>
      <c r="J64" s="148">
        <v>0</v>
      </c>
      <c r="K64" s="250">
        <f t="shared" si="6"/>
        <v>0</v>
      </c>
      <c r="L64" s="148">
        <v>0</v>
      </c>
      <c r="M64" s="149">
        <v>0</v>
      </c>
      <c r="N64" s="150"/>
      <c r="O64" s="151"/>
    </row>
    <row r="65" spans="1:15" ht="25.15" customHeight="1">
      <c r="A65" s="945"/>
      <c r="B65" s="951" t="s">
        <v>450</v>
      </c>
      <c r="C65" s="952"/>
      <c r="D65" s="146">
        <v>0</v>
      </c>
      <c r="E65" s="147">
        <v>0</v>
      </c>
      <c r="F65" s="147">
        <v>0</v>
      </c>
      <c r="G65" s="249">
        <f t="shared" si="3"/>
        <v>0</v>
      </c>
      <c r="H65" s="230">
        <v>0</v>
      </c>
      <c r="I65" s="148">
        <v>0</v>
      </c>
      <c r="J65" s="148">
        <v>0</v>
      </c>
      <c r="K65" s="250">
        <f t="shared" si="6"/>
        <v>0</v>
      </c>
      <c r="L65" s="148">
        <v>0</v>
      </c>
      <c r="M65" s="149">
        <v>0</v>
      </c>
      <c r="N65" s="954" t="s">
        <v>363</v>
      </c>
      <c r="O65" s="955"/>
    </row>
    <row r="66" spans="1:15" ht="25.15" customHeight="1">
      <c r="A66" s="945"/>
      <c r="B66" s="956" t="s">
        <v>451</v>
      </c>
      <c r="C66" s="957"/>
      <c r="D66" s="146">
        <v>0</v>
      </c>
      <c r="E66" s="147">
        <v>0</v>
      </c>
      <c r="F66" s="147">
        <v>0</v>
      </c>
      <c r="G66" s="249">
        <f t="shared" si="3"/>
        <v>0</v>
      </c>
      <c r="H66" s="230">
        <v>0</v>
      </c>
      <c r="I66" s="148">
        <v>0</v>
      </c>
      <c r="J66" s="148">
        <v>0</v>
      </c>
      <c r="K66" s="250">
        <f t="shared" si="6"/>
        <v>0</v>
      </c>
      <c r="L66" s="148">
        <v>0</v>
      </c>
      <c r="M66" s="149">
        <v>0</v>
      </c>
      <c r="N66" s="150"/>
      <c r="O66" s="151"/>
    </row>
    <row r="67" spans="1:15" ht="25.15" customHeight="1">
      <c r="A67" s="945"/>
      <c r="B67" s="949" t="s">
        <v>452</v>
      </c>
      <c r="C67" s="950"/>
      <c r="D67" s="146">
        <v>0</v>
      </c>
      <c r="E67" s="147">
        <v>0</v>
      </c>
      <c r="F67" s="147">
        <v>0</v>
      </c>
      <c r="G67" s="249">
        <f t="shared" si="3"/>
        <v>0</v>
      </c>
      <c r="H67" s="230">
        <v>0</v>
      </c>
      <c r="I67" s="148">
        <v>0</v>
      </c>
      <c r="J67" s="148">
        <v>0</v>
      </c>
      <c r="K67" s="250">
        <f t="shared" si="6"/>
        <v>0</v>
      </c>
      <c r="L67" s="148">
        <v>0</v>
      </c>
      <c r="M67" s="149">
        <v>0</v>
      </c>
      <c r="N67" s="150"/>
      <c r="O67" s="151"/>
    </row>
    <row r="68" spans="1:15" ht="25.15" customHeight="1">
      <c r="A68" s="945"/>
      <c r="B68" s="947" t="s">
        <v>453</v>
      </c>
      <c r="C68" s="948"/>
      <c r="D68" s="146">
        <v>0</v>
      </c>
      <c r="E68" s="147">
        <v>0</v>
      </c>
      <c r="F68" s="147">
        <v>0</v>
      </c>
      <c r="G68" s="249">
        <f t="shared" si="3"/>
        <v>0</v>
      </c>
      <c r="H68" s="230">
        <v>0</v>
      </c>
      <c r="I68" s="148">
        <v>0</v>
      </c>
      <c r="J68" s="148">
        <v>0</v>
      </c>
      <c r="K68" s="250">
        <f t="shared" si="6"/>
        <v>0</v>
      </c>
      <c r="L68" s="148">
        <v>0</v>
      </c>
      <c r="M68" s="149">
        <v>0</v>
      </c>
      <c r="N68" s="150"/>
      <c r="O68" s="151"/>
    </row>
    <row r="69" spans="1:15" ht="25.15" customHeight="1">
      <c r="A69" s="945"/>
      <c r="B69" s="947" t="s">
        <v>454</v>
      </c>
      <c r="C69" s="948"/>
      <c r="D69" s="146">
        <v>0</v>
      </c>
      <c r="E69" s="147">
        <v>0</v>
      </c>
      <c r="F69" s="147">
        <v>0</v>
      </c>
      <c r="G69" s="249">
        <f t="shared" si="3"/>
        <v>0</v>
      </c>
      <c r="H69" s="230">
        <v>0</v>
      </c>
      <c r="I69" s="148">
        <v>0</v>
      </c>
      <c r="J69" s="148">
        <v>0</v>
      </c>
      <c r="K69" s="250">
        <f t="shared" si="6"/>
        <v>0</v>
      </c>
      <c r="L69" s="148">
        <v>0</v>
      </c>
      <c r="M69" s="149">
        <v>0</v>
      </c>
      <c r="N69" s="150"/>
      <c r="O69" s="151"/>
    </row>
    <row r="70" spans="1:15" ht="25.15" customHeight="1">
      <c r="A70" s="945"/>
      <c r="B70" s="947" t="s">
        <v>455</v>
      </c>
      <c r="C70" s="948"/>
      <c r="D70" s="146">
        <v>0</v>
      </c>
      <c r="E70" s="147">
        <v>0</v>
      </c>
      <c r="F70" s="147">
        <v>0</v>
      </c>
      <c r="G70" s="249">
        <f t="shared" si="3"/>
        <v>0</v>
      </c>
      <c r="H70" s="230">
        <v>0</v>
      </c>
      <c r="I70" s="148">
        <v>0</v>
      </c>
      <c r="J70" s="148">
        <v>0</v>
      </c>
      <c r="K70" s="250">
        <f t="shared" si="6"/>
        <v>0</v>
      </c>
      <c r="L70" s="148">
        <v>0</v>
      </c>
      <c r="M70" s="149">
        <v>0</v>
      </c>
      <c r="N70" s="150"/>
      <c r="O70" s="151"/>
    </row>
    <row r="71" spans="1:15" ht="25.15" customHeight="1">
      <c r="A71" s="945"/>
      <c r="B71" s="947" t="s">
        <v>68</v>
      </c>
      <c r="C71" s="948"/>
      <c r="D71" s="146">
        <v>0</v>
      </c>
      <c r="E71" s="147">
        <v>0</v>
      </c>
      <c r="F71" s="147">
        <v>0</v>
      </c>
      <c r="G71" s="249">
        <f t="shared" si="3"/>
        <v>0</v>
      </c>
      <c r="H71" s="230">
        <v>0</v>
      </c>
      <c r="I71" s="148">
        <v>0</v>
      </c>
      <c r="J71" s="148">
        <v>0</v>
      </c>
      <c r="K71" s="250">
        <f t="shared" si="6"/>
        <v>0</v>
      </c>
      <c r="L71" s="148">
        <v>0</v>
      </c>
      <c r="M71" s="149">
        <v>0</v>
      </c>
      <c r="N71" s="150"/>
      <c r="O71" s="151"/>
    </row>
    <row r="72" spans="1:15" ht="25.15" customHeight="1">
      <c r="A72" s="945"/>
      <c r="B72" s="947" t="s">
        <v>69</v>
      </c>
      <c r="C72" s="953"/>
      <c r="D72" s="152">
        <v>0</v>
      </c>
      <c r="E72" s="147">
        <v>0</v>
      </c>
      <c r="F72" s="147">
        <v>0</v>
      </c>
      <c r="G72" s="249">
        <f t="shared" si="3"/>
        <v>0</v>
      </c>
      <c r="H72" s="230">
        <v>0</v>
      </c>
      <c r="I72" s="148">
        <v>0</v>
      </c>
      <c r="J72" s="148">
        <v>0</v>
      </c>
      <c r="K72" s="250">
        <f t="shared" si="6"/>
        <v>0</v>
      </c>
      <c r="L72" s="148">
        <v>0</v>
      </c>
      <c r="M72" s="149">
        <v>0</v>
      </c>
      <c r="N72" s="150"/>
      <c r="O72" s="151"/>
    </row>
    <row r="73" spans="1:15">
      <c r="A73" s="945"/>
      <c r="B73" s="947" t="s">
        <v>456</v>
      </c>
      <c r="C73" s="953"/>
      <c r="D73" s="152">
        <v>0</v>
      </c>
      <c r="E73" s="147">
        <v>0</v>
      </c>
      <c r="F73" s="147">
        <v>0</v>
      </c>
      <c r="G73" s="249">
        <f t="shared" si="3"/>
        <v>0</v>
      </c>
      <c r="H73" s="230">
        <v>0</v>
      </c>
      <c r="I73" s="148">
        <v>0</v>
      </c>
      <c r="J73" s="148">
        <v>0</v>
      </c>
      <c r="K73" s="250">
        <f t="shared" si="6"/>
        <v>0</v>
      </c>
      <c r="L73" s="148">
        <v>0</v>
      </c>
      <c r="M73" s="149">
        <v>0</v>
      </c>
      <c r="N73" s="150"/>
      <c r="O73" s="151"/>
    </row>
    <row r="74" spans="1:15">
      <c r="A74" s="945"/>
      <c r="B74" s="947" t="s">
        <v>71</v>
      </c>
      <c r="C74" s="953"/>
      <c r="D74" s="152">
        <v>0</v>
      </c>
      <c r="E74" s="147">
        <v>0</v>
      </c>
      <c r="F74" s="147">
        <v>0</v>
      </c>
      <c r="G74" s="249">
        <f t="shared" si="3"/>
        <v>0</v>
      </c>
      <c r="H74" s="230">
        <v>0</v>
      </c>
      <c r="I74" s="148">
        <v>0</v>
      </c>
      <c r="J74" s="148">
        <v>0</v>
      </c>
      <c r="K74" s="250">
        <f t="shared" si="6"/>
        <v>0</v>
      </c>
      <c r="L74" s="148">
        <v>0</v>
      </c>
      <c r="M74" s="149">
        <v>0</v>
      </c>
      <c r="N74" s="150"/>
      <c r="O74" s="151"/>
    </row>
    <row r="75" spans="1:15">
      <c r="A75" s="945"/>
      <c r="B75" s="947"/>
      <c r="C75" s="953"/>
      <c r="D75" s="152">
        <v>0</v>
      </c>
      <c r="E75" s="147">
        <v>0</v>
      </c>
      <c r="F75" s="147">
        <v>0</v>
      </c>
      <c r="G75" s="249">
        <f t="shared" si="3"/>
        <v>0</v>
      </c>
      <c r="H75" s="230">
        <v>0</v>
      </c>
      <c r="I75" s="148">
        <v>0</v>
      </c>
      <c r="J75" s="148">
        <v>0</v>
      </c>
      <c r="K75" s="250">
        <f t="shared" si="6"/>
        <v>0</v>
      </c>
      <c r="L75" s="148">
        <v>0</v>
      </c>
      <c r="M75" s="149">
        <v>0</v>
      </c>
      <c r="N75" s="150"/>
      <c r="O75" s="151"/>
    </row>
    <row r="76" spans="1:15">
      <c r="A76" s="945"/>
      <c r="B76" s="947"/>
      <c r="C76" s="953"/>
      <c r="D76" s="152">
        <v>0</v>
      </c>
      <c r="E76" s="147">
        <v>0</v>
      </c>
      <c r="F76" s="147">
        <v>0</v>
      </c>
      <c r="G76" s="249">
        <f t="shared" si="3"/>
        <v>0</v>
      </c>
      <c r="H76" s="230">
        <v>0</v>
      </c>
      <c r="I76" s="148">
        <v>0</v>
      </c>
      <c r="J76" s="148">
        <v>0</v>
      </c>
      <c r="K76" s="250">
        <f t="shared" si="6"/>
        <v>0</v>
      </c>
      <c r="L76" s="148">
        <v>0</v>
      </c>
      <c r="M76" s="149">
        <v>0</v>
      </c>
      <c r="N76" s="150"/>
      <c r="O76" s="151"/>
    </row>
    <row r="77" spans="1:15" ht="15.75" thickBot="1">
      <c r="A77" s="946"/>
      <c r="B77" s="958"/>
      <c r="C77" s="959"/>
      <c r="D77" s="152">
        <v>0</v>
      </c>
      <c r="E77" s="147">
        <v>0</v>
      </c>
      <c r="F77" s="147">
        <v>0</v>
      </c>
      <c r="G77" s="249">
        <f t="shared" si="3"/>
        <v>0</v>
      </c>
      <c r="H77" s="230">
        <v>0</v>
      </c>
      <c r="I77" s="148">
        <v>0</v>
      </c>
      <c r="J77" s="148">
        <v>0</v>
      </c>
      <c r="K77" s="250">
        <f t="shared" si="6"/>
        <v>0</v>
      </c>
      <c r="L77" s="148">
        <v>0</v>
      </c>
      <c r="M77" s="153">
        <v>0</v>
      </c>
      <c r="N77" s="150"/>
      <c r="O77" s="151"/>
    </row>
    <row r="78" spans="1:15" ht="43.15" customHeight="1" thickBot="1">
      <c r="A78" s="940" t="s">
        <v>364</v>
      </c>
      <c r="B78" s="896"/>
      <c r="C78" s="896"/>
      <c r="D78" s="247">
        <f>SUM(D57:D77)</f>
        <v>0</v>
      </c>
      <c r="E78" s="247">
        <f>SUM(E57:E77)</f>
        <v>0</v>
      </c>
      <c r="F78" s="247">
        <f t="shared" ref="F78:M78" si="7">SUM(F57:F77)</f>
        <v>0</v>
      </c>
      <c r="G78" s="247">
        <f t="shared" si="7"/>
        <v>0</v>
      </c>
      <c r="H78" s="247">
        <f>SUM(H57:H77)</f>
        <v>0</v>
      </c>
      <c r="I78" s="247">
        <f t="shared" si="7"/>
        <v>0</v>
      </c>
      <c r="J78" s="247">
        <f t="shared" si="7"/>
        <v>0</v>
      </c>
      <c r="K78" s="247">
        <f t="shared" si="7"/>
        <v>0</v>
      </c>
      <c r="L78" s="247">
        <f t="shared" si="7"/>
        <v>0</v>
      </c>
      <c r="M78" s="247">
        <f t="shared" si="7"/>
        <v>0</v>
      </c>
      <c r="N78" s="154" t="s">
        <v>365</v>
      </c>
      <c r="O78" s="155" t="s">
        <v>366</v>
      </c>
    </row>
    <row r="79" spans="1:15" ht="103.9" customHeight="1">
      <c r="A79" s="962" t="s">
        <v>457</v>
      </c>
      <c r="B79" s="964" t="s">
        <v>50</v>
      </c>
      <c r="C79" s="965"/>
      <c r="D79" s="156">
        <v>0</v>
      </c>
      <c r="E79" s="156">
        <v>0</v>
      </c>
      <c r="F79" s="157">
        <v>0</v>
      </c>
      <c r="G79" s="252">
        <f>-D79+E79+F79</f>
        <v>0</v>
      </c>
      <c r="H79" s="231">
        <v>0</v>
      </c>
      <c r="I79" s="156">
        <v>0</v>
      </c>
      <c r="J79" s="156">
        <v>0</v>
      </c>
      <c r="K79" s="251">
        <f>+G79-H79</f>
        <v>0</v>
      </c>
      <c r="L79" s="156">
        <v>0</v>
      </c>
      <c r="M79" s="159">
        <v>0</v>
      </c>
      <c r="N79" s="160"/>
      <c r="O79" s="161"/>
    </row>
    <row r="80" spans="1:15" ht="91.9" customHeight="1">
      <c r="A80" s="963"/>
      <c r="B80" s="947" t="s">
        <v>51</v>
      </c>
      <c r="C80" s="953"/>
      <c r="D80" s="162">
        <v>0</v>
      </c>
      <c r="E80" s="162">
        <v>0</v>
      </c>
      <c r="F80" s="163">
        <v>0</v>
      </c>
      <c r="G80" s="252">
        <f t="shared" ref="G80:G90" si="8">-D80+E80+F80</f>
        <v>0</v>
      </c>
      <c r="H80" s="162">
        <v>0</v>
      </c>
      <c r="I80" s="162">
        <v>0</v>
      </c>
      <c r="J80" s="162">
        <v>0</v>
      </c>
      <c r="K80" s="253">
        <f>+G80-H80</f>
        <v>0</v>
      </c>
      <c r="L80" s="162">
        <v>0</v>
      </c>
      <c r="M80" s="164">
        <v>0</v>
      </c>
      <c r="N80" s="165"/>
      <c r="O80" s="166"/>
    </row>
    <row r="81" spans="1:15" ht="98.45" customHeight="1">
      <c r="A81" s="963"/>
      <c r="B81" s="947" t="s">
        <v>52</v>
      </c>
      <c r="C81" s="953"/>
      <c r="D81" s="162">
        <v>0</v>
      </c>
      <c r="E81" s="162">
        <v>0</v>
      </c>
      <c r="F81" s="163">
        <v>0</v>
      </c>
      <c r="G81" s="252">
        <f t="shared" si="8"/>
        <v>0</v>
      </c>
      <c r="H81" s="162">
        <v>0</v>
      </c>
      <c r="I81" s="162">
        <v>0</v>
      </c>
      <c r="J81" s="162">
        <v>0</v>
      </c>
      <c r="K81" s="253">
        <f t="shared" ref="K81:K90" si="9">+G81-H81</f>
        <v>0</v>
      </c>
      <c r="L81" s="162">
        <v>0</v>
      </c>
      <c r="M81" s="164">
        <v>0</v>
      </c>
      <c r="N81" s="165"/>
      <c r="O81" s="166"/>
    </row>
    <row r="82" spans="1:15" ht="93.6" customHeight="1">
      <c r="A82" s="963"/>
      <c r="B82" s="947" t="s">
        <v>53</v>
      </c>
      <c r="C82" s="953"/>
      <c r="D82" s="162">
        <v>0</v>
      </c>
      <c r="E82" s="162">
        <v>0</v>
      </c>
      <c r="F82" s="163">
        <v>0</v>
      </c>
      <c r="G82" s="252">
        <f t="shared" si="8"/>
        <v>0</v>
      </c>
      <c r="H82" s="162">
        <v>0</v>
      </c>
      <c r="I82" s="162">
        <v>0</v>
      </c>
      <c r="J82" s="162">
        <v>0</v>
      </c>
      <c r="K82" s="253">
        <f t="shared" si="9"/>
        <v>0</v>
      </c>
      <c r="L82" s="162">
        <v>0</v>
      </c>
      <c r="M82" s="164">
        <v>0</v>
      </c>
      <c r="N82" s="165"/>
      <c r="O82" s="166"/>
    </row>
    <row r="83" spans="1:15" ht="95.45" customHeight="1">
      <c r="A83" s="963"/>
      <c r="B83" s="947" t="s">
        <v>276</v>
      </c>
      <c r="C83" s="953"/>
      <c r="D83" s="162">
        <v>0</v>
      </c>
      <c r="E83" s="162">
        <v>0</v>
      </c>
      <c r="F83" s="163">
        <v>0</v>
      </c>
      <c r="G83" s="252">
        <f t="shared" si="8"/>
        <v>0</v>
      </c>
      <c r="H83" s="162">
        <v>0</v>
      </c>
      <c r="I83" s="162">
        <v>0</v>
      </c>
      <c r="J83" s="162">
        <v>0</v>
      </c>
      <c r="K83" s="253">
        <f t="shared" si="9"/>
        <v>0</v>
      </c>
      <c r="L83" s="162">
        <v>0</v>
      </c>
      <c r="M83" s="164">
        <v>0</v>
      </c>
      <c r="N83" s="165"/>
      <c r="O83" s="166"/>
    </row>
    <row r="84" spans="1:15" ht="94.15" customHeight="1">
      <c r="A84" s="963"/>
      <c r="B84" s="947" t="s">
        <v>277</v>
      </c>
      <c r="C84" s="953"/>
      <c r="D84" s="162">
        <v>0</v>
      </c>
      <c r="E84" s="162">
        <v>0</v>
      </c>
      <c r="F84" s="163">
        <v>0</v>
      </c>
      <c r="G84" s="252">
        <f t="shared" si="8"/>
        <v>0</v>
      </c>
      <c r="H84" s="162">
        <v>0</v>
      </c>
      <c r="I84" s="162">
        <v>0</v>
      </c>
      <c r="J84" s="162">
        <v>0</v>
      </c>
      <c r="K84" s="253">
        <f t="shared" si="9"/>
        <v>0</v>
      </c>
      <c r="L84" s="162">
        <v>0</v>
      </c>
      <c r="M84" s="164">
        <v>0</v>
      </c>
      <c r="N84" s="165"/>
      <c r="O84" s="166"/>
    </row>
    <row r="85" spans="1:15" ht="94.9" customHeight="1">
      <c r="A85" s="963"/>
      <c r="B85" s="947" t="s">
        <v>263</v>
      </c>
      <c r="C85" s="953"/>
      <c r="D85" s="162">
        <v>0</v>
      </c>
      <c r="E85" s="162">
        <v>0</v>
      </c>
      <c r="F85" s="163">
        <v>0</v>
      </c>
      <c r="G85" s="252">
        <f t="shared" si="8"/>
        <v>0</v>
      </c>
      <c r="H85" s="162">
        <v>0</v>
      </c>
      <c r="I85" s="162">
        <v>0</v>
      </c>
      <c r="J85" s="162">
        <v>0</v>
      </c>
      <c r="K85" s="253">
        <f t="shared" si="9"/>
        <v>0</v>
      </c>
      <c r="L85" s="162">
        <v>0</v>
      </c>
      <c r="M85" s="164">
        <v>0</v>
      </c>
      <c r="N85" s="165"/>
      <c r="O85" s="166"/>
    </row>
    <row r="86" spans="1:15" ht="93.6" customHeight="1">
      <c r="A86" s="963"/>
      <c r="B86" s="947" t="s">
        <v>55</v>
      </c>
      <c r="C86" s="953"/>
      <c r="D86" s="162">
        <v>0</v>
      </c>
      <c r="E86" s="162">
        <v>0</v>
      </c>
      <c r="F86" s="163">
        <v>0</v>
      </c>
      <c r="G86" s="252">
        <f t="shared" si="8"/>
        <v>0</v>
      </c>
      <c r="H86" s="162">
        <v>0</v>
      </c>
      <c r="I86" s="162">
        <v>0</v>
      </c>
      <c r="J86" s="162">
        <v>0</v>
      </c>
      <c r="K86" s="253">
        <f t="shared" si="9"/>
        <v>0</v>
      </c>
      <c r="L86" s="162">
        <v>0</v>
      </c>
      <c r="M86" s="164">
        <v>0</v>
      </c>
      <c r="N86" s="165"/>
      <c r="O86" s="166"/>
    </row>
    <row r="87" spans="1:15" ht="94.15" customHeight="1">
      <c r="A87" s="963"/>
      <c r="B87" s="947" t="s">
        <v>56</v>
      </c>
      <c r="C87" s="953"/>
      <c r="D87" s="162">
        <v>0</v>
      </c>
      <c r="E87" s="162">
        <v>0</v>
      </c>
      <c r="F87" s="163">
        <v>0</v>
      </c>
      <c r="G87" s="252">
        <f t="shared" si="8"/>
        <v>0</v>
      </c>
      <c r="H87" s="162">
        <v>0</v>
      </c>
      <c r="I87" s="162">
        <v>0</v>
      </c>
      <c r="J87" s="162">
        <v>0</v>
      </c>
      <c r="K87" s="253">
        <f t="shared" si="9"/>
        <v>0</v>
      </c>
      <c r="L87" s="162">
        <v>0</v>
      </c>
      <c r="M87" s="164">
        <v>0</v>
      </c>
      <c r="N87" s="165"/>
      <c r="O87" s="166"/>
    </row>
    <row r="88" spans="1:15" ht="93" customHeight="1">
      <c r="A88" s="963"/>
      <c r="B88" s="947" t="s">
        <v>314</v>
      </c>
      <c r="C88" s="953"/>
      <c r="D88" s="162">
        <v>0</v>
      </c>
      <c r="E88" s="162">
        <v>0</v>
      </c>
      <c r="F88" s="163">
        <v>0</v>
      </c>
      <c r="G88" s="252">
        <f t="shared" si="8"/>
        <v>0</v>
      </c>
      <c r="H88" s="162">
        <v>0</v>
      </c>
      <c r="I88" s="162">
        <v>0</v>
      </c>
      <c r="J88" s="162">
        <v>0</v>
      </c>
      <c r="K88" s="253">
        <f t="shared" si="9"/>
        <v>0</v>
      </c>
      <c r="L88" s="162">
        <v>0</v>
      </c>
      <c r="M88" s="164">
        <v>0</v>
      </c>
      <c r="N88" s="165"/>
      <c r="O88" s="166"/>
    </row>
    <row r="89" spans="1:15" ht="89.45" customHeight="1">
      <c r="A89" s="963"/>
      <c r="B89" s="947" t="s">
        <v>315</v>
      </c>
      <c r="C89" s="953"/>
      <c r="D89" s="162">
        <v>0</v>
      </c>
      <c r="E89" s="162">
        <v>0</v>
      </c>
      <c r="F89" s="163">
        <v>0</v>
      </c>
      <c r="G89" s="252">
        <f t="shared" si="8"/>
        <v>0</v>
      </c>
      <c r="H89" s="162">
        <v>0</v>
      </c>
      <c r="I89" s="162">
        <v>0</v>
      </c>
      <c r="J89" s="162">
        <v>0</v>
      </c>
      <c r="K89" s="253">
        <f t="shared" si="9"/>
        <v>0</v>
      </c>
      <c r="L89" s="162">
        <v>0</v>
      </c>
      <c r="M89" s="164">
        <v>0</v>
      </c>
      <c r="N89" s="165"/>
      <c r="O89" s="166"/>
    </row>
    <row r="90" spans="1:15" ht="93.6" customHeight="1" thickBot="1">
      <c r="A90" s="963"/>
      <c r="B90" s="958" t="s">
        <v>419</v>
      </c>
      <c r="C90" s="959"/>
      <c r="D90" s="162">
        <v>0</v>
      </c>
      <c r="E90" s="162">
        <v>0</v>
      </c>
      <c r="F90" s="163">
        <v>0</v>
      </c>
      <c r="G90" s="254">
        <f t="shared" si="8"/>
        <v>0</v>
      </c>
      <c r="H90" s="162">
        <v>0</v>
      </c>
      <c r="I90" s="162">
        <v>0</v>
      </c>
      <c r="J90" s="162">
        <v>0</v>
      </c>
      <c r="K90" s="253">
        <f t="shared" si="9"/>
        <v>0</v>
      </c>
      <c r="L90" s="162">
        <v>0</v>
      </c>
      <c r="M90" s="168">
        <v>0</v>
      </c>
      <c r="N90" s="169"/>
      <c r="O90" s="170"/>
    </row>
    <row r="91" spans="1:15" ht="46.15" customHeight="1" thickBot="1">
      <c r="A91" s="960" t="s">
        <v>420</v>
      </c>
      <c r="B91" s="961"/>
      <c r="C91" s="961"/>
      <c r="D91" s="255">
        <f t="shared" ref="D91:M91" si="10">SUM(D79:D90)</f>
        <v>0</v>
      </c>
      <c r="E91" s="255">
        <f t="shared" si="10"/>
        <v>0</v>
      </c>
      <c r="F91" s="256">
        <f t="shared" si="10"/>
        <v>0</v>
      </c>
      <c r="G91" s="257">
        <f t="shared" si="10"/>
        <v>0</v>
      </c>
      <c r="H91" s="258">
        <f>SUM(H79:H90)</f>
        <v>0</v>
      </c>
      <c r="I91" s="259">
        <f t="shared" si="10"/>
        <v>0</v>
      </c>
      <c r="J91" s="255">
        <f t="shared" si="10"/>
        <v>0</v>
      </c>
      <c r="K91" s="255">
        <f t="shared" si="10"/>
        <v>0</v>
      </c>
      <c r="L91" s="255">
        <f t="shared" si="10"/>
        <v>0</v>
      </c>
      <c r="M91" s="255">
        <f t="shared" si="10"/>
        <v>0</v>
      </c>
      <c r="N91" s="154" t="s">
        <v>365</v>
      </c>
      <c r="O91" s="155" t="s">
        <v>366</v>
      </c>
    </row>
    <row r="92" spans="1:15" ht="52.15" customHeight="1">
      <c r="A92" s="962" t="s">
        <v>458</v>
      </c>
      <c r="B92" s="964" t="s">
        <v>459</v>
      </c>
      <c r="C92" s="965"/>
      <c r="D92" s="156">
        <v>0</v>
      </c>
      <c r="E92" s="156">
        <v>0</v>
      </c>
      <c r="F92" s="156">
        <v>0</v>
      </c>
      <c r="G92" s="251">
        <f t="shared" ref="G92:G104" si="11">-D92+E92+F92</f>
        <v>0</v>
      </c>
      <c r="H92" s="156">
        <v>0</v>
      </c>
      <c r="I92" s="156">
        <v>0</v>
      </c>
      <c r="J92" s="156">
        <v>0</v>
      </c>
      <c r="K92" s="251">
        <f>+G92-H92</f>
        <v>0</v>
      </c>
      <c r="L92" s="156">
        <v>0</v>
      </c>
      <c r="M92" s="171">
        <v>0</v>
      </c>
      <c r="N92" s="970"/>
      <c r="O92" s="971"/>
    </row>
    <row r="93" spans="1:15" ht="93.6" customHeight="1">
      <c r="A93" s="963"/>
      <c r="B93" s="947" t="s">
        <v>73</v>
      </c>
      <c r="C93" s="953"/>
      <c r="D93" s="162">
        <v>0</v>
      </c>
      <c r="E93" s="162">
        <v>0</v>
      </c>
      <c r="F93" s="162">
        <v>0</v>
      </c>
      <c r="G93" s="253">
        <f t="shared" si="11"/>
        <v>0</v>
      </c>
      <c r="H93" s="162">
        <v>0</v>
      </c>
      <c r="I93" s="162">
        <v>0</v>
      </c>
      <c r="J93" s="162">
        <v>0</v>
      </c>
      <c r="K93" s="253">
        <f>+G93-H93</f>
        <v>0</v>
      </c>
      <c r="L93" s="162">
        <v>0</v>
      </c>
      <c r="M93" s="158">
        <v>0</v>
      </c>
      <c r="N93" s="165"/>
      <c r="O93" s="166"/>
    </row>
    <row r="94" spans="1:15" ht="90.6" customHeight="1">
      <c r="A94" s="963"/>
      <c r="B94" s="947" t="s">
        <v>75</v>
      </c>
      <c r="C94" s="953"/>
      <c r="D94" s="162">
        <v>0</v>
      </c>
      <c r="E94" s="162">
        <v>0</v>
      </c>
      <c r="F94" s="162">
        <v>0</v>
      </c>
      <c r="G94" s="253">
        <f t="shared" si="11"/>
        <v>0</v>
      </c>
      <c r="H94" s="162">
        <v>0</v>
      </c>
      <c r="I94" s="162">
        <v>0</v>
      </c>
      <c r="J94" s="162">
        <v>0</v>
      </c>
      <c r="K94" s="253">
        <f t="shared" ref="K94:K104" si="12">+G94-H94</f>
        <v>0</v>
      </c>
      <c r="L94" s="162">
        <v>0</v>
      </c>
      <c r="M94" s="158">
        <v>0</v>
      </c>
      <c r="N94" s="165"/>
      <c r="O94" s="166"/>
    </row>
    <row r="95" spans="1:15" ht="92.45" customHeight="1">
      <c r="A95" s="963"/>
      <c r="B95" s="947" t="s">
        <v>76</v>
      </c>
      <c r="C95" s="953"/>
      <c r="D95" s="162">
        <v>0</v>
      </c>
      <c r="E95" s="162">
        <v>0</v>
      </c>
      <c r="F95" s="162">
        <v>0</v>
      </c>
      <c r="G95" s="253">
        <f t="shared" si="11"/>
        <v>0</v>
      </c>
      <c r="H95" s="162">
        <v>0</v>
      </c>
      <c r="I95" s="162">
        <v>0</v>
      </c>
      <c r="J95" s="162">
        <v>0</v>
      </c>
      <c r="K95" s="253">
        <f t="shared" si="12"/>
        <v>0</v>
      </c>
      <c r="L95" s="162">
        <v>0</v>
      </c>
      <c r="M95" s="158">
        <v>0</v>
      </c>
      <c r="N95" s="165"/>
      <c r="O95" s="166"/>
    </row>
    <row r="96" spans="1:15" ht="91.9" customHeight="1">
      <c r="A96" s="963"/>
      <c r="B96" s="947" t="s">
        <v>77</v>
      </c>
      <c r="C96" s="953"/>
      <c r="D96" s="162">
        <v>0</v>
      </c>
      <c r="E96" s="162">
        <v>0</v>
      </c>
      <c r="F96" s="162">
        <v>0</v>
      </c>
      <c r="G96" s="253">
        <f t="shared" si="11"/>
        <v>0</v>
      </c>
      <c r="H96" s="162">
        <v>0</v>
      </c>
      <c r="I96" s="162">
        <v>0</v>
      </c>
      <c r="J96" s="162">
        <v>0</v>
      </c>
      <c r="K96" s="253">
        <f t="shared" si="12"/>
        <v>0</v>
      </c>
      <c r="L96" s="162">
        <v>0</v>
      </c>
      <c r="M96" s="158">
        <v>0</v>
      </c>
      <c r="N96" s="165"/>
      <c r="O96" s="166"/>
    </row>
    <row r="97" spans="1:15" ht="93" customHeight="1">
      <c r="A97" s="963"/>
      <c r="B97" s="947" t="s">
        <v>78</v>
      </c>
      <c r="C97" s="953"/>
      <c r="D97" s="162">
        <v>0</v>
      </c>
      <c r="E97" s="162">
        <v>0</v>
      </c>
      <c r="F97" s="162">
        <v>0</v>
      </c>
      <c r="G97" s="253">
        <f t="shared" si="11"/>
        <v>0</v>
      </c>
      <c r="H97" s="162">
        <v>0</v>
      </c>
      <c r="I97" s="162">
        <v>0</v>
      </c>
      <c r="J97" s="162">
        <v>0</v>
      </c>
      <c r="K97" s="253">
        <f t="shared" si="12"/>
        <v>0</v>
      </c>
      <c r="L97" s="162">
        <v>0</v>
      </c>
      <c r="M97" s="158">
        <v>0</v>
      </c>
      <c r="N97" s="165"/>
      <c r="O97" s="166"/>
    </row>
    <row r="98" spans="1:15" ht="91.9" customHeight="1">
      <c r="A98" s="963"/>
      <c r="B98" s="947" t="s">
        <v>79</v>
      </c>
      <c r="C98" s="953"/>
      <c r="D98" s="162">
        <v>0</v>
      </c>
      <c r="E98" s="162">
        <v>0</v>
      </c>
      <c r="F98" s="162">
        <v>0</v>
      </c>
      <c r="G98" s="253">
        <f t="shared" si="11"/>
        <v>0</v>
      </c>
      <c r="H98" s="162">
        <v>0</v>
      </c>
      <c r="I98" s="162">
        <v>0</v>
      </c>
      <c r="J98" s="162">
        <v>0</v>
      </c>
      <c r="K98" s="253">
        <f t="shared" si="12"/>
        <v>0</v>
      </c>
      <c r="L98" s="162">
        <v>0</v>
      </c>
      <c r="M98" s="158">
        <v>0</v>
      </c>
      <c r="N98" s="165"/>
      <c r="O98" s="166"/>
    </row>
    <row r="99" spans="1:15" ht="68.45" customHeight="1">
      <c r="A99" s="963"/>
      <c r="B99" s="947" t="s">
        <v>421</v>
      </c>
      <c r="C99" s="953"/>
      <c r="D99" s="162">
        <v>0</v>
      </c>
      <c r="E99" s="162">
        <v>0</v>
      </c>
      <c r="F99" s="162">
        <v>0</v>
      </c>
      <c r="G99" s="253">
        <f t="shared" si="11"/>
        <v>0</v>
      </c>
      <c r="H99" s="162">
        <v>0</v>
      </c>
      <c r="I99" s="162">
        <v>0</v>
      </c>
      <c r="J99" s="162">
        <v>0</v>
      </c>
      <c r="K99" s="253">
        <f t="shared" si="12"/>
        <v>0</v>
      </c>
      <c r="L99" s="162">
        <v>0</v>
      </c>
      <c r="M99" s="158">
        <v>0</v>
      </c>
      <c r="N99" s="966"/>
      <c r="O99" s="967"/>
    </row>
    <row r="100" spans="1:15" ht="94.9" customHeight="1">
      <c r="A100" s="963"/>
      <c r="B100" s="947" t="s">
        <v>80</v>
      </c>
      <c r="C100" s="953"/>
      <c r="D100" s="162">
        <v>0</v>
      </c>
      <c r="E100" s="162">
        <v>0</v>
      </c>
      <c r="F100" s="162">
        <v>0</v>
      </c>
      <c r="G100" s="253">
        <f t="shared" si="11"/>
        <v>0</v>
      </c>
      <c r="H100" s="162">
        <v>0</v>
      </c>
      <c r="I100" s="162">
        <v>0</v>
      </c>
      <c r="J100" s="162">
        <v>0</v>
      </c>
      <c r="K100" s="253">
        <f t="shared" si="12"/>
        <v>0</v>
      </c>
      <c r="L100" s="162">
        <v>0</v>
      </c>
      <c r="M100" s="158">
        <v>0</v>
      </c>
      <c r="N100" s="165"/>
      <c r="O100" s="166"/>
    </row>
    <row r="101" spans="1:15" ht="89.45" customHeight="1">
      <c r="A101" s="963"/>
      <c r="B101" s="947" t="s">
        <v>83</v>
      </c>
      <c r="C101" s="953"/>
      <c r="D101" s="162">
        <v>0</v>
      </c>
      <c r="E101" s="162">
        <v>0</v>
      </c>
      <c r="F101" s="162">
        <v>0</v>
      </c>
      <c r="G101" s="253">
        <f t="shared" si="11"/>
        <v>0</v>
      </c>
      <c r="H101" s="162">
        <v>0</v>
      </c>
      <c r="I101" s="162">
        <v>0</v>
      </c>
      <c r="J101" s="162">
        <v>0</v>
      </c>
      <c r="K101" s="253">
        <f t="shared" si="12"/>
        <v>0</v>
      </c>
      <c r="L101" s="162">
        <v>0</v>
      </c>
      <c r="M101" s="158">
        <v>0</v>
      </c>
      <c r="N101" s="165"/>
      <c r="O101" s="166"/>
    </row>
    <row r="102" spans="1:15" ht="102.6" customHeight="1">
      <c r="A102" s="963"/>
      <c r="B102" s="947" t="s">
        <v>84</v>
      </c>
      <c r="C102" s="953"/>
      <c r="D102" s="162">
        <v>0</v>
      </c>
      <c r="E102" s="162">
        <v>0</v>
      </c>
      <c r="F102" s="162">
        <v>0</v>
      </c>
      <c r="G102" s="253">
        <f t="shared" si="11"/>
        <v>0</v>
      </c>
      <c r="H102" s="162">
        <v>0</v>
      </c>
      <c r="I102" s="162">
        <v>0</v>
      </c>
      <c r="J102" s="162">
        <v>0</v>
      </c>
      <c r="K102" s="253">
        <f t="shared" si="12"/>
        <v>0</v>
      </c>
      <c r="L102" s="162">
        <v>0</v>
      </c>
      <c r="M102" s="158">
        <v>0</v>
      </c>
      <c r="N102" s="165"/>
      <c r="O102" s="166"/>
    </row>
    <row r="103" spans="1:15" ht="93" customHeight="1">
      <c r="A103" s="963"/>
      <c r="B103" s="947" t="s">
        <v>56</v>
      </c>
      <c r="C103" s="953"/>
      <c r="D103" s="162">
        <v>0</v>
      </c>
      <c r="E103" s="162">
        <v>0</v>
      </c>
      <c r="F103" s="162">
        <v>0</v>
      </c>
      <c r="G103" s="253">
        <f t="shared" si="11"/>
        <v>0</v>
      </c>
      <c r="H103" s="162">
        <v>0</v>
      </c>
      <c r="I103" s="162">
        <v>0</v>
      </c>
      <c r="J103" s="162">
        <v>0</v>
      </c>
      <c r="K103" s="253">
        <f t="shared" si="12"/>
        <v>0</v>
      </c>
      <c r="L103" s="162">
        <v>0</v>
      </c>
      <c r="M103" s="158">
        <v>0</v>
      </c>
      <c r="N103" s="165"/>
      <c r="O103" s="166"/>
    </row>
    <row r="104" spans="1:15" ht="55.15" customHeight="1" thickBot="1">
      <c r="A104" s="963"/>
      <c r="B104" s="958" t="s">
        <v>367</v>
      </c>
      <c r="C104" s="959"/>
      <c r="D104" s="162">
        <v>0</v>
      </c>
      <c r="E104" s="162">
        <v>0</v>
      </c>
      <c r="F104" s="162">
        <v>0</v>
      </c>
      <c r="G104" s="253">
        <f t="shared" si="11"/>
        <v>0</v>
      </c>
      <c r="H104" s="162">
        <v>0</v>
      </c>
      <c r="I104" s="162">
        <v>0</v>
      </c>
      <c r="J104" s="162">
        <v>0</v>
      </c>
      <c r="K104" s="253">
        <f t="shared" si="12"/>
        <v>0</v>
      </c>
      <c r="L104" s="162">
        <v>0</v>
      </c>
      <c r="M104" s="167">
        <v>0</v>
      </c>
      <c r="N104" s="968"/>
      <c r="O104" s="969"/>
    </row>
    <row r="105" spans="1:15" ht="39" customHeight="1">
      <c r="A105" s="976" t="s">
        <v>368</v>
      </c>
      <c r="B105" s="977"/>
      <c r="C105" s="977"/>
      <c r="D105" s="260">
        <f>SUM(D92:D104)</f>
        <v>0</v>
      </c>
      <c r="E105" s="260">
        <f t="shared" ref="E105:M105" si="13">SUM(E92:E104)</f>
        <v>0</v>
      </c>
      <c r="F105" s="260">
        <f t="shared" si="13"/>
        <v>0</v>
      </c>
      <c r="G105" s="260">
        <f t="shared" si="13"/>
        <v>0</v>
      </c>
      <c r="H105" s="260">
        <f>SUM(H92:H104)</f>
        <v>0</v>
      </c>
      <c r="I105" s="260">
        <f t="shared" si="13"/>
        <v>0</v>
      </c>
      <c r="J105" s="260">
        <f>SUM(J92:J104)</f>
        <v>0</v>
      </c>
      <c r="K105" s="260">
        <f t="shared" si="13"/>
        <v>0</v>
      </c>
      <c r="L105" s="260">
        <f t="shared" si="13"/>
        <v>0</v>
      </c>
      <c r="M105" s="260">
        <f t="shared" si="13"/>
        <v>0</v>
      </c>
      <c r="N105" s="978" t="s">
        <v>369</v>
      </c>
      <c r="O105" s="979"/>
    </row>
    <row r="106" spans="1:15" ht="31.9" customHeight="1" thickBot="1">
      <c r="A106" s="982" t="s">
        <v>113</v>
      </c>
      <c r="B106" s="983"/>
      <c r="C106" s="983"/>
      <c r="D106" s="261">
        <f t="shared" ref="D106:M106" si="14">+D56+D78+D91+D105</f>
        <v>0</v>
      </c>
      <c r="E106" s="262">
        <f t="shared" si="14"/>
        <v>0</v>
      </c>
      <c r="F106" s="262">
        <f t="shared" si="14"/>
        <v>0</v>
      </c>
      <c r="G106" s="262">
        <f t="shared" si="14"/>
        <v>0</v>
      </c>
      <c r="H106" s="262">
        <f>+H56+H78+H91+H105</f>
        <v>0</v>
      </c>
      <c r="I106" s="262">
        <f t="shared" si="14"/>
        <v>0</v>
      </c>
      <c r="J106" s="262">
        <f t="shared" si="14"/>
        <v>0</v>
      </c>
      <c r="K106" s="262">
        <f t="shared" si="14"/>
        <v>0</v>
      </c>
      <c r="L106" s="262">
        <f t="shared" si="14"/>
        <v>0</v>
      </c>
      <c r="M106" s="262">
        <f t="shared" si="14"/>
        <v>0</v>
      </c>
      <c r="N106" s="980"/>
      <c r="O106" s="981"/>
    </row>
    <row r="107" spans="1:15" ht="23.45" customHeight="1">
      <c r="A107" s="984" t="s">
        <v>370</v>
      </c>
      <c r="B107" s="985"/>
      <c r="C107" s="985"/>
      <c r="D107" s="985"/>
      <c r="E107" s="985"/>
      <c r="F107" s="985"/>
      <c r="G107" s="985"/>
      <c r="H107" s="985"/>
      <c r="I107" s="985"/>
      <c r="J107" s="985"/>
      <c r="K107" s="985"/>
      <c r="L107" s="986">
        <f>+I106</f>
        <v>0</v>
      </c>
      <c r="M107" s="986"/>
      <c r="N107" s="986"/>
      <c r="O107" s="987"/>
    </row>
    <row r="108" spans="1:15" ht="22.9" customHeight="1">
      <c r="A108" s="737" t="s">
        <v>371</v>
      </c>
      <c r="B108" s="738"/>
      <c r="C108" s="738"/>
      <c r="D108" s="738"/>
      <c r="E108" s="738"/>
      <c r="F108" s="738"/>
      <c r="G108" s="738"/>
      <c r="H108" s="738"/>
      <c r="I108" s="738"/>
      <c r="J108" s="738"/>
      <c r="K108" s="738"/>
      <c r="L108" s="988">
        <v>0</v>
      </c>
      <c r="M108" s="988"/>
      <c r="N108" s="988"/>
      <c r="O108" s="989"/>
    </row>
    <row r="109" spans="1:15" ht="25.15" customHeight="1">
      <c r="A109" s="737" t="s">
        <v>372</v>
      </c>
      <c r="B109" s="738"/>
      <c r="C109" s="738"/>
      <c r="D109" s="738"/>
      <c r="E109" s="738"/>
      <c r="F109" s="738"/>
      <c r="G109" s="738"/>
      <c r="H109" s="738"/>
      <c r="I109" s="738"/>
      <c r="J109" s="738"/>
      <c r="K109" s="738"/>
      <c r="L109" s="972">
        <f>+J106</f>
        <v>0</v>
      </c>
      <c r="M109" s="972"/>
      <c r="N109" s="972"/>
      <c r="O109" s="973"/>
    </row>
    <row r="110" spans="1:15" ht="23.45" customHeight="1">
      <c r="A110" s="737" t="s">
        <v>373</v>
      </c>
      <c r="B110" s="738"/>
      <c r="C110" s="738"/>
      <c r="D110" s="738"/>
      <c r="E110" s="738"/>
      <c r="F110" s="738"/>
      <c r="G110" s="738"/>
      <c r="H110" s="738"/>
      <c r="I110" s="738"/>
      <c r="J110" s="738"/>
      <c r="K110" s="738"/>
      <c r="L110" s="972">
        <f>+L108-L109</f>
        <v>0</v>
      </c>
      <c r="M110" s="972"/>
      <c r="N110" s="972"/>
      <c r="O110" s="973"/>
    </row>
    <row r="111" spans="1:15" ht="27" customHeight="1" thickBot="1">
      <c r="A111" s="742" t="s">
        <v>561</v>
      </c>
      <c r="B111" s="743"/>
      <c r="C111" s="743"/>
      <c r="D111" s="743"/>
      <c r="E111" s="743"/>
      <c r="F111" s="743"/>
      <c r="G111" s="743"/>
      <c r="H111" s="743"/>
      <c r="I111" s="743"/>
      <c r="J111" s="743"/>
      <c r="K111" s="743"/>
      <c r="L111" s="974">
        <f>+K106</f>
        <v>0</v>
      </c>
      <c r="M111" s="974"/>
      <c r="N111" s="974"/>
      <c r="O111" s="975"/>
    </row>
    <row r="112" spans="1:15" ht="27" customHeight="1" thickBot="1">
      <c r="A112" s="1042" t="s">
        <v>562</v>
      </c>
      <c r="B112" s="1043"/>
      <c r="C112" s="1043"/>
      <c r="D112" s="1043"/>
      <c r="E112" s="263" t="e">
        <f>N41/H106</f>
        <v>#DIV/0!</v>
      </c>
      <c r="F112" s="237"/>
      <c r="G112" s="237"/>
      <c r="H112" s="237"/>
      <c r="I112" s="237"/>
      <c r="J112" s="237"/>
      <c r="K112" s="237"/>
      <c r="L112" s="238"/>
      <c r="M112" s="238"/>
      <c r="N112" s="238"/>
      <c r="O112" s="239"/>
    </row>
    <row r="113" spans="1:15" ht="27" customHeight="1" thickBot="1">
      <c r="A113" s="747" t="s">
        <v>374</v>
      </c>
      <c r="B113" s="748"/>
      <c r="C113" s="748"/>
      <c r="D113" s="748"/>
      <c r="E113" s="748"/>
      <c r="F113" s="748"/>
      <c r="G113" s="748"/>
      <c r="H113" s="748"/>
      <c r="I113" s="748"/>
      <c r="J113" s="748"/>
      <c r="K113" s="748"/>
      <c r="L113" s="748"/>
      <c r="M113" s="748"/>
      <c r="N113" s="748"/>
      <c r="O113" s="749"/>
    </row>
    <row r="114" spans="1:15">
      <c r="A114" s="998" t="s">
        <v>375</v>
      </c>
      <c r="B114" s="999"/>
      <c r="C114" s="999"/>
      <c r="D114" s="999"/>
      <c r="E114" s="999"/>
      <c r="F114" s="999"/>
      <c r="G114" s="999"/>
      <c r="H114" s="999"/>
      <c r="I114" s="999"/>
      <c r="J114" s="999"/>
      <c r="K114" s="999"/>
      <c r="L114" s="1000"/>
      <c r="M114" s="1000"/>
      <c r="N114" s="1000"/>
      <c r="O114" s="1001"/>
    </row>
    <row r="115" spans="1:15">
      <c r="A115" s="992" t="s">
        <v>376</v>
      </c>
      <c r="B115" s="993"/>
      <c r="C115" s="993"/>
      <c r="D115" s="172"/>
      <c r="E115" s="172"/>
      <c r="F115" s="172"/>
      <c r="G115" s="172"/>
      <c r="H115" s="172"/>
      <c r="I115" s="993" t="s">
        <v>377</v>
      </c>
      <c r="J115" s="993"/>
      <c r="K115" s="993"/>
      <c r="L115" s="993"/>
      <c r="M115" s="993"/>
      <c r="N115" s="1002" t="s">
        <v>111</v>
      </c>
      <c r="O115" s="1003"/>
    </row>
    <row r="116" spans="1:15">
      <c r="A116" s="992"/>
      <c r="B116" s="993"/>
      <c r="C116" s="993"/>
      <c r="D116" s="172"/>
      <c r="E116" s="172"/>
      <c r="F116" s="172"/>
      <c r="G116" s="172"/>
      <c r="H116" s="172"/>
      <c r="I116" s="765"/>
      <c r="J116" s="765"/>
      <c r="K116" s="765"/>
      <c r="L116" s="765"/>
      <c r="M116" s="765"/>
      <c r="N116" s="1004"/>
      <c r="O116" s="1005"/>
    </row>
    <row r="117" spans="1:15">
      <c r="A117" s="992"/>
      <c r="B117" s="993"/>
      <c r="C117" s="993"/>
      <c r="D117" s="172"/>
      <c r="E117" s="172"/>
      <c r="F117" s="172"/>
      <c r="G117" s="172"/>
      <c r="H117" s="172"/>
      <c r="I117" s="765"/>
      <c r="J117" s="765"/>
      <c r="K117" s="765"/>
      <c r="L117" s="765"/>
      <c r="M117" s="765"/>
      <c r="N117" s="990"/>
      <c r="O117" s="991"/>
    </row>
    <row r="118" spans="1:15">
      <c r="A118" s="992" t="s">
        <v>378</v>
      </c>
      <c r="B118" s="993" t="s">
        <v>379</v>
      </c>
      <c r="C118" s="993"/>
      <c r="D118" s="172"/>
      <c r="E118" s="172"/>
      <c r="F118" s="172"/>
      <c r="G118" s="172"/>
      <c r="H118" s="172"/>
      <c r="I118" s="993"/>
      <c r="J118" s="993"/>
      <c r="K118" s="993"/>
      <c r="L118" s="993"/>
      <c r="M118" s="993"/>
      <c r="N118" s="993"/>
      <c r="O118" s="994"/>
    </row>
    <row r="119" spans="1:15" ht="15.75" thickBot="1">
      <c r="A119" s="995" t="s">
        <v>380</v>
      </c>
      <c r="B119" s="996"/>
      <c r="C119" s="996"/>
      <c r="D119" s="173"/>
      <c r="E119" s="173"/>
      <c r="F119" s="173"/>
      <c r="G119" s="173"/>
      <c r="H119" s="173"/>
      <c r="I119" s="996"/>
      <c r="J119" s="996"/>
      <c r="K119" s="996"/>
      <c r="L119" s="996"/>
      <c r="M119" s="996"/>
      <c r="N119" s="996"/>
      <c r="O119" s="997"/>
    </row>
    <row r="120" spans="1:15" ht="28.15" customHeight="1" thickBot="1">
      <c r="A120" s="747" t="s">
        <v>381</v>
      </c>
      <c r="B120" s="748"/>
      <c r="C120" s="748"/>
      <c r="D120" s="748"/>
      <c r="E120" s="748"/>
      <c r="F120" s="748"/>
      <c r="G120" s="748"/>
      <c r="H120" s="748"/>
      <c r="I120" s="748"/>
      <c r="J120" s="748"/>
      <c r="K120" s="748"/>
      <c r="L120" s="748"/>
      <c r="M120" s="748"/>
      <c r="N120" s="748"/>
      <c r="O120" s="749"/>
    </row>
    <row r="121" spans="1:15">
      <c r="A121" s="998" t="s">
        <v>375</v>
      </c>
      <c r="B121" s="999"/>
      <c r="C121" s="999"/>
      <c r="D121" s="999"/>
      <c r="E121" s="999"/>
      <c r="F121" s="999"/>
      <c r="G121" s="999"/>
      <c r="H121" s="999"/>
      <c r="I121" s="999"/>
      <c r="J121" s="999"/>
      <c r="K121" s="999"/>
      <c r="L121" s="1000"/>
      <c r="M121" s="1000"/>
      <c r="N121" s="1000"/>
      <c r="O121" s="1001"/>
    </row>
    <row r="122" spans="1:15">
      <c r="A122" s="992" t="s">
        <v>376</v>
      </c>
      <c r="B122" s="993"/>
      <c r="C122" s="993"/>
      <c r="D122" s="172"/>
      <c r="E122" s="172"/>
      <c r="F122" s="172"/>
      <c r="G122" s="172"/>
      <c r="H122" s="172"/>
      <c r="I122" s="993" t="s">
        <v>377</v>
      </c>
      <c r="J122" s="993"/>
      <c r="K122" s="993"/>
      <c r="L122" s="993"/>
      <c r="M122" s="993"/>
      <c r="N122" s="1002" t="s">
        <v>111</v>
      </c>
      <c r="O122" s="1003"/>
    </row>
    <row r="123" spans="1:15">
      <c r="A123" s="992"/>
      <c r="B123" s="993"/>
      <c r="C123" s="993"/>
      <c r="D123" s="172"/>
      <c r="E123" s="172"/>
      <c r="F123" s="172"/>
      <c r="G123" s="172"/>
      <c r="H123" s="172"/>
      <c r="I123" s="765"/>
      <c r="J123" s="765"/>
      <c r="K123" s="765"/>
      <c r="L123" s="765"/>
      <c r="M123" s="765"/>
      <c r="N123" s="1004"/>
      <c r="O123" s="1005"/>
    </row>
    <row r="124" spans="1:15">
      <c r="A124" s="992"/>
      <c r="B124" s="993"/>
      <c r="C124" s="993"/>
      <c r="D124" s="172"/>
      <c r="E124" s="172"/>
      <c r="F124" s="172"/>
      <c r="G124" s="172"/>
      <c r="H124" s="172"/>
      <c r="I124" s="765"/>
      <c r="J124" s="765"/>
      <c r="K124" s="765"/>
      <c r="L124" s="765"/>
      <c r="M124" s="765"/>
      <c r="N124" s="990"/>
      <c r="O124" s="991"/>
    </row>
    <row r="125" spans="1:15">
      <c r="A125" s="992" t="s">
        <v>378</v>
      </c>
      <c r="B125" s="993" t="s">
        <v>379</v>
      </c>
      <c r="C125" s="993"/>
      <c r="D125" s="172"/>
      <c r="E125" s="172"/>
      <c r="F125" s="172"/>
      <c r="G125" s="172"/>
      <c r="H125" s="172"/>
      <c r="I125" s="993"/>
      <c r="J125" s="993"/>
      <c r="K125" s="993"/>
      <c r="L125" s="993"/>
      <c r="M125" s="993"/>
      <c r="N125" s="993"/>
      <c r="O125" s="994"/>
    </row>
    <row r="126" spans="1:15" ht="15.75" thickBot="1">
      <c r="A126" s="995" t="s">
        <v>380</v>
      </c>
      <c r="B126" s="996"/>
      <c r="C126" s="996"/>
      <c r="D126" s="173"/>
      <c r="E126" s="173"/>
      <c r="F126" s="173"/>
      <c r="G126" s="173"/>
      <c r="H126" s="173"/>
      <c r="I126" s="996"/>
      <c r="J126" s="996"/>
      <c r="K126" s="996"/>
      <c r="L126" s="996"/>
      <c r="M126" s="996"/>
      <c r="N126" s="996"/>
      <c r="O126" s="997"/>
    </row>
    <row r="127" spans="1:15" ht="25.9" customHeight="1" thickBot="1">
      <c r="A127" s="747" t="s">
        <v>382</v>
      </c>
      <c r="B127" s="748"/>
      <c r="C127" s="748"/>
      <c r="D127" s="748"/>
      <c r="E127" s="748"/>
      <c r="F127" s="748"/>
      <c r="G127" s="748"/>
      <c r="H127" s="748"/>
      <c r="I127" s="748"/>
      <c r="J127" s="748"/>
      <c r="K127" s="748"/>
      <c r="L127" s="748"/>
      <c r="M127" s="748"/>
      <c r="N127" s="748"/>
      <c r="O127" s="749"/>
    </row>
    <row r="128" spans="1:15" ht="30.6" customHeight="1">
      <c r="A128" s="1048" t="s">
        <v>383</v>
      </c>
      <c r="B128" s="1049"/>
      <c r="C128" s="1049"/>
      <c r="D128" s="1049"/>
      <c r="E128" s="1049"/>
      <c r="F128" s="1049"/>
      <c r="G128" s="1049"/>
      <c r="H128" s="1049"/>
      <c r="I128" s="1049"/>
      <c r="J128" s="1049"/>
      <c r="K128" s="1049"/>
      <c r="L128" s="175" t="s">
        <v>384</v>
      </c>
      <c r="M128" s="174"/>
      <c r="N128" s="175" t="s">
        <v>385</v>
      </c>
      <c r="O128" s="176"/>
    </row>
    <row r="129" spans="1:15" ht="20.45" customHeight="1">
      <c r="A129" s="1010" t="s">
        <v>386</v>
      </c>
      <c r="B129" s="1006"/>
      <c r="C129" s="1006"/>
      <c r="D129" s="1006"/>
      <c r="E129" s="1006"/>
      <c r="F129" s="1006"/>
      <c r="G129" s="1006"/>
      <c r="H129" s="1006"/>
      <c r="I129" s="1006"/>
      <c r="J129" s="1006"/>
      <c r="K129" s="1006"/>
      <c r="L129" s="1006" t="s">
        <v>494</v>
      </c>
      <c r="M129" s="1006"/>
      <c r="N129" s="1006"/>
      <c r="O129" s="1007"/>
    </row>
    <row r="130" spans="1:15" ht="25.9" customHeight="1">
      <c r="A130" s="1010" t="s">
        <v>388</v>
      </c>
      <c r="B130" s="1006"/>
      <c r="C130" s="1006"/>
      <c r="D130" s="1006"/>
      <c r="E130" s="1006"/>
      <c r="F130" s="1006"/>
      <c r="G130" s="1006"/>
      <c r="H130" s="1006"/>
      <c r="I130" s="1006"/>
      <c r="J130" s="1006"/>
      <c r="K130" s="1006"/>
      <c r="L130" s="1016">
        <v>45768</v>
      </c>
      <c r="M130" s="1016"/>
      <c r="N130" s="1016"/>
      <c r="O130" s="1017"/>
    </row>
    <row r="131" spans="1:15" ht="22.15" customHeight="1">
      <c r="A131" s="1018" t="s">
        <v>389</v>
      </c>
      <c r="B131" s="765"/>
      <c r="C131" s="765"/>
      <c r="D131" s="765"/>
      <c r="E131" s="765"/>
      <c r="F131" s="765"/>
      <c r="G131" s="765"/>
      <c r="H131" s="765"/>
      <c r="I131" s="765"/>
      <c r="J131" s="765"/>
      <c r="K131" s="765"/>
      <c r="L131" s="179" t="s">
        <v>390</v>
      </c>
      <c r="M131" s="177"/>
      <c r="N131" s="179" t="s">
        <v>391</v>
      </c>
      <c r="O131" s="178"/>
    </row>
    <row r="132" spans="1:15" ht="25.15" customHeight="1">
      <c r="A132" s="1010" t="s">
        <v>392</v>
      </c>
      <c r="B132" s="1006"/>
      <c r="C132" s="1006"/>
      <c r="D132" s="1006"/>
      <c r="E132" s="1006"/>
      <c r="F132" s="1006"/>
      <c r="G132" s="1006"/>
      <c r="H132" s="1006"/>
      <c r="I132" s="1006"/>
      <c r="J132" s="1006"/>
      <c r="K132" s="1006"/>
      <c r="L132" s="179" t="s">
        <v>384</v>
      </c>
      <c r="M132" s="177"/>
      <c r="N132" s="179" t="s">
        <v>385</v>
      </c>
      <c r="O132" s="178"/>
    </row>
    <row r="133" spans="1:15" ht="21.6" customHeight="1">
      <c r="A133" s="1010" t="s">
        <v>393</v>
      </c>
      <c r="B133" s="1006"/>
      <c r="C133" s="1006"/>
      <c r="D133" s="1006"/>
      <c r="E133" s="1006"/>
      <c r="F133" s="1006"/>
      <c r="G133" s="1006"/>
      <c r="H133" s="1006"/>
      <c r="I133" s="1006"/>
      <c r="J133" s="1006"/>
      <c r="K133" s="1006"/>
      <c r="L133" s="1006"/>
      <c r="M133" s="1006"/>
      <c r="N133" s="1006"/>
      <c r="O133" s="1007"/>
    </row>
    <row r="134" spans="1:15" ht="22.15" customHeight="1">
      <c r="A134" s="1008" t="s">
        <v>394</v>
      </c>
      <c r="B134" s="740"/>
      <c r="C134" s="740"/>
      <c r="D134" s="740"/>
      <c r="E134" s="740"/>
      <c r="F134" s="740"/>
      <c r="G134" s="740"/>
      <c r="H134" s="740"/>
      <c r="I134" s="740"/>
      <c r="J134" s="740"/>
      <c r="K134" s="1009"/>
      <c r="L134" s="179" t="s">
        <v>384</v>
      </c>
      <c r="M134" s="177"/>
      <c r="N134" s="179" t="s">
        <v>385</v>
      </c>
      <c r="O134" s="178"/>
    </row>
    <row r="135" spans="1:15" ht="24.6" customHeight="1">
      <c r="A135" s="1010" t="s">
        <v>461</v>
      </c>
      <c r="B135" s="1006"/>
      <c r="C135" s="1006"/>
      <c r="D135" s="1006"/>
      <c r="E135" s="1006"/>
      <c r="F135" s="1006"/>
      <c r="G135" s="1006"/>
      <c r="H135" s="1006"/>
      <c r="I135" s="1006"/>
      <c r="J135" s="1006"/>
      <c r="K135" s="1006"/>
      <c r="L135" s="1006"/>
      <c r="M135" s="1006"/>
      <c r="N135" s="1006"/>
      <c r="O135" s="1007"/>
    </row>
    <row r="136" spans="1:15" ht="27" customHeight="1" thickBot="1">
      <c r="A136" s="1011" t="s">
        <v>395</v>
      </c>
      <c r="B136" s="1012"/>
      <c r="C136" s="1012"/>
      <c r="D136" s="1012"/>
      <c r="E136" s="1012"/>
      <c r="F136" s="1012"/>
      <c r="G136" s="1012"/>
      <c r="H136" s="1012"/>
      <c r="I136" s="1012" t="s">
        <v>395</v>
      </c>
      <c r="J136" s="1012"/>
      <c r="K136" s="1012"/>
      <c r="L136" s="1013"/>
      <c r="M136" s="1014"/>
      <c r="N136" s="1014"/>
      <c r="O136" s="1015"/>
    </row>
    <row r="137" spans="1:15" ht="25.9" customHeight="1" thickBot="1">
      <c r="A137" s="747" t="s">
        <v>396</v>
      </c>
      <c r="B137" s="748"/>
      <c r="C137" s="748"/>
      <c r="D137" s="748"/>
      <c r="E137" s="748"/>
      <c r="F137" s="748"/>
      <c r="G137" s="748"/>
      <c r="H137" s="748"/>
      <c r="I137" s="748"/>
      <c r="J137" s="748"/>
      <c r="K137" s="748"/>
      <c r="L137" s="748"/>
      <c r="M137" s="748"/>
      <c r="N137" s="748"/>
      <c r="O137" s="749"/>
    </row>
    <row r="138" spans="1:15">
      <c r="A138" s="1025"/>
      <c r="B138" s="1026"/>
      <c r="C138" s="1026"/>
      <c r="D138" s="1026"/>
      <c r="E138" s="1026"/>
      <c r="F138" s="1026"/>
      <c r="G138" s="1026"/>
      <c r="H138" s="1026"/>
      <c r="I138" s="1026"/>
      <c r="J138" s="1026"/>
      <c r="K138" s="1026"/>
      <c r="L138" s="1026"/>
      <c r="M138" s="1026"/>
      <c r="N138" s="1026"/>
      <c r="O138" s="1027"/>
    </row>
    <row r="139" spans="1:15" ht="96" customHeight="1" thickBot="1">
      <c r="A139" s="1028"/>
      <c r="B139" s="1029"/>
      <c r="C139" s="1029"/>
      <c r="D139" s="1029"/>
      <c r="E139" s="1029"/>
      <c r="F139" s="1029"/>
      <c r="G139" s="1029"/>
      <c r="H139" s="1029"/>
      <c r="I139" s="1029"/>
      <c r="J139" s="1029"/>
      <c r="K139" s="1029"/>
      <c r="L139" s="1029"/>
      <c r="M139" s="1029"/>
      <c r="N139" s="1029"/>
      <c r="O139" s="1030"/>
    </row>
    <row r="140" spans="1:15" ht="24" customHeight="1" thickBot="1">
      <c r="A140" s="747" t="s">
        <v>397</v>
      </c>
      <c r="B140" s="748"/>
      <c r="C140" s="748"/>
      <c r="D140" s="748"/>
      <c r="E140" s="748"/>
      <c r="F140" s="748"/>
      <c r="G140" s="748"/>
      <c r="H140" s="748"/>
      <c r="I140" s="748"/>
      <c r="J140" s="748"/>
      <c r="K140" s="748"/>
      <c r="L140" s="748"/>
      <c r="M140" s="748"/>
      <c r="N140" s="748"/>
      <c r="O140" s="749"/>
    </row>
    <row r="141" spans="1:15" ht="24" customHeight="1" thickBot="1">
      <c r="A141" s="1031" t="s">
        <v>398</v>
      </c>
      <c r="B141" s="1032"/>
      <c r="C141" s="1032"/>
      <c r="D141" s="1032"/>
      <c r="E141" s="1032"/>
      <c r="F141" s="1032"/>
      <c r="G141" s="1032"/>
      <c r="H141" s="1032"/>
      <c r="I141" s="1032"/>
      <c r="J141" s="1032"/>
      <c r="K141" s="1032"/>
      <c r="L141" s="1032" t="s">
        <v>399</v>
      </c>
      <c r="M141" s="1032"/>
      <c r="N141" s="1032" t="s">
        <v>400</v>
      </c>
      <c r="O141" s="1033"/>
    </row>
    <row r="142" spans="1:15">
      <c r="A142" s="1046"/>
      <c r="B142" s="1047"/>
      <c r="C142" s="1047"/>
      <c r="D142" s="1047"/>
      <c r="E142" s="1047"/>
      <c r="F142" s="1047"/>
      <c r="G142" s="1047"/>
      <c r="H142" s="1047"/>
      <c r="I142" s="1047"/>
      <c r="J142" s="1047"/>
      <c r="K142" s="1047"/>
      <c r="L142" s="777"/>
      <c r="M142" s="779"/>
      <c r="N142" s="1019"/>
      <c r="O142" s="1020"/>
    </row>
    <row r="143" spans="1:15">
      <c r="A143" s="1021"/>
      <c r="B143" s="1022"/>
      <c r="C143" s="1022"/>
      <c r="D143" s="1022"/>
      <c r="E143" s="1022"/>
      <c r="F143" s="1022"/>
      <c r="G143" s="1022"/>
      <c r="H143" s="1022"/>
      <c r="I143" s="1022"/>
      <c r="J143" s="1022"/>
      <c r="K143" s="1022"/>
      <c r="L143" s="765"/>
      <c r="M143" s="765"/>
      <c r="N143" s="1023"/>
      <c r="O143" s="1024"/>
    </row>
    <row r="144" spans="1:15">
      <c r="A144" s="1034"/>
      <c r="B144" s="1035"/>
      <c r="C144" s="1035"/>
      <c r="D144" s="1035"/>
      <c r="E144" s="1035"/>
      <c r="F144" s="1035"/>
      <c r="G144" s="1035"/>
      <c r="H144" s="1035"/>
      <c r="I144" s="1035"/>
      <c r="J144" s="1035"/>
      <c r="K144" s="1036"/>
      <c r="L144" s="765"/>
      <c r="M144" s="765"/>
      <c r="N144" s="1023"/>
      <c r="O144" s="1024"/>
    </row>
    <row r="145" spans="1:15">
      <c r="A145" s="1021"/>
      <c r="B145" s="1022"/>
      <c r="C145" s="1022"/>
      <c r="D145" s="1022"/>
      <c r="E145" s="1022"/>
      <c r="F145" s="1022"/>
      <c r="G145" s="1022"/>
      <c r="H145" s="1022"/>
      <c r="I145" s="1022"/>
      <c r="J145" s="1022"/>
      <c r="K145" s="1022"/>
      <c r="L145" s="765"/>
      <c r="M145" s="765"/>
      <c r="N145" s="1023"/>
      <c r="O145" s="1024"/>
    </row>
    <row r="146" spans="1:15" ht="15.75" thickBot="1">
      <c r="A146" s="1044"/>
      <c r="B146" s="1045"/>
      <c r="C146" s="1045"/>
      <c r="D146" s="1045"/>
      <c r="E146" s="1045"/>
      <c r="F146" s="1045"/>
      <c r="G146" s="1045"/>
      <c r="H146" s="1045"/>
      <c r="I146" s="1045"/>
      <c r="J146" s="1045"/>
      <c r="K146" s="1045"/>
      <c r="L146" s="1050"/>
      <c r="M146" s="1051"/>
      <c r="N146" s="1052"/>
      <c r="O146" s="1053"/>
    </row>
    <row r="147" spans="1:15" ht="25.15" customHeight="1" thickBot="1">
      <c r="A147" s="747" t="s">
        <v>401</v>
      </c>
      <c r="B147" s="748"/>
      <c r="C147" s="748"/>
      <c r="D147" s="748"/>
      <c r="E147" s="748"/>
      <c r="F147" s="748"/>
      <c r="G147" s="748"/>
      <c r="H147" s="748"/>
      <c r="I147" s="748"/>
      <c r="J147" s="748"/>
      <c r="K147" s="748"/>
      <c r="L147" s="748"/>
      <c r="M147" s="748"/>
      <c r="N147" s="748"/>
      <c r="O147" s="749"/>
    </row>
    <row r="148" spans="1:15" ht="15.75" thickBot="1">
      <c r="A148" s="1054" t="s">
        <v>402</v>
      </c>
      <c r="B148" s="1055"/>
      <c r="C148" s="1055"/>
      <c r="D148" s="1055"/>
      <c r="E148" s="1055"/>
      <c r="F148" s="1055"/>
      <c r="G148" s="1055"/>
      <c r="H148" s="1055"/>
      <c r="I148" s="1055"/>
      <c r="J148" s="1056"/>
      <c r="K148" s="1057" t="s">
        <v>403</v>
      </c>
      <c r="L148" s="1055"/>
      <c r="M148" s="1055"/>
      <c r="N148" s="1055"/>
      <c r="O148" s="1058"/>
    </row>
    <row r="149" spans="1:15">
      <c r="A149" s="180" t="s">
        <v>462</v>
      </c>
      <c r="B149" s="181"/>
      <c r="C149" s="181"/>
      <c r="D149" s="181"/>
      <c r="E149" s="181"/>
      <c r="F149" s="181"/>
      <c r="G149" s="181"/>
      <c r="H149" s="181"/>
      <c r="I149" s="181"/>
      <c r="J149" s="182"/>
      <c r="K149" s="181"/>
      <c r="L149" s="181"/>
      <c r="M149" s="181"/>
      <c r="N149" s="181"/>
      <c r="O149" s="182"/>
    </row>
    <row r="150" spans="1:15">
      <c r="A150" s="183"/>
      <c r="B150" s="818"/>
      <c r="C150" s="818"/>
      <c r="D150" s="818"/>
      <c r="E150" s="818"/>
      <c r="F150" s="818"/>
      <c r="G150" s="818"/>
      <c r="H150" s="818"/>
      <c r="I150" s="818"/>
      <c r="J150" s="184"/>
      <c r="K150" s="185"/>
      <c r="L150" s="185"/>
      <c r="M150" s="185"/>
      <c r="N150" s="185"/>
      <c r="O150" s="184"/>
    </row>
    <row r="151" spans="1:15">
      <c r="A151" s="183"/>
      <c r="B151" s="185"/>
      <c r="C151" s="185"/>
      <c r="D151" s="185"/>
      <c r="E151" s="185"/>
      <c r="F151" s="185"/>
      <c r="G151" s="185"/>
      <c r="H151" s="185"/>
      <c r="I151" s="185"/>
      <c r="J151" s="184"/>
      <c r="K151" s="185"/>
      <c r="L151" s="185"/>
      <c r="M151" s="185"/>
      <c r="N151" s="185"/>
      <c r="O151" s="184"/>
    </row>
    <row r="152" spans="1:15">
      <c r="A152" s="183"/>
      <c r="B152" s="185"/>
      <c r="C152" s="185"/>
      <c r="D152" s="185"/>
      <c r="E152" s="185"/>
      <c r="F152" s="185"/>
      <c r="G152" s="185"/>
      <c r="H152" s="185"/>
      <c r="I152" s="185"/>
      <c r="J152" s="184"/>
      <c r="K152" s="185"/>
      <c r="L152" s="185"/>
      <c r="M152" s="185"/>
      <c r="N152" s="185"/>
      <c r="O152" s="184"/>
    </row>
    <row r="153" spans="1:15">
      <c r="A153" s="183"/>
      <c r="B153" s="1037" t="s">
        <v>404</v>
      </c>
      <c r="C153" s="1037"/>
      <c r="D153" s="1037"/>
      <c r="E153" s="1037"/>
      <c r="F153" s="1037"/>
      <c r="G153" s="1037"/>
      <c r="H153" s="1037"/>
      <c r="I153" s="1037"/>
      <c r="J153" s="184"/>
      <c r="K153" s="185"/>
      <c r="L153" s="1037" t="s">
        <v>86</v>
      </c>
      <c r="M153" s="1037"/>
      <c r="N153" s="1037"/>
      <c r="O153" s="184"/>
    </row>
    <row r="154" spans="1:15">
      <c r="A154" s="183"/>
      <c r="B154" s="818"/>
      <c r="C154" s="818"/>
      <c r="D154" s="818"/>
      <c r="E154" s="818"/>
      <c r="F154" s="818"/>
      <c r="G154" s="818"/>
      <c r="H154" s="818"/>
      <c r="I154" s="818"/>
      <c r="J154" s="184"/>
      <c r="K154" s="185"/>
      <c r="L154" s="818"/>
      <c r="M154" s="818"/>
      <c r="N154" s="818"/>
      <c r="O154" s="184"/>
    </row>
    <row r="155" spans="1:15" ht="15.75" thickBot="1">
      <c r="A155" s="186"/>
      <c r="B155" s="187"/>
      <c r="C155" s="187"/>
      <c r="D155" s="187"/>
      <c r="E155" s="187"/>
      <c r="F155" s="187"/>
      <c r="G155" s="187"/>
      <c r="H155" s="187"/>
      <c r="I155" s="187"/>
      <c r="J155" s="188"/>
      <c r="K155" s="187"/>
      <c r="L155" s="187"/>
      <c r="M155" s="187"/>
      <c r="N155" s="187"/>
      <c r="O155" s="188"/>
    </row>
    <row r="156" spans="1:15">
      <c r="A156" s="183"/>
      <c r="B156" s="185"/>
      <c r="C156" s="185"/>
      <c r="D156" s="185"/>
      <c r="E156" s="185"/>
      <c r="F156" s="185"/>
      <c r="G156" s="185"/>
      <c r="H156" s="185"/>
      <c r="I156" s="185"/>
      <c r="J156" s="184"/>
      <c r="K156" s="185"/>
      <c r="L156" s="185"/>
      <c r="M156" s="185"/>
      <c r="N156" s="185"/>
      <c r="O156" s="184"/>
    </row>
    <row r="157" spans="1:15">
      <c r="A157" s="183"/>
      <c r="B157" s="185"/>
      <c r="C157" s="185"/>
      <c r="D157" s="185"/>
      <c r="E157" s="185"/>
      <c r="F157" s="185"/>
      <c r="G157" s="185"/>
      <c r="H157" s="185"/>
      <c r="I157" s="185"/>
      <c r="J157" s="184"/>
      <c r="K157" s="185"/>
      <c r="L157" s="185"/>
      <c r="M157" s="185"/>
      <c r="N157" s="185"/>
      <c r="O157" s="184"/>
    </row>
    <row r="158" spans="1:15">
      <c r="A158" s="183"/>
      <c r="B158" s="185"/>
      <c r="C158" s="185"/>
      <c r="D158" s="185"/>
      <c r="E158" s="185"/>
      <c r="F158" s="185"/>
      <c r="G158" s="185"/>
      <c r="H158" s="185"/>
      <c r="I158" s="185"/>
      <c r="J158" s="184"/>
      <c r="K158" s="185"/>
      <c r="L158" s="185"/>
      <c r="M158" s="185"/>
      <c r="N158" s="185"/>
      <c r="O158" s="184"/>
    </row>
    <row r="159" spans="1:15">
      <c r="A159" s="183"/>
      <c r="B159" s="1037" t="s">
        <v>405</v>
      </c>
      <c r="C159" s="1037"/>
      <c r="D159" s="1037"/>
      <c r="E159" s="1037"/>
      <c r="F159" s="1037"/>
      <c r="G159" s="1037"/>
      <c r="H159" s="1037"/>
      <c r="I159" s="1037"/>
      <c r="J159" s="184"/>
      <c r="K159" s="185"/>
      <c r="L159" s="1037" t="s">
        <v>406</v>
      </c>
      <c r="M159" s="1037"/>
      <c r="N159" s="1037"/>
      <c r="O159" s="184"/>
    </row>
    <row r="160" spans="1:15">
      <c r="A160" s="183"/>
      <c r="B160" s="818"/>
      <c r="C160" s="818"/>
      <c r="D160" s="818"/>
      <c r="E160" s="818"/>
      <c r="F160" s="818"/>
      <c r="G160" s="818"/>
      <c r="H160" s="818"/>
      <c r="I160" s="818"/>
      <c r="J160" s="184"/>
      <c r="K160" s="185"/>
      <c r="L160" s="818"/>
      <c r="M160" s="818"/>
      <c r="N160" s="818"/>
      <c r="O160" s="184"/>
    </row>
    <row r="161" spans="1:15">
      <c r="A161" s="183"/>
      <c r="B161" s="818"/>
      <c r="C161" s="818"/>
      <c r="D161" s="818"/>
      <c r="E161" s="818"/>
      <c r="F161" s="818"/>
      <c r="G161" s="818"/>
      <c r="H161" s="818"/>
      <c r="I161" s="818"/>
      <c r="J161" s="184"/>
      <c r="K161" s="185"/>
      <c r="L161" s="818"/>
      <c r="M161" s="818"/>
      <c r="N161" s="818"/>
      <c r="O161" s="184"/>
    </row>
    <row r="162" spans="1:15" ht="15.75" thickBot="1">
      <c r="A162" s="186"/>
      <c r="B162" s="187"/>
      <c r="C162" s="187"/>
      <c r="D162" s="187"/>
      <c r="E162" s="187"/>
      <c r="F162" s="187"/>
      <c r="G162" s="187"/>
      <c r="H162" s="187"/>
      <c r="I162" s="187"/>
      <c r="J162" s="188"/>
      <c r="K162" s="187"/>
      <c r="L162" s="187"/>
      <c r="M162" s="187"/>
      <c r="N162" s="187"/>
      <c r="O162" s="188"/>
    </row>
    <row r="163" spans="1:15">
      <c r="A163" s="185"/>
      <c r="B163" s="185"/>
      <c r="C163" s="185"/>
      <c r="D163" s="185"/>
      <c r="E163" s="185"/>
      <c r="F163" s="185"/>
      <c r="G163" s="185"/>
      <c r="H163" s="185"/>
      <c r="I163" s="185"/>
      <c r="J163" s="185"/>
      <c r="K163" s="185"/>
      <c r="L163" s="185"/>
      <c r="M163" s="185"/>
      <c r="N163" s="185"/>
      <c r="O163" s="185"/>
    </row>
    <row r="164" spans="1:15">
      <c r="A164" s="716" t="s">
        <v>564</v>
      </c>
      <c r="B164" s="717"/>
      <c r="C164" s="717"/>
      <c r="D164" s="717"/>
      <c r="E164" s="717"/>
      <c r="F164" s="717"/>
      <c r="G164" s="717"/>
      <c r="H164" s="717"/>
      <c r="I164" s="717"/>
      <c r="J164" s="717"/>
      <c r="K164" s="717"/>
      <c r="L164" s="717"/>
      <c r="M164" s="717"/>
      <c r="N164" s="717"/>
      <c r="O164" s="717"/>
    </row>
    <row r="165" spans="1:15">
      <c r="A165" s="716"/>
      <c r="B165" s="717"/>
      <c r="C165" s="717"/>
      <c r="D165" s="717"/>
      <c r="E165" s="717"/>
      <c r="F165" s="717"/>
      <c r="G165" s="717"/>
      <c r="H165" s="717"/>
      <c r="I165" s="717"/>
      <c r="J165" s="717"/>
      <c r="K165" s="717"/>
      <c r="L165" s="717"/>
      <c r="M165" s="717"/>
      <c r="N165" s="717"/>
      <c r="O165" s="717"/>
    </row>
    <row r="166" spans="1:15">
      <c r="A166" s="716"/>
      <c r="B166" s="717"/>
      <c r="C166" s="717"/>
      <c r="D166" s="717"/>
      <c r="E166" s="717"/>
      <c r="F166" s="717"/>
      <c r="G166" s="717"/>
      <c r="H166" s="717"/>
      <c r="I166" s="717"/>
      <c r="J166" s="717"/>
      <c r="K166" s="717"/>
      <c r="L166" s="717"/>
      <c r="M166" s="717"/>
      <c r="N166" s="717"/>
      <c r="O166" s="717"/>
    </row>
    <row r="167" spans="1:15">
      <c r="A167" s="716"/>
      <c r="B167" s="717"/>
      <c r="C167" s="717"/>
      <c r="D167" s="717"/>
      <c r="E167" s="717"/>
      <c r="F167" s="717"/>
      <c r="G167" s="717"/>
      <c r="H167" s="717"/>
      <c r="I167" s="717"/>
      <c r="J167" s="717"/>
      <c r="K167" s="717"/>
      <c r="L167" s="717"/>
      <c r="M167" s="717"/>
      <c r="N167" s="717"/>
      <c r="O167" s="717"/>
    </row>
    <row r="168" spans="1:15">
      <c r="A168" s="185"/>
      <c r="B168" s="185"/>
      <c r="C168" s="185"/>
      <c r="D168" s="185"/>
      <c r="E168" s="185"/>
      <c r="F168" s="185"/>
      <c r="G168" s="185"/>
      <c r="H168" s="185"/>
      <c r="I168" s="185"/>
      <c r="J168" s="185"/>
      <c r="K168" s="185"/>
      <c r="L168" s="185"/>
      <c r="M168" s="185"/>
      <c r="N168" s="185"/>
      <c r="O168" s="185"/>
    </row>
    <row r="169" spans="1:15">
      <c r="A169" s="185"/>
      <c r="B169" s="185"/>
      <c r="C169" s="185"/>
      <c r="D169" s="185"/>
      <c r="E169" s="185"/>
      <c r="F169" s="185"/>
      <c r="G169" s="185"/>
      <c r="H169" s="185"/>
      <c r="I169" s="185"/>
      <c r="J169" s="185"/>
      <c r="K169" s="185"/>
      <c r="L169" s="185"/>
      <c r="M169" s="185"/>
      <c r="N169" s="185"/>
      <c r="O169" s="185"/>
    </row>
    <row r="170" spans="1:15">
      <c r="A170" s="185"/>
      <c r="B170" s="185"/>
      <c r="C170" s="185"/>
      <c r="D170" s="185"/>
      <c r="E170" s="185"/>
      <c r="F170" s="185"/>
      <c r="G170" s="185"/>
      <c r="H170" s="185"/>
      <c r="I170" s="185"/>
      <c r="J170" s="185"/>
      <c r="K170" s="185"/>
      <c r="L170" s="185"/>
      <c r="M170" s="185"/>
      <c r="N170" s="185"/>
      <c r="O170" s="185"/>
    </row>
    <row r="171" spans="1:15">
      <c r="A171" s="185"/>
      <c r="B171" s="185"/>
      <c r="C171" s="185"/>
      <c r="D171" s="185"/>
      <c r="E171" s="185"/>
      <c r="F171" s="185"/>
      <c r="G171" s="185"/>
      <c r="H171" s="185"/>
      <c r="I171" s="185"/>
      <c r="J171" s="185"/>
      <c r="K171" s="185"/>
      <c r="L171" s="185"/>
      <c r="M171" s="185"/>
      <c r="N171" s="185"/>
      <c r="O171" s="185"/>
    </row>
    <row r="172" spans="1:15">
      <c r="A172" s="185"/>
      <c r="B172" s="185"/>
      <c r="C172" s="185"/>
      <c r="D172" s="185"/>
      <c r="E172" s="185"/>
      <c r="F172" s="185"/>
      <c r="G172" s="185"/>
      <c r="H172" s="185"/>
      <c r="I172" s="185"/>
      <c r="J172" s="185"/>
      <c r="K172" s="185"/>
      <c r="L172" s="185"/>
      <c r="M172" s="185"/>
      <c r="N172" s="185"/>
      <c r="O172" s="185"/>
    </row>
    <row r="173" spans="1:15">
      <c r="A173" s="185"/>
      <c r="B173" s="185"/>
      <c r="C173" s="185"/>
      <c r="D173" s="185"/>
      <c r="E173" s="185"/>
      <c r="F173" s="185"/>
      <c r="G173" s="185"/>
      <c r="H173" s="185"/>
      <c r="I173" s="185"/>
      <c r="J173" s="185"/>
      <c r="K173" s="185"/>
      <c r="L173" s="185"/>
      <c r="M173" s="185"/>
      <c r="N173" s="185"/>
      <c r="O173" s="185"/>
    </row>
    <row r="174" spans="1:15">
      <c r="A174" s="185"/>
      <c r="B174" s="185"/>
      <c r="C174" s="185"/>
      <c r="D174" s="185"/>
      <c r="E174" s="185"/>
      <c r="F174" s="185"/>
      <c r="G174" s="185"/>
      <c r="H174" s="185"/>
      <c r="I174" s="185"/>
      <c r="J174" s="185"/>
      <c r="K174" s="185"/>
      <c r="L174" s="185"/>
      <c r="M174" s="185"/>
      <c r="N174" s="185"/>
      <c r="O174" s="185"/>
    </row>
    <row r="175" spans="1:15">
      <c r="A175" s="185"/>
      <c r="B175" s="185"/>
      <c r="C175" s="185"/>
      <c r="D175" s="185"/>
      <c r="E175" s="185"/>
      <c r="F175" s="185"/>
      <c r="G175" s="185"/>
      <c r="H175" s="185"/>
      <c r="I175" s="185"/>
      <c r="J175" s="185"/>
      <c r="K175" s="185"/>
      <c r="L175" s="185"/>
      <c r="M175" s="185"/>
      <c r="N175" s="185"/>
      <c r="O175" s="185"/>
    </row>
    <row r="176" spans="1:15">
      <c r="A176" s="185"/>
      <c r="B176" s="185"/>
      <c r="C176" s="185"/>
      <c r="D176" s="185"/>
      <c r="E176" s="185"/>
      <c r="F176" s="185"/>
      <c r="G176" s="185"/>
      <c r="H176" s="185"/>
      <c r="I176" s="185"/>
      <c r="J176" s="185"/>
      <c r="K176" s="185"/>
      <c r="L176" s="185"/>
      <c r="M176" s="185"/>
      <c r="N176" s="185"/>
      <c r="O176" s="185"/>
    </row>
    <row r="177" spans="1:15">
      <c r="A177" s="185"/>
      <c r="B177" s="185"/>
      <c r="C177" s="185"/>
      <c r="D177" s="185"/>
      <c r="E177" s="185"/>
      <c r="F177" s="185"/>
      <c r="G177" s="185"/>
      <c r="H177" s="185"/>
      <c r="I177" s="185"/>
      <c r="J177" s="185"/>
      <c r="K177" s="185"/>
      <c r="L177" s="185"/>
      <c r="M177" s="185"/>
      <c r="N177" s="185"/>
      <c r="O177" s="185"/>
    </row>
    <row r="178" spans="1:15">
      <c r="A178" s="185"/>
      <c r="B178" s="185"/>
      <c r="C178" s="185"/>
      <c r="D178" s="185"/>
      <c r="E178" s="185"/>
      <c r="F178" s="185"/>
      <c r="G178" s="185"/>
      <c r="H178" s="185"/>
      <c r="I178" s="185"/>
      <c r="J178" s="185"/>
      <c r="K178" s="185"/>
      <c r="L178" s="185"/>
      <c r="M178" s="185"/>
      <c r="N178" s="185"/>
      <c r="O178" s="185"/>
    </row>
    <row r="179" spans="1:15">
      <c r="A179" s="185"/>
      <c r="B179" s="185"/>
      <c r="C179" s="185"/>
      <c r="D179" s="185"/>
      <c r="E179" s="185"/>
      <c r="F179" s="185"/>
      <c r="G179" s="185"/>
      <c r="H179" s="185"/>
      <c r="I179" s="185"/>
      <c r="J179" s="185"/>
      <c r="K179" s="185"/>
      <c r="L179" s="185"/>
      <c r="M179" s="185"/>
      <c r="N179" s="185"/>
      <c r="O179" s="185"/>
    </row>
    <row r="180" spans="1:15">
      <c r="A180" s="185"/>
      <c r="B180" s="185"/>
      <c r="C180" s="185"/>
      <c r="D180" s="185"/>
      <c r="E180" s="185"/>
      <c r="F180" s="185"/>
      <c r="G180" s="185"/>
      <c r="H180" s="185"/>
      <c r="I180" s="185"/>
      <c r="J180" s="185"/>
      <c r="K180" s="185"/>
      <c r="L180" s="185"/>
      <c r="M180" s="185"/>
      <c r="N180" s="185"/>
      <c r="O180" s="185"/>
    </row>
  </sheetData>
  <sheetProtection sheet="1" formatCells="0"/>
  <mergeCells count="295">
    <mergeCell ref="N3:O4"/>
    <mergeCell ref="A112:D112"/>
    <mergeCell ref="B160:I160"/>
    <mergeCell ref="A146:K146"/>
    <mergeCell ref="A142:K142"/>
    <mergeCell ref="A133:K133"/>
    <mergeCell ref="A125:C125"/>
    <mergeCell ref="I125:O125"/>
    <mergeCell ref="A126:C126"/>
    <mergeCell ref="I126:O126"/>
    <mergeCell ref="A127:O127"/>
    <mergeCell ref="A128:K128"/>
    <mergeCell ref="A122:C124"/>
    <mergeCell ref="I122:M122"/>
    <mergeCell ref="N122:O122"/>
    <mergeCell ref="I123:M123"/>
    <mergeCell ref="N123:O123"/>
    <mergeCell ref="I124:M124"/>
    <mergeCell ref="L160:N160"/>
    <mergeCell ref="L146:M146"/>
    <mergeCell ref="N146:O146"/>
    <mergeCell ref="A147:O147"/>
    <mergeCell ref="A148:J148"/>
    <mergeCell ref="K148:O148"/>
    <mergeCell ref="A144:K144"/>
    <mergeCell ref="B161:I161"/>
    <mergeCell ref="L161:N161"/>
    <mergeCell ref="B150:I150"/>
    <mergeCell ref="B153:I153"/>
    <mergeCell ref="L153:N153"/>
    <mergeCell ref="B154:I154"/>
    <mergeCell ref="L154:N154"/>
    <mergeCell ref="B159:I159"/>
    <mergeCell ref="L159:N159"/>
    <mergeCell ref="L144:M144"/>
    <mergeCell ref="N144:O144"/>
    <mergeCell ref="A145:K145"/>
    <mergeCell ref="L145:M145"/>
    <mergeCell ref="N145:O145"/>
    <mergeCell ref="L142:M142"/>
    <mergeCell ref="N142:O142"/>
    <mergeCell ref="A143:K143"/>
    <mergeCell ref="L143:M143"/>
    <mergeCell ref="N143:O143"/>
    <mergeCell ref="A137:O137"/>
    <mergeCell ref="A138:O139"/>
    <mergeCell ref="A140:O140"/>
    <mergeCell ref="A141:K141"/>
    <mergeCell ref="L141:M141"/>
    <mergeCell ref="N141:O141"/>
    <mergeCell ref="L133:O133"/>
    <mergeCell ref="A134:K134"/>
    <mergeCell ref="A135:K135"/>
    <mergeCell ref="L135:O135"/>
    <mergeCell ref="A136:K136"/>
    <mergeCell ref="L136:O136"/>
    <mergeCell ref="A129:K129"/>
    <mergeCell ref="L129:O129"/>
    <mergeCell ref="A130:K130"/>
    <mergeCell ref="L130:O130"/>
    <mergeCell ref="A131:K131"/>
    <mergeCell ref="A132:K132"/>
    <mergeCell ref="N124:O124"/>
    <mergeCell ref="A118:C118"/>
    <mergeCell ref="I118:O118"/>
    <mergeCell ref="A119:C119"/>
    <mergeCell ref="I119:O119"/>
    <mergeCell ref="A120:O120"/>
    <mergeCell ref="A121:K121"/>
    <mergeCell ref="L121:O121"/>
    <mergeCell ref="A113:O113"/>
    <mergeCell ref="A114:K114"/>
    <mergeCell ref="L114:O114"/>
    <mergeCell ref="A115:C117"/>
    <mergeCell ref="I115:M115"/>
    <mergeCell ref="N115:O115"/>
    <mergeCell ref="I116:M116"/>
    <mergeCell ref="N116:O116"/>
    <mergeCell ref="I117:M117"/>
    <mergeCell ref="N117:O117"/>
    <mergeCell ref="A109:K109"/>
    <mergeCell ref="L109:O109"/>
    <mergeCell ref="A110:K110"/>
    <mergeCell ref="L110:O110"/>
    <mergeCell ref="A111:K111"/>
    <mergeCell ref="L111:O111"/>
    <mergeCell ref="A105:C105"/>
    <mergeCell ref="N105:O106"/>
    <mergeCell ref="A106:C106"/>
    <mergeCell ref="A107:K107"/>
    <mergeCell ref="L107:O107"/>
    <mergeCell ref="A108:K108"/>
    <mergeCell ref="L108:O108"/>
    <mergeCell ref="N99:O99"/>
    <mergeCell ref="B100:C100"/>
    <mergeCell ref="B101:C101"/>
    <mergeCell ref="B102:C102"/>
    <mergeCell ref="B103:C103"/>
    <mergeCell ref="B104:C104"/>
    <mergeCell ref="N104:O104"/>
    <mergeCell ref="A92:A104"/>
    <mergeCell ref="B92:C92"/>
    <mergeCell ref="N92:O92"/>
    <mergeCell ref="B93:C93"/>
    <mergeCell ref="B94:C94"/>
    <mergeCell ref="B95:C95"/>
    <mergeCell ref="B96:C96"/>
    <mergeCell ref="B97:C97"/>
    <mergeCell ref="B98:C98"/>
    <mergeCell ref="B99:C99"/>
    <mergeCell ref="B86:C86"/>
    <mergeCell ref="B87:C87"/>
    <mergeCell ref="B88:C88"/>
    <mergeCell ref="B89:C89"/>
    <mergeCell ref="B90:C90"/>
    <mergeCell ref="A91:C91"/>
    <mergeCell ref="B77:C77"/>
    <mergeCell ref="A78:C78"/>
    <mergeCell ref="A79:A90"/>
    <mergeCell ref="B79:C79"/>
    <mergeCell ref="B80:C80"/>
    <mergeCell ref="B81:C81"/>
    <mergeCell ref="B82:C82"/>
    <mergeCell ref="B83:C83"/>
    <mergeCell ref="B84:C84"/>
    <mergeCell ref="B85:C85"/>
    <mergeCell ref="A56:C56"/>
    <mergeCell ref="N56:O57"/>
    <mergeCell ref="A57:A77"/>
    <mergeCell ref="B57:C57"/>
    <mergeCell ref="B58:C58"/>
    <mergeCell ref="B59:C59"/>
    <mergeCell ref="B60:C60"/>
    <mergeCell ref="B63:C63"/>
    <mergeCell ref="B64:C64"/>
    <mergeCell ref="B65:C65"/>
    <mergeCell ref="B71:C71"/>
    <mergeCell ref="B72:C72"/>
    <mergeCell ref="B73:C73"/>
    <mergeCell ref="B74:C74"/>
    <mergeCell ref="B75:C75"/>
    <mergeCell ref="B76:C76"/>
    <mergeCell ref="N65:O65"/>
    <mergeCell ref="B66:C66"/>
    <mergeCell ref="B67:C67"/>
    <mergeCell ref="B68:C68"/>
    <mergeCell ref="B69:C69"/>
    <mergeCell ref="B70:C70"/>
    <mergeCell ref="N48:O55"/>
    <mergeCell ref="A48:A55"/>
    <mergeCell ref="B48:C51"/>
    <mergeCell ref="D48:D51"/>
    <mergeCell ref="E48:E51"/>
    <mergeCell ref="F48:F51"/>
    <mergeCell ref="G48:G51"/>
    <mergeCell ref="B52:C55"/>
    <mergeCell ref="D52:D55"/>
    <mergeCell ref="E52:E55"/>
    <mergeCell ref="F52:F55"/>
    <mergeCell ref="G52:G55"/>
    <mergeCell ref="I52:I55"/>
    <mergeCell ref="J52:J55"/>
    <mergeCell ref="K52:K55"/>
    <mergeCell ref="L52:L55"/>
    <mergeCell ref="M52:M55"/>
    <mergeCell ref="I48:I51"/>
    <mergeCell ref="J48:J51"/>
    <mergeCell ref="K48:K51"/>
    <mergeCell ref="L48:L51"/>
    <mergeCell ref="M48:M51"/>
    <mergeCell ref="H48:H51"/>
    <mergeCell ref="H52:H55"/>
    <mergeCell ref="N43:O43"/>
    <mergeCell ref="A44:O44"/>
    <mergeCell ref="N45:O45"/>
    <mergeCell ref="A46:O46"/>
    <mergeCell ref="B47:C47"/>
    <mergeCell ref="N47:O47"/>
    <mergeCell ref="A38:J38"/>
    <mergeCell ref="K38:O38"/>
    <mergeCell ref="A39:O39"/>
    <mergeCell ref="N40:O40"/>
    <mergeCell ref="N41:O41"/>
    <mergeCell ref="A42:O42"/>
    <mergeCell ref="G40:H40"/>
    <mergeCell ref="G41:H41"/>
    <mergeCell ref="G43:H43"/>
    <mergeCell ref="G45:H45"/>
    <mergeCell ref="E33:E34"/>
    <mergeCell ref="F33:F34"/>
    <mergeCell ref="I35:J36"/>
    <mergeCell ref="K35:K36"/>
    <mergeCell ref="L35:N36"/>
    <mergeCell ref="O35:O36"/>
    <mergeCell ref="I37:J37"/>
    <mergeCell ref="L37:N37"/>
    <mergeCell ref="I33:J34"/>
    <mergeCell ref="K33:K34"/>
    <mergeCell ref="L33:N34"/>
    <mergeCell ref="O33:O34"/>
    <mergeCell ref="G37:H37"/>
    <mergeCell ref="G31:H32"/>
    <mergeCell ref="G33:H34"/>
    <mergeCell ref="G35:H36"/>
    <mergeCell ref="I30:J32"/>
    <mergeCell ref="K30:K32"/>
    <mergeCell ref="L30:N32"/>
    <mergeCell ref="O30:O32"/>
    <mergeCell ref="A31:A32"/>
    <mergeCell ref="B31:B32"/>
    <mergeCell ref="C31:C32"/>
    <mergeCell ref="D31:D32"/>
    <mergeCell ref="E31:E32"/>
    <mergeCell ref="F31:F32"/>
    <mergeCell ref="G30:H30"/>
    <mergeCell ref="A35:A36"/>
    <mergeCell ref="B35:B36"/>
    <mergeCell ref="C35:C36"/>
    <mergeCell ref="D35:D36"/>
    <mergeCell ref="E35:E36"/>
    <mergeCell ref="F35:F36"/>
    <mergeCell ref="A33:A34"/>
    <mergeCell ref="B33:B34"/>
    <mergeCell ref="C33:C34"/>
    <mergeCell ref="D33:D34"/>
    <mergeCell ref="K27:K29"/>
    <mergeCell ref="L27:N29"/>
    <mergeCell ref="O27:O29"/>
    <mergeCell ref="I23:J23"/>
    <mergeCell ref="L23:N23"/>
    <mergeCell ref="I24:J26"/>
    <mergeCell ref="K24:K26"/>
    <mergeCell ref="L24:N26"/>
    <mergeCell ref="O24:O26"/>
    <mergeCell ref="G23:H23"/>
    <mergeCell ref="G24:H24"/>
    <mergeCell ref="G26:H26"/>
    <mergeCell ref="G28:H28"/>
    <mergeCell ref="A27:H27"/>
    <mergeCell ref="A25:H25"/>
    <mergeCell ref="A29:H29"/>
    <mergeCell ref="A20:B20"/>
    <mergeCell ref="C20:J20"/>
    <mergeCell ref="I27:J29"/>
    <mergeCell ref="K20:L20"/>
    <mergeCell ref="A21:G21"/>
    <mergeCell ref="I21:O21"/>
    <mergeCell ref="I22:K22"/>
    <mergeCell ref="L22:O22"/>
    <mergeCell ref="A18:B18"/>
    <mergeCell ref="C18:J18"/>
    <mergeCell ref="K18:L18"/>
    <mergeCell ref="M18:O18"/>
    <mergeCell ref="A19:B19"/>
    <mergeCell ref="C19:J19"/>
    <mergeCell ref="K19:L19"/>
    <mergeCell ref="M19:O19"/>
    <mergeCell ref="A22:H22"/>
    <mergeCell ref="M16:O16"/>
    <mergeCell ref="A17:B17"/>
    <mergeCell ref="C17:J17"/>
    <mergeCell ref="K17:L17"/>
    <mergeCell ref="M17:O17"/>
    <mergeCell ref="A13:J13"/>
    <mergeCell ref="K13:O13"/>
    <mergeCell ref="A14:B15"/>
    <mergeCell ref="C14:J15"/>
    <mergeCell ref="K14:L14"/>
    <mergeCell ref="M14:O14"/>
    <mergeCell ref="K15:L15"/>
    <mergeCell ref="M15:O15"/>
    <mergeCell ref="A1:B3"/>
    <mergeCell ref="C1:C3"/>
    <mergeCell ref="A4:B4"/>
    <mergeCell ref="A164:O167"/>
    <mergeCell ref="D1:M4"/>
    <mergeCell ref="A5:C5"/>
    <mergeCell ref="D5:J5"/>
    <mergeCell ref="K5:L5"/>
    <mergeCell ref="M5:O5"/>
    <mergeCell ref="A9:C9"/>
    <mergeCell ref="D9:O9"/>
    <mergeCell ref="A10:C10"/>
    <mergeCell ref="D10:O10"/>
    <mergeCell ref="A11:O11"/>
    <mergeCell ref="A12:O12"/>
    <mergeCell ref="A6:C7"/>
    <mergeCell ref="D6:K7"/>
    <mergeCell ref="M6:O6"/>
    <mergeCell ref="M7:O7"/>
    <mergeCell ref="A8:C8"/>
    <mergeCell ref="D8:O8"/>
    <mergeCell ref="A16:B16"/>
    <mergeCell ref="C16:J16"/>
    <mergeCell ref="K16:L16"/>
  </mergeCells>
  <dataValidations count="2">
    <dataValidation showInputMessage="1" showErrorMessage="1" sqref="O24:O26" xr:uid="{D6F32FAB-17AD-474D-A7F3-C33BD802B3F9}"/>
    <dataValidation type="date" allowBlank="1" showInputMessage="1" showErrorMessage="1" sqref="O20" xr:uid="{AF2267B9-E3F0-4D0D-B47A-4EB2B59AB408}">
      <formula1>45658</formula1>
      <formula2>47848</formula2>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2529" r:id="rId4" name="Check Box 1">
              <controlPr defaultSize="0" autoFill="0" autoLine="0" autoPict="0">
                <anchor moveWithCells="1">
                  <from>
                    <xdr:col>12</xdr:col>
                    <xdr:colOff>485775</xdr:colOff>
                    <xdr:row>127</xdr:row>
                    <xdr:rowOff>57150</xdr:rowOff>
                  </from>
                  <to>
                    <xdr:col>12</xdr:col>
                    <xdr:colOff>895350</xdr:colOff>
                    <xdr:row>127</xdr:row>
                    <xdr:rowOff>371475</xdr:rowOff>
                  </to>
                </anchor>
              </controlPr>
            </control>
          </mc:Choice>
        </mc:AlternateContent>
        <mc:AlternateContent xmlns:mc="http://schemas.openxmlformats.org/markup-compatibility/2006">
          <mc:Choice Requires="x14">
            <control shapeId="22530" r:id="rId5" name="Check Box 2">
              <controlPr defaultSize="0" autoFill="0" autoLine="0" autoPict="0">
                <anchor moveWithCells="1">
                  <from>
                    <xdr:col>14</xdr:col>
                    <xdr:colOff>561975</xdr:colOff>
                    <xdr:row>127</xdr:row>
                    <xdr:rowOff>38100</xdr:rowOff>
                  </from>
                  <to>
                    <xdr:col>14</xdr:col>
                    <xdr:colOff>857250</xdr:colOff>
                    <xdr:row>128</xdr:row>
                    <xdr:rowOff>9525</xdr:rowOff>
                  </to>
                </anchor>
              </controlPr>
            </control>
          </mc:Choice>
        </mc:AlternateContent>
        <mc:AlternateContent xmlns:mc="http://schemas.openxmlformats.org/markup-compatibility/2006">
          <mc:Choice Requires="x14">
            <control shapeId="22531" r:id="rId6" name="Check Box 3">
              <controlPr defaultSize="0" autoFill="0" autoLine="0" autoPict="0">
                <anchor moveWithCells="1">
                  <from>
                    <xdr:col>12</xdr:col>
                    <xdr:colOff>476250</xdr:colOff>
                    <xdr:row>131</xdr:row>
                    <xdr:rowOff>28575</xdr:rowOff>
                  </from>
                  <to>
                    <xdr:col>12</xdr:col>
                    <xdr:colOff>857250</xdr:colOff>
                    <xdr:row>132</xdr:row>
                    <xdr:rowOff>19050</xdr:rowOff>
                  </to>
                </anchor>
              </controlPr>
            </control>
          </mc:Choice>
        </mc:AlternateContent>
        <mc:AlternateContent xmlns:mc="http://schemas.openxmlformats.org/markup-compatibility/2006">
          <mc:Choice Requires="x14">
            <control shapeId="22532" r:id="rId7" name="Check Box 4">
              <controlPr defaultSize="0" autoFill="0" autoLine="0" autoPict="0">
                <anchor moveWithCells="1">
                  <from>
                    <xdr:col>14</xdr:col>
                    <xdr:colOff>533400</xdr:colOff>
                    <xdr:row>131</xdr:row>
                    <xdr:rowOff>28575</xdr:rowOff>
                  </from>
                  <to>
                    <xdr:col>14</xdr:col>
                    <xdr:colOff>933450</xdr:colOff>
                    <xdr:row>132</xdr:row>
                    <xdr:rowOff>19050</xdr:rowOff>
                  </to>
                </anchor>
              </controlPr>
            </control>
          </mc:Choice>
        </mc:AlternateContent>
        <mc:AlternateContent xmlns:mc="http://schemas.openxmlformats.org/markup-compatibility/2006">
          <mc:Choice Requires="x14">
            <control shapeId="22533" r:id="rId8" name="Check Box 5">
              <controlPr defaultSize="0" autoFill="0" autoLine="0" autoPict="0">
                <anchor moveWithCells="1">
                  <from>
                    <xdr:col>12</xdr:col>
                    <xdr:colOff>476250</xdr:colOff>
                    <xdr:row>133</xdr:row>
                    <xdr:rowOff>0</xdr:rowOff>
                  </from>
                  <to>
                    <xdr:col>12</xdr:col>
                    <xdr:colOff>857250</xdr:colOff>
                    <xdr:row>134</xdr:row>
                    <xdr:rowOff>38100</xdr:rowOff>
                  </to>
                </anchor>
              </controlPr>
            </control>
          </mc:Choice>
        </mc:AlternateContent>
        <mc:AlternateContent xmlns:mc="http://schemas.openxmlformats.org/markup-compatibility/2006">
          <mc:Choice Requires="x14">
            <control shapeId="22534" r:id="rId9" name="Check Box 6">
              <controlPr defaultSize="0" autoFill="0" autoLine="0" autoPict="0">
                <anchor moveWithCells="1">
                  <from>
                    <xdr:col>14</xdr:col>
                    <xdr:colOff>523875</xdr:colOff>
                    <xdr:row>133</xdr:row>
                    <xdr:rowOff>0</xdr:rowOff>
                  </from>
                  <to>
                    <xdr:col>14</xdr:col>
                    <xdr:colOff>895350</xdr:colOff>
                    <xdr:row>134</xdr:row>
                    <xdr:rowOff>38100</xdr:rowOff>
                  </to>
                </anchor>
              </controlPr>
            </control>
          </mc:Choice>
        </mc:AlternateContent>
        <mc:AlternateContent xmlns:mc="http://schemas.openxmlformats.org/markup-compatibility/2006">
          <mc:Choice Requires="x14">
            <control shapeId="22535" r:id="rId10" name="Check Box 7">
              <controlPr defaultSize="0" autoFill="0" autoLine="0" autoPict="0">
                <anchor moveWithCells="1">
                  <from>
                    <xdr:col>12</xdr:col>
                    <xdr:colOff>476250</xdr:colOff>
                    <xdr:row>130</xdr:row>
                    <xdr:rowOff>19050</xdr:rowOff>
                  </from>
                  <to>
                    <xdr:col>12</xdr:col>
                    <xdr:colOff>857250</xdr:colOff>
                    <xdr:row>131</xdr:row>
                    <xdr:rowOff>57150</xdr:rowOff>
                  </to>
                </anchor>
              </controlPr>
            </control>
          </mc:Choice>
        </mc:AlternateContent>
        <mc:AlternateContent xmlns:mc="http://schemas.openxmlformats.org/markup-compatibility/2006">
          <mc:Choice Requires="x14">
            <control shapeId="22536" r:id="rId11" name="Check Box 8">
              <controlPr defaultSize="0" autoFill="0" autoLine="0" autoPict="0">
                <anchor moveWithCells="1">
                  <from>
                    <xdr:col>14</xdr:col>
                    <xdr:colOff>523875</xdr:colOff>
                    <xdr:row>130</xdr:row>
                    <xdr:rowOff>9525</xdr:rowOff>
                  </from>
                  <to>
                    <xdr:col>14</xdr:col>
                    <xdr:colOff>895350</xdr:colOff>
                    <xdr:row>131</xdr:row>
                    <xdr:rowOff>38100</xdr:rowOff>
                  </to>
                </anchor>
              </controlPr>
            </control>
          </mc:Choice>
        </mc:AlternateContent>
        <mc:AlternateContent xmlns:mc="http://schemas.openxmlformats.org/markup-compatibility/2006">
          <mc:Choice Requires="x14">
            <control shapeId="22537" r:id="rId12" name="Check Box 9">
              <controlPr defaultSize="0" autoFill="0" autoLine="0" autoPict="0">
                <anchor moveWithCells="1">
                  <from>
                    <xdr:col>13</xdr:col>
                    <xdr:colOff>123825</xdr:colOff>
                    <xdr:row>57</xdr:row>
                    <xdr:rowOff>85725</xdr:rowOff>
                  </from>
                  <to>
                    <xdr:col>13</xdr:col>
                    <xdr:colOff>1428750</xdr:colOff>
                    <xdr:row>58</xdr:row>
                    <xdr:rowOff>57150</xdr:rowOff>
                  </to>
                </anchor>
              </controlPr>
            </control>
          </mc:Choice>
        </mc:AlternateContent>
        <mc:AlternateContent xmlns:mc="http://schemas.openxmlformats.org/markup-compatibility/2006">
          <mc:Choice Requires="x14">
            <control shapeId="22538" r:id="rId13" name="Check Box 10">
              <controlPr defaultSize="0" autoFill="0" autoLine="0" autoPict="0">
                <anchor moveWithCells="1">
                  <from>
                    <xdr:col>13</xdr:col>
                    <xdr:colOff>1304925</xdr:colOff>
                    <xdr:row>57</xdr:row>
                    <xdr:rowOff>95250</xdr:rowOff>
                  </from>
                  <to>
                    <xdr:col>14</xdr:col>
                    <xdr:colOff>1066800</xdr:colOff>
                    <xdr:row>58</xdr:row>
                    <xdr:rowOff>57150</xdr:rowOff>
                  </to>
                </anchor>
              </controlPr>
            </control>
          </mc:Choice>
        </mc:AlternateContent>
        <mc:AlternateContent xmlns:mc="http://schemas.openxmlformats.org/markup-compatibility/2006">
          <mc:Choice Requires="x14">
            <control shapeId="22539" r:id="rId14" name="Check Box 11">
              <controlPr defaultSize="0" autoFill="0" autoLine="0" autoPict="0">
                <anchor moveWithCells="1">
                  <from>
                    <xdr:col>13</xdr:col>
                    <xdr:colOff>57150</xdr:colOff>
                    <xdr:row>59</xdr:row>
                    <xdr:rowOff>85725</xdr:rowOff>
                  </from>
                  <to>
                    <xdr:col>14</xdr:col>
                    <xdr:colOff>209550</xdr:colOff>
                    <xdr:row>60</xdr:row>
                    <xdr:rowOff>57150</xdr:rowOff>
                  </to>
                </anchor>
              </controlPr>
            </control>
          </mc:Choice>
        </mc:AlternateContent>
        <mc:AlternateContent xmlns:mc="http://schemas.openxmlformats.org/markup-compatibility/2006">
          <mc:Choice Requires="x14">
            <control shapeId="22540" r:id="rId15" name="Check Box 12">
              <controlPr defaultSize="0" autoFill="0" autoLine="0" autoPict="0">
                <anchor moveWithCells="1">
                  <from>
                    <xdr:col>13</xdr:col>
                    <xdr:colOff>66675</xdr:colOff>
                    <xdr:row>60</xdr:row>
                    <xdr:rowOff>76200</xdr:rowOff>
                  </from>
                  <to>
                    <xdr:col>14</xdr:col>
                    <xdr:colOff>57150</xdr:colOff>
                    <xdr:row>61</xdr:row>
                    <xdr:rowOff>19050</xdr:rowOff>
                  </to>
                </anchor>
              </controlPr>
            </control>
          </mc:Choice>
        </mc:AlternateContent>
        <mc:AlternateContent xmlns:mc="http://schemas.openxmlformats.org/markup-compatibility/2006">
          <mc:Choice Requires="x14">
            <control shapeId="22541" r:id="rId16" name="Check Box 13">
              <controlPr defaultSize="0" autoFill="0" autoLine="0" autoPict="0">
                <anchor moveWithCells="1">
                  <from>
                    <xdr:col>13</xdr:col>
                    <xdr:colOff>19050</xdr:colOff>
                    <xdr:row>77</xdr:row>
                    <xdr:rowOff>695325</xdr:rowOff>
                  </from>
                  <to>
                    <xdr:col>13</xdr:col>
                    <xdr:colOff>971550</xdr:colOff>
                    <xdr:row>78</xdr:row>
                    <xdr:rowOff>247650</xdr:rowOff>
                  </to>
                </anchor>
              </controlPr>
            </control>
          </mc:Choice>
        </mc:AlternateContent>
        <mc:AlternateContent xmlns:mc="http://schemas.openxmlformats.org/markup-compatibility/2006">
          <mc:Choice Requires="x14">
            <control shapeId="22542" r:id="rId17" name="Check Box 14">
              <controlPr defaultSize="0" autoFill="0" autoLine="0" autoPict="0">
                <anchor moveWithCells="1">
                  <from>
                    <xdr:col>12</xdr:col>
                    <xdr:colOff>1466850</xdr:colOff>
                    <xdr:row>78</xdr:row>
                    <xdr:rowOff>161925</xdr:rowOff>
                  </from>
                  <to>
                    <xdr:col>13</xdr:col>
                    <xdr:colOff>1333500</xdr:colOff>
                    <xdr:row>78</xdr:row>
                    <xdr:rowOff>400050</xdr:rowOff>
                  </to>
                </anchor>
              </controlPr>
            </control>
          </mc:Choice>
        </mc:AlternateContent>
        <mc:AlternateContent xmlns:mc="http://schemas.openxmlformats.org/markup-compatibility/2006">
          <mc:Choice Requires="x14">
            <control shapeId="22543" r:id="rId18" name="Check Box 15">
              <controlPr defaultSize="0" autoFill="0" autoLine="0" autoPict="0">
                <anchor moveWithCells="1">
                  <from>
                    <xdr:col>12</xdr:col>
                    <xdr:colOff>1466850</xdr:colOff>
                    <xdr:row>78</xdr:row>
                    <xdr:rowOff>333375</xdr:rowOff>
                  </from>
                  <to>
                    <xdr:col>13</xdr:col>
                    <xdr:colOff>704850</xdr:colOff>
                    <xdr:row>78</xdr:row>
                    <xdr:rowOff>552450</xdr:rowOff>
                  </to>
                </anchor>
              </controlPr>
            </control>
          </mc:Choice>
        </mc:AlternateContent>
        <mc:AlternateContent xmlns:mc="http://schemas.openxmlformats.org/markup-compatibility/2006">
          <mc:Choice Requires="x14">
            <control shapeId="22544" r:id="rId19" name="Check Box 16">
              <controlPr defaultSize="0" autoFill="0" autoLine="0" autoPict="0">
                <anchor moveWithCells="1">
                  <from>
                    <xdr:col>12</xdr:col>
                    <xdr:colOff>1466850</xdr:colOff>
                    <xdr:row>78</xdr:row>
                    <xdr:rowOff>504825</xdr:rowOff>
                  </from>
                  <to>
                    <xdr:col>13</xdr:col>
                    <xdr:colOff>1066800</xdr:colOff>
                    <xdr:row>78</xdr:row>
                    <xdr:rowOff>742950</xdr:rowOff>
                  </to>
                </anchor>
              </controlPr>
            </control>
          </mc:Choice>
        </mc:AlternateContent>
        <mc:AlternateContent xmlns:mc="http://schemas.openxmlformats.org/markup-compatibility/2006">
          <mc:Choice Requires="x14">
            <control shapeId="22545" r:id="rId20" name="Check Box 17">
              <controlPr defaultSize="0" autoFill="0" autoLine="0" autoPict="0">
                <anchor moveWithCells="1">
                  <from>
                    <xdr:col>12</xdr:col>
                    <xdr:colOff>1466850</xdr:colOff>
                    <xdr:row>78</xdr:row>
                    <xdr:rowOff>666750</xdr:rowOff>
                  </from>
                  <to>
                    <xdr:col>14</xdr:col>
                    <xdr:colOff>38100</xdr:colOff>
                    <xdr:row>78</xdr:row>
                    <xdr:rowOff>971550</xdr:rowOff>
                  </to>
                </anchor>
              </controlPr>
            </control>
          </mc:Choice>
        </mc:AlternateContent>
        <mc:AlternateContent xmlns:mc="http://schemas.openxmlformats.org/markup-compatibility/2006">
          <mc:Choice Requires="x14">
            <control shapeId="22546" r:id="rId21" name="Check Box 18">
              <controlPr defaultSize="0" autoFill="0" autoLine="0" autoPict="0">
                <anchor moveWithCells="1">
                  <from>
                    <xdr:col>14</xdr:col>
                    <xdr:colOff>9525</xdr:colOff>
                    <xdr:row>77</xdr:row>
                    <xdr:rowOff>676275</xdr:rowOff>
                  </from>
                  <to>
                    <xdr:col>14</xdr:col>
                    <xdr:colOff>971550</xdr:colOff>
                    <xdr:row>78</xdr:row>
                    <xdr:rowOff>247650</xdr:rowOff>
                  </to>
                </anchor>
              </controlPr>
            </control>
          </mc:Choice>
        </mc:AlternateContent>
        <mc:AlternateContent xmlns:mc="http://schemas.openxmlformats.org/markup-compatibility/2006">
          <mc:Choice Requires="x14">
            <control shapeId="22547" r:id="rId22" name="Check Box 19">
              <controlPr defaultSize="0" autoFill="0" autoLine="0" autoPict="0">
                <anchor moveWithCells="1">
                  <from>
                    <xdr:col>14</xdr:col>
                    <xdr:colOff>9525</xdr:colOff>
                    <xdr:row>78</xdr:row>
                    <xdr:rowOff>123825</xdr:rowOff>
                  </from>
                  <to>
                    <xdr:col>14</xdr:col>
                    <xdr:colOff>1771650</xdr:colOff>
                    <xdr:row>78</xdr:row>
                    <xdr:rowOff>361950</xdr:rowOff>
                  </to>
                </anchor>
              </controlPr>
            </control>
          </mc:Choice>
        </mc:AlternateContent>
        <mc:AlternateContent xmlns:mc="http://schemas.openxmlformats.org/markup-compatibility/2006">
          <mc:Choice Requires="x14">
            <control shapeId="22548" r:id="rId23" name="Check Box 20">
              <controlPr defaultSize="0" autoFill="0" autoLine="0" autoPict="0">
                <anchor moveWithCells="1">
                  <from>
                    <xdr:col>14</xdr:col>
                    <xdr:colOff>9525</xdr:colOff>
                    <xdr:row>78</xdr:row>
                    <xdr:rowOff>285750</xdr:rowOff>
                  </from>
                  <to>
                    <xdr:col>14</xdr:col>
                    <xdr:colOff>1771650</xdr:colOff>
                    <xdr:row>78</xdr:row>
                    <xdr:rowOff>514350</xdr:rowOff>
                  </to>
                </anchor>
              </controlPr>
            </control>
          </mc:Choice>
        </mc:AlternateContent>
        <mc:AlternateContent xmlns:mc="http://schemas.openxmlformats.org/markup-compatibility/2006">
          <mc:Choice Requires="x14">
            <control shapeId="22549" r:id="rId24" name="Check Box 21">
              <controlPr defaultSize="0" autoFill="0" autoLine="0" autoPict="0">
                <anchor moveWithCells="1">
                  <from>
                    <xdr:col>14</xdr:col>
                    <xdr:colOff>9525</xdr:colOff>
                    <xdr:row>78</xdr:row>
                    <xdr:rowOff>447675</xdr:rowOff>
                  </from>
                  <to>
                    <xdr:col>14</xdr:col>
                    <xdr:colOff>1085850</xdr:colOff>
                    <xdr:row>78</xdr:row>
                    <xdr:rowOff>704850</xdr:rowOff>
                  </to>
                </anchor>
              </controlPr>
            </control>
          </mc:Choice>
        </mc:AlternateContent>
        <mc:AlternateContent xmlns:mc="http://schemas.openxmlformats.org/markup-compatibility/2006">
          <mc:Choice Requires="x14">
            <control shapeId="22550" r:id="rId25" name="Check Box 22">
              <controlPr defaultSize="0" autoFill="0" autoLine="0" autoPict="0">
                <anchor moveWithCells="1">
                  <from>
                    <xdr:col>14</xdr:col>
                    <xdr:colOff>0</xdr:colOff>
                    <xdr:row>78</xdr:row>
                    <xdr:rowOff>571500</xdr:rowOff>
                  </from>
                  <to>
                    <xdr:col>14</xdr:col>
                    <xdr:colOff>1771650</xdr:colOff>
                    <xdr:row>78</xdr:row>
                    <xdr:rowOff>895350</xdr:rowOff>
                  </to>
                </anchor>
              </controlPr>
            </control>
          </mc:Choice>
        </mc:AlternateContent>
        <mc:AlternateContent xmlns:mc="http://schemas.openxmlformats.org/markup-compatibility/2006">
          <mc:Choice Requires="x14">
            <control shapeId="22551" r:id="rId26" name="Check Box 23">
              <controlPr defaultSize="0" autoFill="0" autoLine="0" autoPict="0">
                <anchor moveWithCells="1">
                  <from>
                    <xdr:col>14</xdr:col>
                    <xdr:colOff>0</xdr:colOff>
                    <xdr:row>78</xdr:row>
                    <xdr:rowOff>781050</xdr:rowOff>
                  </from>
                  <to>
                    <xdr:col>14</xdr:col>
                    <xdr:colOff>1504950</xdr:colOff>
                    <xdr:row>78</xdr:row>
                    <xdr:rowOff>1009650</xdr:rowOff>
                  </to>
                </anchor>
              </controlPr>
            </control>
          </mc:Choice>
        </mc:AlternateContent>
        <mc:AlternateContent xmlns:mc="http://schemas.openxmlformats.org/markup-compatibility/2006">
          <mc:Choice Requires="x14">
            <control shapeId="22552" r:id="rId27" name="Check Box 24">
              <controlPr defaultSize="0" autoFill="0" autoLine="0" autoPict="0">
                <anchor moveWithCells="1">
                  <from>
                    <xdr:col>12</xdr:col>
                    <xdr:colOff>1466850</xdr:colOff>
                    <xdr:row>79</xdr:row>
                    <xdr:rowOff>123825</xdr:rowOff>
                  </from>
                  <to>
                    <xdr:col>13</xdr:col>
                    <xdr:colOff>1333500</xdr:colOff>
                    <xdr:row>79</xdr:row>
                    <xdr:rowOff>361950</xdr:rowOff>
                  </to>
                </anchor>
              </controlPr>
            </control>
          </mc:Choice>
        </mc:AlternateContent>
        <mc:AlternateContent xmlns:mc="http://schemas.openxmlformats.org/markup-compatibility/2006">
          <mc:Choice Requires="x14">
            <control shapeId="22553" r:id="rId28" name="Check Box 25">
              <controlPr defaultSize="0" autoFill="0" autoLine="0" autoPict="0">
                <anchor moveWithCells="1">
                  <from>
                    <xdr:col>13</xdr:col>
                    <xdr:colOff>9525</xdr:colOff>
                    <xdr:row>79</xdr:row>
                    <xdr:rowOff>266700</xdr:rowOff>
                  </from>
                  <to>
                    <xdr:col>13</xdr:col>
                    <xdr:colOff>704850</xdr:colOff>
                    <xdr:row>79</xdr:row>
                    <xdr:rowOff>514350</xdr:rowOff>
                  </to>
                </anchor>
              </controlPr>
            </control>
          </mc:Choice>
        </mc:AlternateContent>
        <mc:AlternateContent xmlns:mc="http://schemas.openxmlformats.org/markup-compatibility/2006">
          <mc:Choice Requires="x14">
            <control shapeId="22554" r:id="rId29" name="Check Box 26">
              <controlPr defaultSize="0" autoFill="0" autoLine="0" autoPict="0">
                <anchor moveWithCells="1">
                  <from>
                    <xdr:col>12</xdr:col>
                    <xdr:colOff>1466850</xdr:colOff>
                    <xdr:row>79</xdr:row>
                    <xdr:rowOff>428625</xdr:rowOff>
                  </from>
                  <to>
                    <xdr:col>13</xdr:col>
                    <xdr:colOff>1066800</xdr:colOff>
                    <xdr:row>79</xdr:row>
                    <xdr:rowOff>666750</xdr:rowOff>
                  </to>
                </anchor>
              </controlPr>
            </control>
          </mc:Choice>
        </mc:AlternateContent>
        <mc:AlternateContent xmlns:mc="http://schemas.openxmlformats.org/markup-compatibility/2006">
          <mc:Choice Requires="x14">
            <control shapeId="22555" r:id="rId30" name="Check Box 27">
              <controlPr defaultSize="0" autoFill="0" autoLine="0" autoPict="0">
                <anchor moveWithCells="1">
                  <from>
                    <xdr:col>13</xdr:col>
                    <xdr:colOff>0</xdr:colOff>
                    <xdr:row>79</xdr:row>
                    <xdr:rowOff>552450</xdr:rowOff>
                  </from>
                  <to>
                    <xdr:col>14</xdr:col>
                    <xdr:colOff>57150</xdr:colOff>
                    <xdr:row>79</xdr:row>
                    <xdr:rowOff>857250</xdr:rowOff>
                  </to>
                </anchor>
              </controlPr>
            </control>
          </mc:Choice>
        </mc:AlternateContent>
        <mc:AlternateContent xmlns:mc="http://schemas.openxmlformats.org/markup-compatibility/2006">
          <mc:Choice Requires="x14">
            <control shapeId="22556" r:id="rId31" name="Check Box 28">
              <controlPr defaultSize="0" autoFill="0" autoLine="0" autoPict="0">
                <anchor moveWithCells="1">
                  <from>
                    <xdr:col>12</xdr:col>
                    <xdr:colOff>1457325</xdr:colOff>
                    <xdr:row>78</xdr:row>
                    <xdr:rowOff>1304925</xdr:rowOff>
                  </from>
                  <to>
                    <xdr:col>13</xdr:col>
                    <xdr:colOff>933450</xdr:colOff>
                    <xdr:row>79</xdr:row>
                    <xdr:rowOff>228600</xdr:rowOff>
                  </to>
                </anchor>
              </controlPr>
            </control>
          </mc:Choice>
        </mc:AlternateContent>
        <mc:AlternateContent xmlns:mc="http://schemas.openxmlformats.org/markup-compatibility/2006">
          <mc:Choice Requires="x14">
            <control shapeId="22557" r:id="rId32" name="Check Box 29">
              <controlPr defaultSize="0" autoFill="0" autoLine="0" autoPict="0">
                <anchor moveWithCells="1">
                  <from>
                    <xdr:col>13</xdr:col>
                    <xdr:colOff>1543050</xdr:colOff>
                    <xdr:row>79</xdr:row>
                    <xdr:rowOff>114300</xdr:rowOff>
                  </from>
                  <to>
                    <xdr:col>14</xdr:col>
                    <xdr:colOff>1771650</xdr:colOff>
                    <xdr:row>79</xdr:row>
                    <xdr:rowOff>361950</xdr:rowOff>
                  </to>
                </anchor>
              </controlPr>
            </control>
          </mc:Choice>
        </mc:AlternateContent>
        <mc:AlternateContent xmlns:mc="http://schemas.openxmlformats.org/markup-compatibility/2006">
          <mc:Choice Requires="x14">
            <control shapeId="22558" r:id="rId33" name="Check Box 30">
              <controlPr defaultSize="0" autoFill="0" autoLine="0" autoPict="0">
                <anchor moveWithCells="1">
                  <from>
                    <xdr:col>14</xdr:col>
                    <xdr:colOff>9525</xdr:colOff>
                    <xdr:row>79</xdr:row>
                    <xdr:rowOff>285750</xdr:rowOff>
                  </from>
                  <to>
                    <xdr:col>14</xdr:col>
                    <xdr:colOff>1771650</xdr:colOff>
                    <xdr:row>79</xdr:row>
                    <xdr:rowOff>514350</xdr:rowOff>
                  </to>
                </anchor>
              </controlPr>
            </control>
          </mc:Choice>
        </mc:AlternateContent>
        <mc:AlternateContent xmlns:mc="http://schemas.openxmlformats.org/markup-compatibility/2006">
          <mc:Choice Requires="x14">
            <control shapeId="22559" r:id="rId34" name="Check Box 31">
              <controlPr defaultSize="0" autoFill="0" autoLine="0" autoPict="0">
                <anchor moveWithCells="1">
                  <from>
                    <xdr:col>14</xdr:col>
                    <xdr:colOff>9525</xdr:colOff>
                    <xdr:row>79</xdr:row>
                    <xdr:rowOff>447675</xdr:rowOff>
                  </from>
                  <to>
                    <xdr:col>14</xdr:col>
                    <xdr:colOff>1085850</xdr:colOff>
                    <xdr:row>79</xdr:row>
                    <xdr:rowOff>704850</xdr:rowOff>
                  </to>
                </anchor>
              </controlPr>
            </control>
          </mc:Choice>
        </mc:AlternateContent>
        <mc:AlternateContent xmlns:mc="http://schemas.openxmlformats.org/markup-compatibility/2006">
          <mc:Choice Requires="x14">
            <control shapeId="22560" r:id="rId35" name="Check Box 32">
              <controlPr defaultSize="0" autoFill="0" autoLine="0" autoPict="0">
                <anchor moveWithCells="1">
                  <from>
                    <xdr:col>14</xdr:col>
                    <xdr:colOff>0</xdr:colOff>
                    <xdr:row>79</xdr:row>
                    <xdr:rowOff>571500</xdr:rowOff>
                  </from>
                  <to>
                    <xdr:col>14</xdr:col>
                    <xdr:colOff>1771650</xdr:colOff>
                    <xdr:row>79</xdr:row>
                    <xdr:rowOff>895350</xdr:rowOff>
                  </to>
                </anchor>
              </controlPr>
            </control>
          </mc:Choice>
        </mc:AlternateContent>
        <mc:AlternateContent xmlns:mc="http://schemas.openxmlformats.org/markup-compatibility/2006">
          <mc:Choice Requires="x14">
            <control shapeId="22561" r:id="rId36" name="Check Box 33">
              <controlPr defaultSize="0" autoFill="0" autoLine="0" autoPict="0">
                <anchor moveWithCells="1">
                  <from>
                    <xdr:col>14</xdr:col>
                    <xdr:colOff>0</xdr:colOff>
                    <xdr:row>79</xdr:row>
                    <xdr:rowOff>781050</xdr:rowOff>
                  </from>
                  <to>
                    <xdr:col>14</xdr:col>
                    <xdr:colOff>1504950</xdr:colOff>
                    <xdr:row>79</xdr:row>
                    <xdr:rowOff>1009650</xdr:rowOff>
                  </to>
                </anchor>
              </controlPr>
            </control>
          </mc:Choice>
        </mc:AlternateContent>
        <mc:AlternateContent xmlns:mc="http://schemas.openxmlformats.org/markup-compatibility/2006">
          <mc:Choice Requires="x14">
            <control shapeId="22562" r:id="rId37" name="Check Box 34">
              <controlPr defaultSize="0" autoFill="0" autoLine="0" autoPict="0">
                <anchor moveWithCells="1">
                  <from>
                    <xdr:col>13</xdr:col>
                    <xdr:colOff>1533525</xdr:colOff>
                    <xdr:row>78</xdr:row>
                    <xdr:rowOff>1285875</xdr:rowOff>
                  </from>
                  <to>
                    <xdr:col>14</xdr:col>
                    <xdr:colOff>971550</xdr:colOff>
                    <xdr:row>79</xdr:row>
                    <xdr:rowOff>209550</xdr:rowOff>
                  </to>
                </anchor>
              </controlPr>
            </control>
          </mc:Choice>
        </mc:AlternateContent>
        <mc:AlternateContent xmlns:mc="http://schemas.openxmlformats.org/markup-compatibility/2006">
          <mc:Choice Requires="x14">
            <control shapeId="22563" r:id="rId38" name="Check Box 35">
              <controlPr defaultSize="0" autoFill="0" autoLine="0" autoPict="0">
                <anchor moveWithCells="1">
                  <from>
                    <xdr:col>12</xdr:col>
                    <xdr:colOff>1466850</xdr:colOff>
                    <xdr:row>80</xdr:row>
                    <xdr:rowOff>123825</xdr:rowOff>
                  </from>
                  <to>
                    <xdr:col>13</xdr:col>
                    <xdr:colOff>1333500</xdr:colOff>
                    <xdr:row>80</xdr:row>
                    <xdr:rowOff>361950</xdr:rowOff>
                  </to>
                </anchor>
              </controlPr>
            </control>
          </mc:Choice>
        </mc:AlternateContent>
        <mc:AlternateContent xmlns:mc="http://schemas.openxmlformats.org/markup-compatibility/2006">
          <mc:Choice Requires="x14">
            <control shapeId="22564" r:id="rId39" name="Check Box 36">
              <controlPr defaultSize="0" autoFill="0" autoLine="0" autoPict="0">
                <anchor moveWithCells="1">
                  <from>
                    <xdr:col>13</xdr:col>
                    <xdr:colOff>9525</xdr:colOff>
                    <xdr:row>80</xdr:row>
                    <xdr:rowOff>266700</xdr:rowOff>
                  </from>
                  <to>
                    <xdr:col>13</xdr:col>
                    <xdr:colOff>704850</xdr:colOff>
                    <xdr:row>80</xdr:row>
                    <xdr:rowOff>514350</xdr:rowOff>
                  </to>
                </anchor>
              </controlPr>
            </control>
          </mc:Choice>
        </mc:AlternateContent>
        <mc:AlternateContent xmlns:mc="http://schemas.openxmlformats.org/markup-compatibility/2006">
          <mc:Choice Requires="x14">
            <control shapeId="22565" r:id="rId40" name="Check Box 37">
              <controlPr defaultSize="0" autoFill="0" autoLine="0" autoPict="0">
                <anchor moveWithCells="1">
                  <from>
                    <xdr:col>12</xdr:col>
                    <xdr:colOff>1466850</xdr:colOff>
                    <xdr:row>80</xdr:row>
                    <xdr:rowOff>428625</xdr:rowOff>
                  </from>
                  <to>
                    <xdr:col>13</xdr:col>
                    <xdr:colOff>1066800</xdr:colOff>
                    <xdr:row>80</xdr:row>
                    <xdr:rowOff>666750</xdr:rowOff>
                  </to>
                </anchor>
              </controlPr>
            </control>
          </mc:Choice>
        </mc:AlternateContent>
        <mc:AlternateContent xmlns:mc="http://schemas.openxmlformats.org/markup-compatibility/2006">
          <mc:Choice Requires="x14">
            <control shapeId="22566" r:id="rId41" name="Check Box 38">
              <controlPr defaultSize="0" autoFill="0" autoLine="0" autoPict="0">
                <anchor moveWithCells="1">
                  <from>
                    <xdr:col>13</xdr:col>
                    <xdr:colOff>0</xdr:colOff>
                    <xdr:row>80</xdr:row>
                    <xdr:rowOff>552450</xdr:rowOff>
                  </from>
                  <to>
                    <xdr:col>14</xdr:col>
                    <xdr:colOff>57150</xdr:colOff>
                    <xdr:row>80</xdr:row>
                    <xdr:rowOff>857250</xdr:rowOff>
                  </to>
                </anchor>
              </controlPr>
            </control>
          </mc:Choice>
        </mc:AlternateContent>
        <mc:AlternateContent xmlns:mc="http://schemas.openxmlformats.org/markup-compatibility/2006">
          <mc:Choice Requires="x14">
            <control shapeId="22567" r:id="rId42" name="Check Box 39">
              <controlPr defaultSize="0" autoFill="0" autoLine="0" autoPict="0">
                <anchor moveWithCells="1">
                  <from>
                    <xdr:col>13</xdr:col>
                    <xdr:colOff>0</xdr:colOff>
                    <xdr:row>79</xdr:row>
                    <xdr:rowOff>1238250</xdr:rowOff>
                  </from>
                  <to>
                    <xdr:col>13</xdr:col>
                    <xdr:colOff>971550</xdr:colOff>
                    <xdr:row>80</xdr:row>
                    <xdr:rowOff>247650</xdr:rowOff>
                  </to>
                </anchor>
              </controlPr>
            </control>
          </mc:Choice>
        </mc:AlternateContent>
        <mc:AlternateContent xmlns:mc="http://schemas.openxmlformats.org/markup-compatibility/2006">
          <mc:Choice Requires="x14">
            <control shapeId="22568" r:id="rId43" name="Check Box 40">
              <controlPr defaultSize="0" autoFill="0" autoLine="0" autoPict="0">
                <anchor moveWithCells="1">
                  <from>
                    <xdr:col>13</xdr:col>
                    <xdr:colOff>1543050</xdr:colOff>
                    <xdr:row>80</xdr:row>
                    <xdr:rowOff>114300</xdr:rowOff>
                  </from>
                  <to>
                    <xdr:col>14</xdr:col>
                    <xdr:colOff>1771650</xdr:colOff>
                    <xdr:row>80</xdr:row>
                    <xdr:rowOff>361950</xdr:rowOff>
                  </to>
                </anchor>
              </controlPr>
            </control>
          </mc:Choice>
        </mc:AlternateContent>
        <mc:AlternateContent xmlns:mc="http://schemas.openxmlformats.org/markup-compatibility/2006">
          <mc:Choice Requires="x14">
            <control shapeId="22569" r:id="rId44" name="Check Box 41">
              <controlPr defaultSize="0" autoFill="0" autoLine="0" autoPict="0">
                <anchor moveWithCells="1">
                  <from>
                    <xdr:col>14</xdr:col>
                    <xdr:colOff>0</xdr:colOff>
                    <xdr:row>79</xdr:row>
                    <xdr:rowOff>1228725</xdr:rowOff>
                  </from>
                  <to>
                    <xdr:col>14</xdr:col>
                    <xdr:colOff>971550</xdr:colOff>
                    <xdr:row>80</xdr:row>
                    <xdr:rowOff>247650</xdr:rowOff>
                  </to>
                </anchor>
              </controlPr>
            </control>
          </mc:Choice>
        </mc:AlternateContent>
        <mc:AlternateContent xmlns:mc="http://schemas.openxmlformats.org/markup-compatibility/2006">
          <mc:Choice Requires="x14">
            <control shapeId="22570" r:id="rId45" name="Check Box 42">
              <controlPr defaultSize="0" autoFill="0" autoLine="0" autoPict="0">
                <anchor moveWithCells="1">
                  <from>
                    <xdr:col>14</xdr:col>
                    <xdr:colOff>9525</xdr:colOff>
                    <xdr:row>80</xdr:row>
                    <xdr:rowOff>285750</xdr:rowOff>
                  </from>
                  <to>
                    <xdr:col>14</xdr:col>
                    <xdr:colOff>1771650</xdr:colOff>
                    <xdr:row>80</xdr:row>
                    <xdr:rowOff>514350</xdr:rowOff>
                  </to>
                </anchor>
              </controlPr>
            </control>
          </mc:Choice>
        </mc:AlternateContent>
        <mc:AlternateContent xmlns:mc="http://schemas.openxmlformats.org/markup-compatibility/2006">
          <mc:Choice Requires="x14">
            <control shapeId="22571" r:id="rId46" name="Check Box 43">
              <controlPr defaultSize="0" autoFill="0" autoLine="0" autoPict="0">
                <anchor moveWithCells="1">
                  <from>
                    <xdr:col>14</xdr:col>
                    <xdr:colOff>9525</xdr:colOff>
                    <xdr:row>80</xdr:row>
                    <xdr:rowOff>447675</xdr:rowOff>
                  </from>
                  <to>
                    <xdr:col>14</xdr:col>
                    <xdr:colOff>1085850</xdr:colOff>
                    <xdr:row>80</xdr:row>
                    <xdr:rowOff>704850</xdr:rowOff>
                  </to>
                </anchor>
              </controlPr>
            </control>
          </mc:Choice>
        </mc:AlternateContent>
        <mc:AlternateContent xmlns:mc="http://schemas.openxmlformats.org/markup-compatibility/2006">
          <mc:Choice Requires="x14">
            <control shapeId="22572" r:id="rId47" name="Check Box 44">
              <controlPr defaultSize="0" autoFill="0" autoLine="0" autoPict="0">
                <anchor moveWithCells="1">
                  <from>
                    <xdr:col>14</xdr:col>
                    <xdr:colOff>0</xdr:colOff>
                    <xdr:row>80</xdr:row>
                    <xdr:rowOff>571500</xdr:rowOff>
                  </from>
                  <to>
                    <xdr:col>14</xdr:col>
                    <xdr:colOff>1771650</xdr:colOff>
                    <xdr:row>80</xdr:row>
                    <xdr:rowOff>895350</xdr:rowOff>
                  </to>
                </anchor>
              </controlPr>
            </control>
          </mc:Choice>
        </mc:AlternateContent>
        <mc:AlternateContent xmlns:mc="http://schemas.openxmlformats.org/markup-compatibility/2006">
          <mc:Choice Requires="x14">
            <control shapeId="22573" r:id="rId48" name="Check Box 45">
              <controlPr defaultSize="0" autoFill="0" autoLine="0" autoPict="0">
                <anchor moveWithCells="1">
                  <from>
                    <xdr:col>14</xdr:col>
                    <xdr:colOff>0</xdr:colOff>
                    <xdr:row>80</xdr:row>
                    <xdr:rowOff>781050</xdr:rowOff>
                  </from>
                  <to>
                    <xdr:col>14</xdr:col>
                    <xdr:colOff>1504950</xdr:colOff>
                    <xdr:row>80</xdr:row>
                    <xdr:rowOff>1009650</xdr:rowOff>
                  </to>
                </anchor>
              </controlPr>
            </control>
          </mc:Choice>
        </mc:AlternateContent>
        <mc:AlternateContent xmlns:mc="http://schemas.openxmlformats.org/markup-compatibility/2006">
          <mc:Choice Requires="x14">
            <control shapeId="22574" r:id="rId49" name="Check Box 46">
              <controlPr defaultSize="0" autoFill="0" autoLine="0" autoPict="0">
                <anchor moveWithCells="1">
                  <from>
                    <xdr:col>12</xdr:col>
                    <xdr:colOff>1466850</xdr:colOff>
                    <xdr:row>81</xdr:row>
                    <xdr:rowOff>123825</xdr:rowOff>
                  </from>
                  <to>
                    <xdr:col>13</xdr:col>
                    <xdr:colOff>1333500</xdr:colOff>
                    <xdr:row>81</xdr:row>
                    <xdr:rowOff>361950</xdr:rowOff>
                  </to>
                </anchor>
              </controlPr>
            </control>
          </mc:Choice>
        </mc:AlternateContent>
        <mc:AlternateContent xmlns:mc="http://schemas.openxmlformats.org/markup-compatibility/2006">
          <mc:Choice Requires="x14">
            <control shapeId="22575" r:id="rId50" name="Check Box 47">
              <controlPr defaultSize="0" autoFill="0" autoLine="0" autoPict="0">
                <anchor moveWithCells="1">
                  <from>
                    <xdr:col>13</xdr:col>
                    <xdr:colOff>9525</xdr:colOff>
                    <xdr:row>81</xdr:row>
                    <xdr:rowOff>266700</xdr:rowOff>
                  </from>
                  <to>
                    <xdr:col>13</xdr:col>
                    <xdr:colOff>704850</xdr:colOff>
                    <xdr:row>81</xdr:row>
                    <xdr:rowOff>514350</xdr:rowOff>
                  </to>
                </anchor>
              </controlPr>
            </control>
          </mc:Choice>
        </mc:AlternateContent>
        <mc:AlternateContent xmlns:mc="http://schemas.openxmlformats.org/markup-compatibility/2006">
          <mc:Choice Requires="x14">
            <control shapeId="22576" r:id="rId51" name="Check Box 48">
              <controlPr defaultSize="0" autoFill="0" autoLine="0" autoPict="0">
                <anchor moveWithCells="1">
                  <from>
                    <xdr:col>12</xdr:col>
                    <xdr:colOff>1466850</xdr:colOff>
                    <xdr:row>81</xdr:row>
                    <xdr:rowOff>428625</xdr:rowOff>
                  </from>
                  <to>
                    <xdr:col>13</xdr:col>
                    <xdr:colOff>1066800</xdr:colOff>
                    <xdr:row>81</xdr:row>
                    <xdr:rowOff>666750</xdr:rowOff>
                  </to>
                </anchor>
              </controlPr>
            </control>
          </mc:Choice>
        </mc:AlternateContent>
        <mc:AlternateContent xmlns:mc="http://schemas.openxmlformats.org/markup-compatibility/2006">
          <mc:Choice Requires="x14">
            <control shapeId="22577" r:id="rId52" name="Check Box 49">
              <controlPr defaultSize="0" autoFill="0" autoLine="0" autoPict="0">
                <anchor moveWithCells="1">
                  <from>
                    <xdr:col>13</xdr:col>
                    <xdr:colOff>0</xdr:colOff>
                    <xdr:row>81</xdr:row>
                    <xdr:rowOff>552450</xdr:rowOff>
                  </from>
                  <to>
                    <xdr:col>14</xdr:col>
                    <xdr:colOff>57150</xdr:colOff>
                    <xdr:row>81</xdr:row>
                    <xdr:rowOff>857250</xdr:rowOff>
                  </to>
                </anchor>
              </controlPr>
            </control>
          </mc:Choice>
        </mc:AlternateContent>
        <mc:AlternateContent xmlns:mc="http://schemas.openxmlformats.org/markup-compatibility/2006">
          <mc:Choice Requires="x14">
            <control shapeId="22578" r:id="rId53" name="Check Box 50">
              <controlPr defaultSize="0" autoFill="0" autoLine="0" autoPict="0">
                <anchor moveWithCells="1">
                  <from>
                    <xdr:col>12</xdr:col>
                    <xdr:colOff>1457325</xdr:colOff>
                    <xdr:row>80</xdr:row>
                    <xdr:rowOff>1285875</xdr:rowOff>
                  </from>
                  <to>
                    <xdr:col>13</xdr:col>
                    <xdr:colOff>933450</xdr:colOff>
                    <xdr:row>81</xdr:row>
                    <xdr:rowOff>247650</xdr:rowOff>
                  </to>
                </anchor>
              </controlPr>
            </control>
          </mc:Choice>
        </mc:AlternateContent>
        <mc:AlternateContent xmlns:mc="http://schemas.openxmlformats.org/markup-compatibility/2006">
          <mc:Choice Requires="x14">
            <control shapeId="22579" r:id="rId54" name="Check Box 51">
              <controlPr defaultSize="0" autoFill="0" autoLine="0" autoPict="0">
                <anchor moveWithCells="1">
                  <from>
                    <xdr:col>13</xdr:col>
                    <xdr:colOff>1543050</xdr:colOff>
                    <xdr:row>81</xdr:row>
                    <xdr:rowOff>114300</xdr:rowOff>
                  </from>
                  <to>
                    <xdr:col>14</xdr:col>
                    <xdr:colOff>1771650</xdr:colOff>
                    <xdr:row>81</xdr:row>
                    <xdr:rowOff>361950</xdr:rowOff>
                  </to>
                </anchor>
              </controlPr>
            </control>
          </mc:Choice>
        </mc:AlternateContent>
        <mc:AlternateContent xmlns:mc="http://schemas.openxmlformats.org/markup-compatibility/2006">
          <mc:Choice Requires="x14">
            <control shapeId="22580" r:id="rId55" name="Check Box 52">
              <controlPr defaultSize="0" autoFill="0" autoLine="0" autoPict="0">
                <anchor moveWithCells="1">
                  <from>
                    <xdr:col>13</xdr:col>
                    <xdr:colOff>1533525</xdr:colOff>
                    <xdr:row>80</xdr:row>
                    <xdr:rowOff>1276350</xdr:rowOff>
                  </from>
                  <to>
                    <xdr:col>14</xdr:col>
                    <xdr:colOff>971550</xdr:colOff>
                    <xdr:row>81</xdr:row>
                    <xdr:rowOff>247650</xdr:rowOff>
                  </to>
                </anchor>
              </controlPr>
            </control>
          </mc:Choice>
        </mc:AlternateContent>
        <mc:AlternateContent xmlns:mc="http://schemas.openxmlformats.org/markup-compatibility/2006">
          <mc:Choice Requires="x14">
            <control shapeId="22581" r:id="rId56" name="Check Box 53">
              <controlPr defaultSize="0" autoFill="0" autoLine="0" autoPict="0">
                <anchor moveWithCells="1">
                  <from>
                    <xdr:col>14</xdr:col>
                    <xdr:colOff>9525</xdr:colOff>
                    <xdr:row>81</xdr:row>
                    <xdr:rowOff>285750</xdr:rowOff>
                  </from>
                  <to>
                    <xdr:col>14</xdr:col>
                    <xdr:colOff>1771650</xdr:colOff>
                    <xdr:row>81</xdr:row>
                    <xdr:rowOff>514350</xdr:rowOff>
                  </to>
                </anchor>
              </controlPr>
            </control>
          </mc:Choice>
        </mc:AlternateContent>
        <mc:AlternateContent xmlns:mc="http://schemas.openxmlformats.org/markup-compatibility/2006">
          <mc:Choice Requires="x14">
            <control shapeId="22582" r:id="rId57" name="Check Box 54">
              <controlPr defaultSize="0" autoFill="0" autoLine="0" autoPict="0">
                <anchor moveWithCells="1">
                  <from>
                    <xdr:col>14</xdr:col>
                    <xdr:colOff>9525</xdr:colOff>
                    <xdr:row>81</xdr:row>
                    <xdr:rowOff>447675</xdr:rowOff>
                  </from>
                  <to>
                    <xdr:col>14</xdr:col>
                    <xdr:colOff>1085850</xdr:colOff>
                    <xdr:row>81</xdr:row>
                    <xdr:rowOff>704850</xdr:rowOff>
                  </to>
                </anchor>
              </controlPr>
            </control>
          </mc:Choice>
        </mc:AlternateContent>
        <mc:AlternateContent xmlns:mc="http://schemas.openxmlformats.org/markup-compatibility/2006">
          <mc:Choice Requires="x14">
            <control shapeId="22583" r:id="rId58" name="Check Box 55">
              <controlPr defaultSize="0" autoFill="0" autoLine="0" autoPict="0">
                <anchor moveWithCells="1">
                  <from>
                    <xdr:col>14</xdr:col>
                    <xdr:colOff>0</xdr:colOff>
                    <xdr:row>81</xdr:row>
                    <xdr:rowOff>571500</xdr:rowOff>
                  </from>
                  <to>
                    <xdr:col>14</xdr:col>
                    <xdr:colOff>1771650</xdr:colOff>
                    <xdr:row>81</xdr:row>
                    <xdr:rowOff>895350</xdr:rowOff>
                  </to>
                </anchor>
              </controlPr>
            </control>
          </mc:Choice>
        </mc:AlternateContent>
        <mc:AlternateContent xmlns:mc="http://schemas.openxmlformats.org/markup-compatibility/2006">
          <mc:Choice Requires="x14">
            <control shapeId="22584" r:id="rId59" name="Check Box 56">
              <controlPr defaultSize="0" autoFill="0" autoLine="0" autoPict="0">
                <anchor moveWithCells="1">
                  <from>
                    <xdr:col>14</xdr:col>
                    <xdr:colOff>0</xdr:colOff>
                    <xdr:row>81</xdr:row>
                    <xdr:rowOff>781050</xdr:rowOff>
                  </from>
                  <to>
                    <xdr:col>14</xdr:col>
                    <xdr:colOff>1504950</xdr:colOff>
                    <xdr:row>81</xdr:row>
                    <xdr:rowOff>1009650</xdr:rowOff>
                  </to>
                </anchor>
              </controlPr>
            </control>
          </mc:Choice>
        </mc:AlternateContent>
        <mc:AlternateContent xmlns:mc="http://schemas.openxmlformats.org/markup-compatibility/2006">
          <mc:Choice Requires="x14">
            <control shapeId="22585" r:id="rId60" name="Check Box 57">
              <controlPr defaultSize="0" autoFill="0" autoLine="0" autoPict="0">
                <anchor moveWithCells="1">
                  <from>
                    <xdr:col>12</xdr:col>
                    <xdr:colOff>1466850</xdr:colOff>
                    <xdr:row>82</xdr:row>
                    <xdr:rowOff>123825</xdr:rowOff>
                  </from>
                  <to>
                    <xdr:col>13</xdr:col>
                    <xdr:colOff>1333500</xdr:colOff>
                    <xdr:row>82</xdr:row>
                    <xdr:rowOff>361950</xdr:rowOff>
                  </to>
                </anchor>
              </controlPr>
            </control>
          </mc:Choice>
        </mc:AlternateContent>
        <mc:AlternateContent xmlns:mc="http://schemas.openxmlformats.org/markup-compatibility/2006">
          <mc:Choice Requires="x14">
            <control shapeId="22586" r:id="rId61" name="Check Box 58">
              <controlPr defaultSize="0" autoFill="0" autoLine="0" autoPict="0">
                <anchor moveWithCells="1">
                  <from>
                    <xdr:col>13</xdr:col>
                    <xdr:colOff>9525</xdr:colOff>
                    <xdr:row>82</xdr:row>
                    <xdr:rowOff>266700</xdr:rowOff>
                  </from>
                  <to>
                    <xdr:col>13</xdr:col>
                    <xdr:colOff>704850</xdr:colOff>
                    <xdr:row>82</xdr:row>
                    <xdr:rowOff>514350</xdr:rowOff>
                  </to>
                </anchor>
              </controlPr>
            </control>
          </mc:Choice>
        </mc:AlternateContent>
        <mc:AlternateContent xmlns:mc="http://schemas.openxmlformats.org/markup-compatibility/2006">
          <mc:Choice Requires="x14">
            <control shapeId="22587" r:id="rId62" name="Check Box 59">
              <controlPr defaultSize="0" autoFill="0" autoLine="0" autoPict="0">
                <anchor moveWithCells="1">
                  <from>
                    <xdr:col>12</xdr:col>
                    <xdr:colOff>1466850</xdr:colOff>
                    <xdr:row>82</xdr:row>
                    <xdr:rowOff>428625</xdr:rowOff>
                  </from>
                  <to>
                    <xdr:col>13</xdr:col>
                    <xdr:colOff>1066800</xdr:colOff>
                    <xdr:row>82</xdr:row>
                    <xdr:rowOff>666750</xdr:rowOff>
                  </to>
                </anchor>
              </controlPr>
            </control>
          </mc:Choice>
        </mc:AlternateContent>
        <mc:AlternateContent xmlns:mc="http://schemas.openxmlformats.org/markup-compatibility/2006">
          <mc:Choice Requires="x14">
            <control shapeId="22588" r:id="rId63" name="Check Box 60">
              <controlPr defaultSize="0" autoFill="0" autoLine="0" autoPict="0">
                <anchor moveWithCells="1">
                  <from>
                    <xdr:col>13</xdr:col>
                    <xdr:colOff>0</xdr:colOff>
                    <xdr:row>82</xdr:row>
                    <xdr:rowOff>552450</xdr:rowOff>
                  </from>
                  <to>
                    <xdr:col>14</xdr:col>
                    <xdr:colOff>57150</xdr:colOff>
                    <xdr:row>82</xdr:row>
                    <xdr:rowOff>857250</xdr:rowOff>
                  </to>
                </anchor>
              </controlPr>
            </control>
          </mc:Choice>
        </mc:AlternateContent>
        <mc:AlternateContent xmlns:mc="http://schemas.openxmlformats.org/markup-compatibility/2006">
          <mc:Choice Requires="x14">
            <control shapeId="22589" r:id="rId64" name="Check Box 61">
              <controlPr defaultSize="0" autoFill="0" autoLine="0" autoPict="0">
                <anchor moveWithCells="1">
                  <from>
                    <xdr:col>12</xdr:col>
                    <xdr:colOff>1457325</xdr:colOff>
                    <xdr:row>81</xdr:row>
                    <xdr:rowOff>1352550</xdr:rowOff>
                  </from>
                  <to>
                    <xdr:col>13</xdr:col>
                    <xdr:colOff>933450</xdr:colOff>
                    <xdr:row>82</xdr:row>
                    <xdr:rowOff>247650</xdr:rowOff>
                  </to>
                </anchor>
              </controlPr>
            </control>
          </mc:Choice>
        </mc:AlternateContent>
        <mc:AlternateContent xmlns:mc="http://schemas.openxmlformats.org/markup-compatibility/2006">
          <mc:Choice Requires="x14">
            <control shapeId="22590" r:id="rId65" name="Check Box 62">
              <controlPr defaultSize="0" autoFill="0" autoLine="0" autoPict="0">
                <anchor moveWithCells="1">
                  <from>
                    <xdr:col>13</xdr:col>
                    <xdr:colOff>1543050</xdr:colOff>
                    <xdr:row>82</xdr:row>
                    <xdr:rowOff>114300</xdr:rowOff>
                  </from>
                  <to>
                    <xdr:col>14</xdr:col>
                    <xdr:colOff>1771650</xdr:colOff>
                    <xdr:row>82</xdr:row>
                    <xdr:rowOff>361950</xdr:rowOff>
                  </to>
                </anchor>
              </controlPr>
            </control>
          </mc:Choice>
        </mc:AlternateContent>
        <mc:AlternateContent xmlns:mc="http://schemas.openxmlformats.org/markup-compatibility/2006">
          <mc:Choice Requires="x14">
            <control shapeId="22591" r:id="rId66" name="Check Box 63">
              <controlPr defaultSize="0" autoFill="0" autoLine="0" autoPict="0">
                <anchor moveWithCells="1">
                  <from>
                    <xdr:col>14</xdr:col>
                    <xdr:colOff>0</xdr:colOff>
                    <xdr:row>81</xdr:row>
                    <xdr:rowOff>1352550</xdr:rowOff>
                  </from>
                  <to>
                    <xdr:col>14</xdr:col>
                    <xdr:colOff>971550</xdr:colOff>
                    <xdr:row>82</xdr:row>
                    <xdr:rowOff>247650</xdr:rowOff>
                  </to>
                </anchor>
              </controlPr>
            </control>
          </mc:Choice>
        </mc:AlternateContent>
        <mc:AlternateContent xmlns:mc="http://schemas.openxmlformats.org/markup-compatibility/2006">
          <mc:Choice Requires="x14">
            <control shapeId="22592" r:id="rId67" name="Check Box 64">
              <controlPr defaultSize="0" autoFill="0" autoLine="0" autoPict="0">
                <anchor moveWithCells="1">
                  <from>
                    <xdr:col>14</xdr:col>
                    <xdr:colOff>9525</xdr:colOff>
                    <xdr:row>82</xdr:row>
                    <xdr:rowOff>285750</xdr:rowOff>
                  </from>
                  <to>
                    <xdr:col>14</xdr:col>
                    <xdr:colOff>1771650</xdr:colOff>
                    <xdr:row>82</xdr:row>
                    <xdr:rowOff>514350</xdr:rowOff>
                  </to>
                </anchor>
              </controlPr>
            </control>
          </mc:Choice>
        </mc:AlternateContent>
        <mc:AlternateContent xmlns:mc="http://schemas.openxmlformats.org/markup-compatibility/2006">
          <mc:Choice Requires="x14">
            <control shapeId="22593" r:id="rId68" name="Check Box 65">
              <controlPr defaultSize="0" autoFill="0" autoLine="0" autoPict="0">
                <anchor moveWithCells="1">
                  <from>
                    <xdr:col>14</xdr:col>
                    <xdr:colOff>9525</xdr:colOff>
                    <xdr:row>82</xdr:row>
                    <xdr:rowOff>447675</xdr:rowOff>
                  </from>
                  <to>
                    <xdr:col>14</xdr:col>
                    <xdr:colOff>1085850</xdr:colOff>
                    <xdr:row>82</xdr:row>
                    <xdr:rowOff>704850</xdr:rowOff>
                  </to>
                </anchor>
              </controlPr>
            </control>
          </mc:Choice>
        </mc:AlternateContent>
        <mc:AlternateContent xmlns:mc="http://schemas.openxmlformats.org/markup-compatibility/2006">
          <mc:Choice Requires="x14">
            <control shapeId="22594" r:id="rId69" name="Check Box 66">
              <controlPr defaultSize="0" autoFill="0" autoLine="0" autoPict="0">
                <anchor moveWithCells="1">
                  <from>
                    <xdr:col>14</xdr:col>
                    <xdr:colOff>0</xdr:colOff>
                    <xdr:row>82</xdr:row>
                    <xdr:rowOff>571500</xdr:rowOff>
                  </from>
                  <to>
                    <xdr:col>14</xdr:col>
                    <xdr:colOff>1771650</xdr:colOff>
                    <xdr:row>82</xdr:row>
                    <xdr:rowOff>895350</xdr:rowOff>
                  </to>
                </anchor>
              </controlPr>
            </control>
          </mc:Choice>
        </mc:AlternateContent>
        <mc:AlternateContent xmlns:mc="http://schemas.openxmlformats.org/markup-compatibility/2006">
          <mc:Choice Requires="x14">
            <control shapeId="22595" r:id="rId70" name="Check Box 67">
              <controlPr defaultSize="0" autoFill="0" autoLine="0" autoPict="0">
                <anchor moveWithCells="1">
                  <from>
                    <xdr:col>14</xdr:col>
                    <xdr:colOff>0</xdr:colOff>
                    <xdr:row>82</xdr:row>
                    <xdr:rowOff>781050</xdr:rowOff>
                  </from>
                  <to>
                    <xdr:col>14</xdr:col>
                    <xdr:colOff>1504950</xdr:colOff>
                    <xdr:row>82</xdr:row>
                    <xdr:rowOff>1009650</xdr:rowOff>
                  </to>
                </anchor>
              </controlPr>
            </control>
          </mc:Choice>
        </mc:AlternateContent>
        <mc:AlternateContent xmlns:mc="http://schemas.openxmlformats.org/markup-compatibility/2006">
          <mc:Choice Requires="x14">
            <control shapeId="22596" r:id="rId71" name="Check Box 68">
              <controlPr defaultSize="0" autoFill="0" autoLine="0" autoPict="0">
                <anchor moveWithCells="1">
                  <from>
                    <xdr:col>12</xdr:col>
                    <xdr:colOff>1466850</xdr:colOff>
                    <xdr:row>83</xdr:row>
                    <xdr:rowOff>123825</xdr:rowOff>
                  </from>
                  <to>
                    <xdr:col>13</xdr:col>
                    <xdr:colOff>1333500</xdr:colOff>
                    <xdr:row>83</xdr:row>
                    <xdr:rowOff>361950</xdr:rowOff>
                  </to>
                </anchor>
              </controlPr>
            </control>
          </mc:Choice>
        </mc:AlternateContent>
        <mc:AlternateContent xmlns:mc="http://schemas.openxmlformats.org/markup-compatibility/2006">
          <mc:Choice Requires="x14">
            <control shapeId="22597" r:id="rId72" name="Check Box 69">
              <controlPr defaultSize="0" autoFill="0" autoLine="0" autoPict="0">
                <anchor moveWithCells="1">
                  <from>
                    <xdr:col>13</xdr:col>
                    <xdr:colOff>9525</xdr:colOff>
                    <xdr:row>83</xdr:row>
                    <xdr:rowOff>266700</xdr:rowOff>
                  </from>
                  <to>
                    <xdr:col>13</xdr:col>
                    <xdr:colOff>704850</xdr:colOff>
                    <xdr:row>83</xdr:row>
                    <xdr:rowOff>514350</xdr:rowOff>
                  </to>
                </anchor>
              </controlPr>
            </control>
          </mc:Choice>
        </mc:AlternateContent>
        <mc:AlternateContent xmlns:mc="http://schemas.openxmlformats.org/markup-compatibility/2006">
          <mc:Choice Requires="x14">
            <control shapeId="22598" r:id="rId73" name="Check Box 70">
              <controlPr defaultSize="0" autoFill="0" autoLine="0" autoPict="0">
                <anchor moveWithCells="1">
                  <from>
                    <xdr:col>12</xdr:col>
                    <xdr:colOff>1466850</xdr:colOff>
                    <xdr:row>83</xdr:row>
                    <xdr:rowOff>428625</xdr:rowOff>
                  </from>
                  <to>
                    <xdr:col>13</xdr:col>
                    <xdr:colOff>1066800</xdr:colOff>
                    <xdr:row>83</xdr:row>
                    <xdr:rowOff>666750</xdr:rowOff>
                  </to>
                </anchor>
              </controlPr>
            </control>
          </mc:Choice>
        </mc:AlternateContent>
        <mc:AlternateContent xmlns:mc="http://schemas.openxmlformats.org/markup-compatibility/2006">
          <mc:Choice Requires="x14">
            <control shapeId="22599" r:id="rId74" name="Check Box 71">
              <controlPr defaultSize="0" autoFill="0" autoLine="0" autoPict="0">
                <anchor moveWithCells="1">
                  <from>
                    <xdr:col>13</xdr:col>
                    <xdr:colOff>0</xdr:colOff>
                    <xdr:row>83</xdr:row>
                    <xdr:rowOff>552450</xdr:rowOff>
                  </from>
                  <to>
                    <xdr:col>14</xdr:col>
                    <xdr:colOff>57150</xdr:colOff>
                    <xdr:row>83</xdr:row>
                    <xdr:rowOff>857250</xdr:rowOff>
                  </to>
                </anchor>
              </controlPr>
            </control>
          </mc:Choice>
        </mc:AlternateContent>
        <mc:AlternateContent xmlns:mc="http://schemas.openxmlformats.org/markup-compatibility/2006">
          <mc:Choice Requires="x14">
            <control shapeId="22600" r:id="rId75" name="Check Box 72">
              <controlPr defaultSize="0" autoFill="0" autoLine="0" autoPict="0">
                <anchor moveWithCells="1">
                  <from>
                    <xdr:col>13</xdr:col>
                    <xdr:colOff>0</xdr:colOff>
                    <xdr:row>82</xdr:row>
                    <xdr:rowOff>1400175</xdr:rowOff>
                  </from>
                  <to>
                    <xdr:col>13</xdr:col>
                    <xdr:colOff>971550</xdr:colOff>
                    <xdr:row>83</xdr:row>
                    <xdr:rowOff>247650</xdr:rowOff>
                  </to>
                </anchor>
              </controlPr>
            </control>
          </mc:Choice>
        </mc:AlternateContent>
        <mc:AlternateContent xmlns:mc="http://schemas.openxmlformats.org/markup-compatibility/2006">
          <mc:Choice Requires="x14">
            <control shapeId="22601" r:id="rId76" name="Check Box 73">
              <controlPr defaultSize="0" autoFill="0" autoLine="0" autoPict="0">
                <anchor moveWithCells="1">
                  <from>
                    <xdr:col>13</xdr:col>
                    <xdr:colOff>1543050</xdr:colOff>
                    <xdr:row>83</xdr:row>
                    <xdr:rowOff>114300</xdr:rowOff>
                  </from>
                  <to>
                    <xdr:col>14</xdr:col>
                    <xdr:colOff>1771650</xdr:colOff>
                    <xdr:row>83</xdr:row>
                    <xdr:rowOff>361950</xdr:rowOff>
                  </to>
                </anchor>
              </controlPr>
            </control>
          </mc:Choice>
        </mc:AlternateContent>
        <mc:AlternateContent xmlns:mc="http://schemas.openxmlformats.org/markup-compatibility/2006">
          <mc:Choice Requires="x14">
            <control shapeId="22602" r:id="rId77" name="Check Box 74">
              <controlPr defaultSize="0" autoFill="0" autoLine="0" autoPict="0">
                <anchor moveWithCells="1">
                  <from>
                    <xdr:col>13</xdr:col>
                    <xdr:colOff>1533525</xdr:colOff>
                    <xdr:row>82</xdr:row>
                    <xdr:rowOff>1390650</xdr:rowOff>
                  </from>
                  <to>
                    <xdr:col>14</xdr:col>
                    <xdr:colOff>971550</xdr:colOff>
                    <xdr:row>83</xdr:row>
                    <xdr:rowOff>247650</xdr:rowOff>
                  </to>
                </anchor>
              </controlPr>
            </control>
          </mc:Choice>
        </mc:AlternateContent>
        <mc:AlternateContent xmlns:mc="http://schemas.openxmlformats.org/markup-compatibility/2006">
          <mc:Choice Requires="x14">
            <control shapeId="22603" r:id="rId78" name="Check Box 75">
              <controlPr defaultSize="0" autoFill="0" autoLine="0" autoPict="0">
                <anchor moveWithCells="1">
                  <from>
                    <xdr:col>14</xdr:col>
                    <xdr:colOff>9525</xdr:colOff>
                    <xdr:row>83</xdr:row>
                    <xdr:rowOff>285750</xdr:rowOff>
                  </from>
                  <to>
                    <xdr:col>14</xdr:col>
                    <xdr:colOff>1771650</xdr:colOff>
                    <xdr:row>83</xdr:row>
                    <xdr:rowOff>514350</xdr:rowOff>
                  </to>
                </anchor>
              </controlPr>
            </control>
          </mc:Choice>
        </mc:AlternateContent>
        <mc:AlternateContent xmlns:mc="http://schemas.openxmlformats.org/markup-compatibility/2006">
          <mc:Choice Requires="x14">
            <control shapeId="22604" r:id="rId79" name="Check Box 76">
              <controlPr defaultSize="0" autoFill="0" autoLine="0" autoPict="0">
                <anchor moveWithCells="1">
                  <from>
                    <xdr:col>14</xdr:col>
                    <xdr:colOff>9525</xdr:colOff>
                    <xdr:row>83</xdr:row>
                    <xdr:rowOff>447675</xdr:rowOff>
                  </from>
                  <to>
                    <xdr:col>14</xdr:col>
                    <xdr:colOff>1085850</xdr:colOff>
                    <xdr:row>83</xdr:row>
                    <xdr:rowOff>704850</xdr:rowOff>
                  </to>
                </anchor>
              </controlPr>
            </control>
          </mc:Choice>
        </mc:AlternateContent>
        <mc:AlternateContent xmlns:mc="http://schemas.openxmlformats.org/markup-compatibility/2006">
          <mc:Choice Requires="x14">
            <control shapeId="22605" r:id="rId80" name="Check Box 77">
              <controlPr defaultSize="0" autoFill="0" autoLine="0" autoPict="0">
                <anchor moveWithCells="1">
                  <from>
                    <xdr:col>14</xdr:col>
                    <xdr:colOff>0</xdr:colOff>
                    <xdr:row>83</xdr:row>
                    <xdr:rowOff>571500</xdr:rowOff>
                  </from>
                  <to>
                    <xdr:col>14</xdr:col>
                    <xdr:colOff>1771650</xdr:colOff>
                    <xdr:row>83</xdr:row>
                    <xdr:rowOff>895350</xdr:rowOff>
                  </to>
                </anchor>
              </controlPr>
            </control>
          </mc:Choice>
        </mc:AlternateContent>
        <mc:AlternateContent xmlns:mc="http://schemas.openxmlformats.org/markup-compatibility/2006">
          <mc:Choice Requires="x14">
            <control shapeId="22606" r:id="rId81" name="Check Box 78">
              <controlPr defaultSize="0" autoFill="0" autoLine="0" autoPict="0">
                <anchor moveWithCells="1">
                  <from>
                    <xdr:col>14</xdr:col>
                    <xdr:colOff>0</xdr:colOff>
                    <xdr:row>83</xdr:row>
                    <xdr:rowOff>781050</xdr:rowOff>
                  </from>
                  <to>
                    <xdr:col>14</xdr:col>
                    <xdr:colOff>1504950</xdr:colOff>
                    <xdr:row>83</xdr:row>
                    <xdr:rowOff>1009650</xdr:rowOff>
                  </to>
                </anchor>
              </controlPr>
            </control>
          </mc:Choice>
        </mc:AlternateContent>
        <mc:AlternateContent xmlns:mc="http://schemas.openxmlformats.org/markup-compatibility/2006">
          <mc:Choice Requires="x14">
            <control shapeId="22607" r:id="rId82" name="Check Box 79">
              <controlPr defaultSize="0" autoFill="0" autoLine="0" autoPict="0">
                <anchor moveWithCells="1">
                  <from>
                    <xdr:col>12</xdr:col>
                    <xdr:colOff>1466850</xdr:colOff>
                    <xdr:row>84</xdr:row>
                    <xdr:rowOff>123825</xdr:rowOff>
                  </from>
                  <to>
                    <xdr:col>13</xdr:col>
                    <xdr:colOff>1333500</xdr:colOff>
                    <xdr:row>84</xdr:row>
                    <xdr:rowOff>361950</xdr:rowOff>
                  </to>
                </anchor>
              </controlPr>
            </control>
          </mc:Choice>
        </mc:AlternateContent>
        <mc:AlternateContent xmlns:mc="http://schemas.openxmlformats.org/markup-compatibility/2006">
          <mc:Choice Requires="x14">
            <control shapeId="22608" r:id="rId83" name="Check Box 80">
              <controlPr defaultSize="0" autoFill="0" autoLine="0" autoPict="0">
                <anchor moveWithCells="1">
                  <from>
                    <xdr:col>13</xdr:col>
                    <xdr:colOff>9525</xdr:colOff>
                    <xdr:row>84</xdr:row>
                    <xdr:rowOff>266700</xdr:rowOff>
                  </from>
                  <to>
                    <xdr:col>13</xdr:col>
                    <xdr:colOff>704850</xdr:colOff>
                    <xdr:row>84</xdr:row>
                    <xdr:rowOff>514350</xdr:rowOff>
                  </to>
                </anchor>
              </controlPr>
            </control>
          </mc:Choice>
        </mc:AlternateContent>
        <mc:AlternateContent xmlns:mc="http://schemas.openxmlformats.org/markup-compatibility/2006">
          <mc:Choice Requires="x14">
            <control shapeId="22609" r:id="rId84" name="Check Box 81">
              <controlPr defaultSize="0" autoFill="0" autoLine="0" autoPict="0">
                <anchor moveWithCells="1">
                  <from>
                    <xdr:col>12</xdr:col>
                    <xdr:colOff>1466850</xdr:colOff>
                    <xdr:row>84</xdr:row>
                    <xdr:rowOff>428625</xdr:rowOff>
                  </from>
                  <to>
                    <xdr:col>13</xdr:col>
                    <xdr:colOff>1066800</xdr:colOff>
                    <xdr:row>84</xdr:row>
                    <xdr:rowOff>666750</xdr:rowOff>
                  </to>
                </anchor>
              </controlPr>
            </control>
          </mc:Choice>
        </mc:AlternateContent>
        <mc:AlternateContent xmlns:mc="http://schemas.openxmlformats.org/markup-compatibility/2006">
          <mc:Choice Requires="x14">
            <control shapeId="22610" r:id="rId85" name="Check Box 82">
              <controlPr defaultSize="0" autoFill="0" autoLine="0" autoPict="0">
                <anchor moveWithCells="1">
                  <from>
                    <xdr:col>13</xdr:col>
                    <xdr:colOff>0</xdr:colOff>
                    <xdr:row>84</xdr:row>
                    <xdr:rowOff>552450</xdr:rowOff>
                  </from>
                  <to>
                    <xdr:col>14</xdr:col>
                    <xdr:colOff>57150</xdr:colOff>
                    <xdr:row>84</xdr:row>
                    <xdr:rowOff>857250</xdr:rowOff>
                  </to>
                </anchor>
              </controlPr>
            </control>
          </mc:Choice>
        </mc:AlternateContent>
        <mc:AlternateContent xmlns:mc="http://schemas.openxmlformats.org/markup-compatibility/2006">
          <mc:Choice Requires="x14">
            <control shapeId="22611" r:id="rId86" name="Check Box 83">
              <controlPr defaultSize="0" autoFill="0" autoLine="0" autoPict="0">
                <anchor moveWithCells="1">
                  <from>
                    <xdr:col>13</xdr:col>
                    <xdr:colOff>0</xdr:colOff>
                    <xdr:row>83</xdr:row>
                    <xdr:rowOff>1285875</xdr:rowOff>
                  </from>
                  <to>
                    <xdr:col>13</xdr:col>
                    <xdr:colOff>971550</xdr:colOff>
                    <xdr:row>84</xdr:row>
                    <xdr:rowOff>247650</xdr:rowOff>
                  </to>
                </anchor>
              </controlPr>
            </control>
          </mc:Choice>
        </mc:AlternateContent>
        <mc:AlternateContent xmlns:mc="http://schemas.openxmlformats.org/markup-compatibility/2006">
          <mc:Choice Requires="x14">
            <control shapeId="22612" r:id="rId87" name="Check Box 84">
              <controlPr defaultSize="0" autoFill="0" autoLine="0" autoPict="0">
                <anchor moveWithCells="1">
                  <from>
                    <xdr:col>13</xdr:col>
                    <xdr:colOff>1543050</xdr:colOff>
                    <xdr:row>84</xdr:row>
                    <xdr:rowOff>114300</xdr:rowOff>
                  </from>
                  <to>
                    <xdr:col>14</xdr:col>
                    <xdr:colOff>1771650</xdr:colOff>
                    <xdr:row>84</xdr:row>
                    <xdr:rowOff>361950</xdr:rowOff>
                  </to>
                </anchor>
              </controlPr>
            </control>
          </mc:Choice>
        </mc:AlternateContent>
        <mc:AlternateContent xmlns:mc="http://schemas.openxmlformats.org/markup-compatibility/2006">
          <mc:Choice Requires="x14">
            <control shapeId="22613" r:id="rId88" name="Check Box 85">
              <controlPr defaultSize="0" autoFill="0" autoLine="0" autoPict="0">
                <anchor moveWithCells="1">
                  <from>
                    <xdr:col>14</xdr:col>
                    <xdr:colOff>0</xdr:colOff>
                    <xdr:row>83</xdr:row>
                    <xdr:rowOff>1276350</xdr:rowOff>
                  </from>
                  <to>
                    <xdr:col>14</xdr:col>
                    <xdr:colOff>971550</xdr:colOff>
                    <xdr:row>84</xdr:row>
                    <xdr:rowOff>247650</xdr:rowOff>
                  </to>
                </anchor>
              </controlPr>
            </control>
          </mc:Choice>
        </mc:AlternateContent>
        <mc:AlternateContent xmlns:mc="http://schemas.openxmlformats.org/markup-compatibility/2006">
          <mc:Choice Requires="x14">
            <control shapeId="22614" r:id="rId89" name="Check Box 86">
              <controlPr defaultSize="0" autoFill="0" autoLine="0" autoPict="0">
                <anchor moveWithCells="1">
                  <from>
                    <xdr:col>14</xdr:col>
                    <xdr:colOff>9525</xdr:colOff>
                    <xdr:row>84</xdr:row>
                    <xdr:rowOff>285750</xdr:rowOff>
                  </from>
                  <to>
                    <xdr:col>14</xdr:col>
                    <xdr:colOff>1771650</xdr:colOff>
                    <xdr:row>84</xdr:row>
                    <xdr:rowOff>514350</xdr:rowOff>
                  </to>
                </anchor>
              </controlPr>
            </control>
          </mc:Choice>
        </mc:AlternateContent>
        <mc:AlternateContent xmlns:mc="http://schemas.openxmlformats.org/markup-compatibility/2006">
          <mc:Choice Requires="x14">
            <control shapeId="22615" r:id="rId90" name="Check Box 87">
              <controlPr defaultSize="0" autoFill="0" autoLine="0" autoPict="0">
                <anchor moveWithCells="1">
                  <from>
                    <xdr:col>14</xdr:col>
                    <xdr:colOff>9525</xdr:colOff>
                    <xdr:row>84</xdr:row>
                    <xdr:rowOff>447675</xdr:rowOff>
                  </from>
                  <to>
                    <xdr:col>14</xdr:col>
                    <xdr:colOff>1085850</xdr:colOff>
                    <xdr:row>84</xdr:row>
                    <xdr:rowOff>704850</xdr:rowOff>
                  </to>
                </anchor>
              </controlPr>
            </control>
          </mc:Choice>
        </mc:AlternateContent>
        <mc:AlternateContent xmlns:mc="http://schemas.openxmlformats.org/markup-compatibility/2006">
          <mc:Choice Requires="x14">
            <control shapeId="22616" r:id="rId91" name="Check Box 88">
              <controlPr defaultSize="0" autoFill="0" autoLine="0" autoPict="0">
                <anchor moveWithCells="1">
                  <from>
                    <xdr:col>14</xdr:col>
                    <xdr:colOff>0</xdr:colOff>
                    <xdr:row>84</xdr:row>
                    <xdr:rowOff>571500</xdr:rowOff>
                  </from>
                  <to>
                    <xdr:col>14</xdr:col>
                    <xdr:colOff>1771650</xdr:colOff>
                    <xdr:row>84</xdr:row>
                    <xdr:rowOff>895350</xdr:rowOff>
                  </to>
                </anchor>
              </controlPr>
            </control>
          </mc:Choice>
        </mc:AlternateContent>
        <mc:AlternateContent xmlns:mc="http://schemas.openxmlformats.org/markup-compatibility/2006">
          <mc:Choice Requires="x14">
            <control shapeId="22617" r:id="rId92" name="Check Box 89">
              <controlPr defaultSize="0" autoFill="0" autoLine="0" autoPict="0">
                <anchor moveWithCells="1">
                  <from>
                    <xdr:col>14</xdr:col>
                    <xdr:colOff>0</xdr:colOff>
                    <xdr:row>84</xdr:row>
                    <xdr:rowOff>781050</xdr:rowOff>
                  </from>
                  <to>
                    <xdr:col>14</xdr:col>
                    <xdr:colOff>1504950</xdr:colOff>
                    <xdr:row>84</xdr:row>
                    <xdr:rowOff>1009650</xdr:rowOff>
                  </to>
                </anchor>
              </controlPr>
            </control>
          </mc:Choice>
        </mc:AlternateContent>
        <mc:AlternateContent xmlns:mc="http://schemas.openxmlformats.org/markup-compatibility/2006">
          <mc:Choice Requires="x14">
            <control shapeId="22618" r:id="rId93" name="Check Box 90">
              <controlPr defaultSize="0" autoFill="0" autoLine="0" autoPict="0">
                <anchor moveWithCells="1">
                  <from>
                    <xdr:col>12</xdr:col>
                    <xdr:colOff>1466850</xdr:colOff>
                    <xdr:row>85</xdr:row>
                    <xdr:rowOff>123825</xdr:rowOff>
                  </from>
                  <to>
                    <xdr:col>13</xdr:col>
                    <xdr:colOff>1333500</xdr:colOff>
                    <xdr:row>85</xdr:row>
                    <xdr:rowOff>361950</xdr:rowOff>
                  </to>
                </anchor>
              </controlPr>
            </control>
          </mc:Choice>
        </mc:AlternateContent>
        <mc:AlternateContent xmlns:mc="http://schemas.openxmlformats.org/markup-compatibility/2006">
          <mc:Choice Requires="x14">
            <control shapeId="22619" r:id="rId94" name="Check Box 91">
              <controlPr defaultSize="0" autoFill="0" autoLine="0" autoPict="0">
                <anchor moveWithCells="1">
                  <from>
                    <xdr:col>13</xdr:col>
                    <xdr:colOff>9525</xdr:colOff>
                    <xdr:row>85</xdr:row>
                    <xdr:rowOff>266700</xdr:rowOff>
                  </from>
                  <to>
                    <xdr:col>13</xdr:col>
                    <xdr:colOff>704850</xdr:colOff>
                    <xdr:row>85</xdr:row>
                    <xdr:rowOff>514350</xdr:rowOff>
                  </to>
                </anchor>
              </controlPr>
            </control>
          </mc:Choice>
        </mc:AlternateContent>
        <mc:AlternateContent xmlns:mc="http://schemas.openxmlformats.org/markup-compatibility/2006">
          <mc:Choice Requires="x14">
            <control shapeId="22620" r:id="rId95" name="Check Box 92">
              <controlPr defaultSize="0" autoFill="0" autoLine="0" autoPict="0">
                <anchor moveWithCells="1">
                  <from>
                    <xdr:col>12</xdr:col>
                    <xdr:colOff>1466850</xdr:colOff>
                    <xdr:row>85</xdr:row>
                    <xdr:rowOff>428625</xdr:rowOff>
                  </from>
                  <to>
                    <xdr:col>13</xdr:col>
                    <xdr:colOff>1066800</xdr:colOff>
                    <xdr:row>85</xdr:row>
                    <xdr:rowOff>666750</xdr:rowOff>
                  </to>
                </anchor>
              </controlPr>
            </control>
          </mc:Choice>
        </mc:AlternateContent>
        <mc:AlternateContent xmlns:mc="http://schemas.openxmlformats.org/markup-compatibility/2006">
          <mc:Choice Requires="x14">
            <control shapeId="22621" r:id="rId96" name="Check Box 93">
              <controlPr defaultSize="0" autoFill="0" autoLine="0" autoPict="0">
                <anchor moveWithCells="1">
                  <from>
                    <xdr:col>13</xdr:col>
                    <xdr:colOff>0</xdr:colOff>
                    <xdr:row>85</xdr:row>
                    <xdr:rowOff>552450</xdr:rowOff>
                  </from>
                  <to>
                    <xdr:col>14</xdr:col>
                    <xdr:colOff>57150</xdr:colOff>
                    <xdr:row>85</xdr:row>
                    <xdr:rowOff>857250</xdr:rowOff>
                  </to>
                </anchor>
              </controlPr>
            </control>
          </mc:Choice>
        </mc:AlternateContent>
        <mc:AlternateContent xmlns:mc="http://schemas.openxmlformats.org/markup-compatibility/2006">
          <mc:Choice Requires="x14">
            <control shapeId="22622" r:id="rId97" name="Check Box 94">
              <controlPr defaultSize="0" autoFill="0" autoLine="0" autoPict="0">
                <anchor moveWithCells="1">
                  <from>
                    <xdr:col>12</xdr:col>
                    <xdr:colOff>1457325</xdr:colOff>
                    <xdr:row>84</xdr:row>
                    <xdr:rowOff>1276350</xdr:rowOff>
                  </from>
                  <to>
                    <xdr:col>13</xdr:col>
                    <xdr:colOff>933450</xdr:colOff>
                    <xdr:row>85</xdr:row>
                    <xdr:rowOff>247650</xdr:rowOff>
                  </to>
                </anchor>
              </controlPr>
            </control>
          </mc:Choice>
        </mc:AlternateContent>
        <mc:AlternateContent xmlns:mc="http://schemas.openxmlformats.org/markup-compatibility/2006">
          <mc:Choice Requires="x14">
            <control shapeId="22623" r:id="rId98" name="Check Box 95">
              <controlPr defaultSize="0" autoFill="0" autoLine="0" autoPict="0">
                <anchor moveWithCells="1">
                  <from>
                    <xdr:col>13</xdr:col>
                    <xdr:colOff>1543050</xdr:colOff>
                    <xdr:row>85</xdr:row>
                    <xdr:rowOff>114300</xdr:rowOff>
                  </from>
                  <to>
                    <xdr:col>14</xdr:col>
                    <xdr:colOff>1771650</xdr:colOff>
                    <xdr:row>85</xdr:row>
                    <xdr:rowOff>361950</xdr:rowOff>
                  </to>
                </anchor>
              </controlPr>
            </control>
          </mc:Choice>
        </mc:AlternateContent>
        <mc:AlternateContent xmlns:mc="http://schemas.openxmlformats.org/markup-compatibility/2006">
          <mc:Choice Requires="x14">
            <control shapeId="22624" r:id="rId99" name="Check Box 96">
              <controlPr defaultSize="0" autoFill="0" autoLine="0" autoPict="0">
                <anchor moveWithCells="1">
                  <from>
                    <xdr:col>14</xdr:col>
                    <xdr:colOff>0</xdr:colOff>
                    <xdr:row>84</xdr:row>
                    <xdr:rowOff>1266825</xdr:rowOff>
                  </from>
                  <to>
                    <xdr:col>14</xdr:col>
                    <xdr:colOff>971550</xdr:colOff>
                    <xdr:row>85</xdr:row>
                    <xdr:rowOff>247650</xdr:rowOff>
                  </to>
                </anchor>
              </controlPr>
            </control>
          </mc:Choice>
        </mc:AlternateContent>
        <mc:AlternateContent xmlns:mc="http://schemas.openxmlformats.org/markup-compatibility/2006">
          <mc:Choice Requires="x14">
            <control shapeId="22625" r:id="rId100" name="Check Box 97">
              <controlPr defaultSize="0" autoFill="0" autoLine="0" autoPict="0">
                <anchor moveWithCells="1">
                  <from>
                    <xdr:col>14</xdr:col>
                    <xdr:colOff>9525</xdr:colOff>
                    <xdr:row>85</xdr:row>
                    <xdr:rowOff>285750</xdr:rowOff>
                  </from>
                  <to>
                    <xdr:col>14</xdr:col>
                    <xdr:colOff>1771650</xdr:colOff>
                    <xdr:row>85</xdr:row>
                    <xdr:rowOff>514350</xdr:rowOff>
                  </to>
                </anchor>
              </controlPr>
            </control>
          </mc:Choice>
        </mc:AlternateContent>
        <mc:AlternateContent xmlns:mc="http://schemas.openxmlformats.org/markup-compatibility/2006">
          <mc:Choice Requires="x14">
            <control shapeId="22626" r:id="rId101" name="Check Box 98">
              <controlPr defaultSize="0" autoFill="0" autoLine="0" autoPict="0">
                <anchor moveWithCells="1">
                  <from>
                    <xdr:col>14</xdr:col>
                    <xdr:colOff>9525</xdr:colOff>
                    <xdr:row>85</xdr:row>
                    <xdr:rowOff>447675</xdr:rowOff>
                  </from>
                  <to>
                    <xdr:col>14</xdr:col>
                    <xdr:colOff>1085850</xdr:colOff>
                    <xdr:row>85</xdr:row>
                    <xdr:rowOff>704850</xdr:rowOff>
                  </to>
                </anchor>
              </controlPr>
            </control>
          </mc:Choice>
        </mc:AlternateContent>
        <mc:AlternateContent xmlns:mc="http://schemas.openxmlformats.org/markup-compatibility/2006">
          <mc:Choice Requires="x14">
            <control shapeId="22627" r:id="rId102" name="Check Box 99">
              <controlPr defaultSize="0" autoFill="0" autoLine="0" autoPict="0">
                <anchor moveWithCells="1">
                  <from>
                    <xdr:col>14</xdr:col>
                    <xdr:colOff>0</xdr:colOff>
                    <xdr:row>85</xdr:row>
                    <xdr:rowOff>571500</xdr:rowOff>
                  </from>
                  <to>
                    <xdr:col>14</xdr:col>
                    <xdr:colOff>1771650</xdr:colOff>
                    <xdr:row>85</xdr:row>
                    <xdr:rowOff>895350</xdr:rowOff>
                  </to>
                </anchor>
              </controlPr>
            </control>
          </mc:Choice>
        </mc:AlternateContent>
        <mc:AlternateContent xmlns:mc="http://schemas.openxmlformats.org/markup-compatibility/2006">
          <mc:Choice Requires="x14">
            <control shapeId="22628" r:id="rId103" name="Check Box 100">
              <controlPr defaultSize="0" autoFill="0" autoLine="0" autoPict="0">
                <anchor moveWithCells="1">
                  <from>
                    <xdr:col>14</xdr:col>
                    <xdr:colOff>0</xdr:colOff>
                    <xdr:row>85</xdr:row>
                    <xdr:rowOff>781050</xdr:rowOff>
                  </from>
                  <to>
                    <xdr:col>14</xdr:col>
                    <xdr:colOff>1504950</xdr:colOff>
                    <xdr:row>85</xdr:row>
                    <xdr:rowOff>1009650</xdr:rowOff>
                  </to>
                </anchor>
              </controlPr>
            </control>
          </mc:Choice>
        </mc:AlternateContent>
        <mc:AlternateContent xmlns:mc="http://schemas.openxmlformats.org/markup-compatibility/2006">
          <mc:Choice Requires="x14">
            <control shapeId="22629" r:id="rId104" name="Check Box 101">
              <controlPr defaultSize="0" autoFill="0" autoLine="0" autoPict="0">
                <anchor moveWithCells="1">
                  <from>
                    <xdr:col>12</xdr:col>
                    <xdr:colOff>1466850</xdr:colOff>
                    <xdr:row>86</xdr:row>
                    <xdr:rowOff>123825</xdr:rowOff>
                  </from>
                  <to>
                    <xdr:col>13</xdr:col>
                    <xdr:colOff>1333500</xdr:colOff>
                    <xdr:row>86</xdr:row>
                    <xdr:rowOff>361950</xdr:rowOff>
                  </to>
                </anchor>
              </controlPr>
            </control>
          </mc:Choice>
        </mc:AlternateContent>
        <mc:AlternateContent xmlns:mc="http://schemas.openxmlformats.org/markup-compatibility/2006">
          <mc:Choice Requires="x14">
            <control shapeId="22630" r:id="rId105" name="Check Box 102">
              <controlPr defaultSize="0" autoFill="0" autoLine="0" autoPict="0">
                <anchor moveWithCells="1">
                  <from>
                    <xdr:col>13</xdr:col>
                    <xdr:colOff>9525</xdr:colOff>
                    <xdr:row>86</xdr:row>
                    <xdr:rowOff>266700</xdr:rowOff>
                  </from>
                  <to>
                    <xdr:col>13</xdr:col>
                    <xdr:colOff>704850</xdr:colOff>
                    <xdr:row>86</xdr:row>
                    <xdr:rowOff>514350</xdr:rowOff>
                  </to>
                </anchor>
              </controlPr>
            </control>
          </mc:Choice>
        </mc:AlternateContent>
        <mc:AlternateContent xmlns:mc="http://schemas.openxmlformats.org/markup-compatibility/2006">
          <mc:Choice Requires="x14">
            <control shapeId="22631" r:id="rId106" name="Check Box 103">
              <controlPr defaultSize="0" autoFill="0" autoLine="0" autoPict="0">
                <anchor moveWithCells="1">
                  <from>
                    <xdr:col>12</xdr:col>
                    <xdr:colOff>1466850</xdr:colOff>
                    <xdr:row>86</xdr:row>
                    <xdr:rowOff>428625</xdr:rowOff>
                  </from>
                  <to>
                    <xdr:col>13</xdr:col>
                    <xdr:colOff>1066800</xdr:colOff>
                    <xdr:row>86</xdr:row>
                    <xdr:rowOff>666750</xdr:rowOff>
                  </to>
                </anchor>
              </controlPr>
            </control>
          </mc:Choice>
        </mc:AlternateContent>
        <mc:AlternateContent xmlns:mc="http://schemas.openxmlformats.org/markup-compatibility/2006">
          <mc:Choice Requires="x14">
            <control shapeId="22632" r:id="rId107" name="Check Box 104">
              <controlPr defaultSize="0" autoFill="0" autoLine="0" autoPict="0">
                <anchor moveWithCells="1">
                  <from>
                    <xdr:col>13</xdr:col>
                    <xdr:colOff>0</xdr:colOff>
                    <xdr:row>86</xdr:row>
                    <xdr:rowOff>552450</xdr:rowOff>
                  </from>
                  <to>
                    <xdr:col>14</xdr:col>
                    <xdr:colOff>57150</xdr:colOff>
                    <xdr:row>86</xdr:row>
                    <xdr:rowOff>857250</xdr:rowOff>
                  </to>
                </anchor>
              </controlPr>
            </control>
          </mc:Choice>
        </mc:AlternateContent>
        <mc:AlternateContent xmlns:mc="http://schemas.openxmlformats.org/markup-compatibility/2006">
          <mc:Choice Requires="x14">
            <control shapeId="22633" r:id="rId108" name="Check Box 105">
              <controlPr defaultSize="0" autoFill="0" autoLine="0" autoPict="0">
                <anchor moveWithCells="1">
                  <from>
                    <xdr:col>12</xdr:col>
                    <xdr:colOff>1457325</xdr:colOff>
                    <xdr:row>85</xdr:row>
                    <xdr:rowOff>1171575</xdr:rowOff>
                  </from>
                  <to>
                    <xdr:col>13</xdr:col>
                    <xdr:colOff>933450</xdr:colOff>
                    <xdr:row>86</xdr:row>
                    <xdr:rowOff>209550</xdr:rowOff>
                  </to>
                </anchor>
              </controlPr>
            </control>
          </mc:Choice>
        </mc:AlternateContent>
        <mc:AlternateContent xmlns:mc="http://schemas.openxmlformats.org/markup-compatibility/2006">
          <mc:Choice Requires="x14">
            <control shapeId="22634" r:id="rId109" name="Check Box 106">
              <controlPr defaultSize="0" autoFill="0" autoLine="0" autoPict="0">
                <anchor moveWithCells="1">
                  <from>
                    <xdr:col>13</xdr:col>
                    <xdr:colOff>1543050</xdr:colOff>
                    <xdr:row>86</xdr:row>
                    <xdr:rowOff>114300</xdr:rowOff>
                  </from>
                  <to>
                    <xdr:col>14</xdr:col>
                    <xdr:colOff>1771650</xdr:colOff>
                    <xdr:row>86</xdr:row>
                    <xdr:rowOff>361950</xdr:rowOff>
                  </to>
                </anchor>
              </controlPr>
            </control>
          </mc:Choice>
        </mc:AlternateContent>
        <mc:AlternateContent xmlns:mc="http://schemas.openxmlformats.org/markup-compatibility/2006">
          <mc:Choice Requires="x14">
            <control shapeId="22635" r:id="rId110" name="Check Box 107">
              <controlPr defaultSize="0" autoFill="0" autoLine="0" autoPict="0">
                <anchor moveWithCells="1">
                  <from>
                    <xdr:col>13</xdr:col>
                    <xdr:colOff>1533525</xdr:colOff>
                    <xdr:row>85</xdr:row>
                    <xdr:rowOff>1190625</xdr:rowOff>
                  </from>
                  <to>
                    <xdr:col>14</xdr:col>
                    <xdr:colOff>971550</xdr:colOff>
                    <xdr:row>86</xdr:row>
                    <xdr:rowOff>209550</xdr:rowOff>
                  </to>
                </anchor>
              </controlPr>
            </control>
          </mc:Choice>
        </mc:AlternateContent>
        <mc:AlternateContent xmlns:mc="http://schemas.openxmlformats.org/markup-compatibility/2006">
          <mc:Choice Requires="x14">
            <control shapeId="22636" r:id="rId111" name="Check Box 108">
              <controlPr defaultSize="0" autoFill="0" autoLine="0" autoPict="0">
                <anchor moveWithCells="1">
                  <from>
                    <xdr:col>14</xdr:col>
                    <xdr:colOff>9525</xdr:colOff>
                    <xdr:row>86</xdr:row>
                    <xdr:rowOff>285750</xdr:rowOff>
                  </from>
                  <to>
                    <xdr:col>14</xdr:col>
                    <xdr:colOff>1771650</xdr:colOff>
                    <xdr:row>86</xdr:row>
                    <xdr:rowOff>514350</xdr:rowOff>
                  </to>
                </anchor>
              </controlPr>
            </control>
          </mc:Choice>
        </mc:AlternateContent>
        <mc:AlternateContent xmlns:mc="http://schemas.openxmlformats.org/markup-compatibility/2006">
          <mc:Choice Requires="x14">
            <control shapeId="22637" r:id="rId112" name="Check Box 109">
              <controlPr defaultSize="0" autoFill="0" autoLine="0" autoPict="0">
                <anchor moveWithCells="1">
                  <from>
                    <xdr:col>14</xdr:col>
                    <xdr:colOff>9525</xdr:colOff>
                    <xdr:row>86</xdr:row>
                    <xdr:rowOff>447675</xdr:rowOff>
                  </from>
                  <to>
                    <xdr:col>14</xdr:col>
                    <xdr:colOff>1085850</xdr:colOff>
                    <xdr:row>86</xdr:row>
                    <xdr:rowOff>704850</xdr:rowOff>
                  </to>
                </anchor>
              </controlPr>
            </control>
          </mc:Choice>
        </mc:AlternateContent>
        <mc:AlternateContent xmlns:mc="http://schemas.openxmlformats.org/markup-compatibility/2006">
          <mc:Choice Requires="x14">
            <control shapeId="22638" r:id="rId113" name="Check Box 110">
              <controlPr defaultSize="0" autoFill="0" autoLine="0" autoPict="0">
                <anchor moveWithCells="1">
                  <from>
                    <xdr:col>14</xdr:col>
                    <xdr:colOff>0</xdr:colOff>
                    <xdr:row>86</xdr:row>
                    <xdr:rowOff>571500</xdr:rowOff>
                  </from>
                  <to>
                    <xdr:col>14</xdr:col>
                    <xdr:colOff>1771650</xdr:colOff>
                    <xdr:row>86</xdr:row>
                    <xdr:rowOff>895350</xdr:rowOff>
                  </to>
                </anchor>
              </controlPr>
            </control>
          </mc:Choice>
        </mc:AlternateContent>
        <mc:AlternateContent xmlns:mc="http://schemas.openxmlformats.org/markup-compatibility/2006">
          <mc:Choice Requires="x14">
            <control shapeId="22639" r:id="rId114" name="Check Box 111">
              <controlPr defaultSize="0" autoFill="0" autoLine="0" autoPict="0">
                <anchor moveWithCells="1">
                  <from>
                    <xdr:col>14</xdr:col>
                    <xdr:colOff>0</xdr:colOff>
                    <xdr:row>86</xdr:row>
                    <xdr:rowOff>781050</xdr:rowOff>
                  </from>
                  <to>
                    <xdr:col>14</xdr:col>
                    <xdr:colOff>1504950</xdr:colOff>
                    <xdr:row>86</xdr:row>
                    <xdr:rowOff>1009650</xdr:rowOff>
                  </to>
                </anchor>
              </controlPr>
            </control>
          </mc:Choice>
        </mc:AlternateContent>
        <mc:AlternateContent xmlns:mc="http://schemas.openxmlformats.org/markup-compatibility/2006">
          <mc:Choice Requires="x14">
            <control shapeId="22640" r:id="rId115" name="Check Box 112">
              <controlPr defaultSize="0" autoFill="0" autoLine="0" autoPict="0">
                <anchor moveWithCells="1">
                  <from>
                    <xdr:col>12</xdr:col>
                    <xdr:colOff>1466850</xdr:colOff>
                    <xdr:row>87</xdr:row>
                    <xdr:rowOff>123825</xdr:rowOff>
                  </from>
                  <to>
                    <xdr:col>13</xdr:col>
                    <xdr:colOff>1333500</xdr:colOff>
                    <xdr:row>87</xdr:row>
                    <xdr:rowOff>361950</xdr:rowOff>
                  </to>
                </anchor>
              </controlPr>
            </control>
          </mc:Choice>
        </mc:AlternateContent>
        <mc:AlternateContent xmlns:mc="http://schemas.openxmlformats.org/markup-compatibility/2006">
          <mc:Choice Requires="x14">
            <control shapeId="22641" r:id="rId116" name="Check Box 113">
              <controlPr defaultSize="0" autoFill="0" autoLine="0" autoPict="0">
                <anchor moveWithCells="1">
                  <from>
                    <xdr:col>13</xdr:col>
                    <xdr:colOff>9525</xdr:colOff>
                    <xdr:row>87</xdr:row>
                    <xdr:rowOff>266700</xdr:rowOff>
                  </from>
                  <to>
                    <xdr:col>13</xdr:col>
                    <xdr:colOff>704850</xdr:colOff>
                    <xdr:row>87</xdr:row>
                    <xdr:rowOff>514350</xdr:rowOff>
                  </to>
                </anchor>
              </controlPr>
            </control>
          </mc:Choice>
        </mc:AlternateContent>
        <mc:AlternateContent xmlns:mc="http://schemas.openxmlformats.org/markup-compatibility/2006">
          <mc:Choice Requires="x14">
            <control shapeId="22642" r:id="rId117" name="Check Box 114">
              <controlPr defaultSize="0" autoFill="0" autoLine="0" autoPict="0">
                <anchor moveWithCells="1">
                  <from>
                    <xdr:col>12</xdr:col>
                    <xdr:colOff>1466850</xdr:colOff>
                    <xdr:row>87</xdr:row>
                    <xdr:rowOff>428625</xdr:rowOff>
                  </from>
                  <to>
                    <xdr:col>13</xdr:col>
                    <xdr:colOff>1066800</xdr:colOff>
                    <xdr:row>87</xdr:row>
                    <xdr:rowOff>666750</xdr:rowOff>
                  </to>
                </anchor>
              </controlPr>
            </control>
          </mc:Choice>
        </mc:AlternateContent>
        <mc:AlternateContent xmlns:mc="http://schemas.openxmlformats.org/markup-compatibility/2006">
          <mc:Choice Requires="x14">
            <control shapeId="22643" r:id="rId118" name="Check Box 115">
              <controlPr defaultSize="0" autoFill="0" autoLine="0" autoPict="0">
                <anchor moveWithCells="1">
                  <from>
                    <xdr:col>13</xdr:col>
                    <xdr:colOff>0</xdr:colOff>
                    <xdr:row>87</xdr:row>
                    <xdr:rowOff>552450</xdr:rowOff>
                  </from>
                  <to>
                    <xdr:col>14</xdr:col>
                    <xdr:colOff>57150</xdr:colOff>
                    <xdr:row>87</xdr:row>
                    <xdr:rowOff>857250</xdr:rowOff>
                  </to>
                </anchor>
              </controlPr>
            </control>
          </mc:Choice>
        </mc:AlternateContent>
        <mc:AlternateContent xmlns:mc="http://schemas.openxmlformats.org/markup-compatibility/2006">
          <mc:Choice Requires="x14">
            <control shapeId="22644" r:id="rId119" name="Check Box 116">
              <controlPr defaultSize="0" autoFill="0" autoLine="0" autoPict="0">
                <anchor moveWithCells="1">
                  <from>
                    <xdr:col>12</xdr:col>
                    <xdr:colOff>1457325</xdr:colOff>
                    <xdr:row>86</xdr:row>
                    <xdr:rowOff>1209675</xdr:rowOff>
                  </from>
                  <to>
                    <xdr:col>13</xdr:col>
                    <xdr:colOff>933450</xdr:colOff>
                    <xdr:row>87</xdr:row>
                    <xdr:rowOff>247650</xdr:rowOff>
                  </to>
                </anchor>
              </controlPr>
            </control>
          </mc:Choice>
        </mc:AlternateContent>
        <mc:AlternateContent xmlns:mc="http://schemas.openxmlformats.org/markup-compatibility/2006">
          <mc:Choice Requires="x14">
            <control shapeId="22645" r:id="rId120" name="Check Box 117">
              <controlPr defaultSize="0" autoFill="0" autoLine="0" autoPict="0">
                <anchor moveWithCells="1">
                  <from>
                    <xdr:col>13</xdr:col>
                    <xdr:colOff>1543050</xdr:colOff>
                    <xdr:row>87</xdr:row>
                    <xdr:rowOff>114300</xdr:rowOff>
                  </from>
                  <to>
                    <xdr:col>14</xdr:col>
                    <xdr:colOff>1771650</xdr:colOff>
                    <xdr:row>87</xdr:row>
                    <xdr:rowOff>361950</xdr:rowOff>
                  </to>
                </anchor>
              </controlPr>
            </control>
          </mc:Choice>
        </mc:AlternateContent>
        <mc:AlternateContent xmlns:mc="http://schemas.openxmlformats.org/markup-compatibility/2006">
          <mc:Choice Requires="x14">
            <control shapeId="22646" r:id="rId121" name="Check Box 118">
              <controlPr defaultSize="0" autoFill="0" autoLine="0" autoPict="0">
                <anchor moveWithCells="1">
                  <from>
                    <xdr:col>13</xdr:col>
                    <xdr:colOff>1533525</xdr:colOff>
                    <xdr:row>86</xdr:row>
                    <xdr:rowOff>1200150</xdr:rowOff>
                  </from>
                  <to>
                    <xdr:col>14</xdr:col>
                    <xdr:colOff>971550</xdr:colOff>
                    <xdr:row>87</xdr:row>
                    <xdr:rowOff>247650</xdr:rowOff>
                  </to>
                </anchor>
              </controlPr>
            </control>
          </mc:Choice>
        </mc:AlternateContent>
        <mc:AlternateContent xmlns:mc="http://schemas.openxmlformats.org/markup-compatibility/2006">
          <mc:Choice Requires="x14">
            <control shapeId="22647" r:id="rId122" name="Check Box 119">
              <controlPr defaultSize="0" autoFill="0" autoLine="0" autoPict="0">
                <anchor moveWithCells="1">
                  <from>
                    <xdr:col>14</xdr:col>
                    <xdr:colOff>9525</xdr:colOff>
                    <xdr:row>87</xdr:row>
                    <xdr:rowOff>285750</xdr:rowOff>
                  </from>
                  <to>
                    <xdr:col>14</xdr:col>
                    <xdr:colOff>1771650</xdr:colOff>
                    <xdr:row>87</xdr:row>
                    <xdr:rowOff>514350</xdr:rowOff>
                  </to>
                </anchor>
              </controlPr>
            </control>
          </mc:Choice>
        </mc:AlternateContent>
        <mc:AlternateContent xmlns:mc="http://schemas.openxmlformats.org/markup-compatibility/2006">
          <mc:Choice Requires="x14">
            <control shapeId="22648" r:id="rId123" name="Check Box 120">
              <controlPr defaultSize="0" autoFill="0" autoLine="0" autoPict="0">
                <anchor moveWithCells="1">
                  <from>
                    <xdr:col>14</xdr:col>
                    <xdr:colOff>9525</xdr:colOff>
                    <xdr:row>87</xdr:row>
                    <xdr:rowOff>447675</xdr:rowOff>
                  </from>
                  <to>
                    <xdr:col>14</xdr:col>
                    <xdr:colOff>1085850</xdr:colOff>
                    <xdr:row>87</xdr:row>
                    <xdr:rowOff>704850</xdr:rowOff>
                  </to>
                </anchor>
              </controlPr>
            </control>
          </mc:Choice>
        </mc:AlternateContent>
        <mc:AlternateContent xmlns:mc="http://schemas.openxmlformats.org/markup-compatibility/2006">
          <mc:Choice Requires="x14">
            <control shapeId="22649" r:id="rId124" name="Check Box 121">
              <controlPr defaultSize="0" autoFill="0" autoLine="0" autoPict="0">
                <anchor moveWithCells="1">
                  <from>
                    <xdr:col>14</xdr:col>
                    <xdr:colOff>0</xdr:colOff>
                    <xdr:row>87</xdr:row>
                    <xdr:rowOff>571500</xdr:rowOff>
                  </from>
                  <to>
                    <xdr:col>14</xdr:col>
                    <xdr:colOff>1771650</xdr:colOff>
                    <xdr:row>87</xdr:row>
                    <xdr:rowOff>895350</xdr:rowOff>
                  </to>
                </anchor>
              </controlPr>
            </control>
          </mc:Choice>
        </mc:AlternateContent>
        <mc:AlternateContent xmlns:mc="http://schemas.openxmlformats.org/markup-compatibility/2006">
          <mc:Choice Requires="x14">
            <control shapeId="22650" r:id="rId125" name="Check Box 122">
              <controlPr defaultSize="0" autoFill="0" autoLine="0" autoPict="0">
                <anchor moveWithCells="1">
                  <from>
                    <xdr:col>14</xdr:col>
                    <xdr:colOff>0</xdr:colOff>
                    <xdr:row>87</xdr:row>
                    <xdr:rowOff>781050</xdr:rowOff>
                  </from>
                  <to>
                    <xdr:col>14</xdr:col>
                    <xdr:colOff>1504950</xdr:colOff>
                    <xdr:row>87</xdr:row>
                    <xdr:rowOff>1009650</xdr:rowOff>
                  </to>
                </anchor>
              </controlPr>
            </control>
          </mc:Choice>
        </mc:AlternateContent>
        <mc:AlternateContent xmlns:mc="http://schemas.openxmlformats.org/markup-compatibility/2006">
          <mc:Choice Requires="x14">
            <control shapeId="22651" r:id="rId126" name="Check Box 123">
              <controlPr defaultSize="0" autoFill="0" autoLine="0" autoPict="0">
                <anchor moveWithCells="1">
                  <from>
                    <xdr:col>12</xdr:col>
                    <xdr:colOff>1466850</xdr:colOff>
                    <xdr:row>88</xdr:row>
                    <xdr:rowOff>123825</xdr:rowOff>
                  </from>
                  <to>
                    <xdr:col>13</xdr:col>
                    <xdr:colOff>1333500</xdr:colOff>
                    <xdr:row>88</xdr:row>
                    <xdr:rowOff>361950</xdr:rowOff>
                  </to>
                </anchor>
              </controlPr>
            </control>
          </mc:Choice>
        </mc:AlternateContent>
        <mc:AlternateContent xmlns:mc="http://schemas.openxmlformats.org/markup-compatibility/2006">
          <mc:Choice Requires="x14">
            <control shapeId="22652" r:id="rId127" name="Check Box 124">
              <controlPr defaultSize="0" autoFill="0" autoLine="0" autoPict="0">
                <anchor moveWithCells="1">
                  <from>
                    <xdr:col>13</xdr:col>
                    <xdr:colOff>9525</xdr:colOff>
                    <xdr:row>88</xdr:row>
                    <xdr:rowOff>266700</xdr:rowOff>
                  </from>
                  <to>
                    <xdr:col>13</xdr:col>
                    <xdr:colOff>704850</xdr:colOff>
                    <xdr:row>88</xdr:row>
                    <xdr:rowOff>514350</xdr:rowOff>
                  </to>
                </anchor>
              </controlPr>
            </control>
          </mc:Choice>
        </mc:AlternateContent>
        <mc:AlternateContent xmlns:mc="http://schemas.openxmlformats.org/markup-compatibility/2006">
          <mc:Choice Requires="x14">
            <control shapeId="22653" r:id="rId128" name="Check Box 125">
              <controlPr defaultSize="0" autoFill="0" autoLine="0" autoPict="0">
                <anchor moveWithCells="1">
                  <from>
                    <xdr:col>12</xdr:col>
                    <xdr:colOff>1466850</xdr:colOff>
                    <xdr:row>88</xdr:row>
                    <xdr:rowOff>428625</xdr:rowOff>
                  </from>
                  <to>
                    <xdr:col>13</xdr:col>
                    <xdr:colOff>1066800</xdr:colOff>
                    <xdr:row>88</xdr:row>
                    <xdr:rowOff>666750</xdr:rowOff>
                  </to>
                </anchor>
              </controlPr>
            </control>
          </mc:Choice>
        </mc:AlternateContent>
        <mc:AlternateContent xmlns:mc="http://schemas.openxmlformats.org/markup-compatibility/2006">
          <mc:Choice Requires="x14">
            <control shapeId="22654" r:id="rId129" name="Check Box 126">
              <controlPr defaultSize="0" autoFill="0" autoLine="0" autoPict="0">
                <anchor moveWithCells="1">
                  <from>
                    <xdr:col>13</xdr:col>
                    <xdr:colOff>0</xdr:colOff>
                    <xdr:row>88</xdr:row>
                    <xdr:rowOff>552450</xdr:rowOff>
                  </from>
                  <to>
                    <xdr:col>14</xdr:col>
                    <xdr:colOff>57150</xdr:colOff>
                    <xdr:row>88</xdr:row>
                    <xdr:rowOff>857250</xdr:rowOff>
                  </to>
                </anchor>
              </controlPr>
            </control>
          </mc:Choice>
        </mc:AlternateContent>
        <mc:AlternateContent xmlns:mc="http://schemas.openxmlformats.org/markup-compatibility/2006">
          <mc:Choice Requires="x14">
            <control shapeId="22655" r:id="rId130" name="Check Box 127">
              <controlPr defaultSize="0" autoFill="0" autoLine="0" autoPict="0">
                <anchor moveWithCells="1">
                  <from>
                    <xdr:col>12</xdr:col>
                    <xdr:colOff>1457325</xdr:colOff>
                    <xdr:row>87</xdr:row>
                    <xdr:rowOff>1190625</xdr:rowOff>
                  </from>
                  <to>
                    <xdr:col>13</xdr:col>
                    <xdr:colOff>933450</xdr:colOff>
                    <xdr:row>88</xdr:row>
                    <xdr:rowOff>247650</xdr:rowOff>
                  </to>
                </anchor>
              </controlPr>
            </control>
          </mc:Choice>
        </mc:AlternateContent>
        <mc:AlternateContent xmlns:mc="http://schemas.openxmlformats.org/markup-compatibility/2006">
          <mc:Choice Requires="x14">
            <control shapeId="22656" r:id="rId131" name="Check Box 128">
              <controlPr defaultSize="0" autoFill="0" autoLine="0" autoPict="0">
                <anchor moveWithCells="1">
                  <from>
                    <xdr:col>13</xdr:col>
                    <xdr:colOff>1543050</xdr:colOff>
                    <xdr:row>88</xdr:row>
                    <xdr:rowOff>114300</xdr:rowOff>
                  </from>
                  <to>
                    <xdr:col>14</xdr:col>
                    <xdr:colOff>1771650</xdr:colOff>
                    <xdr:row>88</xdr:row>
                    <xdr:rowOff>361950</xdr:rowOff>
                  </to>
                </anchor>
              </controlPr>
            </control>
          </mc:Choice>
        </mc:AlternateContent>
        <mc:AlternateContent xmlns:mc="http://schemas.openxmlformats.org/markup-compatibility/2006">
          <mc:Choice Requires="x14">
            <control shapeId="22657" r:id="rId132" name="Check Box 129">
              <controlPr defaultSize="0" autoFill="0" autoLine="0" autoPict="0">
                <anchor moveWithCells="1">
                  <from>
                    <xdr:col>13</xdr:col>
                    <xdr:colOff>1533525</xdr:colOff>
                    <xdr:row>87</xdr:row>
                    <xdr:rowOff>1200150</xdr:rowOff>
                  </from>
                  <to>
                    <xdr:col>14</xdr:col>
                    <xdr:colOff>971550</xdr:colOff>
                    <xdr:row>88</xdr:row>
                    <xdr:rowOff>247650</xdr:rowOff>
                  </to>
                </anchor>
              </controlPr>
            </control>
          </mc:Choice>
        </mc:AlternateContent>
        <mc:AlternateContent xmlns:mc="http://schemas.openxmlformats.org/markup-compatibility/2006">
          <mc:Choice Requires="x14">
            <control shapeId="22658" r:id="rId133" name="Check Box 130">
              <controlPr defaultSize="0" autoFill="0" autoLine="0" autoPict="0">
                <anchor moveWithCells="1">
                  <from>
                    <xdr:col>14</xdr:col>
                    <xdr:colOff>9525</xdr:colOff>
                    <xdr:row>88</xdr:row>
                    <xdr:rowOff>285750</xdr:rowOff>
                  </from>
                  <to>
                    <xdr:col>14</xdr:col>
                    <xdr:colOff>1771650</xdr:colOff>
                    <xdr:row>88</xdr:row>
                    <xdr:rowOff>514350</xdr:rowOff>
                  </to>
                </anchor>
              </controlPr>
            </control>
          </mc:Choice>
        </mc:AlternateContent>
        <mc:AlternateContent xmlns:mc="http://schemas.openxmlformats.org/markup-compatibility/2006">
          <mc:Choice Requires="x14">
            <control shapeId="22659" r:id="rId134" name="Check Box 131">
              <controlPr defaultSize="0" autoFill="0" autoLine="0" autoPict="0">
                <anchor moveWithCells="1">
                  <from>
                    <xdr:col>14</xdr:col>
                    <xdr:colOff>9525</xdr:colOff>
                    <xdr:row>88</xdr:row>
                    <xdr:rowOff>447675</xdr:rowOff>
                  </from>
                  <to>
                    <xdr:col>14</xdr:col>
                    <xdr:colOff>1085850</xdr:colOff>
                    <xdr:row>88</xdr:row>
                    <xdr:rowOff>704850</xdr:rowOff>
                  </to>
                </anchor>
              </controlPr>
            </control>
          </mc:Choice>
        </mc:AlternateContent>
        <mc:AlternateContent xmlns:mc="http://schemas.openxmlformats.org/markup-compatibility/2006">
          <mc:Choice Requires="x14">
            <control shapeId="22660" r:id="rId135" name="Check Box 132">
              <controlPr defaultSize="0" autoFill="0" autoLine="0" autoPict="0">
                <anchor moveWithCells="1">
                  <from>
                    <xdr:col>14</xdr:col>
                    <xdr:colOff>0</xdr:colOff>
                    <xdr:row>88</xdr:row>
                    <xdr:rowOff>571500</xdr:rowOff>
                  </from>
                  <to>
                    <xdr:col>14</xdr:col>
                    <xdr:colOff>1771650</xdr:colOff>
                    <xdr:row>88</xdr:row>
                    <xdr:rowOff>895350</xdr:rowOff>
                  </to>
                </anchor>
              </controlPr>
            </control>
          </mc:Choice>
        </mc:AlternateContent>
        <mc:AlternateContent xmlns:mc="http://schemas.openxmlformats.org/markup-compatibility/2006">
          <mc:Choice Requires="x14">
            <control shapeId="22661" r:id="rId136" name="Check Box 133">
              <controlPr defaultSize="0" autoFill="0" autoLine="0" autoPict="0">
                <anchor moveWithCells="1">
                  <from>
                    <xdr:col>14</xdr:col>
                    <xdr:colOff>0</xdr:colOff>
                    <xdr:row>88</xdr:row>
                    <xdr:rowOff>781050</xdr:rowOff>
                  </from>
                  <to>
                    <xdr:col>14</xdr:col>
                    <xdr:colOff>1504950</xdr:colOff>
                    <xdr:row>88</xdr:row>
                    <xdr:rowOff>1009650</xdr:rowOff>
                  </to>
                </anchor>
              </controlPr>
            </control>
          </mc:Choice>
        </mc:AlternateContent>
        <mc:AlternateContent xmlns:mc="http://schemas.openxmlformats.org/markup-compatibility/2006">
          <mc:Choice Requires="x14">
            <control shapeId="22662" r:id="rId137" name="Check Box 134">
              <controlPr defaultSize="0" autoFill="0" autoLine="0" autoPict="0">
                <anchor moveWithCells="1">
                  <from>
                    <xdr:col>12</xdr:col>
                    <xdr:colOff>1466850</xdr:colOff>
                    <xdr:row>89</xdr:row>
                    <xdr:rowOff>123825</xdr:rowOff>
                  </from>
                  <to>
                    <xdr:col>13</xdr:col>
                    <xdr:colOff>1333500</xdr:colOff>
                    <xdr:row>89</xdr:row>
                    <xdr:rowOff>361950</xdr:rowOff>
                  </to>
                </anchor>
              </controlPr>
            </control>
          </mc:Choice>
        </mc:AlternateContent>
        <mc:AlternateContent xmlns:mc="http://schemas.openxmlformats.org/markup-compatibility/2006">
          <mc:Choice Requires="x14">
            <control shapeId="22663" r:id="rId138" name="Check Box 135">
              <controlPr defaultSize="0" autoFill="0" autoLine="0" autoPict="0">
                <anchor moveWithCells="1">
                  <from>
                    <xdr:col>13</xdr:col>
                    <xdr:colOff>9525</xdr:colOff>
                    <xdr:row>89</xdr:row>
                    <xdr:rowOff>266700</xdr:rowOff>
                  </from>
                  <to>
                    <xdr:col>13</xdr:col>
                    <xdr:colOff>704850</xdr:colOff>
                    <xdr:row>89</xdr:row>
                    <xdr:rowOff>514350</xdr:rowOff>
                  </to>
                </anchor>
              </controlPr>
            </control>
          </mc:Choice>
        </mc:AlternateContent>
        <mc:AlternateContent xmlns:mc="http://schemas.openxmlformats.org/markup-compatibility/2006">
          <mc:Choice Requires="x14">
            <control shapeId="22664" r:id="rId139" name="Check Box 136">
              <controlPr defaultSize="0" autoFill="0" autoLine="0" autoPict="0">
                <anchor moveWithCells="1">
                  <from>
                    <xdr:col>12</xdr:col>
                    <xdr:colOff>1466850</xdr:colOff>
                    <xdr:row>89</xdr:row>
                    <xdr:rowOff>428625</xdr:rowOff>
                  </from>
                  <to>
                    <xdr:col>13</xdr:col>
                    <xdr:colOff>1066800</xdr:colOff>
                    <xdr:row>89</xdr:row>
                    <xdr:rowOff>666750</xdr:rowOff>
                  </to>
                </anchor>
              </controlPr>
            </control>
          </mc:Choice>
        </mc:AlternateContent>
        <mc:AlternateContent xmlns:mc="http://schemas.openxmlformats.org/markup-compatibility/2006">
          <mc:Choice Requires="x14">
            <control shapeId="22665" r:id="rId140" name="Check Box 137">
              <controlPr defaultSize="0" autoFill="0" autoLine="0" autoPict="0">
                <anchor moveWithCells="1">
                  <from>
                    <xdr:col>13</xdr:col>
                    <xdr:colOff>0</xdr:colOff>
                    <xdr:row>89</xdr:row>
                    <xdr:rowOff>552450</xdr:rowOff>
                  </from>
                  <to>
                    <xdr:col>14</xdr:col>
                    <xdr:colOff>57150</xdr:colOff>
                    <xdr:row>89</xdr:row>
                    <xdr:rowOff>857250</xdr:rowOff>
                  </to>
                </anchor>
              </controlPr>
            </control>
          </mc:Choice>
        </mc:AlternateContent>
        <mc:AlternateContent xmlns:mc="http://schemas.openxmlformats.org/markup-compatibility/2006">
          <mc:Choice Requires="x14">
            <control shapeId="22666" r:id="rId141" name="Check Box 138">
              <controlPr defaultSize="0" autoFill="0" autoLine="0" autoPict="0">
                <anchor moveWithCells="1">
                  <from>
                    <xdr:col>12</xdr:col>
                    <xdr:colOff>1457325</xdr:colOff>
                    <xdr:row>88</xdr:row>
                    <xdr:rowOff>1247775</xdr:rowOff>
                  </from>
                  <to>
                    <xdr:col>13</xdr:col>
                    <xdr:colOff>933450</xdr:colOff>
                    <xdr:row>89</xdr:row>
                    <xdr:rowOff>247650</xdr:rowOff>
                  </to>
                </anchor>
              </controlPr>
            </control>
          </mc:Choice>
        </mc:AlternateContent>
        <mc:AlternateContent xmlns:mc="http://schemas.openxmlformats.org/markup-compatibility/2006">
          <mc:Choice Requires="x14">
            <control shapeId="22667" r:id="rId142" name="Check Box 139">
              <controlPr defaultSize="0" autoFill="0" autoLine="0" autoPict="0">
                <anchor moveWithCells="1">
                  <from>
                    <xdr:col>13</xdr:col>
                    <xdr:colOff>1543050</xdr:colOff>
                    <xdr:row>89</xdr:row>
                    <xdr:rowOff>114300</xdr:rowOff>
                  </from>
                  <to>
                    <xdr:col>14</xdr:col>
                    <xdr:colOff>1771650</xdr:colOff>
                    <xdr:row>89</xdr:row>
                    <xdr:rowOff>361950</xdr:rowOff>
                  </to>
                </anchor>
              </controlPr>
            </control>
          </mc:Choice>
        </mc:AlternateContent>
        <mc:AlternateContent xmlns:mc="http://schemas.openxmlformats.org/markup-compatibility/2006">
          <mc:Choice Requires="x14">
            <control shapeId="22668" r:id="rId143" name="Check Box 140">
              <controlPr defaultSize="0" autoFill="0" autoLine="0" autoPict="0">
                <anchor moveWithCells="1">
                  <from>
                    <xdr:col>13</xdr:col>
                    <xdr:colOff>1533525</xdr:colOff>
                    <xdr:row>88</xdr:row>
                    <xdr:rowOff>1171575</xdr:rowOff>
                  </from>
                  <to>
                    <xdr:col>14</xdr:col>
                    <xdr:colOff>971550</xdr:colOff>
                    <xdr:row>89</xdr:row>
                    <xdr:rowOff>247650</xdr:rowOff>
                  </to>
                </anchor>
              </controlPr>
            </control>
          </mc:Choice>
        </mc:AlternateContent>
        <mc:AlternateContent xmlns:mc="http://schemas.openxmlformats.org/markup-compatibility/2006">
          <mc:Choice Requires="x14">
            <control shapeId="22669" r:id="rId144" name="Check Box 141">
              <controlPr defaultSize="0" autoFill="0" autoLine="0" autoPict="0">
                <anchor moveWithCells="1">
                  <from>
                    <xdr:col>14</xdr:col>
                    <xdr:colOff>9525</xdr:colOff>
                    <xdr:row>89</xdr:row>
                    <xdr:rowOff>285750</xdr:rowOff>
                  </from>
                  <to>
                    <xdr:col>14</xdr:col>
                    <xdr:colOff>1771650</xdr:colOff>
                    <xdr:row>89</xdr:row>
                    <xdr:rowOff>514350</xdr:rowOff>
                  </to>
                </anchor>
              </controlPr>
            </control>
          </mc:Choice>
        </mc:AlternateContent>
        <mc:AlternateContent xmlns:mc="http://schemas.openxmlformats.org/markup-compatibility/2006">
          <mc:Choice Requires="x14">
            <control shapeId="22670" r:id="rId145" name="Check Box 142">
              <controlPr defaultSize="0" autoFill="0" autoLine="0" autoPict="0">
                <anchor moveWithCells="1">
                  <from>
                    <xdr:col>14</xdr:col>
                    <xdr:colOff>9525</xdr:colOff>
                    <xdr:row>89</xdr:row>
                    <xdr:rowOff>447675</xdr:rowOff>
                  </from>
                  <to>
                    <xdr:col>14</xdr:col>
                    <xdr:colOff>1085850</xdr:colOff>
                    <xdr:row>89</xdr:row>
                    <xdr:rowOff>704850</xdr:rowOff>
                  </to>
                </anchor>
              </controlPr>
            </control>
          </mc:Choice>
        </mc:AlternateContent>
        <mc:AlternateContent xmlns:mc="http://schemas.openxmlformats.org/markup-compatibility/2006">
          <mc:Choice Requires="x14">
            <control shapeId="22671" r:id="rId146" name="Check Box 143">
              <controlPr defaultSize="0" autoFill="0" autoLine="0" autoPict="0">
                <anchor moveWithCells="1">
                  <from>
                    <xdr:col>14</xdr:col>
                    <xdr:colOff>0</xdr:colOff>
                    <xdr:row>89</xdr:row>
                    <xdr:rowOff>571500</xdr:rowOff>
                  </from>
                  <to>
                    <xdr:col>14</xdr:col>
                    <xdr:colOff>1771650</xdr:colOff>
                    <xdr:row>89</xdr:row>
                    <xdr:rowOff>895350</xdr:rowOff>
                  </to>
                </anchor>
              </controlPr>
            </control>
          </mc:Choice>
        </mc:AlternateContent>
        <mc:AlternateContent xmlns:mc="http://schemas.openxmlformats.org/markup-compatibility/2006">
          <mc:Choice Requires="x14">
            <control shapeId="22672" r:id="rId147" name="Check Box 144">
              <controlPr defaultSize="0" autoFill="0" autoLine="0" autoPict="0">
                <anchor moveWithCells="1">
                  <from>
                    <xdr:col>14</xdr:col>
                    <xdr:colOff>0</xdr:colOff>
                    <xdr:row>89</xdr:row>
                    <xdr:rowOff>781050</xdr:rowOff>
                  </from>
                  <to>
                    <xdr:col>14</xdr:col>
                    <xdr:colOff>1504950</xdr:colOff>
                    <xdr:row>89</xdr:row>
                    <xdr:rowOff>1009650</xdr:rowOff>
                  </to>
                </anchor>
              </controlPr>
            </control>
          </mc:Choice>
        </mc:AlternateContent>
        <mc:AlternateContent xmlns:mc="http://schemas.openxmlformats.org/markup-compatibility/2006">
          <mc:Choice Requires="x14">
            <control shapeId="22673" r:id="rId148" name="Check Box 145">
              <controlPr defaultSize="0" autoFill="0" autoLine="0" autoPict="0">
                <anchor moveWithCells="1">
                  <from>
                    <xdr:col>14</xdr:col>
                    <xdr:colOff>514350</xdr:colOff>
                    <xdr:row>91</xdr:row>
                    <xdr:rowOff>9525</xdr:rowOff>
                  </from>
                  <to>
                    <xdr:col>14</xdr:col>
                    <xdr:colOff>1847850</xdr:colOff>
                    <xdr:row>91</xdr:row>
                    <xdr:rowOff>247650</xdr:rowOff>
                  </to>
                </anchor>
              </controlPr>
            </control>
          </mc:Choice>
        </mc:AlternateContent>
        <mc:AlternateContent xmlns:mc="http://schemas.openxmlformats.org/markup-compatibility/2006">
          <mc:Choice Requires="x14">
            <control shapeId="22674" r:id="rId149" name="Check Box 146">
              <controlPr defaultSize="0" autoFill="0" autoLine="0" autoPict="0">
                <anchor moveWithCells="1">
                  <from>
                    <xdr:col>13</xdr:col>
                    <xdr:colOff>19050</xdr:colOff>
                    <xdr:row>91</xdr:row>
                    <xdr:rowOff>9525</xdr:rowOff>
                  </from>
                  <to>
                    <xdr:col>13</xdr:col>
                    <xdr:colOff>990600</xdr:colOff>
                    <xdr:row>91</xdr:row>
                    <xdr:rowOff>266700</xdr:rowOff>
                  </to>
                </anchor>
              </controlPr>
            </control>
          </mc:Choice>
        </mc:AlternateContent>
        <mc:AlternateContent xmlns:mc="http://schemas.openxmlformats.org/markup-compatibility/2006">
          <mc:Choice Requires="x14">
            <control shapeId="22675" r:id="rId150" name="Check Box 147">
              <controlPr defaultSize="0" autoFill="0" autoLine="0" autoPict="0">
                <anchor moveWithCells="1">
                  <from>
                    <xdr:col>12</xdr:col>
                    <xdr:colOff>1466850</xdr:colOff>
                    <xdr:row>92</xdr:row>
                    <xdr:rowOff>123825</xdr:rowOff>
                  </from>
                  <to>
                    <xdr:col>13</xdr:col>
                    <xdr:colOff>1333500</xdr:colOff>
                    <xdr:row>92</xdr:row>
                    <xdr:rowOff>361950</xdr:rowOff>
                  </to>
                </anchor>
              </controlPr>
            </control>
          </mc:Choice>
        </mc:AlternateContent>
        <mc:AlternateContent xmlns:mc="http://schemas.openxmlformats.org/markup-compatibility/2006">
          <mc:Choice Requires="x14">
            <control shapeId="22676" r:id="rId151" name="Check Box 148">
              <controlPr defaultSize="0" autoFill="0" autoLine="0" autoPict="0">
                <anchor moveWithCells="1">
                  <from>
                    <xdr:col>13</xdr:col>
                    <xdr:colOff>9525</xdr:colOff>
                    <xdr:row>92</xdr:row>
                    <xdr:rowOff>266700</xdr:rowOff>
                  </from>
                  <to>
                    <xdr:col>13</xdr:col>
                    <xdr:colOff>704850</xdr:colOff>
                    <xdr:row>92</xdr:row>
                    <xdr:rowOff>514350</xdr:rowOff>
                  </to>
                </anchor>
              </controlPr>
            </control>
          </mc:Choice>
        </mc:AlternateContent>
        <mc:AlternateContent xmlns:mc="http://schemas.openxmlformats.org/markup-compatibility/2006">
          <mc:Choice Requires="x14">
            <control shapeId="22677" r:id="rId152" name="Check Box 149">
              <controlPr defaultSize="0" autoFill="0" autoLine="0" autoPict="0">
                <anchor moveWithCells="1">
                  <from>
                    <xdr:col>12</xdr:col>
                    <xdr:colOff>1466850</xdr:colOff>
                    <xdr:row>92</xdr:row>
                    <xdr:rowOff>428625</xdr:rowOff>
                  </from>
                  <to>
                    <xdr:col>13</xdr:col>
                    <xdr:colOff>1066800</xdr:colOff>
                    <xdr:row>92</xdr:row>
                    <xdr:rowOff>666750</xdr:rowOff>
                  </to>
                </anchor>
              </controlPr>
            </control>
          </mc:Choice>
        </mc:AlternateContent>
        <mc:AlternateContent xmlns:mc="http://schemas.openxmlformats.org/markup-compatibility/2006">
          <mc:Choice Requires="x14">
            <control shapeId="22678" r:id="rId153" name="Check Box 150">
              <controlPr defaultSize="0" autoFill="0" autoLine="0" autoPict="0">
                <anchor moveWithCells="1">
                  <from>
                    <xdr:col>13</xdr:col>
                    <xdr:colOff>0</xdr:colOff>
                    <xdr:row>92</xdr:row>
                    <xdr:rowOff>552450</xdr:rowOff>
                  </from>
                  <to>
                    <xdr:col>14</xdr:col>
                    <xdr:colOff>57150</xdr:colOff>
                    <xdr:row>92</xdr:row>
                    <xdr:rowOff>857250</xdr:rowOff>
                  </to>
                </anchor>
              </controlPr>
            </control>
          </mc:Choice>
        </mc:AlternateContent>
        <mc:AlternateContent xmlns:mc="http://schemas.openxmlformats.org/markup-compatibility/2006">
          <mc:Choice Requires="x14">
            <control shapeId="22679" r:id="rId154" name="Check Box 151">
              <controlPr defaultSize="0" autoFill="0" autoLine="0" autoPict="0">
                <anchor moveWithCells="1">
                  <from>
                    <xdr:col>12</xdr:col>
                    <xdr:colOff>1457325</xdr:colOff>
                    <xdr:row>91</xdr:row>
                    <xdr:rowOff>1104900</xdr:rowOff>
                  </from>
                  <to>
                    <xdr:col>13</xdr:col>
                    <xdr:colOff>933450</xdr:colOff>
                    <xdr:row>92</xdr:row>
                    <xdr:rowOff>247650</xdr:rowOff>
                  </to>
                </anchor>
              </controlPr>
            </control>
          </mc:Choice>
        </mc:AlternateContent>
        <mc:AlternateContent xmlns:mc="http://schemas.openxmlformats.org/markup-compatibility/2006">
          <mc:Choice Requires="x14">
            <control shapeId="22680" r:id="rId155" name="Check Box 152">
              <controlPr defaultSize="0" autoFill="0" autoLine="0" autoPict="0">
                <anchor moveWithCells="1">
                  <from>
                    <xdr:col>13</xdr:col>
                    <xdr:colOff>1543050</xdr:colOff>
                    <xdr:row>92</xdr:row>
                    <xdr:rowOff>114300</xdr:rowOff>
                  </from>
                  <to>
                    <xdr:col>14</xdr:col>
                    <xdr:colOff>1771650</xdr:colOff>
                    <xdr:row>92</xdr:row>
                    <xdr:rowOff>361950</xdr:rowOff>
                  </to>
                </anchor>
              </controlPr>
            </control>
          </mc:Choice>
        </mc:AlternateContent>
        <mc:AlternateContent xmlns:mc="http://schemas.openxmlformats.org/markup-compatibility/2006">
          <mc:Choice Requires="x14">
            <control shapeId="22681" r:id="rId156" name="Check Box 153">
              <controlPr defaultSize="0" autoFill="0" autoLine="0" autoPict="0">
                <anchor moveWithCells="1">
                  <from>
                    <xdr:col>13</xdr:col>
                    <xdr:colOff>1533525</xdr:colOff>
                    <xdr:row>91</xdr:row>
                    <xdr:rowOff>1095375</xdr:rowOff>
                  </from>
                  <to>
                    <xdr:col>14</xdr:col>
                    <xdr:colOff>971550</xdr:colOff>
                    <xdr:row>92</xdr:row>
                    <xdr:rowOff>247650</xdr:rowOff>
                  </to>
                </anchor>
              </controlPr>
            </control>
          </mc:Choice>
        </mc:AlternateContent>
        <mc:AlternateContent xmlns:mc="http://schemas.openxmlformats.org/markup-compatibility/2006">
          <mc:Choice Requires="x14">
            <control shapeId="22682" r:id="rId157" name="Check Box 154">
              <controlPr defaultSize="0" autoFill="0" autoLine="0" autoPict="0">
                <anchor moveWithCells="1">
                  <from>
                    <xdr:col>14</xdr:col>
                    <xdr:colOff>9525</xdr:colOff>
                    <xdr:row>92</xdr:row>
                    <xdr:rowOff>285750</xdr:rowOff>
                  </from>
                  <to>
                    <xdr:col>14</xdr:col>
                    <xdr:colOff>1771650</xdr:colOff>
                    <xdr:row>92</xdr:row>
                    <xdr:rowOff>514350</xdr:rowOff>
                  </to>
                </anchor>
              </controlPr>
            </control>
          </mc:Choice>
        </mc:AlternateContent>
        <mc:AlternateContent xmlns:mc="http://schemas.openxmlformats.org/markup-compatibility/2006">
          <mc:Choice Requires="x14">
            <control shapeId="22683" r:id="rId158" name="Check Box 155">
              <controlPr defaultSize="0" autoFill="0" autoLine="0" autoPict="0">
                <anchor moveWithCells="1">
                  <from>
                    <xdr:col>14</xdr:col>
                    <xdr:colOff>9525</xdr:colOff>
                    <xdr:row>92</xdr:row>
                    <xdr:rowOff>447675</xdr:rowOff>
                  </from>
                  <to>
                    <xdr:col>14</xdr:col>
                    <xdr:colOff>1085850</xdr:colOff>
                    <xdr:row>92</xdr:row>
                    <xdr:rowOff>704850</xdr:rowOff>
                  </to>
                </anchor>
              </controlPr>
            </control>
          </mc:Choice>
        </mc:AlternateContent>
        <mc:AlternateContent xmlns:mc="http://schemas.openxmlformats.org/markup-compatibility/2006">
          <mc:Choice Requires="x14">
            <control shapeId="22684" r:id="rId159" name="Check Box 156">
              <controlPr defaultSize="0" autoFill="0" autoLine="0" autoPict="0">
                <anchor moveWithCells="1">
                  <from>
                    <xdr:col>14</xdr:col>
                    <xdr:colOff>0</xdr:colOff>
                    <xdr:row>92</xdr:row>
                    <xdr:rowOff>571500</xdr:rowOff>
                  </from>
                  <to>
                    <xdr:col>14</xdr:col>
                    <xdr:colOff>1771650</xdr:colOff>
                    <xdr:row>92</xdr:row>
                    <xdr:rowOff>895350</xdr:rowOff>
                  </to>
                </anchor>
              </controlPr>
            </control>
          </mc:Choice>
        </mc:AlternateContent>
        <mc:AlternateContent xmlns:mc="http://schemas.openxmlformats.org/markup-compatibility/2006">
          <mc:Choice Requires="x14">
            <control shapeId="22685" r:id="rId160" name="Check Box 157">
              <controlPr defaultSize="0" autoFill="0" autoLine="0" autoPict="0">
                <anchor moveWithCells="1">
                  <from>
                    <xdr:col>14</xdr:col>
                    <xdr:colOff>0</xdr:colOff>
                    <xdr:row>92</xdr:row>
                    <xdr:rowOff>781050</xdr:rowOff>
                  </from>
                  <to>
                    <xdr:col>14</xdr:col>
                    <xdr:colOff>1504950</xdr:colOff>
                    <xdr:row>92</xdr:row>
                    <xdr:rowOff>1009650</xdr:rowOff>
                  </to>
                </anchor>
              </controlPr>
            </control>
          </mc:Choice>
        </mc:AlternateContent>
        <mc:AlternateContent xmlns:mc="http://schemas.openxmlformats.org/markup-compatibility/2006">
          <mc:Choice Requires="x14">
            <control shapeId="22686" r:id="rId161" name="Check Box 158">
              <controlPr defaultSize="0" autoFill="0" autoLine="0" autoPict="0">
                <anchor moveWithCells="1">
                  <from>
                    <xdr:col>12</xdr:col>
                    <xdr:colOff>1466850</xdr:colOff>
                    <xdr:row>93</xdr:row>
                    <xdr:rowOff>123825</xdr:rowOff>
                  </from>
                  <to>
                    <xdr:col>13</xdr:col>
                    <xdr:colOff>1333500</xdr:colOff>
                    <xdr:row>93</xdr:row>
                    <xdr:rowOff>361950</xdr:rowOff>
                  </to>
                </anchor>
              </controlPr>
            </control>
          </mc:Choice>
        </mc:AlternateContent>
        <mc:AlternateContent xmlns:mc="http://schemas.openxmlformats.org/markup-compatibility/2006">
          <mc:Choice Requires="x14">
            <control shapeId="22687" r:id="rId162" name="Check Box 159">
              <controlPr defaultSize="0" autoFill="0" autoLine="0" autoPict="0">
                <anchor moveWithCells="1">
                  <from>
                    <xdr:col>13</xdr:col>
                    <xdr:colOff>9525</xdr:colOff>
                    <xdr:row>93</xdr:row>
                    <xdr:rowOff>266700</xdr:rowOff>
                  </from>
                  <to>
                    <xdr:col>13</xdr:col>
                    <xdr:colOff>704850</xdr:colOff>
                    <xdr:row>93</xdr:row>
                    <xdr:rowOff>514350</xdr:rowOff>
                  </to>
                </anchor>
              </controlPr>
            </control>
          </mc:Choice>
        </mc:AlternateContent>
        <mc:AlternateContent xmlns:mc="http://schemas.openxmlformats.org/markup-compatibility/2006">
          <mc:Choice Requires="x14">
            <control shapeId="22688" r:id="rId163" name="Check Box 160">
              <controlPr defaultSize="0" autoFill="0" autoLine="0" autoPict="0">
                <anchor moveWithCells="1">
                  <from>
                    <xdr:col>12</xdr:col>
                    <xdr:colOff>1466850</xdr:colOff>
                    <xdr:row>93</xdr:row>
                    <xdr:rowOff>428625</xdr:rowOff>
                  </from>
                  <to>
                    <xdr:col>13</xdr:col>
                    <xdr:colOff>1066800</xdr:colOff>
                    <xdr:row>93</xdr:row>
                    <xdr:rowOff>666750</xdr:rowOff>
                  </to>
                </anchor>
              </controlPr>
            </control>
          </mc:Choice>
        </mc:AlternateContent>
        <mc:AlternateContent xmlns:mc="http://schemas.openxmlformats.org/markup-compatibility/2006">
          <mc:Choice Requires="x14">
            <control shapeId="22689" r:id="rId164" name="Check Box 161">
              <controlPr defaultSize="0" autoFill="0" autoLine="0" autoPict="0">
                <anchor moveWithCells="1">
                  <from>
                    <xdr:col>13</xdr:col>
                    <xdr:colOff>0</xdr:colOff>
                    <xdr:row>93</xdr:row>
                    <xdr:rowOff>552450</xdr:rowOff>
                  </from>
                  <to>
                    <xdr:col>14</xdr:col>
                    <xdr:colOff>57150</xdr:colOff>
                    <xdr:row>93</xdr:row>
                    <xdr:rowOff>857250</xdr:rowOff>
                  </to>
                </anchor>
              </controlPr>
            </control>
          </mc:Choice>
        </mc:AlternateContent>
        <mc:AlternateContent xmlns:mc="http://schemas.openxmlformats.org/markup-compatibility/2006">
          <mc:Choice Requires="x14">
            <control shapeId="22690" r:id="rId165" name="Check Box 162">
              <controlPr defaultSize="0" autoFill="0" autoLine="0" autoPict="0">
                <anchor moveWithCells="1">
                  <from>
                    <xdr:col>13</xdr:col>
                    <xdr:colOff>0</xdr:colOff>
                    <xdr:row>92</xdr:row>
                    <xdr:rowOff>1171575</xdr:rowOff>
                  </from>
                  <to>
                    <xdr:col>13</xdr:col>
                    <xdr:colOff>971550</xdr:colOff>
                    <xdr:row>93</xdr:row>
                    <xdr:rowOff>228600</xdr:rowOff>
                  </to>
                </anchor>
              </controlPr>
            </control>
          </mc:Choice>
        </mc:AlternateContent>
        <mc:AlternateContent xmlns:mc="http://schemas.openxmlformats.org/markup-compatibility/2006">
          <mc:Choice Requires="x14">
            <control shapeId="22691" r:id="rId166" name="Check Box 163">
              <controlPr defaultSize="0" autoFill="0" autoLine="0" autoPict="0">
                <anchor moveWithCells="1">
                  <from>
                    <xdr:col>13</xdr:col>
                    <xdr:colOff>1543050</xdr:colOff>
                    <xdr:row>93</xdr:row>
                    <xdr:rowOff>114300</xdr:rowOff>
                  </from>
                  <to>
                    <xdr:col>14</xdr:col>
                    <xdr:colOff>1771650</xdr:colOff>
                    <xdr:row>93</xdr:row>
                    <xdr:rowOff>361950</xdr:rowOff>
                  </to>
                </anchor>
              </controlPr>
            </control>
          </mc:Choice>
        </mc:AlternateContent>
        <mc:AlternateContent xmlns:mc="http://schemas.openxmlformats.org/markup-compatibility/2006">
          <mc:Choice Requires="x14">
            <control shapeId="22692" r:id="rId167" name="Check Box 164">
              <controlPr defaultSize="0" autoFill="0" autoLine="0" autoPict="0">
                <anchor moveWithCells="1">
                  <from>
                    <xdr:col>13</xdr:col>
                    <xdr:colOff>1533525</xdr:colOff>
                    <xdr:row>92</xdr:row>
                    <xdr:rowOff>1162050</xdr:rowOff>
                  </from>
                  <to>
                    <xdr:col>14</xdr:col>
                    <xdr:colOff>971550</xdr:colOff>
                    <xdr:row>93</xdr:row>
                    <xdr:rowOff>209550</xdr:rowOff>
                  </to>
                </anchor>
              </controlPr>
            </control>
          </mc:Choice>
        </mc:AlternateContent>
        <mc:AlternateContent xmlns:mc="http://schemas.openxmlformats.org/markup-compatibility/2006">
          <mc:Choice Requires="x14">
            <control shapeId="22693" r:id="rId168" name="Check Box 165">
              <controlPr defaultSize="0" autoFill="0" autoLine="0" autoPict="0">
                <anchor moveWithCells="1">
                  <from>
                    <xdr:col>14</xdr:col>
                    <xdr:colOff>9525</xdr:colOff>
                    <xdr:row>93</xdr:row>
                    <xdr:rowOff>285750</xdr:rowOff>
                  </from>
                  <to>
                    <xdr:col>14</xdr:col>
                    <xdr:colOff>1771650</xdr:colOff>
                    <xdr:row>93</xdr:row>
                    <xdr:rowOff>514350</xdr:rowOff>
                  </to>
                </anchor>
              </controlPr>
            </control>
          </mc:Choice>
        </mc:AlternateContent>
        <mc:AlternateContent xmlns:mc="http://schemas.openxmlformats.org/markup-compatibility/2006">
          <mc:Choice Requires="x14">
            <control shapeId="22694" r:id="rId169" name="Check Box 166">
              <controlPr defaultSize="0" autoFill="0" autoLine="0" autoPict="0">
                <anchor moveWithCells="1">
                  <from>
                    <xdr:col>14</xdr:col>
                    <xdr:colOff>9525</xdr:colOff>
                    <xdr:row>93</xdr:row>
                    <xdr:rowOff>447675</xdr:rowOff>
                  </from>
                  <to>
                    <xdr:col>14</xdr:col>
                    <xdr:colOff>1085850</xdr:colOff>
                    <xdr:row>93</xdr:row>
                    <xdr:rowOff>704850</xdr:rowOff>
                  </to>
                </anchor>
              </controlPr>
            </control>
          </mc:Choice>
        </mc:AlternateContent>
        <mc:AlternateContent xmlns:mc="http://schemas.openxmlformats.org/markup-compatibility/2006">
          <mc:Choice Requires="x14">
            <control shapeId="22695" r:id="rId170" name="Check Box 167">
              <controlPr defaultSize="0" autoFill="0" autoLine="0" autoPict="0">
                <anchor moveWithCells="1">
                  <from>
                    <xdr:col>14</xdr:col>
                    <xdr:colOff>0</xdr:colOff>
                    <xdr:row>93</xdr:row>
                    <xdr:rowOff>571500</xdr:rowOff>
                  </from>
                  <to>
                    <xdr:col>14</xdr:col>
                    <xdr:colOff>1771650</xdr:colOff>
                    <xdr:row>93</xdr:row>
                    <xdr:rowOff>895350</xdr:rowOff>
                  </to>
                </anchor>
              </controlPr>
            </control>
          </mc:Choice>
        </mc:AlternateContent>
        <mc:AlternateContent xmlns:mc="http://schemas.openxmlformats.org/markup-compatibility/2006">
          <mc:Choice Requires="x14">
            <control shapeId="22696" r:id="rId171" name="Check Box 168">
              <controlPr defaultSize="0" autoFill="0" autoLine="0" autoPict="0">
                <anchor moveWithCells="1">
                  <from>
                    <xdr:col>14</xdr:col>
                    <xdr:colOff>0</xdr:colOff>
                    <xdr:row>93</xdr:row>
                    <xdr:rowOff>781050</xdr:rowOff>
                  </from>
                  <to>
                    <xdr:col>14</xdr:col>
                    <xdr:colOff>1504950</xdr:colOff>
                    <xdr:row>93</xdr:row>
                    <xdr:rowOff>1009650</xdr:rowOff>
                  </to>
                </anchor>
              </controlPr>
            </control>
          </mc:Choice>
        </mc:AlternateContent>
        <mc:AlternateContent xmlns:mc="http://schemas.openxmlformats.org/markup-compatibility/2006">
          <mc:Choice Requires="x14">
            <control shapeId="22697" r:id="rId172" name="Check Box 169">
              <controlPr defaultSize="0" autoFill="0" autoLine="0" autoPict="0">
                <anchor moveWithCells="1">
                  <from>
                    <xdr:col>12</xdr:col>
                    <xdr:colOff>1466850</xdr:colOff>
                    <xdr:row>94</xdr:row>
                    <xdr:rowOff>123825</xdr:rowOff>
                  </from>
                  <to>
                    <xdr:col>13</xdr:col>
                    <xdr:colOff>1333500</xdr:colOff>
                    <xdr:row>94</xdr:row>
                    <xdr:rowOff>361950</xdr:rowOff>
                  </to>
                </anchor>
              </controlPr>
            </control>
          </mc:Choice>
        </mc:AlternateContent>
        <mc:AlternateContent xmlns:mc="http://schemas.openxmlformats.org/markup-compatibility/2006">
          <mc:Choice Requires="x14">
            <control shapeId="22698" r:id="rId173" name="Check Box 170">
              <controlPr defaultSize="0" autoFill="0" autoLine="0" autoPict="0">
                <anchor moveWithCells="1">
                  <from>
                    <xdr:col>13</xdr:col>
                    <xdr:colOff>9525</xdr:colOff>
                    <xdr:row>94</xdr:row>
                    <xdr:rowOff>266700</xdr:rowOff>
                  </from>
                  <to>
                    <xdr:col>13</xdr:col>
                    <xdr:colOff>704850</xdr:colOff>
                    <xdr:row>94</xdr:row>
                    <xdr:rowOff>514350</xdr:rowOff>
                  </to>
                </anchor>
              </controlPr>
            </control>
          </mc:Choice>
        </mc:AlternateContent>
        <mc:AlternateContent xmlns:mc="http://schemas.openxmlformats.org/markup-compatibility/2006">
          <mc:Choice Requires="x14">
            <control shapeId="22699" r:id="rId174" name="Check Box 171">
              <controlPr defaultSize="0" autoFill="0" autoLine="0" autoPict="0">
                <anchor moveWithCells="1">
                  <from>
                    <xdr:col>12</xdr:col>
                    <xdr:colOff>1466850</xdr:colOff>
                    <xdr:row>94</xdr:row>
                    <xdr:rowOff>428625</xdr:rowOff>
                  </from>
                  <to>
                    <xdr:col>13</xdr:col>
                    <xdr:colOff>1066800</xdr:colOff>
                    <xdr:row>94</xdr:row>
                    <xdr:rowOff>666750</xdr:rowOff>
                  </to>
                </anchor>
              </controlPr>
            </control>
          </mc:Choice>
        </mc:AlternateContent>
        <mc:AlternateContent xmlns:mc="http://schemas.openxmlformats.org/markup-compatibility/2006">
          <mc:Choice Requires="x14">
            <control shapeId="22700" r:id="rId175" name="Check Box 172">
              <controlPr defaultSize="0" autoFill="0" autoLine="0" autoPict="0">
                <anchor moveWithCells="1">
                  <from>
                    <xdr:col>13</xdr:col>
                    <xdr:colOff>0</xdr:colOff>
                    <xdr:row>94</xdr:row>
                    <xdr:rowOff>552450</xdr:rowOff>
                  </from>
                  <to>
                    <xdr:col>14</xdr:col>
                    <xdr:colOff>57150</xdr:colOff>
                    <xdr:row>94</xdr:row>
                    <xdr:rowOff>857250</xdr:rowOff>
                  </to>
                </anchor>
              </controlPr>
            </control>
          </mc:Choice>
        </mc:AlternateContent>
        <mc:AlternateContent xmlns:mc="http://schemas.openxmlformats.org/markup-compatibility/2006">
          <mc:Choice Requires="x14">
            <control shapeId="22701" r:id="rId176" name="Check Box 173">
              <controlPr defaultSize="0" autoFill="0" autoLine="0" autoPict="0">
                <anchor moveWithCells="1">
                  <from>
                    <xdr:col>13</xdr:col>
                    <xdr:colOff>0</xdr:colOff>
                    <xdr:row>93</xdr:row>
                    <xdr:rowOff>1171575</xdr:rowOff>
                  </from>
                  <to>
                    <xdr:col>13</xdr:col>
                    <xdr:colOff>971550</xdr:colOff>
                    <xdr:row>94</xdr:row>
                    <xdr:rowOff>247650</xdr:rowOff>
                  </to>
                </anchor>
              </controlPr>
            </control>
          </mc:Choice>
        </mc:AlternateContent>
        <mc:AlternateContent xmlns:mc="http://schemas.openxmlformats.org/markup-compatibility/2006">
          <mc:Choice Requires="x14">
            <control shapeId="22702" r:id="rId177" name="Check Box 174">
              <controlPr defaultSize="0" autoFill="0" autoLine="0" autoPict="0">
                <anchor moveWithCells="1">
                  <from>
                    <xdr:col>13</xdr:col>
                    <xdr:colOff>1543050</xdr:colOff>
                    <xdr:row>94</xdr:row>
                    <xdr:rowOff>114300</xdr:rowOff>
                  </from>
                  <to>
                    <xdr:col>14</xdr:col>
                    <xdr:colOff>1771650</xdr:colOff>
                    <xdr:row>94</xdr:row>
                    <xdr:rowOff>361950</xdr:rowOff>
                  </to>
                </anchor>
              </controlPr>
            </control>
          </mc:Choice>
        </mc:AlternateContent>
        <mc:AlternateContent xmlns:mc="http://schemas.openxmlformats.org/markup-compatibility/2006">
          <mc:Choice Requires="x14">
            <control shapeId="22703" r:id="rId178" name="Check Box 175">
              <controlPr defaultSize="0" autoFill="0" autoLine="0" autoPict="0">
                <anchor moveWithCells="1">
                  <from>
                    <xdr:col>13</xdr:col>
                    <xdr:colOff>1533525</xdr:colOff>
                    <xdr:row>93</xdr:row>
                    <xdr:rowOff>1162050</xdr:rowOff>
                  </from>
                  <to>
                    <xdr:col>14</xdr:col>
                    <xdr:colOff>971550</xdr:colOff>
                    <xdr:row>94</xdr:row>
                    <xdr:rowOff>247650</xdr:rowOff>
                  </to>
                </anchor>
              </controlPr>
            </control>
          </mc:Choice>
        </mc:AlternateContent>
        <mc:AlternateContent xmlns:mc="http://schemas.openxmlformats.org/markup-compatibility/2006">
          <mc:Choice Requires="x14">
            <control shapeId="22704" r:id="rId179" name="Check Box 176">
              <controlPr defaultSize="0" autoFill="0" autoLine="0" autoPict="0">
                <anchor moveWithCells="1">
                  <from>
                    <xdr:col>14</xdr:col>
                    <xdr:colOff>9525</xdr:colOff>
                    <xdr:row>94</xdr:row>
                    <xdr:rowOff>285750</xdr:rowOff>
                  </from>
                  <to>
                    <xdr:col>14</xdr:col>
                    <xdr:colOff>1771650</xdr:colOff>
                    <xdr:row>94</xdr:row>
                    <xdr:rowOff>514350</xdr:rowOff>
                  </to>
                </anchor>
              </controlPr>
            </control>
          </mc:Choice>
        </mc:AlternateContent>
        <mc:AlternateContent xmlns:mc="http://schemas.openxmlformats.org/markup-compatibility/2006">
          <mc:Choice Requires="x14">
            <control shapeId="22705" r:id="rId180" name="Check Box 177">
              <controlPr defaultSize="0" autoFill="0" autoLine="0" autoPict="0">
                <anchor moveWithCells="1">
                  <from>
                    <xdr:col>14</xdr:col>
                    <xdr:colOff>9525</xdr:colOff>
                    <xdr:row>94</xdr:row>
                    <xdr:rowOff>447675</xdr:rowOff>
                  </from>
                  <to>
                    <xdr:col>14</xdr:col>
                    <xdr:colOff>1085850</xdr:colOff>
                    <xdr:row>94</xdr:row>
                    <xdr:rowOff>704850</xdr:rowOff>
                  </to>
                </anchor>
              </controlPr>
            </control>
          </mc:Choice>
        </mc:AlternateContent>
        <mc:AlternateContent xmlns:mc="http://schemas.openxmlformats.org/markup-compatibility/2006">
          <mc:Choice Requires="x14">
            <control shapeId="22706" r:id="rId181" name="Check Box 178">
              <controlPr defaultSize="0" autoFill="0" autoLine="0" autoPict="0">
                <anchor moveWithCells="1">
                  <from>
                    <xdr:col>14</xdr:col>
                    <xdr:colOff>0</xdr:colOff>
                    <xdr:row>94</xdr:row>
                    <xdr:rowOff>571500</xdr:rowOff>
                  </from>
                  <to>
                    <xdr:col>14</xdr:col>
                    <xdr:colOff>1771650</xdr:colOff>
                    <xdr:row>94</xdr:row>
                    <xdr:rowOff>895350</xdr:rowOff>
                  </to>
                </anchor>
              </controlPr>
            </control>
          </mc:Choice>
        </mc:AlternateContent>
        <mc:AlternateContent xmlns:mc="http://schemas.openxmlformats.org/markup-compatibility/2006">
          <mc:Choice Requires="x14">
            <control shapeId="22707" r:id="rId182" name="Check Box 179">
              <controlPr defaultSize="0" autoFill="0" autoLine="0" autoPict="0">
                <anchor moveWithCells="1">
                  <from>
                    <xdr:col>14</xdr:col>
                    <xdr:colOff>0</xdr:colOff>
                    <xdr:row>94</xdr:row>
                    <xdr:rowOff>781050</xdr:rowOff>
                  </from>
                  <to>
                    <xdr:col>14</xdr:col>
                    <xdr:colOff>1504950</xdr:colOff>
                    <xdr:row>94</xdr:row>
                    <xdr:rowOff>1009650</xdr:rowOff>
                  </to>
                </anchor>
              </controlPr>
            </control>
          </mc:Choice>
        </mc:AlternateContent>
        <mc:AlternateContent xmlns:mc="http://schemas.openxmlformats.org/markup-compatibility/2006">
          <mc:Choice Requires="x14">
            <control shapeId="22708" r:id="rId183" name="Check Box 180">
              <controlPr defaultSize="0" autoFill="0" autoLine="0" autoPict="0">
                <anchor moveWithCells="1">
                  <from>
                    <xdr:col>12</xdr:col>
                    <xdr:colOff>1466850</xdr:colOff>
                    <xdr:row>95</xdr:row>
                    <xdr:rowOff>123825</xdr:rowOff>
                  </from>
                  <to>
                    <xdr:col>13</xdr:col>
                    <xdr:colOff>1333500</xdr:colOff>
                    <xdr:row>95</xdr:row>
                    <xdr:rowOff>361950</xdr:rowOff>
                  </to>
                </anchor>
              </controlPr>
            </control>
          </mc:Choice>
        </mc:AlternateContent>
        <mc:AlternateContent xmlns:mc="http://schemas.openxmlformats.org/markup-compatibility/2006">
          <mc:Choice Requires="x14">
            <control shapeId="22709" r:id="rId184" name="Check Box 181">
              <controlPr defaultSize="0" autoFill="0" autoLine="0" autoPict="0">
                <anchor moveWithCells="1">
                  <from>
                    <xdr:col>13</xdr:col>
                    <xdr:colOff>9525</xdr:colOff>
                    <xdr:row>95</xdr:row>
                    <xdr:rowOff>266700</xdr:rowOff>
                  </from>
                  <to>
                    <xdr:col>13</xdr:col>
                    <xdr:colOff>704850</xdr:colOff>
                    <xdr:row>95</xdr:row>
                    <xdr:rowOff>514350</xdr:rowOff>
                  </to>
                </anchor>
              </controlPr>
            </control>
          </mc:Choice>
        </mc:AlternateContent>
        <mc:AlternateContent xmlns:mc="http://schemas.openxmlformats.org/markup-compatibility/2006">
          <mc:Choice Requires="x14">
            <control shapeId="22710" r:id="rId185" name="Check Box 182">
              <controlPr defaultSize="0" autoFill="0" autoLine="0" autoPict="0">
                <anchor moveWithCells="1">
                  <from>
                    <xdr:col>12</xdr:col>
                    <xdr:colOff>1466850</xdr:colOff>
                    <xdr:row>95</xdr:row>
                    <xdr:rowOff>428625</xdr:rowOff>
                  </from>
                  <to>
                    <xdr:col>13</xdr:col>
                    <xdr:colOff>1066800</xdr:colOff>
                    <xdr:row>95</xdr:row>
                    <xdr:rowOff>666750</xdr:rowOff>
                  </to>
                </anchor>
              </controlPr>
            </control>
          </mc:Choice>
        </mc:AlternateContent>
        <mc:AlternateContent xmlns:mc="http://schemas.openxmlformats.org/markup-compatibility/2006">
          <mc:Choice Requires="x14">
            <control shapeId="22711" r:id="rId186" name="Check Box 183">
              <controlPr defaultSize="0" autoFill="0" autoLine="0" autoPict="0">
                <anchor moveWithCells="1">
                  <from>
                    <xdr:col>12</xdr:col>
                    <xdr:colOff>1466850</xdr:colOff>
                    <xdr:row>95</xdr:row>
                    <xdr:rowOff>552450</xdr:rowOff>
                  </from>
                  <to>
                    <xdr:col>14</xdr:col>
                    <xdr:colOff>38100</xdr:colOff>
                    <xdr:row>95</xdr:row>
                    <xdr:rowOff>857250</xdr:rowOff>
                  </to>
                </anchor>
              </controlPr>
            </control>
          </mc:Choice>
        </mc:AlternateContent>
        <mc:AlternateContent xmlns:mc="http://schemas.openxmlformats.org/markup-compatibility/2006">
          <mc:Choice Requires="x14">
            <control shapeId="22712" r:id="rId187" name="Check Box 184">
              <controlPr defaultSize="0" autoFill="0" autoLine="0" autoPict="0">
                <anchor moveWithCells="1">
                  <from>
                    <xdr:col>12</xdr:col>
                    <xdr:colOff>1457325</xdr:colOff>
                    <xdr:row>94</xdr:row>
                    <xdr:rowOff>1247775</xdr:rowOff>
                  </from>
                  <to>
                    <xdr:col>13</xdr:col>
                    <xdr:colOff>933450</xdr:colOff>
                    <xdr:row>95</xdr:row>
                    <xdr:rowOff>247650</xdr:rowOff>
                  </to>
                </anchor>
              </controlPr>
            </control>
          </mc:Choice>
        </mc:AlternateContent>
        <mc:AlternateContent xmlns:mc="http://schemas.openxmlformats.org/markup-compatibility/2006">
          <mc:Choice Requires="x14">
            <control shapeId="22713" r:id="rId188" name="Check Box 185">
              <controlPr defaultSize="0" autoFill="0" autoLine="0" autoPict="0">
                <anchor moveWithCells="1">
                  <from>
                    <xdr:col>13</xdr:col>
                    <xdr:colOff>1543050</xdr:colOff>
                    <xdr:row>95</xdr:row>
                    <xdr:rowOff>114300</xdr:rowOff>
                  </from>
                  <to>
                    <xdr:col>14</xdr:col>
                    <xdr:colOff>1771650</xdr:colOff>
                    <xdr:row>95</xdr:row>
                    <xdr:rowOff>361950</xdr:rowOff>
                  </to>
                </anchor>
              </controlPr>
            </control>
          </mc:Choice>
        </mc:AlternateContent>
        <mc:AlternateContent xmlns:mc="http://schemas.openxmlformats.org/markup-compatibility/2006">
          <mc:Choice Requires="x14">
            <control shapeId="22714" r:id="rId189" name="Check Box 186">
              <controlPr defaultSize="0" autoFill="0" autoLine="0" autoPict="0">
                <anchor moveWithCells="1">
                  <from>
                    <xdr:col>13</xdr:col>
                    <xdr:colOff>1533525</xdr:colOff>
                    <xdr:row>94</xdr:row>
                    <xdr:rowOff>1228725</xdr:rowOff>
                  </from>
                  <to>
                    <xdr:col>14</xdr:col>
                    <xdr:colOff>971550</xdr:colOff>
                    <xdr:row>95</xdr:row>
                    <xdr:rowOff>247650</xdr:rowOff>
                  </to>
                </anchor>
              </controlPr>
            </control>
          </mc:Choice>
        </mc:AlternateContent>
        <mc:AlternateContent xmlns:mc="http://schemas.openxmlformats.org/markup-compatibility/2006">
          <mc:Choice Requires="x14">
            <control shapeId="22715" r:id="rId190" name="Check Box 187">
              <controlPr defaultSize="0" autoFill="0" autoLine="0" autoPict="0">
                <anchor moveWithCells="1">
                  <from>
                    <xdr:col>14</xdr:col>
                    <xdr:colOff>9525</xdr:colOff>
                    <xdr:row>95</xdr:row>
                    <xdr:rowOff>285750</xdr:rowOff>
                  </from>
                  <to>
                    <xdr:col>14</xdr:col>
                    <xdr:colOff>1771650</xdr:colOff>
                    <xdr:row>95</xdr:row>
                    <xdr:rowOff>514350</xdr:rowOff>
                  </to>
                </anchor>
              </controlPr>
            </control>
          </mc:Choice>
        </mc:AlternateContent>
        <mc:AlternateContent xmlns:mc="http://schemas.openxmlformats.org/markup-compatibility/2006">
          <mc:Choice Requires="x14">
            <control shapeId="22716" r:id="rId191" name="Check Box 188">
              <controlPr defaultSize="0" autoFill="0" autoLine="0" autoPict="0">
                <anchor moveWithCells="1">
                  <from>
                    <xdr:col>14</xdr:col>
                    <xdr:colOff>9525</xdr:colOff>
                    <xdr:row>95</xdr:row>
                    <xdr:rowOff>447675</xdr:rowOff>
                  </from>
                  <to>
                    <xdr:col>14</xdr:col>
                    <xdr:colOff>1085850</xdr:colOff>
                    <xdr:row>95</xdr:row>
                    <xdr:rowOff>704850</xdr:rowOff>
                  </to>
                </anchor>
              </controlPr>
            </control>
          </mc:Choice>
        </mc:AlternateContent>
        <mc:AlternateContent xmlns:mc="http://schemas.openxmlformats.org/markup-compatibility/2006">
          <mc:Choice Requires="x14">
            <control shapeId="22717" r:id="rId192" name="Check Box 189">
              <controlPr defaultSize="0" autoFill="0" autoLine="0" autoPict="0">
                <anchor moveWithCells="1">
                  <from>
                    <xdr:col>14</xdr:col>
                    <xdr:colOff>0</xdr:colOff>
                    <xdr:row>95</xdr:row>
                    <xdr:rowOff>571500</xdr:rowOff>
                  </from>
                  <to>
                    <xdr:col>14</xdr:col>
                    <xdr:colOff>1771650</xdr:colOff>
                    <xdr:row>95</xdr:row>
                    <xdr:rowOff>895350</xdr:rowOff>
                  </to>
                </anchor>
              </controlPr>
            </control>
          </mc:Choice>
        </mc:AlternateContent>
        <mc:AlternateContent xmlns:mc="http://schemas.openxmlformats.org/markup-compatibility/2006">
          <mc:Choice Requires="x14">
            <control shapeId="22718" r:id="rId193" name="Check Box 190">
              <controlPr defaultSize="0" autoFill="0" autoLine="0" autoPict="0">
                <anchor moveWithCells="1">
                  <from>
                    <xdr:col>14</xdr:col>
                    <xdr:colOff>0</xdr:colOff>
                    <xdr:row>95</xdr:row>
                    <xdr:rowOff>781050</xdr:rowOff>
                  </from>
                  <to>
                    <xdr:col>14</xdr:col>
                    <xdr:colOff>1504950</xdr:colOff>
                    <xdr:row>95</xdr:row>
                    <xdr:rowOff>1009650</xdr:rowOff>
                  </to>
                </anchor>
              </controlPr>
            </control>
          </mc:Choice>
        </mc:AlternateContent>
        <mc:AlternateContent xmlns:mc="http://schemas.openxmlformats.org/markup-compatibility/2006">
          <mc:Choice Requires="x14">
            <control shapeId="22719" r:id="rId194" name="Check Box 191">
              <controlPr defaultSize="0" autoFill="0" autoLine="0" autoPict="0">
                <anchor moveWithCells="1">
                  <from>
                    <xdr:col>12</xdr:col>
                    <xdr:colOff>1466850</xdr:colOff>
                    <xdr:row>96</xdr:row>
                    <xdr:rowOff>123825</xdr:rowOff>
                  </from>
                  <to>
                    <xdr:col>13</xdr:col>
                    <xdr:colOff>1333500</xdr:colOff>
                    <xdr:row>96</xdr:row>
                    <xdr:rowOff>361950</xdr:rowOff>
                  </to>
                </anchor>
              </controlPr>
            </control>
          </mc:Choice>
        </mc:AlternateContent>
        <mc:AlternateContent xmlns:mc="http://schemas.openxmlformats.org/markup-compatibility/2006">
          <mc:Choice Requires="x14">
            <control shapeId="22720" r:id="rId195" name="Check Box 192">
              <controlPr defaultSize="0" autoFill="0" autoLine="0" autoPict="0">
                <anchor moveWithCells="1">
                  <from>
                    <xdr:col>13</xdr:col>
                    <xdr:colOff>9525</xdr:colOff>
                    <xdr:row>96</xdr:row>
                    <xdr:rowOff>266700</xdr:rowOff>
                  </from>
                  <to>
                    <xdr:col>13</xdr:col>
                    <xdr:colOff>704850</xdr:colOff>
                    <xdr:row>96</xdr:row>
                    <xdr:rowOff>514350</xdr:rowOff>
                  </to>
                </anchor>
              </controlPr>
            </control>
          </mc:Choice>
        </mc:AlternateContent>
        <mc:AlternateContent xmlns:mc="http://schemas.openxmlformats.org/markup-compatibility/2006">
          <mc:Choice Requires="x14">
            <control shapeId="22721" r:id="rId196" name="Check Box 193">
              <controlPr defaultSize="0" autoFill="0" autoLine="0" autoPict="0">
                <anchor moveWithCells="1">
                  <from>
                    <xdr:col>12</xdr:col>
                    <xdr:colOff>1466850</xdr:colOff>
                    <xdr:row>96</xdr:row>
                    <xdr:rowOff>428625</xdr:rowOff>
                  </from>
                  <to>
                    <xdr:col>13</xdr:col>
                    <xdr:colOff>1066800</xdr:colOff>
                    <xdr:row>96</xdr:row>
                    <xdr:rowOff>666750</xdr:rowOff>
                  </to>
                </anchor>
              </controlPr>
            </control>
          </mc:Choice>
        </mc:AlternateContent>
        <mc:AlternateContent xmlns:mc="http://schemas.openxmlformats.org/markup-compatibility/2006">
          <mc:Choice Requires="x14">
            <control shapeId="22722" r:id="rId197" name="Check Box 194">
              <controlPr defaultSize="0" autoFill="0" autoLine="0" autoPict="0">
                <anchor moveWithCells="1">
                  <from>
                    <xdr:col>12</xdr:col>
                    <xdr:colOff>1466850</xdr:colOff>
                    <xdr:row>96</xdr:row>
                    <xdr:rowOff>552450</xdr:rowOff>
                  </from>
                  <to>
                    <xdr:col>14</xdr:col>
                    <xdr:colOff>38100</xdr:colOff>
                    <xdr:row>96</xdr:row>
                    <xdr:rowOff>857250</xdr:rowOff>
                  </to>
                </anchor>
              </controlPr>
            </control>
          </mc:Choice>
        </mc:AlternateContent>
        <mc:AlternateContent xmlns:mc="http://schemas.openxmlformats.org/markup-compatibility/2006">
          <mc:Choice Requires="x14">
            <control shapeId="22723" r:id="rId198" name="Check Box 195">
              <controlPr defaultSize="0" autoFill="0" autoLine="0" autoPict="0">
                <anchor moveWithCells="1">
                  <from>
                    <xdr:col>12</xdr:col>
                    <xdr:colOff>1457325</xdr:colOff>
                    <xdr:row>95</xdr:row>
                    <xdr:rowOff>1390650</xdr:rowOff>
                  </from>
                  <to>
                    <xdr:col>13</xdr:col>
                    <xdr:colOff>933450</xdr:colOff>
                    <xdr:row>96</xdr:row>
                    <xdr:rowOff>228600</xdr:rowOff>
                  </to>
                </anchor>
              </controlPr>
            </control>
          </mc:Choice>
        </mc:AlternateContent>
        <mc:AlternateContent xmlns:mc="http://schemas.openxmlformats.org/markup-compatibility/2006">
          <mc:Choice Requires="x14">
            <control shapeId="22724" r:id="rId199" name="Check Box 196">
              <controlPr defaultSize="0" autoFill="0" autoLine="0" autoPict="0">
                <anchor moveWithCells="1">
                  <from>
                    <xdr:col>13</xdr:col>
                    <xdr:colOff>1543050</xdr:colOff>
                    <xdr:row>96</xdr:row>
                    <xdr:rowOff>114300</xdr:rowOff>
                  </from>
                  <to>
                    <xdr:col>14</xdr:col>
                    <xdr:colOff>1771650</xdr:colOff>
                    <xdr:row>96</xdr:row>
                    <xdr:rowOff>361950</xdr:rowOff>
                  </to>
                </anchor>
              </controlPr>
            </control>
          </mc:Choice>
        </mc:AlternateContent>
        <mc:AlternateContent xmlns:mc="http://schemas.openxmlformats.org/markup-compatibility/2006">
          <mc:Choice Requires="x14">
            <control shapeId="22725" r:id="rId200" name="Check Box 197">
              <controlPr defaultSize="0" autoFill="0" autoLine="0" autoPict="0">
                <anchor moveWithCells="1">
                  <from>
                    <xdr:col>13</xdr:col>
                    <xdr:colOff>1533525</xdr:colOff>
                    <xdr:row>95</xdr:row>
                    <xdr:rowOff>1162050</xdr:rowOff>
                  </from>
                  <to>
                    <xdr:col>14</xdr:col>
                    <xdr:colOff>971550</xdr:colOff>
                    <xdr:row>96</xdr:row>
                    <xdr:rowOff>247650</xdr:rowOff>
                  </to>
                </anchor>
              </controlPr>
            </control>
          </mc:Choice>
        </mc:AlternateContent>
        <mc:AlternateContent xmlns:mc="http://schemas.openxmlformats.org/markup-compatibility/2006">
          <mc:Choice Requires="x14">
            <control shapeId="22726" r:id="rId201" name="Check Box 198">
              <controlPr defaultSize="0" autoFill="0" autoLine="0" autoPict="0">
                <anchor moveWithCells="1">
                  <from>
                    <xdr:col>14</xdr:col>
                    <xdr:colOff>9525</xdr:colOff>
                    <xdr:row>96</xdr:row>
                    <xdr:rowOff>285750</xdr:rowOff>
                  </from>
                  <to>
                    <xdr:col>14</xdr:col>
                    <xdr:colOff>1771650</xdr:colOff>
                    <xdr:row>96</xdr:row>
                    <xdr:rowOff>514350</xdr:rowOff>
                  </to>
                </anchor>
              </controlPr>
            </control>
          </mc:Choice>
        </mc:AlternateContent>
        <mc:AlternateContent xmlns:mc="http://schemas.openxmlformats.org/markup-compatibility/2006">
          <mc:Choice Requires="x14">
            <control shapeId="22727" r:id="rId202" name="Check Box 199">
              <controlPr defaultSize="0" autoFill="0" autoLine="0" autoPict="0">
                <anchor moveWithCells="1">
                  <from>
                    <xdr:col>14</xdr:col>
                    <xdr:colOff>9525</xdr:colOff>
                    <xdr:row>96</xdr:row>
                    <xdr:rowOff>447675</xdr:rowOff>
                  </from>
                  <to>
                    <xdr:col>14</xdr:col>
                    <xdr:colOff>1085850</xdr:colOff>
                    <xdr:row>96</xdr:row>
                    <xdr:rowOff>704850</xdr:rowOff>
                  </to>
                </anchor>
              </controlPr>
            </control>
          </mc:Choice>
        </mc:AlternateContent>
        <mc:AlternateContent xmlns:mc="http://schemas.openxmlformats.org/markup-compatibility/2006">
          <mc:Choice Requires="x14">
            <control shapeId="22728" r:id="rId203" name="Check Box 200">
              <controlPr defaultSize="0" autoFill="0" autoLine="0" autoPict="0">
                <anchor moveWithCells="1">
                  <from>
                    <xdr:col>14</xdr:col>
                    <xdr:colOff>0</xdr:colOff>
                    <xdr:row>96</xdr:row>
                    <xdr:rowOff>571500</xdr:rowOff>
                  </from>
                  <to>
                    <xdr:col>14</xdr:col>
                    <xdr:colOff>1771650</xdr:colOff>
                    <xdr:row>96</xdr:row>
                    <xdr:rowOff>895350</xdr:rowOff>
                  </to>
                </anchor>
              </controlPr>
            </control>
          </mc:Choice>
        </mc:AlternateContent>
        <mc:AlternateContent xmlns:mc="http://schemas.openxmlformats.org/markup-compatibility/2006">
          <mc:Choice Requires="x14">
            <control shapeId="22729" r:id="rId204" name="Check Box 201">
              <controlPr defaultSize="0" autoFill="0" autoLine="0" autoPict="0">
                <anchor moveWithCells="1">
                  <from>
                    <xdr:col>14</xdr:col>
                    <xdr:colOff>0</xdr:colOff>
                    <xdr:row>96</xdr:row>
                    <xdr:rowOff>781050</xdr:rowOff>
                  </from>
                  <to>
                    <xdr:col>14</xdr:col>
                    <xdr:colOff>1504950</xdr:colOff>
                    <xdr:row>96</xdr:row>
                    <xdr:rowOff>1009650</xdr:rowOff>
                  </to>
                </anchor>
              </controlPr>
            </control>
          </mc:Choice>
        </mc:AlternateContent>
        <mc:AlternateContent xmlns:mc="http://schemas.openxmlformats.org/markup-compatibility/2006">
          <mc:Choice Requires="x14">
            <control shapeId="22730" r:id="rId205" name="Check Box 202">
              <controlPr defaultSize="0" autoFill="0" autoLine="0" autoPict="0">
                <anchor moveWithCells="1">
                  <from>
                    <xdr:col>12</xdr:col>
                    <xdr:colOff>1466850</xdr:colOff>
                    <xdr:row>97</xdr:row>
                    <xdr:rowOff>123825</xdr:rowOff>
                  </from>
                  <to>
                    <xdr:col>13</xdr:col>
                    <xdr:colOff>1333500</xdr:colOff>
                    <xdr:row>97</xdr:row>
                    <xdr:rowOff>361950</xdr:rowOff>
                  </to>
                </anchor>
              </controlPr>
            </control>
          </mc:Choice>
        </mc:AlternateContent>
        <mc:AlternateContent xmlns:mc="http://schemas.openxmlformats.org/markup-compatibility/2006">
          <mc:Choice Requires="x14">
            <control shapeId="22731" r:id="rId206" name="Check Box 203">
              <controlPr defaultSize="0" autoFill="0" autoLine="0" autoPict="0">
                <anchor moveWithCells="1">
                  <from>
                    <xdr:col>13</xdr:col>
                    <xdr:colOff>9525</xdr:colOff>
                    <xdr:row>97</xdr:row>
                    <xdr:rowOff>266700</xdr:rowOff>
                  </from>
                  <to>
                    <xdr:col>13</xdr:col>
                    <xdr:colOff>704850</xdr:colOff>
                    <xdr:row>97</xdr:row>
                    <xdr:rowOff>514350</xdr:rowOff>
                  </to>
                </anchor>
              </controlPr>
            </control>
          </mc:Choice>
        </mc:AlternateContent>
        <mc:AlternateContent xmlns:mc="http://schemas.openxmlformats.org/markup-compatibility/2006">
          <mc:Choice Requires="x14">
            <control shapeId="22732" r:id="rId207" name="Check Box 204">
              <controlPr defaultSize="0" autoFill="0" autoLine="0" autoPict="0">
                <anchor moveWithCells="1">
                  <from>
                    <xdr:col>12</xdr:col>
                    <xdr:colOff>1466850</xdr:colOff>
                    <xdr:row>97</xdr:row>
                    <xdr:rowOff>428625</xdr:rowOff>
                  </from>
                  <to>
                    <xdr:col>13</xdr:col>
                    <xdr:colOff>1066800</xdr:colOff>
                    <xdr:row>97</xdr:row>
                    <xdr:rowOff>666750</xdr:rowOff>
                  </to>
                </anchor>
              </controlPr>
            </control>
          </mc:Choice>
        </mc:AlternateContent>
        <mc:AlternateContent xmlns:mc="http://schemas.openxmlformats.org/markup-compatibility/2006">
          <mc:Choice Requires="x14">
            <control shapeId="22733" r:id="rId208" name="Check Box 205">
              <controlPr defaultSize="0" autoFill="0" autoLine="0" autoPict="0">
                <anchor moveWithCells="1">
                  <from>
                    <xdr:col>12</xdr:col>
                    <xdr:colOff>1466850</xdr:colOff>
                    <xdr:row>97</xdr:row>
                    <xdr:rowOff>552450</xdr:rowOff>
                  </from>
                  <to>
                    <xdr:col>14</xdr:col>
                    <xdr:colOff>38100</xdr:colOff>
                    <xdr:row>97</xdr:row>
                    <xdr:rowOff>857250</xdr:rowOff>
                  </to>
                </anchor>
              </controlPr>
            </control>
          </mc:Choice>
        </mc:AlternateContent>
        <mc:AlternateContent xmlns:mc="http://schemas.openxmlformats.org/markup-compatibility/2006">
          <mc:Choice Requires="x14">
            <control shapeId="22734" r:id="rId209" name="Check Box 206">
              <controlPr defaultSize="0" autoFill="0" autoLine="0" autoPict="0">
                <anchor moveWithCells="1">
                  <from>
                    <xdr:col>12</xdr:col>
                    <xdr:colOff>1457325</xdr:colOff>
                    <xdr:row>96</xdr:row>
                    <xdr:rowOff>1390650</xdr:rowOff>
                  </from>
                  <to>
                    <xdr:col>13</xdr:col>
                    <xdr:colOff>933450</xdr:colOff>
                    <xdr:row>97</xdr:row>
                    <xdr:rowOff>228600</xdr:rowOff>
                  </to>
                </anchor>
              </controlPr>
            </control>
          </mc:Choice>
        </mc:AlternateContent>
        <mc:AlternateContent xmlns:mc="http://schemas.openxmlformats.org/markup-compatibility/2006">
          <mc:Choice Requires="x14">
            <control shapeId="22735" r:id="rId210" name="Check Box 207">
              <controlPr defaultSize="0" autoFill="0" autoLine="0" autoPict="0">
                <anchor moveWithCells="1">
                  <from>
                    <xdr:col>13</xdr:col>
                    <xdr:colOff>1543050</xdr:colOff>
                    <xdr:row>97</xdr:row>
                    <xdr:rowOff>114300</xdr:rowOff>
                  </from>
                  <to>
                    <xdr:col>14</xdr:col>
                    <xdr:colOff>1771650</xdr:colOff>
                    <xdr:row>97</xdr:row>
                    <xdr:rowOff>361950</xdr:rowOff>
                  </to>
                </anchor>
              </controlPr>
            </control>
          </mc:Choice>
        </mc:AlternateContent>
        <mc:AlternateContent xmlns:mc="http://schemas.openxmlformats.org/markup-compatibility/2006">
          <mc:Choice Requires="x14">
            <control shapeId="22736" r:id="rId211" name="Check Box 208">
              <controlPr defaultSize="0" autoFill="0" autoLine="0" autoPict="0">
                <anchor moveWithCells="1">
                  <from>
                    <xdr:col>13</xdr:col>
                    <xdr:colOff>1533525</xdr:colOff>
                    <xdr:row>96</xdr:row>
                    <xdr:rowOff>1181100</xdr:rowOff>
                  </from>
                  <to>
                    <xdr:col>14</xdr:col>
                    <xdr:colOff>971550</xdr:colOff>
                    <xdr:row>97</xdr:row>
                    <xdr:rowOff>247650</xdr:rowOff>
                  </to>
                </anchor>
              </controlPr>
            </control>
          </mc:Choice>
        </mc:AlternateContent>
        <mc:AlternateContent xmlns:mc="http://schemas.openxmlformats.org/markup-compatibility/2006">
          <mc:Choice Requires="x14">
            <control shapeId="22737" r:id="rId212" name="Check Box 209">
              <controlPr defaultSize="0" autoFill="0" autoLine="0" autoPict="0">
                <anchor moveWithCells="1">
                  <from>
                    <xdr:col>14</xdr:col>
                    <xdr:colOff>9525</xdr:colOff>
                    <xdr:row>97</xdr:row>
                    <xdr:rowOff>285750</xdr:rowOff>
                  </from>
                  <to>
                    <xdr:col>14</xdr:col>
                    <xdr:colOff>1771650</xdr:colOff>
                    <xdr:row>97</xdr:row>
                    <xdr:rowOff>514350</xdr:rowOff>
                  </to>
                </anchor>
              </controlPr>
            </control>
          </mc:Choice>
        </mc:AlternateContent>
        <mc:AlternateContent xmlns:mc="http://schemas.openxmlformats.org/markup-compatibility/2006">
          <mc:Choice Requires="x14">
            <control shapeId="22738" r:id="rId213" name="Check Box 210">
              <controlPr defaultSize="0" autoFill="0" autoLine="0" autoPict="0">
                <anchor moveWithCells="1">
                  <from>
                    <xdr:col>14</xdr:col>
                    <xdr:colOff>9525</xdr:colOff>
                    <xdr:row>97</xdr:row>
                    <xdr:rowOff>447675</xdr:rowOff>
                  </from>
                  <to>
                    <xdr:col>14</xdr:col>
                    <xdr:colOff>1085850</xdr:colOff>
                    <xdr:row>97</xdr:row>
                    <xdr:rowOff>704850</xdr:rowOff>
                  </to>
                </anchor>
              </controlPr>
            </control>
          </mc:Choice>
        </mc:AlternateContent>
        <mc:AlternateContent xmlns:mc="http://schemas.openxmlformats.org/markup-compatibility/2006">
          <mc:Choice Requires="x14">
            <control shapeId="22739" r:id="rId214" name="Check Box 211">
              <controlPr defaultSize="0" autoFill="0" autoLine="0" autoPict="0">
                <anchor moveWithCells="1">
                  <from>
                    <xdr:col>14</xdr:col>
                    <xdr:colOff>0</xdr:colOff>
                    <xdr:row>97</xdr:row>
                    <xdr:rowOff>571500</xdr:rowOff>
                  </from>
                  <to>
                    <xdr:col>14</xdr:col>
                    <xdr:colOff>1771650</xdr:colOff>
                    <xdr:row>97</xdr:row>
                    <xdr:rowOff>895350</xdr:rowOff>
                  </to>
                </anchor>
              </controlPr>
            </control>
          </mc:Choice>
        </mc:AlternateContent>
        <mc:AlternateContent xmlns:mc="http://schemas.openxmlformats.org/markup-compatibility/2006">
          <mc:Choice Requires="x14">
            <control shapeId="22740" r:id="rId215" name="Check Box 212">
              <controlPr defaultSize="0" autoFill="0" autoLine="0" autoPict="0">
                <anchor moveWithCells="1">
                  <from>
                    <xdr:col>14</xdr:col>
                    <xdr:colOff>0</xdr:colOff>
                    <xdr:row>97</xdr:row>
                    <xdr:rowOff>781050</xdr:rowOff>
                  </from>
                  <to>
                    <xdr:col>14</xdr:col>
                    <xdr:colOff>1504950</xdr:colOff>
                    <xdr:row>97</xdr:row>
                    <xdr:rowOff>1009650</xdr:rowOff>
                  </to>
                </anchor>
              </controlPr>
            </control>
          </mc:Choice>
        </mc:AlternateContent>
        <mc:AlternateContent xmlns:mc="http://schemas.openxmlformats.org/markup-compatibility/2006">
          <mc:Choice Requires="x14">
            <control shapeId="22741" r:id="rId216" name="Check Box 213">
              <controlPr defaultSize="0" autoFill="0" autoLine="0" autoPict="0">
                <anchor moveWithCells="1">
                  <from>
                    <xdr:col>13</xdr:col>
                    <xdr:colOff>28575</xdr:colOff>
                    <xdr:row>98</xdr:row>
                    <xdr:rowOff>38100</xdr:rowOff>
                  </from>
                  <to>
                    <xdr:col>13</xdr:col>
                    <xdr:colOff>971550</xdr:colOff>
                    <xdr:row>98</xdr:row>
                    <xdr:rowOff>266700</xdr:rowOff>
                  </to>
                </anchor>
              </controlPr>
            </control>
          </mc:Choice>
        </mc:AlternateContent>
        <mc:AlternateContent xmlns:mc="http://schemas.openxmlformats.org/markup-compatibility/2006">
          <mc:Choice Requires="x14">
            <control shapeId="22742" r:id="rId217" name="Check Box 214">
              <controlPr defaultSize="0" autoFill="0" autoLine="0" autoPict="0">
                <anchor moveWithCells="1">
                  <from>
                    <xdr:col>14</xdr:col>
                    <xdr:colOff>66675</xdr:colOff>
                    <xdr:row>98</xdr:row>
                    <xdr:rowOff>9525</xdr:rowOff>
                  </from>
                  <to>
                    <xdr:col>14</xdr:col>
                    <xdr:colOff>1866900</xdr:colOff>
                    <xdr:row>98</xdr:row>
                    <xdr:rowOff>266700</xdr:rowOff>
                  </to>
                </anchor>
              </controlPr>
            </control>
          </mc:Choice>
        </mc:AlternateContent>
        <mc:AlternateContent xmlns:mc="http://schemas.openxmlformats.org/markup-compatibility/2006">
          <mc:Choice Requires="x14">
            <control shapeId="22743" r:id="rId218" name="Check Box 215">
              <controlPr defaultSize="0" autoFill="0" autoLine="0" autoPict="0">
                <anchor moveWithCells="1">
                  <from>
                    <xdr:col>12</xdr:col>
                    <xdr:colOff>1466850</xdr:colOff>
                    <xdr:row>99</xdr:row>
                    <xdr:rowOff>123825</xdr:rowOff>
                  </from>
                  <to>
                    <xdr:col>13</xdr:col>
                    <xdr:colOff>1333500</xdr:colOff>
                    <xdr:row>99</xdr:row>
                    <xdr:rowOff>361950</xdr:rowOff>
                  </to>
                </anchor>
              </controlPr>
            </control>
          </mc:Choice>
        </mc:AlternateContent>
        <mc:AlternateContent xmlns:mc="http://schemas.openxmlformats.org/markup-compatibility/2006">
          <mc:Choice Requires="x14">
            <control shapeId="22744" r:id="rId219" name="Check Box 216">
              <controlPr defaultSize="0" autoFill="0" autoLine="0" autoPict="0">
                <anchor moveWithCells="1">
                  <from>
                    <xdr:col>13</xdr:col>
                    <xdr:colOff>9525</xdr:colOff>
                    <xdr:row>99</xdr:row>
                    <xdr:rowOff>266700</xdr:rowOff>
                  </from>
                  <to>
                    <xdr:col>13</xdr:col>
                    <xdr:colOff>704850</xdr:colOff>
                    <xdr:row>99</xdr:row>
                    <xdr:rowOff>514350</xdr:rowOff>
                  </to>
                </anchor>
              </controlPr>
            </control>
          </mc:Choice>
        </mc:AlternateContent>
        <mc:AlternateContent xmlns:mc="http://schemas.openxmlformats.org/markup-compatibility/2006">
          <mc:Choice Requires="x14">
            <control shapeId="22745" r:id="rId220" name="Check Box 217">
              <controlPr defaultSize="0" autoFill="0" autoLine="0" autoPict="0">
                <anchor moveWithCells="1">
                  <from>
                    <xdr:col>12</xdr:col>
                    <xdr:colOff>1466850</xdr:colOff>
                    <xdr:row>99</xdr:row>
                    <xdr:rowOff>428625</xdr:rowOff>
                  </from>
                  <to>
                    <xdr:col>13</xdr:col>
                    <xdr:colOff>1066800</xdr:colOff>
                    <xdr:row>99</xdr:row>
                    <xdr:rowOff>666750</xdr:rowOff>
                  </to>
                </anchor>
              </controlPr>
            </control>
          </mc:Choice>
        </mc:AlternateContent>
        <mc:AlternateContent xmlns:mc="http://schemas.openxmlformats.org/markup-compatibility/2006">
          <mc:Choice Requires="x14">
            <control shapeId="22746" r:id="rId221" name="Check Box 218">
              <controlPr defaultSize="0" autoFill="0" autoLine="0" autoPict="0">
                <anchor moveWithCells="1">
                  <from>
                    <xdr:col>12</xdr:col>
                    <xdr:colOff>1466850</xdr:colOff>
                    <xdr:row>99</xdr:row>
                    <xdr:rowOff>552450</xdr:rowOff>
                  </from>
                  <to>
                    <xdr:col>14</xdr:col>
                    <xdr:colOff>38100</xdr:colOff>
                    <xdr:row>99</xdr:row>
                    <xdr:rowOff>857250</xdr:rowOff>
                  </to>
                </anchor>
              </controlPr>
            </control>
          </mc:Choice>
        </mc:AlternateContent>
        <mc:AlternateContent xmlns:mc="http://schemas.openxmlformats.org/markup-compatibility/2006">
          <mc:Choice Requires="x14">
            <control shapeId="22747" r:id="rId222" name="Check Box 219">
              <controlPr defaultSize="0" autoFill="0" autoLine="0" autoPict="0">
                <anchor moveWithCells="1">
                  <from>
                    <xdr:col>12</xdr:col>
                    <xdr:colOff>1457325</xdr:colOff>
                    <xdr:row>98</xdr:row>
                    <xdr:rowOff>1390650</xdr:rowOff>
                  </from>
                  <to>
                    <xdr:col>13</xdr:col>
                    <xdr:colOff>933450</xdr:colOff>
                    <xdr:row>99</xdr:row>
                    <xdr:rowOff>247650</xdr:rowOff>
                  </to>
                </anchor>
              </controlPr>
            </control>
          </mc:Choice>
        </mc:AlternateContent>
        <mc:AlternateContent xmlns:mc="http://schemas.openxmlformats.org/markup-compatibility/2006">
          <mc:Choice Requires="x14">
            <control shapeId="22748" r:id="rId223" name="Check Box 220">
              <controlPr defaultSize="0" autoFill="0" autoLine="0" autoPict="0">
                <anchor moveWithCells="1">
                  <from>
                    <xdr:col>13</xdr:col>
                    <xdr:colOff>1543050</xdr:colOff>
                    <xdr:row>99</xdr:row>
                    <xdr:rowOff>114300</xdr:rowOff>
                  </from>
                  <to>
                    <xdr:col>14</xdr:col>
                    <xdr:colOff>1771650</xdr:colOff>
                    <xdr:row>99</xdr:row>
                    <xdr:rowOff>361950</xdr:rowOff>
                  </to>
                </anchor>
              </controlPr>
            </control>
          </mc:Choice>
        </mc:AlternateContent>
        <mc:AlternateContent xmlns:mc="http://schemas.openxmlformats.org/markup-compatibility/2006">
          <mc:Choice Requires="x14">
            <control shapeId="22749" r:id="rId224" name="Check Box 221">
              <controlPr defaultSize="0" autoFill="0" autoLine="0" autoPict="0">
                <anchor moveWithCells="1">
                  <from>
                    <xdr:col>13</xdr:col>
                    <xdr:colOff>1533525</xdr:colOff>
                    <xdr:row>98</xdr:row>
                    <xdr:rowOff>1009650</xdr:rowOff>
                  </from>
                  <to>
                    <xdr:col>14</xdr:col>
                    <xdr:colOff>971550</xdr:colOff>
                    <xdr:row>99</xdr:row>
                    <xdr:rowOff>247650</xdr:rowOff>
                  </to>
                </anchor>
              </controlPr>
            </control>
          </mc:Choice>
        </mc:AlternateContent>
        <mc:AlternateContent xmlns:mc="http://schemas.openxmlformats.org/markup-compatibility/2006">
          <mc:Choice Requires="x14">
            <control shapeId="22750" r:id="rId225" name="Check Box 222">
              <controlPr defaultSize="0" autoFill="0" autoLine="0" autoPict="0">
                <anchor moveWithCells="1">
                  <from>
                    <xdr:col>14</xdr:col>
                    <xdr:colOff>9525</xdr:colOff>
                    <xdr:row>99</xdr:row>
                    <xdr:rowOff>285750</xdr:rowOff>
                  </from>
                  <to>
                    <xdr:col>14</xdr:col>
                    <xdr:colOff>1771650</xdr:colOff>
                    <xdr:row>99</xdr:row>
                    <xdr:rowOff>514350</xdr:rowOff>
                  </to>
                </anchor>
              </controlPr>
            </control>
          </mc:Choice>
        </mc:AlternateContent>
        <mc:AlternateContent xmlns:mc="http://schemas.openxmlformats.org/markup-compatibility/2006">
          <mc:Choice Requires="x14">
            <control shapeId="22751" r:id="rId226" name="Check Box 223">
              <controlPr defaultSize="0" autoFill="0" autoLine="0" autoPict="0">
                <anchor moveWithCells="1">
                  <from>
                    <xdr:col>14</xdr:col>
                    <xdr:colOff>9525</xdr:colOff>
                    <xdr:row>99</xdr:row>
                    <xdr:rowOff>447675</xdr:rowOff>
                  </from>
                  <to>
                    <xdr:col>14</xdr:col>
                    <xdr:colOff>1085850</xdr:colOff>
                    <xdr:row>99</xdr:row>
                    <xdr:rowOff>704850</xdr:rowOff>
                  </to>
                </anchor>
              </controlPr>
            </control>
          </mc:Choice>
        </mc:AlternateContent>
        <mc:AlternateContent xmlns:mc="http://schemas.openxmlformats.org/markup-compatibility/2006">
          <mc:Choice Requires="x14">
            <control shapeId="22752" r:id="rId227" name="Check Box 224">
              <controlPr defaultSize="0" autoFill="0" autoLine="0" autoPict="0">
                <anchor moveWithCells="1">
                  <from>
                    <xdr:col>14</xdr:col>
                    <xdr:colOff>0</xdr:colOff>
                    <xdr:row>99</xdr:row>
                    <xdr:rowOff>571500</xdr:rowOff>
                  </from>
                  <to>
                    <xdr:col>14</xdr:col>
                    <xdr:colOff>1771650</xdr:colOff>
                    <xdr:row>99</xdr:row>
                    <xdr:rowOff>895350</xdr:rowOff>
                  </to>
                </anchor>
              </controlPr>
            </control>
          </mc:Choice>
        </mc:AlternateContent>
        <mc:AlternateContent xmlns:mc="http://schemas.openxmlformats.org/markup-compatibility/2006">
          <mc:Choice Requires="x14">
            <control shapeId="22753" r:id="rId228" name="Check Box 225">
              <controlPr defaultSize="0" autoFill="0" autoLine="0" autoPict="0">
                <anchor moveWithCells="1">
                  <from>
                    <xdr:col>14</xdr:col>
                    <xdr:colOff>0</xdr:colOff>
                    <xdr:row>99</xdr:row>
                    <xdr:rowOff>781050</xdr:rowOff>
                  </from>
                  <to>
                    <xdr:col>14</xdr:col>
                    <xdr:colOff>1504950</xdr:colOff>
                    <xdr:row>99</xdr:row>
                    <xdr:rowOff>1009650</xdr:rowOff>
                  </to>
                </anchor>
              </controlPr>
            </control>
          </mc:Choice>
        </mc:AlternateContent>
        <mc:AlternateContent xmlns:mc="http://schemas.openxmlformats.org/markup-compatibility/2006">
          <mc:Choice Requires="x14">
            <control shapeId="22754" r:id="rId229" name="Check Box 226">
              <controlPr defaultSize="0" autoFill="0" autoLine="0" autoPict="0">
                <anchor moveWithCells="1">
                  <from>
                    <xdr:col>12</xdr:col>
                    <xdr:colOff>1466850</xdr:colOff>
                    <xdr:row>100</xdr:row>
                    <xdr:rowOff>123825</xdr:rowOff>
                  </from>
                  <to>
                    <xdr:col>13</xdr:col>
                    <xdr:colOff>1333500</xdr:colOff>
                    <xdr:row>100</xdr:row>
                    <xdr:rowOff>361950</xdr:rowOff>
                  </to>
                </anchor>
              </controlPr>
            </control>
          </mc:Choice>
        </mc:AlternateContent>
        <mc:AlternateContent xmlns:mc="http://schemas.openxmlformats.org/markup-compatibility/2006">
          <mc:Choice Requires="x14">
            <control shapeId="22755" r:id="rId230" name="Check Box 227">
              <controlPr defaultSize="0" autoFill="0" autoLine="0" autoPict="0">
                <anchor moveWithCells="1">
                  <from>
                    <xdr:col>13</xdr:col>
                    <xdr:colOff>9525</xdr:colOff>
                    <xdr:row>100</xdr:row>
                    <xdr:rowOff>266700</xdr:rowOff>
                  </from>
                  <to>
                    <xdr:col>13</xdr:col>
                    <xdr:colOff>704850</xdr:colOff>
                    <xdr:row>100</xdr:row>
                    <xdr:rowOff>514350</xdr:rowOff>
                  </to>
                </anchor>
              </controlPr>
            </control>
          </mc:Choice>
        </mc:AlternateContent>
        <mc:AlternateContent xmlns:mc="http://schemas.openxmlformats.org/markup-compatibility/2006">
          <mc:Choice Requires="x14">
            <control shapeId="22756" r:id="rId231" name="Check Box 228">
              <controlPr defaultSize="0" autoFill="0" autoLine="0" autoPict="0">
                <anchor moveWithCells="1">
                  <from>
                    <xdr:col>12</xdr:col>
                    <xdr:colOff>1466850</xdr:colOff>
                    <xdr:row>100</xdr:row>
                    <xdr:rowOff>428625</xdr:rowOff>
                  </from>
                  <to>
                    <xdr:col>13</xdr:col>
                    <xdr:colOff>1066800</xdr:colOff>
                    <xdr:row>100</xdr:row>
                    <xdr:rowOff>666750</xdr:rowOff>
                  </to>
                </anchor>
              </controlPr>
            </control>
          </mc:Choice>
        </mc:AlternateContent>
        <mc:AlternateContent xmlns:mc="http://schemas.openxmlformats.org/markup-compatibility/2006">
          <mc:Choice Requires="x14">
            <control shapeId="22757" r:id="rId232" name="Check Box 229">
              <controlPr defaultSize="0" autoFill="0" autoLine="0" autoPict="0">
                <anchor moveWithCells="1">
                  <from>
                    <xdr:col>12</xdr:col>
                    <xdr:colOff>1466850</xdr:colOff>
                    <xdr:row>100</xdr:row>
                    <xdr:rowOff>552450</xdr:rowOff>
                  </from>
                  <to>
                    <xdr:col>14</xdr:col>
                    <xdr:colOff>38100</xdr:colOff>
                    <xdr:row>100</xdr:row>
                    <xdr:rowOff>857250</xdr:rowOff>
                  </to>
                </anchor>
              </controlPr>
            </control>
          </mc:Choice>
        </mc:AlternateContent>
        <mc:AlternateContent xmlns:mc="http://schemas.openxmlformats.org/markup-compatibility/2006">
          <mc:Choice Requires="x14">
            <control shapeId="22758" r:id="rId233" name="Check Box 230">
              <controlPr defaultSize="0" autoFill="0" autoLine="0" autoPict="0">
                <anchor moveWithCells="1">
                  <from>
                    <xdr:col>12</xdr:col>
                    <xdr:colOff>1457325</xdr:colOff>
                    <xdr:row>99</xdr:row>
                    <xdr:rowOff>1390650</xdr:rowOff>
                  </from>
                  <to>
                    <xdr:col>13</xdr:col>
                    <xdr:colOff>933450</xdr:colOff>
                    <xdr:row>100</xdr:row>
                    <xdr:rowOff>247650</xdr:rowOff>
                  </to>
                </anchor>
              </controlPr>
            </control>
          </mc:Choice>
        </mc:AlternateContent>
        <mc:AlternateContent xmlns:mc="http://schemas.openxmlformats.org/markup-compatibility/2006">
          <mc:Choice Requires="x14">
            <control shapeId="22759" r:id="rId234" name="Check Box 231">
              <controlPr defaultSize="0" autoFill="0" autoLine="0" autoPict="0">
                <anchor moveWithCells="1">
                  <from>
                    <xdr:col>13</xdr:col>
                    <xdr:colOff>1543050</xdr:colOff>
                    <xdr:row>100</xdr:row>
                    <xdr:rowOff>114300</xdr:rowOff>
                  </from>
                  <to>
                    <xdr:col>14</xdr:col>
                    <xdr:colOff>1771650</xdr:colOff>
                    <xdr:row>100</xdr:row>
                    <xdr:rowOff>361950</xdr:rowOff>
                  </to>
                </anchor>
              </controlPr>
            </control>
          </mc:Choice>
        </mc:AlternateContent>
        <mc:AlternateContent xmlns:mc="http://schemas.openxmlformats.org/markup-compatibility/2006">
          <mc:Choice Requires="x14">
            <control shapeId="22760" r:id="rId235" name="Check Box 232">
              <controlPr defaultSize="0" autoFill="0" autoLine="0" autoPict="0">
                <anchor moveWithCells="1">
                  <from>
                    <xdr:col>13</xdr:col>
                    <xdr:colOff>1533525</xdr:colOff>
                    <xdr:row>99</xdr:row>
                    <xdr:rowOff>1200150</xdr:rowOff>
                  </from>
                  <to>
                    <xdr:col>14</xdr:col>
                    <xdr:colOff>971550</xdr:colOff>
                    <xdr:row>100</xdr:row>
                    <xdr:rowOff>247650</xdr:rowOff>
                  </to>
                </anchor>
              </controlPr>
            </control>
          </mc:Choice>
        </mc:AlternateContent>
        <mc:AlternateContent xmlns:mc="http://schemas.openxmlformats.org/markup-compatibility/2006">
          <mc:Choice Requires="x14">
            <control shapeId="22761" r:id="rId236" name="Check Box 233">
              <controlPr defaultSize="0" autoFill="0" autoLine="0" autoPict="0">
                <anchor moveWithCells="1">
                  <from>
                    <xdr:col>14</xdr:col>
                    <xdr:colOff>9525</xdr:colOff>
                    <xdr:row>100</xdr:row>
                    <xdr:rowOff>285750</xdr:rowOff>
                  </from>
                  <to>
                    <xdr:col>14</xdr:col>
                    <xdr:colOff>1771650</xdr:colOff>
                    <xdr:row>100</xdr:row>
                    <xdr:rowOff>514350</xdr:rowOff>
                  </to>
                </anchor>
              </controlPr>
            </control>
          </mc:Choice>
        </mc:AlternateContent>
        <mc:AlternateContent xmlns:mc="http://schemas.openxmlformats.org/markup-compatibility/2006">
          <mc:Choice Requires="x14">
            <control shapeId="22762" r:id="rId237" name="Check Box 234">
              <controlPr defaultSize="0" autoFill="0" autoLine="0" autoPict="0">
                <anchor moveWithCells="1">
                  <from>
                    <xdr:col>14</xdr:col>
                    <xdr:colOff>9525</xdr:colOff>
                    <xdr:row>100</xdr:row>
                    <xdr:rowOff>447675</xdr:rowOff>
                  </from>
                  <to>
                    <xdr:col>14</xdr:col>
                    <xdr:colOff>1085850</xdr:colOff>
                    <xdr:row>100</xdr:row>
                    <xdr:rowOff>704850</xdr:rowOff>
                  </to>
                </anchor>
              </controlPr>
            </control>
          </mc:Choice>
        </mc:AlternateContent>
        <mc:AlternateContent xmlns:mc="http://schemas.openxmlformats.org/markup-compatibility/2006">
          <mc:Choice Requires="x14">
            <control shapeId="22763" r:id="rId238" name="Check Box 235">
              <controlPr defaultSize="0" autoFill="0" autoLine="0" autoPict="0">
                <anchor moveWithCells="1">
                  <from>
                    <xdr:col>14</xdr:col>
                    <xdr:colOff>0</xdr:colOff>
                    <xdr:row>100</xdr:row>
                    <xdr:rowOff>571500</xdr:rowOff>
                  </from>
                  <to>
                    <xdr:col>14</xdr:col>
                    <xdr:colOff>1771650</xdr:colOff>
                    <xdr:row>100</xdr:row>
                    <xdr:rowOff>895350</xdr:rowOff>
                  </to>
                </anchor>
              </controlPr>
            </control>
          </mc:Choice>
        </mc:AlternateContent>
        <mc:AlternateContent xmlns:mc="http://schemas.openxmlformats.org/markup-compatibility/2006">
          <mc:Choice Requires="x14">
            <control shapeId="22764" r:id="rId239" name="Check Box 236">
              <controlPr defaultSize="0" autoFill="0" autoLine="0" autoPict="0">
                <anchor moveWithCells="1">
                  <from>
                    <xdr:col>14</xdr:col>
                    <xdr:colOff>0</xdr:colOff>
                    <xdr:row>100</xdr:row>
                    <xdr:rowOff>781050</xdr:rowOff>
                  </from>
                  <to>
                    <xdr:col>14</xdr:col>
                    <xdr:colOff>1504950</xdr:colOff>
                    <xdr:row>100</xdr:row>
                    <xdr:rowOff>1009650</xdr:rowOff>
                  </to>
                </anchor>
              </controlPr>
            </control>
          </mc:Choice>
        </mc:AlternateContent>
        <mc:AlternateContent xmlns:mc="http://schemas.openxmlformats.org/markup-compatibility/2006">
          <mc:Choice Requires="x14">
            <control shapeId="22765" r:id="rId240" name="Check Box 237">
              <controlPr defaultSize="0" autoFill="0" autoLine="0" autoPict="0">
                <anchor moveWithCells="1">
                  <from>
                    <xdr:col>12</xdr:col>
                    <xdr:colOff>1466850</xdr:colOff>
                    <xdr:row>102</xdr:row>
                    <xdr:rowOff>123825</xdr:rowOff>
                  </from>
                  <to>
                    <xdr:col>13</xdr:col>
                    <xdr:colOff>1333500</xdr:colOff>
                    <xdr:row>102</xdr:row>
                    <xdr:rowOff>361950</xdr:rowOff>
                  </to>
                </anchor>
              </controlPr>
            </control>
          </mc:Choice>
        </mc:AlternateContent>
        <mc:AlternateContent xmlns:mc="http://schemas.openxmlformats.org/markup-compatibility/2006">
          <mc:Choice Requires="x14">
            <control shapeId="22766" r:id="rId241" name="Check Box 238">
              <controlPr defaultSize="0" autoFill="0" autoLine="0" autoPict="0">
                <anchor moveWithCells="1">
                  <from>
                    <xdr:col>13</xdr:col>
                    <xdr:colOff>9525</xdr:colOff>
                    <xdr:row>102</xdr:row>
                    <xdr:rowOff>266700</xdr:rowOff>
                  </from>
                  <to>
                    <xdr:col>13</xdr:col>
                    <xdr:colOff>704850</xdr:colOff>
                    <xdr:row>102</xdr:row>
                    <xdr:rowOff>514350</xdr:rowOff>
                  </to>
                </anchor>
              </controlPr>
            </control>
          </mc:Choice>
        </mc:AlternateContent>
        <mc:AlternateContent xmlns:mc="http://schemas.openxmlformats.org/markup-compatibility/2006">
          <mc:Choice Requires="x14">
            <control shapeId="22767" r:id="rId242" name="Check Box 239">
              <controlPr defaultSize="0" autoFill="0" autoLine="0" autoPict="0">
                <anchor moveWithCells="1">
                  <from>
                    <xdr:col>12</xdr:col>
                    <xdr:colOff>1466850</xdr:colOff>
                    <xdr:row>102</xdr:row>
                    <xdr:rowOff>428625</xdr:rowOff>
                  </from>
                  <to>
                    <xdr:col>13</xdr:col>
                    <xdr:colOff>1066800</xdr:colOff>
                    <xdr:row>102</xdr:row>
                    <xdr:rowOff>666750</xdr:rowOff>
                  </to>
                </anchor>
              </controlPr>
            </control>
          </mc:Choice>
        </mc:AlternateContent>
        <mc:AlternateContent xmlns:mc="http://schemas.openxmlformats.org/markup-compatibility/2006">
          <mc:Choice Requires="x14">
            <control shapeId="22768" r:id="rId243" name="Check Box 240">
              <controlPr defaultSize="0" autoFill="0" autoLine="0" autoPict="0">
                <anchor moveWithCells="1">
                  <from>
                    <xdr:col>12</xdr:col>
                    <xdr:colOff>1466850</xdr:colOff>
                    <xdr:row>102</xdr:row>
                    <xdr:rowOff>552450</xdr:rowOff>
                  </from>
                  <to>
                    <xdr:col>14</xdr:col>
                    <xdr:colOff>38100</xdr:colOff>
                    <xdr:row>102</xdr:row>
                    <xdr:rowOff>857250</xdr:rowOff>
                  </to>
                </anchor>
              </controlPr>
            </control>
          </mc:Choice>
        </mc:AlternateContent>
        <mc:AlternateContent xmlns:mc="http://schemas.openxmlformats.org/markup-compatibility/2006">
          <mc:Choice Requires="x14">
            <control shapeId="22769" r:id="rId244" name="Check Box 241">
              <controlPr defaultSize="0" autoFill="0" autoLine="0" autoPict="0">
                <anchor moveWithCells="1">
                  <from>
                    <xdr:col>12</xdr:col>
                    <xdr:colOff>1466850</xdr:colOff>
                    <xdr:row>101</xdr:row>
                    <xdr:rowOff>1285875</xdr:rowOff>
                  </from>
                  <to>
                    <xdr:col>13</xdr:col>
                    <xdr:colOff>952500</xdr:colOff>
                    <xdr:row>102</xdr:row>
                    <xdr:rowOff>228600</xdr:rowOff>
                  </to>
                </anchor>
              </controlPr>
            </control>
          </mc:Choice>
        </mc:AlternateContent>
        <mc:AlternateContent xmlns:mc="http://schemas.openxmlformats.org/markup-compatibility/2006">
          <mc:Choice Requires="x14">
            <control shapeId="22770" r:id="rId245" name="Check Box 242">
              <controlPr defaultSize="0" autoFill="0" autoLine="0" autoPict="0">
                <anchor moveWithCells="1">
                  <from>
                    <xdr:col>13</xdr:col>
                    <xdr:colOff>1543050</xdr:colOff>
                    <xdr:row>102</xdr:row>
                    <xdr:rowOff>114300</xdr:rowOff>
                  </from>
                  <to>
                    <xdr:col>14</xdr:col>
                    <xdr:colOff>1771650</xdr:colOff>
                    <xdr:row>102</xdr:row>
                    <xdr:rowOff>361950</xdr:rowOff>
                  </to>
                </anchor>
              </controlPr>
            </control>
          </mc:Choice>
        </mc:AlternateContent>
        <mc:AlternateContent xmlns:mc="http://schemas.openxmlformats.org/markup-compatibility/2006">
          <mc:Choice Requires="x14">
            <control shapeId="22771" r:id="rId246" name="Check Box 243">
              <controlPr defaultSize="0" autoFill="0" autoLine="0" autoPict="0">
                <anchor moveWithCells="1">
                  <from>
                    <xdr:col>13</xdr:col>
                    <xdr:colOff>1514475</xdr:colOff>
                    <xdr:row>102</xdr:row>
                    <xdr:rowOff>9525</xdr:rowOff>
                  </from>
                  <to>
                    <xdr:col>14</xdr:col>
                    <xdr:colOff>933450</xdr:colOff>
                    <xdr:row>102</xdr:row>
                    <xdr:rowOff>228600</xdr:rowOff>
                  </to>
                </anchor>
              </controlPr>
            </control>
          </mc:Choice>
        </mc:AlternateContent>
        <mc:AlternateContent xmlns:mc="http://schemas.openxmlformats.org/markup-compatibility/2006">
          <mc:Choice Requires="x14">
            <control shapeId="22772" r:id="rId247" name="Check Box 244">
              <controlPr defaultSize="0" autoFill="0" autoLine="0" autoPict="0">
                <anchor moveWithCells="1">
                  <from>
                    <xdr:col>14</xdr:col>
                    <xdr:colOff>9525</xdr:colOff>
                    <xdr:row>102</xdr:row>
                    <xdr:rowOff>285750</xdr:rowOff>
                  </from>
                  <to>
                    <xdr:col>14</xdr:col>
                    <xdr:colOff>1771650</xdr:colOff>
                    <xdr:row>102</xdr:row>
                    <xdr:rowOff>514350</xdr:rowOff>
                  </to>
                </anchor>
              </controlPr>
            </control>
          </mc:Choice>
        </mc:AlternateContent>
        <mc:AlternateContent xmlns:mc="http://schemas.openxmlformats.org/markup-compatibility/2006">
          <mc:Choice Requires="x14">
            <control shapeId="22773" r:id="rId248" name="Check Box 245">
              <controlPr defaultSize="0" autoFill="0" autoLine="0" autoPict="0">
                <anchor moveWithCells="1">
                  <from>
                    <xdr:col>14</xdr:col>
                    <xdr:colOff>9525</xdr:colOff>
                    <xdr:row>102</xdr:row>
                    <xdr:rowOff>447675</xdr:rowOff>
                  </from>
                  <to>
                    <xdr:col>14</xdr:col>
                    <xdr:colOff>1085850</xdr:colOff>
                    <xdr:row>102</xdr:row>
                    <xdr:rowOff>704850</xdr:rowOff>
                  </to>
                </anchor>
              </controlPr>
            </control>
          </mc:Choice>
        </mc:AlternateContent>
        <mc:AlternateContent xmlns:mc="http://schemas.openxmlformats.org/markup-compatibility/2006">
          <mc:Choice Requires="x14">
            <control shapeId="22774" r:id="rId249" name="Check Box 246">
              <controlPr defaultSize="0" autoFill="0" autoLine="0" autoPict="0">
                <anchor moveWithCells="1">
                  <from>
                    <xdr:col>14</xdr:col>
                    <xdr:colOff>0</xdr:colOff>
                    <xdr:row>102</xdr:row>
                    <xdr:rowOff>571500</xdr:rowOff>
                  </from>
                  <to>
                    <xdr:col>14</xdr:col>
                    <xdr:colOff>1771650</xdr:colOff>
                    <xdr:row>102</xdr:row>
                    <xdr:rowOff>895350</xdr:rowOff>
                  </to>
                </anchor>
              </controlPr>
            </control>
          </mc:Choice>
        </mc:AlternateContent>
        <mc:AlternateContent xmlns:mc="http://schemas.openxmlformats.org/markup-compatibility/2006">
          <mc:Choice Requires="x14">
            <control shapeId="22775" r:id="rId250" name="Check Box 247">
              <controlPr defaultSize="0" autoFill="0" autoLine="0" autoPict="0">
                <anchor moveWithCells="1">
                  <from>
                    <xdr:col>14</xdr:col>
                    <xdr:colOff>0</xdr:colOff>
                    <xdr:row>102</xdr:row>
                    <xdr:rowOff>781050</xdr:rowOff>
                  </from>
                  <to>
                    <xdr:col>14</xdr:col>
                    <xdr:colOff>1504950</xdr:colOff>
                    <xdr:row>102</xdr:row>
                    <xdr:rowOff>1009650</xdr:rowOff>
                  </to>
                </anchor>
              </controlPr>
            </control>
          </mc:Choice>
        </mc:AlternateContent>
        <mc:AlternateContent xmlns:mc="http://schemas.openxmlformats.org/markup-compatibility/2006">
          <mc:Choice Requires="x14">
            <control shapeId="22776" r:id="rId251" name="Check Box 248">
              <controlPr defaultSize="0" autoFill="0" autoLine="0" autoPict="0">
                <anchor moveWithCells="1">
                  <from>
                    <xdr:col>13</xdr:col>
                    <xdr:colOff>123825</xdr:colOff>
                    <xdr:row>102</xdr:row>
                    <xdr:rowOff>1381125</xdr:rowOff>
                  </from>
                  <to>
                    <xdr:col>13</xdr:col>
                    <xdr:colOff>1085850</xdr:colOff>
                    <xdr:row>103</xdr:row>
                    <xdr:rowOff>247650</xdr:rowOff>
                  </to>
                </anchor>
              </controlPr>
            </control>
          </mc:Choice>
        </mc:AlternateContent>
        <mc:AlternateContent xmlns:mc="http://schemas.openxmlformats.org/markup-compatibility/2006">
          <mc:Choice Requires="x14">
            <control shapeId="22777" r:id="rId252" name="Check Box 249">
              <controlPr defaultSize="0" autoFill="0" autoLine="0" autoPict="0">
                <anchor moveWithCells="1">
                  <from>
                    <xdr:col>13</xdr:col>
                    <xdr:colOff>1543050</xdr:colOff>
                    <xdr:row>102</xdr:row>
                    <xdr:rowOff>1371600</xdr:rowOff>
                  </from>
                  <to>
                    <xdr:col>14</xdr:col>
                    <xdr:colOff>1809750</xdr:colOff>
                    <xdr:row>103</xdr:row>
                    <xdr:rowOff>266700</xdr:rowOff>
                  </to>
                </anchor>
              </controlPr>
            </control>
          </mc:Choice>
        </mc:AlternateContent>
        <mc:AlternateContent xmlns:mc="http://schemas.openxmlformats.org/markup-compatibility/2006">
          <mc:Choice Requires="x14">
            <control shapeId="22778" r:id="rId253" name="Check Box 250">
              <controlPr defaultSize="0" autoFill="0" autoLine="0" autoPict="0">
                <anchor moveWithCells="1">
                  <from>
                    <xdr:col>13</xdr:col>
                    <xdr:colOff>933450</xdr:colOff>
                    <xdr:row>103</xdr:row>
                    <xdr:rowOff>133350</xdr:rowOff>
                  </from>
                  <to>
                    <xdr:col>14</xdr:col>
                    <xdr:colOff>1352550</xdr:colOff>
                    <xdr:row>103</xdr:row>
                    <xdr:rowOff>476250</xdr:rowOff>
                  </to>
                </anchor>
              </controlPr>
            </control>
          </mc:Choice>
        </mc:AlternateContent>
        <mc:AlternateContent xmlns:mc="http://schemas.openxmlformats.org/markup-compatibility/2006">
          <mc:Choice Requires="x14">
            <control shapeId="22779" r:id="rId254" name="Check Box 251">
              <controlPr defaultSize="0" autoFill="0" autoLine="0" autoPict="0">
                <anchor moveWithCells="1">
                  <from>
                    <xdr:col>13</xdr:col>
                    <xdr:colOff>19050</xdr:colOff>
                    <xdr:row>61</xdr:row>
                    <xdr:rowOff>200025</xdr:rowOff>
                  </from>
                  <to>
                    <xdr:col>13</xdr:col>
                    <xdr:colOff>1238250</xdr:colOff>
                    <xdr:row>62</xdr:row>
                    <xdr:rowOff>171450</xdr:rowOff>
                  </to>
                </anchor>
              </controlPr>
            </control>
          </mc:Choice>
        </mc:AlternateContent>
        <mc:AlternateContent xmlns:mc="http://schemas.openxmlformats.org/markup-compatibility/2006">
          <mc:Choice Requires="x14">
            <control shapeId="22780" r:id="rId255" name="Check Box 252">
              <controlPr defaultSize="0" autoFill="0" autoLine="0" autoPict="0">
                <anchor moveWithCells="1">
                  <from>
                    <xdr:col>14</xdr:col>
                    <xdr:colOff>238125</xdr:colOff>
                    <xdr:row>59</xdr:row>
                    <xdr:rowOff>9525</xdr:rowOff>
                  </from>
                  <to>
                    <xdr:col>14</xdr:col>
                    <xdr:colOff>990600</xdr:colOff>
                    <xdr:row>59</xdr:row>
                    <xdr:rowOff>285750</xdr:rowOff>
                  </to>
                </anchor>
              </controlPr>
            </control>
          </mc:Choice>
        </mc:AlternateContent>
        <mc:AlternateContent xmlns:mc="http://schemas.openxmlformats.org/markup-compatibility/2006">
          <mc:Choice Requires="x14">
            <control shapeId="22781" r:id="rId256" name="Check Box 253">
              <controlPr defaultSize="0" autoFill="0" autoLine="0" autoPict="0">
                <anchor moveWithCells="1">
                  <from>
                    <xdr:col>14</xdr:col>
                    <xdr:colOff>1047750</xdr:colOff>
                    <xdr:row>57</xdr:row>
                    <xdr:rowOff>95250</xdr:rowOff>
                  </from>
                  <to>
                    <xdr:col>14</xdr:col>
                    <xdr:colOff>2076450</xdr:colOff>
                    <xdr:row>58</xdr:row>
                    <xdr:rowOff>47625</xdr:rowOff>
                  </to>
                </anchor>
              </controlPr>
            </control>
          </mc:Choice>
        </mc:AlternateContent>
        <mc:AlternateContent xmlns:mc="http://schemas.openxmlformats.org/markup-compatibility/2006">
          <mc:Choice Requires="x14">
            <control shapeId="22782" r:id="rId257" name="Check Box 254">
              <controlPr defaultSize="0" autoFill="0" autoLine="0" autoPict="0">
                <anchor moveWithCells="1">
                  <from>
                    <xdr:col>14</xdr:col>
                    <xdr:colOff>981075</xdr:colOff>
                    <xdr:row>59</xdr:row>
                    <xdr:rowOff>276225</xdr:rowOff>
                  </from>
                  <to>
                    <xdr:col>14</xdr:col>
                    <xdr:colOff>1962150</xdr:colOff>
                    <xdr:row>60</xdr:row>
                    <xdr:rowOff>171450</xdr:rowOff>
                  </to>
                </anchor>
              </controlPr>
            </control>
          </mc:Choice>
        </mc:AlternateContent>
        <mc:AlternateContent xmlns:mc="http://schemas.openxmlformats.org/markup-compatibility/2006">
          <mc:Choice Requires="x14">
            <control shapeId="22783" r:id="rId258" name="Check Box 255">
              <controlPr defaultSize="0" autoFill="0" autoLine="0" autoPict="0">
                <anchor moveWithCells="1">
                  <from>
                    <xdr:col>13</xdr:col>
                    <xdr:colOff>1190625</xdr:colOff>
                    <xdr:row>60</xdr:row>
                    <xdr:rowOff>219075</xdr:rowOff>
                  </from>
                  <to>
                    <xdr:col>14</xdr:col>
                    <xdr:colOff>914400</xdr:colOff>
                    <xdr:row>61</xdr:row>
                    <xdr:rowOff>209550</xdr:rowOff>
                  </to>
                </anchor>
              </controlPr>
            </control>
          </mc:Choice>
        </mc:AlternateContent>
        <mc:AlternateContent xmlns:mc="http://schemas.openxmlformats.org/markup-compatibility/2006">
          <mc:Choice Requires="x14">
            <control shapeId="22784" r:id="rId259" name="Check Box 256">
              <controlPr defaultSize="0" autoFill="0" autoLine="0" autoPict="0">
                <anchor moveWithCells="1">
                  <from>
                    <xdr:col>14</xdr:col>
                    <xdr:colOff>523875</xdr:colOff>
                    <xdr:row>61</xdr:row>
                    <xdr:rowOff>180975</xdr:rowOff>
                  </from>
                  <to>
                    <xdr:col>14</xdr:col>
                    <xdr:colOff>1981200</xdr:colOff>
                    <xdr:row>62</xdr:row>
                    <xdr:rowOff>171450</xdr:rowOff>
                  </to>
                </anchor>
              </controlPr>
            </control>
          </mc:Choice>
        </mc:AlternateContent>
        <mc:AlternateContent xmlns:mc="http://schemas.openxmlformats.org/markup-compatibility/2006">
          <mc:Choice Requires="x14">
            <control shapeId="22785" r:id="rId260" name="Check Box 257">
              <controlPr defaultSize="0" autoFill="0" autoLine="0" autoPict="0">
                <anchor moveWithCells="1">
                  <from>
                    <xdr:col>13</xdr:col>
                    <xdr:colOff>809625</xdr:colOff>
                    <xdr:row>62</xdr:row>
                    <xdr:rowOff>238125</xdr:rowOff>
                  </from>
                  <to>
                    <xdr:col>14</xdr:col>
                    <xdr:colOff>1238250</xdr:colOff>
                    <xdr:row>63</xdr:row>
                    <xdr:rowOff>133350</xdr:rowOff>
                  </to>
                </anchor>
              </controlPr>
            </control>
          </mc:Choice>
        </mc:AlternateContent>
        <mc:AlternateContent xmlns:mc="http://schemas.openxmlformats.org/markup-compatibility/2006">
          <mc:Choice Requires="x14">
            <control shapeId="22786" r:id="rId261" name="Check Box 258">
              <controlPr defaultSize="0" autoFill="0" autoLine="0" autoPict="0">
                <anchor moveWithCells="1">
                  <from>
                    <xdr:col>13</xdr:col>
                    <xdr:colOff>0</xdr:colOff>
                    <xdr:row>78</xdr:row>
                    <xdr:rowOff>895350</xdr:rowOff>
                  </from>
                  <to>
                    <xdr:col>14</xdr:col>
                    <xdr:colOff>0</xdr:colOff>
                    <xdr:row>78</xdr:row>
                    <xdr:rowOff>1162050</xdr:rowOff>
                  </to>
                </anchor>
              </controlPr>
            </control>
          </mc:Choice>
        </mc:AlternateContent>
        <mc:AlternateContent xmlns:mc="http://schemas.openxmlformats.org/markup-compatibility/2006">
          <mc:Choice Requires="x14">
            <control shapeId="22787" r:id="rId262" name="Check Box 259">
              <controlPr defaultSize="0" autoFill="0" autoLine="0" autoPict="0">
                <anchor moveWithCells="1">
                  <from>
                    <xdr:col>14</xdr:col>
                    <xdr:colOff>0</xdr:colOff>
                    <xdr:row>78</xdr:row>
                    <xdr:rowOff>933450</xdr:rowOff>
                  </from>
                  <to>
                    <xdr:col>14</xdr:col>
                    <xdr:colOff>1771650</xdr:colOff>
                    <xdr:row>78</xdr:row>
                    <xdr:rowOff>1200150</xdr:rowOff>
                  </to>
                </anchor>
              </controlPr>
            </control>
          </mc:Choice>
        </mc:AlternateContent>
        <mc:AlternateContent xmlns:mc="http://schemas.openxmlformats.org/markup-compatibility/2006">
          <mc:Choice Requires="x14">
            <control shapeId="22788" r:id="rId263" name="Check Box 260">
              <controlPr defaultSize="0" autoFill="0" autoLine="0" autoPict="0">
                <anchor moveWithCells="1">
                  <from>
                    <xdr:col>12</xdr:col>
                    <xdr:colOff>1457325</xdr:colOff>
                    <xdr:row>79</xdr:row>
                    <xdr:rowOff>752475</xdr:rowOff>
                  </from>
                  <to>
                    <xdr:col>13</xdr:col>
                    <xdr:colOff>1504950</xdr:colOff>
                    <xdr:row>79</xdr:row>
                    <xdr:rowOff>1009650</xdr:rowOff>
                  </to>
                </anchor>
              </controlPr>
            </control>
          </mc:Choice>
        </mc:AlternateContent>
        <mc:AlternateContent xmlns:mc="http://schemas.openxmlformats.org/markup-compatibility/2006">
          <mc:Choice Requires="x14">
            <control shapeId="22789" r:id="rId264" name="Check Box 261">
              <controlPr defaultSize="0" autoFill="0" autoLine="0" autoPict="0">
                <anchor moveWithCells="1">
                  <from>
                    <xdr:col>14</xdr:col>
                    <xdr:colOff>0</xdr:colOff>
                    <xdr:row>79</xdr:row>
                    <xdr:rowOff>933450</xdr:rowOff>
                  </from>
                  <to>
                    <xdr:col>14</xdr:col>
                    <xdr:colOff>1771650</xdr:colOff>
                    <xdr:row>80</xdr:row>
                    <xdr:rowOff>19050</xdr:rowOff>
                  </to>
                </anchor>
              </controlPr>
            </control>
          </mc:Choice>
        </mc:AlternateContent>
        <mc:AlternateContent xmlns:mc="http://schemas.openxmlformats.org/markup-compatibility/2006">
          <mc:Choice Requires="x14">
            <control shapeId="22790" r:id="rId265" name="Check Box 262">
              <controlPr defaultSize="0" autoFill="0" autoLine="0" autoPict="0">
                <anchor moveWithCells="1">
                  <from>
                    <xdr:col>13</xdr:col>
                    <xdr:colOff>0</xdr:colOff>
                    <xdr:row>80</xdr:row>
                    <xdr:rowOff>771525</xdr:rowOff>
                  </from>
                  <to>
                    <xdr:col>14</xdr:col>
                    <xdr:colOff>0</xdr:colOff>
                    <xdr:row>80</xdr:row>
                    <xdr:rowOff>1028700</xdr:rowOff>
                  </to>
                </anchor>
              </controlPr>
            </control>
          </mc:Choice>
        </mc:AlternateContent>
        <mc:AlternateContent xmlns:mc="http://schemas.openxmlformats.org/markup-compatibility/2006">
          <mc:Choice Requires="x14">
            <control shapeId="22791" r:id="rId266" name="Check Box 263">
              <controlPr defaultSize="0" autoFill="0" autoLine="0" autoPict="0">
                <anchor moveWithCells="1">
                  <from>
                    <xdr:col>14</xdr:col>
                    <xdr:colOff>0</xdr:colOff>
                    <xdr:row>80</xdr:row>
                    <xdr:rowOff>933450</xdr:rowOff>
                  </from>
                  <to>
                    <xdr:col>14</xdr:col>
                    <xdr:colOff>1771650</xdr:colOff>
                    <xdr:row>80</xdr:row>
                    <xdr:rowOff>1200150</xdr:rowOff>
                  </to>
                </anchor>
              </controlPr>
            </control>
          </mc:Choice>
        </mc:AlternateContent>
        <mc:AlternateContent xmlns:mc="http://schemas.openxmlformats.org/markup-compatibility/2006">
          <mc:Choice Requires="x14">
            <control shapeId="22792" r:id="rId267" name="Check Box 264">
              <controlPr defaultSize="0" autoFill="0" autoLine="0" autoPict="0">
                <anchor moveWithCells="1">
                  <from>
                    <xdr:col>13</xdr:col>
                    <xdr:colOff>0</xdr:colOff>
                    <xdr:row>81</xdr:row>
                    <xdr:rowOff>771525</xdr:rowOff>
                  </from>
                  <to>
                    <xdr:col>14</xdr:col>
                    <xdr:colOff>0</xdr:colOff>
                    <xdr:row>81</xdr:row>
                    <xdr:rowOff>1028700</xdr:rowOff>
                  </to>
                </anchor>
              </controlPr>
            </control>
          </mc:Choice>
        </mc:AlternateContent>
        <mc:AlternateContent xmlns:mc="http://schemas.openxmlformats.org/markup-compatibility/2006">
          <mc:Choice Requires="x14">
            <control shapeId="22793" r:id="rId268" name="Check Box 265">
              <controlPr defaultSize="0" autoFill="0" autoLine="0" autoPict="0">
                <anchor moveWithCells="1">
                  <from>
                    <xdr:col>13</xdr:col>
                    <xdr:colOff>1533525</xdr:colOff>
                    <xdr:row>81</xdr:row>
                    <xdr:rowOff>933450</xdr:rowOff>
                  </from>
                  <to>
                    <xdr:col>14</xdr:col>
                    <xdr:colOff>1771650</xdr:colOff>
                    <xdr:row>82</xdr:row>
                    <xdr:rowOff>0</xdr:rowOff>
                  </to>
                </anchor>
              </controlPr>
            </control>
          </mc:Choice>
        </mc:AlternateContent>
        <mc:AlternateContent xmlns:mc="http://schemas.openxmlformats.org/markup-compatibility/2006">
          <mc:Choice Requires="x14">
            <control shapeId="22794" r:id="rId269" name="Check Box 266">
              <controlPr defaultSize="0" autoFill="0" autoLine="0" autoPict="0">
                <anchor moveWithCells="1">
                  <from>
                    <xdr:col>13</xdr:col>
                    <xdr:colOff>0</xdr:colOff>
                    <xdr:row>82</xdr:row>
                    <xdr:rowOff>752475</xdr:rowOff>
                  </from>
                  <to>
                    <xdr:col>14</xdr:col>
                    <xdr:colOff>0</xdr:colOff>
                    <xdr:row>82</xdr:row>
                    <xdr:rowOff>1009650</xdr:rowOff>
                  </to>
                </anchor>
              </controlPr>
            </control>
          </mc:Choice>
        </mc:AlternateContent>
        <mc:AlternateContent xmlns:mc="http://schemas.openxmlformats.org/markup-compatibility/2006">
          <mc:Choice Requires="x14">
            <control shapeId="22795" r:id="rId270" name="Check Box 267">
              <controlPr defaultSize="0" autoFill="0" autoLine="0" autoPict="0">
                <anchor moveWithCells="1">
                  <from>
                    <xdr:col>14</xdr:col>
                    <xdr:colOff>9525</xdr:colOff>
                    <xdr:row>82</xdr:row>
                    <xdr:rowOff>933450</xdr:rowOff>
                  </from>
                  <to>
                    <xdr:col>14</xdr:col>
                    <xdr:colOff>1771650</xdr:colOff>
                    <xdr:row>82</xdr:row>
                    <xdr:rowOff>1200150</xdr:rowOff>
                  </to>
                </anchor>
              </controlPr>
            </control>
          </mc:Choice>
        </mc:AlternateContent>
        <mc:AlternateContent xmlns:mc="http://schemas.openxmlformats.org/markup-compatibility/2006">
          <mc:Choice Requires="x14">
            <control shapeId="22796" r:id="rId271" name="Check Box 268">
              <controlPr defaultSize="0" autoFill="0" autoLine="0" autoPict="0">
                <anchor moveWithCells="1">
                  <from>
                    <xdr:col>13</xdr:col>
                    <xdr:colOff>0</xdr:colOff>
                    <xdr:row>83</xdr:row>
                    <xdr:rowOff>752475</xdr:rowOff>
                  </from>
                  <to>
                    <xdr:col>14</xdr:col>
                    <xdr:colOff>0</xdr:colOff>
                    <xdr:row>83</xdr:row>
                    <xdr:rowOff>1009650</xdr:rowOff>
                  </to>
                </anchor>
              </controlPr>
            </control>
          </mc:Choice>
        </mc:AlternateContent>
        <mc:AlternateContent xmlns:mc="http://schemas.openxmlformats.org/markup-compatibility/2006">
          <mc:Choice Requires="x14">
            <control shapeId="22797" r:id="rId272" name="Check Box 269">
              <controlPr defaultSize="0" autoFill="0" autoLine="0" autoPict="0">
                <anchor moveWithCells="1">
                  <from>
                    <xdr:col>14</xdr:col>
                    <xdr:colOff>0</xdr:colOff>
                    <xdr:row>83</xdr:row>
                    <xdr:rowOff>962025</xdr:rowOff>
                  </from>
                  <to>
                    <xdr:col>14</xdr:col>
                    <xdr:colOff>1771650</xdr:colOff>
                    <xdr:row>84</xdr:row>
                    <xdr:rowOff>19050</xdr:rowOff>
                  </to>
                </anchor>
              </controlPr>
            </control>
          </mc:Choice>
        </mc:AlternateContent>
        <mc:AlternateContent xmlns:mc="http://schemas.openxmlformats.org/markup-compatibility/2006">
          <mc:Choice Requires="x14">
            <control shapeId="22798" r:id="rId273" name="Check Box 270">
              <controlPr defaultSize="0" autoFill="0" autoLine="0" autoPict="0">
                <anchor moveWithCells="1">
                  <from>
                    <xdr:col>13</xdr:col>
                    <xdr:colOff>0</xdr:colOff>
                    <xdr:row>84</xdr:row>
                    <xdr:rowOff>771525</xdr:rowOff>
                  </from>
                  <to>
                    <xdr:col>14</xdr:col>
                    <xdr:colOff>0</xdr:colOff>
                    <xdr:row>84</xdr:row>
                    <xdr:rowOff>1028700</xdr:rowOff>
                  </to>
                </anchor>
              </controlPr>
            </control>
          </mc:Choice>
        </mc:AlternateContent>
        <mc:AlternateContent xmlns:mc="http://schemas.openxmlformats.org/markup-compatibility/2006">
          <mc:Choice Requires="x14">
            <control shapeId="22799" r:id="rId274" name="Check Box 271">
              <controlPr defaultSize="0" autoFill="0" autoLine="0" autoPict="0">
                <anchor moveWithCells="1">
                  <from>
                    <xdr:col>14</xdr:col>
                    <xdr:colOff>0</xdr:colOff>
                    <xdr:row>84</xdr:row>
                    <xdr:rowOff>933450</xdr:rowOff>
                  </from>
                  <to>
                    <xdr:col>14</xdr:col>
                    <xdr:colOff>1771650</xdr:colOff>
                    <xdr:row>84</xdr:row>
                    <xdr:rowOff>1200150</xdr:rowOff>
                  </to>
                </anchor>
              </controlPr>
            </control>
          </mc:Choice>
        </mc:AlternateContent>
        <mc:AlternateContent xmlns:mc="http://schemas.openxmlformats.org/markup-compatibility/2006">
          <mc:Choice Requires="x14">
            <control shapeId="22800" r:id="rId275" name="Check Box 272">
              <controlPr defaultSize="0" autoFill="0" autoLine="0" autoPict="0">
                <anchor moveWithCells="1">
                  <from>
                    <xdr:col>12</xdr:col>
                    <xdr:colOff>1457325</xdr:colOff>
                    <xdr:row>85</xdr:row>
                    <xdr:rowOff>752475</xdr:rowOff>
                  </from>
                  <to>
                    <xdr:col>13</xdr:col>
                    <xdr:colOff>1504950</xdr:colOff>
                    <xdr:row>85</xdr:row>
                    <xdr:rowOff>1028700</xdr:rowOff>
                  </to>
                </anchor>
              </controlPr>
            </control>
          </mc:Choice>
        </mc:AlternateContent>
        <mc:AlternateContent xmlns:mc="http://schemas.openxmlformats.org/markup-compatibility/2006">
          <mc:Choice Requires="x14">
            <control shapeId="22801" r:id="rId276" name="Check Box 273">
              <controlPr defaultSize="0" autoFill="0" autoLine="0" autoPict="0">
                <anchor moveWithCells="1">
                  <from>
                    <xdr:col>14</xdr:col>
                    <xdr:colOff>9525</xdr:colOff>
                    <xdr:row>85</xdr:row>
                    <xdr:rowOff>933450</xdr:rowOff>
                  </from>
                  <to>
                    <xdr:col>14</xdr:col>
                    <xdr:colOff>1771650</xdr:colOff>
                    <xdr:row>86</xdr:row>
                    <xdr:rowOff>0</xdr:rowOff>
                  </to>
                </anchor>
              </controlPr>
            </control>
          </mc:Choice>
        </mc:AlternateContent>
        <mc:AlternateContent xmlns:mc="http://schemas.openxmlformats.org/markup-compatibility/2006">
          <mc:Choice Requires="x14">
            <control shapeId="22802" r:id="rId277" name="Check Box 274">
              <controlPr defaultSize="0" autoFill="0" autoLine="0" autoPict="0">
                <anchor moveWithCells="1">
                  <from>
                    <xdr:col>13</xdr:col>
                    <xdr:colOff>0</xdr:colOff>
                    <xdr:row>86</xdr:row>
                    <xdr:rowOff>781050</xdr:rowOff>
                  </from>
                  <to>
                    <xdr:col>14</xdr:col>
                    <xdr:colOff>0</xdr:colOff>
                    <xdr:row>86</xdr:row>
                    <xdr:rowOff>1047750</xdr:rowOff>
                  </to>
                </anchor>
              </controlPr>
            </control>
          </mc:Choice>
        </mc:AlternateContent>
        <mc:AlternateContent xmlns:mc="http://schemas.openxmlformats.org/markup-compatibility/2006">
          <mc:Choice Requires="x14">
            <control shapeId="22803" r:id="rId278" name="Check Box 275">
              <controlPr defaultSize="0" autoFill="0" autoLine="0" autoPict="0">
                <anchor moveWithCells="1">
                  <from>
                    <xdr:col>14</xdr:col>
                    <xdr:colOff>0</xdr:colOff>
                    <xdr:row>86</xdr:row>
                    <xdr:rowOff>933450</xdr:rowOff>
                  </from>
                  <to>
                    <xdr:col>14</xdr:col>
                    <xdr:colOff>1771650</xdr:colOff>
                    <xdr:row>87</xdr:row>
                    <xdr:rowOff>19050</xdr:rowOff>
                  </to>
                </anchor>
              </controlPr>
            </control>
          </mc:Choice>
        </mc:AlternateContent>
        <mc:AlternateContent xmlns:mc="http://schemas.openxmlformats.org/markup-compatibility/2006">
          <mc:Choice Requires="x14">
            <control shapeId="22804" r:id="rId279" name="Check Box 276">
              <controlPr defaultSize="0" autoFill="0" autoLine="0" autoPict="0">
                <anchor moveWithCells="1">
                  <from>
                    <xdr:col>12</xdr:col>
                    <xdr:colOff>1457325</xdr:colOff>
                    <xdr:row>87</xdr:row>
                    <xdr:rowOff>781050</xdr:rowOff>
                  </from>
                  <to>
                    <xdr:col>13</xdr:col>
                    <xdr:colOff>1504950</xdr:colOff>
                    <xdr:row>87</xdr:row>
                    <xdr:rowOff>1047750</xdr:rowOff>
                  </to>
                </anchor>
              </controlPr>
            </control>
          </mc:Choice>
        </mc:AlternateContent>
        <mc:AlternateContent xmlns:mc="http://schemas.openxmlformats.org/markup-compatibility/2006">
          <mc:Choice Requires="x14">
            <control shapeId="22805" r:id="rId280" name="Check Box 277">
              <controlPr defaultSize="0" autoFill="0" autoLine="0" autoPict="0">
                <anchor moveWithCells="1">
                  <from>
                    <xdr:col>14</xdr:col>
                    <xdr:colOff>0</xdr:colOff>
                    <xdr:row>87</xdr:row>
                    <xdr:rowOff>933450</xdr:rowOff>
                  </from>
                  <to>
                    <xdr:col>14</xdr:col>
                    <xdr:colOff>1771650</xdr:colOff>
                    <xdr:row>88</xdr:row>
                    <xdr:rowOff>19050</xdr:rowOff>
                  </to>
                </anchor>
              </controlPr>
            </control>
          </mc:Choice>
        </mc:AlternateContent>
        <mc:AlternateContent xmlns:mc="http://schemas.openxmlformats.org/markup-compatibility/2006">
          <mc:Choice Requires="x14">
            <control shapeId="22806" r:id="rId281" name="Check Box 278">
              <controlPr defaultSize="0" autoFill="0" autoLine="0" autoPict="0">
                <anchor moveWithCells="1">
                  <from>
                    <xdr:col>13</xdr:col>
                    <xdr:colOff>0</xdr:colOff>
                    <xdr:row>88</xdr:row>
                    <xdr:rowOff>781050</xdr:rowOff>
                  </from>
                  <to>
                    <xdr:col>14</xdr:col>
                    <xdr:colOff>0</xdr:colOff>
                    <xdr:row>88</xdr:row>
                    <xdr:rowOff>1047750</xdr:rowOff>
                  </to>
                </anchor>
              </controlPr>
            </control>
          </mc:Choice>
        </mc:AlternateContent>
        <mc:AlternateContent xmlns:mc="http://schemas.openxmlformats.org/markup-compatibility/2006">
          <mc:Choice Requires="x14">
            <control shapeId="22807" r:id="rId282" name="Check Box 279">
              <controlPr defaultSize="0" autoFill="0" autoLine="0" autoPict="0">
                <anchor moveWithCells="1">
                  <from>
                    <xdr:col>14</xdr:col>
                    <xdr:colOff>0</xdr:colOff>
                    <xdr:row>88</xdr:row>
                    <xdr:rowOff>933450</xdr:rowOff>
                  </from>
                  <to>
                    <xdr:col>14</xdr:col>
                    <xdr:colOff>1771650</xdr:colOff>
                    <xdr:row>89</xdr:row>
                    <xdr:rowOff>57150</xdr:rowOff>
                  </to>
                </anchor>
              </controlPr>
            </control>
          </mc:Choice>
        </mc:AlternateContent>
        <mc:AlternateContent xmlns:mc="http://schemas.openxmlformats.org/markup-compatibility/2006">
          <mc:Choice Requires="x14">
            <control shapeId="22808" r:id="rId283" name="Check Box 280">
              <controlPr defaultSize="0" autoFill="0" autoLine="0" autoPict="0">
                <anchor moveWithCells="1">
                  <from>
                    <xdr:col>12</xdr:col>
                    <xdr:colOff>1457325</xdr:colOff>
                    <xdr:row>89</xdr:row>
                    <xdr:rowOff>781050</xdr:rowOff>
                  </from>
                  <to>
                    <xdr:col>13</xdr:col>
                    <xdr:colOff>1504950</xdr:colOff>
                    <xdr:row>89</xdr:row>
                    <xdr:rowOff>1047750</xdr:rowOff>
                  </to>
                </anchor>
              </controlPr>
            </control>
          </mc:Choice>
        </mc:AlternateContent>
        <mc:AlternateContent xmlns:mc="http://schemas.openxmlformats.org/markup-compatibility/2006">
          <mc:Choice Requires="x14">
            <control shapeId="22809" r:id="rId284" name="Check Box 281">
              <controlPr defaultSize="0" autoFill="0" autoLine="0" autoPict="0">
                <anchor moveWithCells="1">
                  <from>
                    <xdr:col>14</xdr:col>
                    <xdr:colOff>0</xdr:colOff>
                    <xdr:row>89</xdr:row>
                    <xdr:rowOff>933450</xdr:rowOff>
                  </from>
                  <to>
                    <xdr:col>14</xdr:col>
                    <xdr:colOff>1771650</xdr:colOff>
                    <xdr:row>90</xdr:row>
                    <xdr:rowOff>19050</xdr:rowOff>
                  </to>
                </anchor>
              </controlPr>
            </control>
          </mc:Choice>
        </mc:AlternateContent>
        <mc:AlternateContent xmlns:mc="http://schemas.openxmlformats.org/markup-compatibility/2006">
          <mc:Choice Requires="x14">
            <control shapeId="22810" r:id="rId285" name="Check Box 282">
              <controlPr defaultSize="0" autoFill="0" autoLine="0" autoPict="0">
                <anchor moveWithCells="1">
                  <from>
                    <xdr:col>13</xdr:col>
                    <xdr:colOff>914400</xdr:colOff>
                    <xdr:row>91</xdr:row>
                    <xdr:rowOff>276225</xdr:rowOff>
                  </from>
                  <to>
                    <xdr:col>14</xdr:col>
                    <xdr:colOff>933450</xdr:colOff>
                    <xdr:row>91</xdr:row>
                    <xdr:rowOff>514350</xdr:rowOff>
                  </to>
                </anchor>
              </controlPr>
            </control>
          </mc:Choice>
        </mc:AlternateContent>
        <mc:AlternateContent xmlns:mc="http://schemas.openxmlformats.org/markup-compatibility/2006">
          <mc:Choice Requires="x14">
            <control shapeId="22811" r:id="rId286" name="Check Box 283">
              <controlPr defaultSize="0" autoFill="0" autoLine="0" autoPict="0">
                <anchor moveWithCells="1">
                  <from>
                    <xdr:col>12</xdr:col>
                    <xdr:colOff>1466850</xdr:colOff>
                    <xdr:row>92</xdr:row>
                    <xdr:rowOff>771525</xdr:rowOff>
                  </from>
                  <to>
                    <xdr:col>14</xdr:col>
                    <xdr:colOff>0</xdr:colOff>
                    <xdr:row>92</xdr:row>
                    <xdr:rowOff>1028700</xdr:rowOff>
                  </to>
                </anchor>
              </controlPr>
            </control>
          </mc:Choice>
        </mc:AlternateContent>
        <mc:AlternateContent xmlns:mc="http://schemas.openxmlformats.org/markup-compatibility/2006">
          <mc:Choice Requires="x14">
            <control shapeId="22812" r:id="rId287" name="Check Box 284">
              <controlPr defaultSize="0" autoFill="0" autoLine="0" autoPict="0">
                <anchor moveWithCells="1">
                  <from>
                    <xdr:col>13</xdr:col>
                    <xdr:colOff>1543050</xdr:colOff>
                    <xdr:row>92</xdr:row>
                    <xdr:rowOff>933450</xdr:rowOff>
                  </from>
                  <to>
                    <xdr:col>14</xdr:col>
                    <xdr:colOff>1771650</xdr:colOff>
                    <xdr:row>93</xdr:row>
                    <xdr:rowOff>0</xdr:rowOff>
                  </to>
                </anchor>
              </controlPr>
            </control>
          </mc:Choice>
        </mc:AlternateContent>
        <mc:AlternateContent xmlns:mc="http://schemas.openxmlformats.org/markup-compatibility/2006">
          <mc:Choice Requires="x14">
            <control shapeId="22813" r:id="rId288" name="Check Box 285">
              <controlPr defaultSize="0" autoFill="0" autoLine="0" autoPict="0">
                <anchor moveWithCells="1">
                  <from>
                    <xdr:col>12</xdr:col>
                    <xdr:colOff>1428750</xdr:colOff>
                    <xdr:row>93</xdr:row>
                    <xdr:rowOff>752475</xdr:rowOff>
                  </from>
                  <to>
                    <xdr:col>13</xdr:col>
                    <xdr:colOff>1485900</xdr:colOff>
                    <xdr:row>93</xdr:row>
                    <xdr:rowOff>1009650</xdr:rowOff>
                  </to>
                </anchor>
              </controlPr>
            </control>
          </mc:Choice>
        </mc:AlternateContent>
        <mc:AlternateContent xmlns:mc="http://schemas.openxmlformats.org/markup-compatibility/2006">
          <mc:Choice Requires="x14">
            <control shapeId="22814" r:id="rId289" name="Check Box 286">
              <controlPr defaultSize="0" autoFill="0" autoLine="0" autoPict="0">
                <anchor moveWithCells="1">
                  <from>
                    <xdr:col>13</xdr:col>
                    <xdr:colOff>1543050</xdr:colOff>
                    <xdr:row>93</xdr:row>
                    <xdr:rowOff>923925</xdr:rowOff>
                  </from>
                  <to>
                    <xdr:col>14</xdr:col>
                    <xdr:colOff>1771650</xdr:colOff>
                    <xdr:row>94</xdr:row>
                    <xdr:rowOff>19050</xdr:rowOff>
                  </to>
                </anchor>
              </controlPr>
            </control>
          </mc:Choice>
        </mc:AlternateContent>
        <mc:AlternateContent xmlns:mc="http://schemas.openxmlformats.org/markup-compatibility/2006">
          <mc:Choice Requires="x14">
            <control shapeId="22815" r:id="rId290" name="Check Box 287">
              <controlPr defaultSize="0" autoFill="0" autoLine="0" autoPict="0">
                <anchor moveWithCells="1">
                  <from>
                    <xdr:col>13</xdr:col>
                    <xdr:colOff>19050</xdr:colOff>
                    <xdr:row>94</xdr:row>
                    <xdr:rowOff>762000</xdr:rowOff>
                  </from>
                  <to>
                    <xdr:col>14</xdr:col>
                    <xdr:colOff>57150</xdr:colOff>
                    <xdr:row>94</xdr:row>
                    <xdr:rowOff>1028700</xdr:rowOff>
                  </to>
                </anchor>
              </controlPr>
            </control>
          </mc:Choice>
        </mc:AlternateContent>
        <mc:AlternateContent xmlns:mc="http://schemas.openxmlformats.org/markup-compatibility/2006">
          <mc:Choice Requires="x14">
            <control shapeId="22816" r:id="rId291" name="Check Box 288">
              <controlPr defaultSize="0" autoFill="0" autoLine="0" autoPict="0">
                <anchor moveWithCells="1">
                  <from>
                    <xdr:col>14</xdr:col>
                    <xdr:colOff>9525</xdr:colOff>
                    <xdr:row>94</xdr:row>
                    <xdr:rowOff>933450</xdr:rowOff>
                  </from>
                  <to>
                    <xdr:col>14</xdr:col>
                    <xdr:colOff>1771650</xdr:colOff>
                    <xdr:row>95</xdr:row>
                    <xdr:rowOff>19050</xdr:rowOff>
                  </to>
                </anchor>
              </controlPr>
            </control>
          </mc:Choice>
        </mc:AlternateContent>
        <mc:AlternateContent xmlns:mc="http://schemas.openxmlformats.org/markup-compatibility/2006">
          <mc:Choice Requires="x14">
            <control shapeId="22817" r:id="rId292" name="Check Box 289">
              <controlPr defaultSize="0" autoFill="0" autoLine="0" autoPict="0">
                <anchor moveWithCells="1">
                  <from>
                    <xdr:col>13</xdr:col>
                    <xdr:colOff>9525</xdr:colOff>
                    <xdr:row>95</xdr:row>
                    <xdr:rowOff>752475</xdr:rowOff>
                  </from>
                  <to>
                    <xdr:col>14</xdr:col>
                    <xdr:colOff>19050</xdr:colOff>
                    <xdr:row>95</xdr:row>
                    <xdr:rowOff>1009650</xdr:rowOff>
                  </to>
                </anchor>
              </controlPr>
            </control>
          </mc:Choice>
        </mc:AlternateContent>
        <mc:AlternateContent xmlns:mc="http://schemas.openxmlformats.org/markup-compatibility/2006">
          <mc:Choice Requires="x14">
            <control shapeId="22818" r:id="rId293" name="Check Box 290">
              <controlPr defaultSize="0" autoFill="0" autoLine="0" autoPict="0">
                <anchor moveWithCells="1">
                  <from>
                    <xdr:col>14</xdr:col>
                    <xdr:colOff>19050</xdr:colOff>
                    <xdr:row>95</xdr:row>
                    <xdr:rowOff>923925</xdr:rowOff>
                  </from>
                  <to>
                    <xdr:col>14</xdr:col>
                    <xdr:colOff>1771650</xdr:colOff>
                    <xdr:row>96</xdr:row>
                    <xdr:rowOff>19050</xdr:rowOff>
                  </to>
                </anchor>
              </controlPr>
            </control>
          </mc:Choice>
        </mc:AlternateContent>
        <mc:AlternateContent xmlns:mc="http://schemas.openxmlformats.org/markup-compatibility/2006">
          <mc:Choice Requires="x14">
            <control shapeId="22819" r:id="rId294" name="Check Box 291">
              <controlPr defaultSize="0" autoFill="0" autoLine="0" autoPict="0">
                <anchor moveWithCells="1">
                  <from>
                    <xdr:col>12</xdr:col>
                    <xdr:colOff>1466850</xdr:colOff>
                    <xdr:row>96</xdr:row>
                    <xdr:rowOff>742950</xdr:rowOff>
                  </from>
                  <to>
                    <xdr:col>14</xdr:col>
                    <xdr:colOff>0</xdr:colOff>
                    <xdr:row>96</xdr:row>
                    <xdr:rowOff>1009650</xdr:rowOff>
                  </to>
                </anchor>
              </controlPr>
            </control>
          </mc:Choice>
        </mc:AlternateContent>
        <mc:AlternateContent xmlns:mc="http://schemas.openxmlformats.org/markup-compatibility/2006">
          <mc:Choice Requires="x14">
            <control shapeId="22820" r:id="rId295" name="Check Box 292">
              <controlPr defaultSize="0" autoFill="0" autoLine="0" autoPict="0">
                <anchor moveWithCells="1">
                  <from>
                    <xdr:col>14</xdr:col>
                    <xdr:colOff>9525</xdr:colOff>
                    <xdr:row>96</xdr:row>
                    <xdr:rowOff>923925</xdr:rowOff>
                  </from>
                  <to>
                    <xdr:col>14</xdr:col>
                    <xdr:colOff>1771650</xdr:colOff>
                    <xdr:row>96</xdr:row>
                    <xdr:rowOff>1162050</xdr:rowOff>
                  </to>
                </anchor>
              </controlPr>
            </control>
          </mc:Choice>
        </mc:AlternateContent>
        <mc:AlternateContent xmlns:mc="http://schemas.openxmlformats.org/markup-compatibility/2006">
          <mc:Choice Requires="x14">
            <control shapeId="22821" r:id="rId296" name="Check Box 293">
              <controlPr defaultSize="0" autoFill="0" autoLine="0" autoPict="0">
                <anchor moveWithCells="1">
                  <from>
                    <xdr:col>13</xdr:col>
                    <xdr:colOff>666750</xdr:colOff>
                    <xdr:row>98</xdr:row>
                    <xdr:rowOff>266700</xdr:rowOff>
                  </from>
                  <to>
                    <xdr:col>14</xdr:col>
                    <xdr:colOff>704850</xdr:colOff>
                    <xdr:row>98</xdr:row>
                    <xdr:rowOff>514350</xdr:rowOff>
                  </to>
                </anchor>
              </controlPr>
            </control>
          </mc:Choice>
        </mc:AlternateContent>
        <mc:AlternateContent xmlns:mc="http://schemas.openxmlformats.org/markup-compatibility/2006">
          <mc:Choice Requires="x14">
            <control shapeId="22822" r:id="rId297" name="Check Box 294">
              <controlPr defaultSize="0" autoFill="0" autoLine="0" autoPict="0">
                <anchor moveWithCells="1">
                  <from>
                    <xdr:col>12</xdr:col>
                    <xdr:colOff>1466850</xdr:colOff>
                    <xdr:row>97</xdr:row>
                    <xdr:rowOff>771525</xdr:rowOff>
                  </from>
                  <to>
                    <xdr:col>14</xdr:col>
                    <xdr:colOff>0</xdr:colOff>
                    <xdr:row>97</xdr:row>
                    <xdr:rowOff>1028700</xdr:rowOff>
                  </to>
                </anchor>
              </controlPr>
            </control>
          </mc:Choice>
        </mc:AlternateContent>
        <mc:AlternateContent xmlns:mc="http://schemas.openxmlformats.org/markup-compatibility/2006">
          <mc:Choice Requires="x14">
            <control shapeId="22823" r:id="rId298" name="Check Box 295">
              <controlPr defaultSize="0" autoFill="0" autoLine="0" autoPict="0">
                <anchor moveWithCells="1">
                  <from>
                    <xdr:col>14</xdr:col>
                    <xdr:colOff>9525</xdr:colOff>
                    <xdr:row>97</xdr:row>
                    <xdr:rowOff>923925</xdr:rowOff>
                  </from>
                  <to>
                    <xdr:col>14</xdr:col>
                    <xdr:colOff>1771650</xdr:colOff>
                    <xdr:row>98</xdr:row>
                    <xdr:rowOff>19050</xdr:rowOff>
                  </to>
                </anchor>
              </controlPr>
            </control>
          </mc:Choice>
        </mc:AlternateContent>
        <mc:AlternateContent xmlns:mc="http://schemas.openxmlformats.org/markup-compatibility/2006">
          <mc:Choice Requires="x14">
            <control shapeId="22824" r:id="rId299" name="Check Box 296">
              <controlPr defaultSize="0" autoFill="0" autoLine="0" autoPict="0">
                <anchor moveWithCells="1">
                  <from>
                    <xdr:col>12</xdr:col>
                    <xdr:colOff>1466850</xdr:colOff>
                    <xdr:row>99</xdr:row>
                    <xdr:rowOff>733425</xdr:rowOff>
                  </from>
                  <to>
                    <xdr:col>14</xdr:col>
                    <xdr:colOff>0</xdr:colOff>
                    <xdr:row>99</xdr:row>
                    <xdr:rowOff>971550</xdr:rowOff>
                  </to>
                </anchor>
              </controlPr>
            </control>
          </mc:Choice>
        </mc:AlternateContent>
        <mc:AlternateContent xmlns:mc="http://schemas.openxmlformats.org/markup-compatibility/2006">
          <mc:Choice Requires="x14">
            <control shapeId="22825" r:id="rId300" name="Check Box 297">
              <controlPr defaultSize="0" autoFill="0" autoLine="0" autoPict="0">
                <anchor moveWithCells="1">
                  <from>
                    <xdr:col>14</xdr:col>
                    <xdr:colOff>9525</xdr:colOff>
                    <xdr:row>99</xdr:row>
                    <xdr:rowOff>933450</xdr:rowOff>
                  </from>
                  <to>
                    <xdr:col>14</xdr:col>
                    <xdr:colOff>1771650</xdr:colOff>
                    <xdr:row>99</xdr:row>
                    <xdr:rowOff>1200150</xdr:rowOff>
                  </to>
                </anchor>
              </controlPr>
            </control>
          </mc:Choice>
        </mc:AlternateContent>
        <mc:AlternateContent xmlns:mc="http://schemas.openxmlformats.org/markup-compatibility/2006">
          <mc:Choice Requires="x14">
            <control shapeId="22826" r:id="rId301" name="Check Box 298">
              <controlPr defaultSize="0" autoFill="0" autoLine="0" autoPict="0">
                <anchor moveWithCells="1">
                  <from>
                    <xdr:col>12</xdr:col>
                    <xdr:colOff>1466850</xdr:colOff>
                    <xdr:row>100</xdr:row>
                    <xdr:rowOff>742950</xdr:rowOff>
                  </from>
                  <to>
                    <xdr:col>14</xdr:col>
                    <xdr:colOff>0</xdr:colOff>
                    <xdr:row>100</xdr:row>
                    <xdr:rowOff>1009650</xdr:rowOff>
                  </to>
                </anchor>
              </controlPr>
            </control>
          </mc:Choice>
        </mc:AlternateContent>
        <mc:AlternateContent xmlns:mc="http://schemas.openxmlformats.org/markup-compatibility/2006">
          <mc:Choice Requires="x14">
            <control shapeId="22827" r:id="rId302" name="Check Box 299">
              <controlPr defaultSize="0" autoFill="0" autoLine="0" autoPict="0">
                <anchor moveWithCells="1">
                  <from>
                    <xdr:col>14</xdr:col>
                    <xdr:colOff>9525</xdr:colOff>
                    <xdr:row>100</xdr:row>
                    <xdr:rowOff>914400</xdr:rowOff>
                  </from>
                  <to>
                    <xdr:col>14</xdr:col>
                    <xdr:colOff>1771650</xdr:colOff>
                    <xdr:row>101</xdr:row>
                    <xdr:rowOff>19050</xdr:rowOff>
                  </to>
                </anchor>
              </controlPr>
            </control>
          </mc:Choice>
        </mc:AlternateContent>
        <mc:AlternateContent xmlns:mc="http://schemas.openxmlformats.org/markup-compatibility/2006">
          <mc:Choice Requires="x14">
            <control shapeId="22828" r:id="rId303" name="Check Box 300">
              <controlPr defaultSize="0" autoFill="0" autoLine="0" autoPict="0">
                <anchor moveWithCells="1">
                  <from>
                    <xdr:col>13</xdr:col>
                    <xdr:colOff>19050</xdr:colOff>
                    <xdr:row>102</xdr:row>
                    <xdr:rowOff>762000</xdr:rowOff>
                  </from>
                  <to>
                    <xdr:col>14</xdr:col>
                    <xdr:colOff>57150</xdr:colOff>
                    <xdr:row>102</xdr:row>
                    <xdr:rowOff>1028700</xdr:rowOff>
                  </to>
                </anchor>
              </controlPr>
            </control>
          </mc:Choice>
        </mc:AlternateContent>
        <mc:AlternateContent xmlns:mc="http://schemas.openxmlformats.org/markup-compatibility/2006">
          <mc:Choice Requires="x14">
            <control shapeId="22829" r:id="rId304" name="Check Box 301">
              <controlPr defaultSize="0" autoFill="0" autoLine="0" autoPict="0">
                <anchor moveWithCells="1">
                  <from>
                    <xdr:col>14</xdr:col>
                    <xdr:colOff>9525</xdr:colOff>
                    <xdr:row>102</xdr:row>
                    <xdr:rowOff>933450</xdr:rowOff>
                  </from>
                  <to>
                    <xdr:col>14</xdr:col>
                    <xdr:colOff>1771650</xdr:colOff>
                    <xdr:row>103</xdr:row>
                    <xdr:rowOff>19050</xdr:rowOff>
                  </to>
                </anchor>
              </controlPr>
            </control>
          </mc:Choice>
        </mc:AlternateContent>
        <mc:AlternateContent xmlns:mc="http://schemas.openxmlformats.org/markup-compatibility/2006">
          <mc:Choice Requires="x14">
            <control shapeId="22830" r:id="rId305" name="Check Box 302">
              <controlPr defaultSize="0" autoFill="0" autoLine="0" autoPict="0">
                <anchor moveWithCells="1">
                  <from>
                    <xdr:col>13</xdr:col>
                    <xdr:colOff>228600</xdr:colOff>
                    <xdr:row>47</xdr:row>
                    <xdr:rowOff>361950</xdr:rowOff>
                  </from>
                  <to>
                    <xdr:col>14</xdr:col>
                    <xdr:colOff>552450</xdr:colOff>
                    <xdr:row>49</xdr:row>
                    <xdr:rowOff>228600</xdr:rowOff>
                  </to>
                </anchor>
              </controlPr>
            </control>
          </mc:Choice>
        </mc:AlternateContent>
        <mc:AlternateContent xmlns:mc="http://schemas.openxmlformats.org/markup-compatibility/2006">
          <mc:Choice Requires="x14">
            <control shapeId="22831" r:id="rId306" name="Check Box 303">
              <controlPr defaultSize="0" autoFill="0" autoLine="0" autoPict="0">
                <anchor moveWithCells="1">
                  <from>
                    <xdr:col>14</xdr:col>
                    <xdr:colOff>885825</xdr:colOff>
                    <xdr:row>48</xdr:row>
                    <xdr:rowOff>152400</xdr:rowOff>
                  </from>
                  <to>
                    <xdr:col>15</xdr:col>
                    <xdr:colOff>19050</xdr:colOff>
                    <xdr:row>49</xdr:row>
                    <xdr:rowOff>114300</xdr:rowOff>
                  </to>
                </anchor>
              </controlPr>
            </control>
          </mc:Choice>
        </mc:AlternateContent>
        <mc:AlternateContent xmlns:mc="http://schemas.openxmlformats.org/markup-compatibility/2006">
          <mc:Choice Requires="x14">
            <control shapeId="22832" r:id="rId307" name="Check Box 304">
              <controlPr defaultSize="0" autoFill="0" autoLine="0" autoPict="0">
                <anchor moveWithCells="1">
                  <from>
                    <xdr:col>13</xdr:col>
                    <xdr:colOff>1152525</xdr:colOff>
                    <xdr:row>51</xdr:row>
                    <xdr:rowOff>95250</xdr:rowOff>
                  </from>
                  <to>
                    <xdr:col>14</xdr:col>
                    <xdr:colOff>1352550</xdr:colOff>
                    <xdr:row>52</xdr:row>
                    <xdr:rowOff>171450</xdr:rowOff>
                  </to>
                </anchor>
              </controlPr>
            </control>
          </mc:Choice>
        </mc:AlternateContent>
        <mc:AlternateContent xmlns:mc="http://schemas.openxmlformats.org/markup-compatibility/2006">
          <mc:Choice Requires="x14">
            <control shapeId="22833" r:id="rId308" name="Check Box 305">
              <controlPr defaultSize="0" autoFill="0" autoLine="0" autoPict="0">
                <anchor moveWithCells="1">
                  <from>
                    <xdr:col>12</xdr:col>
                    <xdr:colOff>1466850</xdr:colOff>
                    <xdr:row>101</xdr:row>
                    <xdr:rowOff>123825</xdr:rowOff>
                  </from>
                  <to>
                    <xdr:col>13</xdr:col>
                    <xdr:colOff>1333500</xdr:colOff>
                    <xdr:row>101</xdr:row>
                    <xdr:rowOff>361950</xdr:rowOff>
                  </to>
                </anchor>
              </controlPr>
            </control>
          </mc:Choice>
        </mc:AlternateContent>
        <mc:AlternateContent xmlns:mc="http://schemas.openxmlformats.org/markup-compatibility/2006">
          <mc:Choice Requires="x14">
            <control shapeId="22834" r:id="rId309" name="Check Box 306">
              <controlPr defaultSize="0" autoFill="0" autoLine="0" autoPict="0">
                <anchor moveWithCells="1">
                  <from>
                    <xdr:col>13</xdr:col>
                    <xdr:colOff>9525</xdr:colOff>
                    <xdr:row>101</xdr:row>
                    <xdr:rowOff>266700</xdr:rowOff>
                  </from>
                  <to>
                    <xdr:col>13</xdr:col>
                    <xdr:colOff>704850</xdr:colOff>
                    <xdr:row>101</xdr:row>
                    <xdr:rowOff>514350</xdr:rowOff>
                  </to>
                </anchor>
              </controlPr>
            </control>
          </mc:Choice>
        </mc:AlternateContent>
        <mc:AlternateContent xmlns:mc="http://schemas.openxmlformats.org/markup-compatibility/2006">
          <mc:Choice Requires="x14">
            <control shapeId="22835" r:id="rId310" name="Check Box 307">
              <controlPr defaultSize="0" autoFill="0" autoLine="0" autoPict="0">
                <anchor moveWithCells="1">
                  <from>
                    <xdr:col>12</xdr:col>
                    <xdr:colOff>1466850</xdr:colOff>
                    <xdr:row>101</xdr:row>
                    <xdr:rowOff>428625</xdr:rowOff>
                  </from>
                  <to>
                    <xdr:col>13</xdr:col>
                    <xdr:colOff>1066800</xdr:colOff>
                    <xdr:row>101</xdr:row>
                    <xdr:rowOff>666750</xdr:rowOff>
                  </to>
                </anchor>
              </controlPr>
            </control>
          </mc:Choice>
        </mc:AlternateContent>
        <mc:AlternateContent xmlns:mc="http://schemas.openxmlformats.org/markup-compatibility/2006">
          <mc:Choice Requires="x14">
            <control shapeId="22836" r:id="rId311" name="Check Box 308">
              <controlPr defaultSize="0" autoFill="0" autoLine="0" autoPict="0">
                <anchor moveWithCells="1">
                  <from>
                    <xdr:col>12</xdr:col>
                    <xdr:colOff>1466850</xdr:colOff>
                    <xdr:row>101</xdr:row>
                    <xdr:rowOff>552450</xdr:rowOff>
                  </from>
                  <to>
                    <xdr:col>14</xdr:col>
                    <xdr:colOff>57150</xdr:colOff>
                    <xdr:row>101</xdr:row>
                    <xdr:rowOff>857250</xdr:rowOff>
                  </to>
                </anchor>
              </controlPr>
            </control>
          </mc:Choice>
        </mc:AlternateContent>
        <mc:AlternateContent xmlns:mc="http://schemas.openxmlformats.org/markup-compatibility/2006">
          <mc:Choice Requires="x14">
            <control shapeId="22837" r:id="rId312" name="Check Box 309">
              <controlPr defaultSize="0" autoFill="0" autoLine="0" autoPict="0">
                <anchor moveWithCells="1">
                  <from>
                    <xdr:col>13</xdr:col>
                    <xdr:colOff>19050</xdr:colOff>
                    <xdr:row>100</xdr:row>
                    <xdr:rowOff>1085850</xdr:rowOff>
                  </from>
                  <to>
                    <xdr:col>13</xdr:col>
                    <xdr:colOff>971550</xdr:colOff>
                    <xdr:row>101</xdr:row>
                    <xdr:rowOff>209550</xdr:rowOff>
                  </to>
                </anchor>
              </controlPr>
            </control>
          </mc:Choice>
        </mc:AlternateContent>
        <mc:AlternateContent xmlns:mc="http://schemas.openxmlformats.org/markup-compatibility/2006">
          <mc:Choice Requires="x14">
            <control shapeId="22838" r:id="rId313" name="Check Box 310">
              <controlPr defaultSize="0" autoFill="0" autoLine="0" autoPict="0">
                <anchor moveWithCells="1">
                  <from>
                    <xdr:col>13</xdr:col>
                    <xdr:colOff>19050</xdr:colOff>
                    <xdr:row>101</xdr:row>
                    <xdr:rowOff>762000</xdr:rowOff>
                  </from>
                  <to>
                    <xdr:col>14</xdr:col>
                    <xdr:colOff>57150</xdr:colOff>
                    <xdr:row>101</xdr:row>
                    <xdr:rowOff>1028700</xdr:rowOff>
                  </to>
                </anchor>
              </controlPr>
            </control>
          </mc:Choice>
        </mc:AlternateContent>
        <mc:AlternateContent xmlns:mc="http://schemas.openxmlformats.org/markup-compatibility/2006">
          <mc:Choice Requires="x14">
            <control shapeId="22839" r:id="rId314" name="Check Box 311">
              <controlPr defaultSize="0" autoFill="0" autoLine="0" autoPict="0">
                <anchor moveWithCells="1">
                  <from>
                    <xdr:col>13</xdr:col>
                    <xdr:colOff>1543050</xdr:colOff>
                    <xdr:row>101</xdr:row>
                    <xdr:rowOff>114300</xdr:rowOff>
                  </from>
                  <to>
                    <xdr:col>14</xdr:col>
                    <xdr:colOff>1771650</xdr:colOff>
                    <xdr:row>101</xdr:row>
                    <xdr:rowOff>361950</xdr:rowOff>
                  </to>
                </anchor>
              </controlPr>
            </control>
          </mc:Choice>
        </mc:AlternateContent>
        <mc:AlternateContent xmlns:mc="http://schemas.openxmlformats.org/markup-compatibility/2006">
          <mc:Choice Requires="x14">
            <control shapeId="22840" r:id="rId315" name="Check Box 312">
              <controlPr defaultSize="0" autoFill="0" autoLine="0" autoPict="0">
                <anchor moveWithCells="1">
                  <from>
                    <xdr:col>13</xdr:col>
                    <xdr:colOff>1514475</xdr:colOff>
                    <xdr:row>101</xdr:row>
                    <xdr:rowOff>9525</xdr:rowOff>
                  </from>
                  <to>
                    <xdr:col>14</xdr:col>
                    <xdr:colOff>952500</xdr:colOff>
                    <xdr:row>101</xdr:row>
                    <xdr:rowOff>228600</xdr:rowOff>
                  </to>
                </anchor>
              </controlPr>
            </control>
          </mc:Choice>
        </mc:AlternateContent>
        <mc:AlternateContent xmlns:mc="http://schemas.openxmlformats.org/markup-compatibility/2006">
          <mc:Choice Requires="x14">
            <control shapeId="22841" r:id="rId316" name="Check Box 313">
              <controlPr defaultSize="0" autoFill="0" autoLine="0" autoPict="0">
                <anchor moveWithCells="1">
                  <from>
                    <xdr:col>14</xdr:col>
                    <xdr:colOff>9525</xdr:colOff>
                    <xdr:row>101</xdr:row>
                    <xdr:rowOff>285750</xdr:rowOff>
                  </from>
                  <to>
                    <xdr:col>14</xdr:col>
                    <xdr:colOff>1771650</xdr:colOff>
                    <xdr:row>101</xdr:row>
                    <xdr:rowOff>514350</xdr:rowOff>
                  </to>
                </anchor>
              </controlPr>
            </control>
          </mc:Choice>
        </mc:AlternateContent>
        <mc:AlternateContent xmlns:mc="http://schemas.openxmlformats.org/markup-compatibility/2006">
          <mc:Choice Requires="x14">
            <control shapeId="22842" r:id="rId317" name="Check Box 314">
              <controlPr defaultSize="0" autoFill="0" autoLine="0" autoPict="0">
                <anchor moveWithCells="1">
                  <from>
                    <xdr:col>14</xdr:col>
                    <xdr:colOff>9525</xdr:colOff>
                    <xdr:row>101</xdr:row>
                    <xdr:rowOff>447675</xdr:rowOff>
                  </from>
                  <to>
                    <xdr:col>14</xdr:col>
                    <xdr:colOff>1085850</xdr:colOff>
                    <xdr:row>101</xdr:row>
                    <xdr:rowOff>704850</xdr:rowOff>
                  </to>
                </anchor>
              </controlPr>
            </control>
          </mc:Choice>
        </mc:AlternateContent>
        <mc:AlternateContent xmlns:mc="http://schemas.openxmlformats.org/markup-compatibility/2006">
          <mc:Choice Requires="x14">
            <control shapeId="22843" r:id="rId318" name="Check Box 315">
              <controlPr defaultSize="0" autoFill="0" autoLine="0" autoPict="0">
                <anchor moveWithCells="1">
                  <from>
                    <xdr:col>14</xdr:col>
                    <xdr:colOff>0</xdr:colOff>
                    <xdr:row>101</xdr:row>
                    <xdr:rowOff>571500</xdr:rowOff>
                  </from>
                  <to>
                    <xdr:col>14</xdr:col>
                    <xdr:colOff>1771650</xdr:colOff>
                    <xdr:row>101</xdr:row>
                    <xdr:rowOff>895350</xdr:rowOff>
                  </to>
                </anchor>
              </controlPr>
            </control>
          </mc:Choice>
        </mc:AlternateContent>
        <mc:AlternateContent xmlns:mc="http://schemas.openxmlformats.org/markup-compatibility/2006">
          <mc:Choice Requires="x14">
            <control shapeId="22844" r:id="rId319" name="Check Box 316">
              <controlPr defaultSize="0" autoFill="0" autoLine="0" autoPict="0">
                <anchor moveWithCells="1">
                  <from>
                    <xdr:col>14</xdr:col>
                    <xdr:colOff>0</xdr:colOff>
                    <xdr:row>101</xdr:row>
                    <xdr:rowOff>781050</xdr:rowOff>
                  </from>
                  <to>
                    <xdr:col>14</xdr:col>
                    <xdr:colOff>1504950</xdr:colOff>
                    <xdr:row>101</xdr:row>
                    <xdr:rowOff>1009650</xdr:rowOff>
                  </to>
                </anchor>
              </controlPr>
            </control>
          </mc:Choice>
        </mc:AlternateContent>
        <mc:AlternateContent xmlns:mc="http://schemas.openxmlformats.org/markup-compatibility/2006">
          <mc:Choice Requires="x14">
            <control shapeId="22845" r:id="rId320" name="Check Box 317">
              <controlPr defaultSize="0" autoFill="0" autoLine="0" autoPict="0">
                <anchor moveWithCells="1">
                  <from>
                    <xdr:col>14</xdr:col>
                    <xdr:colOff>9525</xdr:colOff>
                    <xdr:row>101</xdr:row>
                    <xdr:rowOff>933450</xdr:rowOff>
                  </from>
                  <to>
                    <xdr:col>14</xdr:col>
                    <xdr:colOff>1771650</xdr:colOff>
                    <xdr:row>101</xdr:row>
                    <xdr:rowOff>1200150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A18B096C-AE61-4D34-BE00-5701A4F3ADD4}">
          <x14:formula1>
            <xm:f>Hoja2!$E$4:$E$35</xm:f>
          </x14:formula1>
          <xm:sqref>C17:J17</xm:sqref>
        </x14:dataValidation>
        <x14:dataValidation type="list" allowBlank="1" showInputMessage="1" showErrorMessage="1" xr:uid="{416CBF1F-1B05-4253-838D-828F9A604EAE}">
          <x14:formula1>
            <xm:f>Hoja2!$G$4:$G$18</xm:f>
          </x14:formula1>
          <xm:sqref>L129:O129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0F81F8-467A-4203-BB61-E3134089DCF0}">
  <dimension ref="E4:G35"/>
  <sheetViews>
    <sheetView topLeftCell="A4" workbookViewId="0">
      <selection activeCell="G4" sqref="G4:G15"/>
    </sheetView>
  </sheetViews>
  <sheetFormatPr baseColWidth="10" defaultRowHeight="12.75"/>
  <cols>
    <col min="7" max="7" width="17.42578125" customWidth="1"/>
  </cols>
  <sheetData>
    <row r="4" spans="5:7">
      <c r="E4" s="93" t="s">
        <v>334</v>
      </c>
      <c r="G4" s="93" t="s">
        <v>494</v>
      </c>
    </row>
    <row r="5" spans="5:7">
      <c r="E5" s="93" t="s">
        <v>463</v>
      </c>
      <c r="G5" s="93" t="s">
        <v>495</v>
      </c>
    </row>
    <row r="6" spans="5:7">
      <c r="E6" s="93" t="s">
        <v>464</v>
      </c>
      <c r="G6" s="93" t="s">
        <v>496</v>
      </c>
    </row>
    <row r="7" spans="5:7">
      <c r="E7" s="93" t="s">
        <v>490</v>
      </c>
      <c r="G7" s="93" t="s">
        <v>460</v>
      </c>
    </row>
    <row r="8" spans="5:7">
      <c r="E8" s="93" t="s">
        <v>493</v>
      </c>
      <c r="G8" s="93" t="s">
        <v>497</v>
      </c>
    </row>
    <row r="9" spans="5:7">
      <c r="E9" s="93" t="s">
        <v>491</v>
      </c>
      <c r="G9" s="93" t="s">
        <v>498</v>
      </c>
    </row>
    <row r="10" spans="5:7">
      <c r="E10" s="93" t="s">
        <v>492</v>
      </c>
      <c r="G10" s="93" t="s">
        <v>499</v>
      </c>
    </row>
    <row r="11" spans="5:7">
      <c r="E11" s="93" t="s">
        <v>465</v>
      </c>
      <c r="G11" s="93" t="s">
        <v>500</v>
      </c>
    </row>
    <row r="12" spans="5:7">
      <c r="E12" s="93" t="s">
        <v>466</v>
      </c>
      <c r="G12" s="93" t="s">
        <v>501</v>
      </c>
    </row>
    <row r="13" spans="5:7">
      <c r="E13" s="93" t="s">
        <v>467</v>
      </c>
      <c r="G13" s="93" t="s">
        <v>387</v>
      </c>
    </row>
    <row r="14" spans="5:7">
      <c r="E14" s="93" t="s">
        <v>468</v>
      </c>
      <c r="G14" s="93" t="s">
        <v>502</v>
      </c>
    </row>
    <row r="15" spans="5:7">
      <c r="E15" s="93" t="s">
        <v>469</v>
      </c>
      <c r="G15" s="93" t="s">
        <v>503</v>
      </c>
    </row>
    <row r="16" spans="5:7">
      <c r="E16" s="93" t="s">
        <v>470</v>
      </c>
    </row>
    <row r="17" spans="5:5">
      <c r="E17" s="93" t="s">
        <v>471</v>
      </c>
    </row>
    <row r="18" spans="5:5">
      <c r="E18" s="93" t="s">
        <v>472</v>
      </c>
    </row>
    <row r="19" spans="5:5">
      <c r="E19" s="93" t="s">
        <v>473</v>
      </c>
    </row>
    <row r="20" spans="5:5">
      <c r="E20" s="93" t="s">
        <v>474</v>
      </c>
    </row>
    <row r="21" spans="5:5">
      <c r="E21" s="93" t="s">
        <v>475</v>
      </c>
    </row>
    <row r="22" spans="5:5">
      <c r="E22" s="93" t="s">
        <v>476</v>
      </c>
    </row>
    <row r="23" spans="5:5">
      <c r="E23" s="93" t="s">
        <v>477</v>
      </c>
    </row>
    <row r="24" spans="5:5">
      <c r="E24" s="93" t="s">
        <v>478</v>
      </c>
    </row>
    <row r="25" spans="5:5">
      <c r="E25" s="93" t="s">
        <v>479</v>
      </c>
    </row>
    <row r="26" spans="5:5">
      <c r="E26" s="93" t="s">
        <v>480</v>
      </c>
    </row>
    <row r="27" spans="5:5">
      <c r="E27" s="93" t="s">
        <v>481</v>
      </c>
    </row>
    <row r="28" spans="5:5">
      <c r="E28" s="93" t="s">
        <v>482</v>
      </c>
    </row>
    <row r="29" spans="5:5">
      <c r="E29" s="93" t="s">
        <v>483</v>
      </c>
    </row>
    <row r="30" spans="5:5">
      <c r="E30" s="93" t="s">
        <v>484</v>
      </c>
    </row>
    <row r="31" spans="5:5">
      <c r="E31" s="93" t="s">
        <v>485</v>
      </c>
    </row>
    <row r="32" spans="5:5">
      <c r="E32" s="93" t="s">
        <v>486</v>
      </c>
    </row>
    <row r="33" spans="5:5">
      <c r="E33" s="93" t="s">
        <v>487</v>
      </c>
    </row>
    <row r="34" spans="5:5">
      <c r="E34" s="93" t="s">
        <v>488</v>
      </c>
    </row>
    <row r="35" spans="5:5">
      <c r="E35" s="93" t="s">
        <v>489</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BDDC4552ACEFB845A986B3DA80B28923" ma:contentTypeVersion="18" ma:contentTypeDescription="Crear nuevo documento." ma:contentTypeScope="" ma:versionID="3cf1b693b4f99864afcdcfeeb7423496">
  <xsd:schema xmlns:xsd="http://www.w3.org/2001/XMLSchema" xmlns:xs="http://www.w3.org/2001/XMLSchema" xmlns:p="http://schemas.microsoft.com/office/2006/metadata/properties" xmlns:ns2="99ac6648-98ca-4224-aed3-321037901a1f" xmlns:ns3="a54a3768-7a85-4222-8aef-26d9c9ef028d" targetNamespace="http://schemas.microsoft.com/office/2006/metadata/properties" ma:root="true" ma:fieldsID="9bb8b1c9c975b5ecf798be67e849d1ca" ns2:_="" ns3:_="">
    <xsd:import namespace="99ac6648-98ca-4224-aed3-321037901a1f"/>
    <xsd:import namespace="a54a3768-7a85-4222-8aef-26d9c9ef028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MediaServiceAutoKeyPoints" minOccurs="0"/>
                <xsd:element ref="ns2:MediaServiceKeyPoints" minOccurs="0"/>
                <xsd:element ref="ns3:TaxCatchAll" minOccurs="0"/>
                <xsd:element ref="ns2: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9ac6648-98ca-4224-aed3-321037901a1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Location" ma:index="16"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lcf76f155ced4ddcb4097134ff3c332f" ma:index="23"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a54a3768-7a85-4222-8aef-26d9c9ef028d" elementFormDefault="qualified">
    <xsd:import namespace="http://schemas.microsoft.com/office/2006/documentManagement/types"/>
    <xsd:import namespace="http://schemas.microsoft.com/office/infopath/2007/PartnerControls"/>
    <xsd:element name="SharedWithUsers" ma:index="17"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Detalles de uso compartido" ma:internalName="SharedWithDetails" ma:readOnly="true">
      <xsd:simpleType>
        <xsd:restriction base="dms:Note">
          <xsd:maxLength value="255"/>
        </xsd:restriction>
      </xsd:simpleType>
    </xsd:element>
    <xsd:element name="TaxCatchAll" ma:index="21" nillable="true" ma:displayName="Taxonomy Catch All Column" ma:hidden="true" ma:list="{52174bfe-6e44-4fee-8ee5-40e493f58121}" ma:internalName="TaxCatchAll" ma:showField="CatchAllData" ma:web="a54a3768-7a85-4222-8aef-26d9c9ef028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89AEE79-5138-421A-BC73-5697D0225B3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9ac6648-98ca-4224-aed3-321037901a1f"/>
    <ds:schemaRef ds:uri="a54a3768-7a85-4222-8aef-26d9c9ef028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7E34BCD-A708-40F1-969C-0921559106F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4</vt:i4>
      </vt:variant>
    </vt:vector>
  </HeadingPairs>
  <TitlesOfParts>
    <vt:vector size="11" baseType="lpstr">
      <vt:lpstr>Instructivo</vt:lpstr>
      <vt:lpstr>PRESUPUESTO</vt:lpstr>
      <vt:lpstr>ACTA DE INFORME</vt:lpstr>
      <vt:lpstr>En Letras</vt:lpstr>
      <vt:lpstr>NOTAS CONTABLES (PRESUPUESTO)</vt:lpstr>
      <vt:lpstr>LEGALIZACIÓN</vt:lpstr>
      <vt:lpstr>Hoja2</vt:lpstr>
      <vt:lpstr>'ACTA DE INFORME'!Área_de_impresión</vt:lpstr>
      <vt:lpstr>Instructivo!Área_de_impresión</vt:lpstr>
      <vt:lpstr>PRESUPUESTO!Área_de_impresión</vt:lpstr>
      <vt:lpstr>Instructivo!OLE_LINK1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ICBF-BOGOTA;Jaime.Ramirez@icbf.gov.co</dc:creator>
  <cp:keywords/>
  <dc:description/>
  <cp:lastModifiedBy>Cesar Augusto Rodriguez Chaparro</cp:lastModifiedBy>
  <cp:revision/>
  <cp:lastPrinted>2024-12-28T01:05:48Z</cp:lastPrinted>
  <dcterms:created xsi:type="dcterms:W3CDTF">2002-03-21T15:50:22Z</dcterms:created>
  <dcterms:modified xsi:type="dcterms:W3CDTF">2025-05-02T19:52:13Z</dcterms:modified>
  <cp:category/>
  <cp:contentStatus/>
</cp:coreProperties>
</file>