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584B29AB-4BA4-4750-9DB5-97F5099400B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aso 1. Usuarios" sheetId="9" r:id="rId1"/>
    <sheet name="Paso 2. Talento humano" sheetId="8" r:id="rId2"/>
    <sheet name="Paso 3. Estado UDS" sheetId="7" r:id="rId3"/>
    <sheet name="3.1 BD Estado UDS" sheetId="10" r:id="rId4"/>
    <sheet name="Listados" sheetId="4" state="hidden" r:id="rId5"/>
  </sheets>
  <externalReferences>
    <externalReference r:id="rId6"/>
  </externalReferences>
  <definedNames>
    <definedName name="_xlnm._FilterDatabase" localSheetId="0" hidden="1">'Paso 1. Usuarios'!$A$14:$AK$14</definedName>
    <definedName name="_xlnm._FilterDatabase" localSheetId="1" hidden="1">'Paso 2. Talento humano'!$A$14:$AH$14</definedName>
    <definedName name="AMAZONAS">Listados!$B$3:$B$13</definedName>
    <definedName name="ANTIOQUIA">Listados!$C$3:$C$127</definedName>
    <definedName name="ARAUCA">Listados!$D$3:$D$9</definedName>
    <definedName name="_xlnm.Print_Area" localSheetId="2">'Paso 3. Estado UDS'!$A$1:$M$66</definedName>
    <definedName name="ATLÁNTICO">Listados!$E$3:$E$25</definedName>
    <definedName name="BOGOTÁ">Listados!$F$3</definedName>
    <definedName name="BOLÍVAR">Listados!$G$3:$G$48</definedName>
    <definedName name="BOYACÁ">Listados!$H$3:$H$125</definedName>
    <definedName name="CALDAS">Listados!$I$3:$I$29</definedName>
    <definedName name="CAQUETÁ">Listados!$J$3:$J$18</definedName>
    <definedName name="CASANARE">Listados!$K$3:$K$21</definedName>
    <definedName name="CAUCA">Listados!$L$3:$L$44</definedName>
    <definedName name="CESAR">Listados!$M$3:$M$27</definedName>
    <definedName name="CHOCÓ">Listados!$N$3:$N$33</definedName>
    <definedName name="COMUNITARIA">Listados!$D$131:$D$133</definedName>
    <definedName name="CÓRDOBA">Listados!$O$3:$O$32</definedName>
    <definedName name="CUNDINAMARCA">Listados!$P$3:$P$118</definedName>
    <definedName name="FAMILIAR">Listados!$E$131:$E$133</definedName>
    <definedName name="GUAINÍA">Listados!$Q$3:$Q$11</definedName>
    <definedName name="GUAVIARE">Listados!$R$3:$R$6</definedName>
    <definedName name="HUILA">Listados!$S$3:$S$39</definedName>
    <definedName name="INSTITUCIONAL">Listados!$C$131:$C$136</definedName>
    <definedName name="LA_GUAJIRA">Listados!$T$3:$T$17</definedName>
    <definedName name="MAGDALENA">Listados!$U$3:$U$32</definedName>
    <definedName name="META">Listados!$V$3:$V$31</definedName>
    <definedName name="NARIÑO">Listados!$W$3:$W$66</definedName>
    <definedName name="NORTE_DE_SANTANDER">Listados!$X$3:$X$42</definedName>
    <definedName name="PROPIA_E_INTERCULTURAL">Listados!$F$131:$F$133</definedName>
    <definedName name="PUTUMAYO">Listados!$Y$3:$Y$15</definedName>
    <definedName name="QUINDÍO">Listados!$Z$3:$Z$14</definedName>
    <definedName name="REGIONAL">Listados!$A$2:$A$34</definedName>
    <definedName name="RISARALDA">Listados!$AA$3:$AA$16</definedName>
    <definedName name="SAN_ANDRÉS" localSheetId="2">[1]Listados!$AB$3:$AB$4</definedName>
    <definedName name="SAN_ANDRÉS">Listados!$AB$3:$AB$4</definedName>
    <definedName name="SANTANDER">Listados!$AC$3:$AC$89</definedName>
    <definedName name="SUCRE">Listados!$AD$3:$AD$28</definedName>
    <definedName name="TOLIMA">Listados!$AE$3:$AE$49</definedName>
    <definedName name="VALLE_DEL_CAUCA">Listados!$AF$3:$AF$44</definedName>
    <definedName name="VAUPÉS">Listados!$AG$3:$AG$8</definedName>
    <definedName name="VICHADA">Listados!$AH$3:$AH$6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8" l="1"/>
  <c r="Q16" i="8"/>
  <c r="T16" i="8"/>
  <c r="W16" i="8"/>
  <c r="Z16" i="8"/>
  <c r="AC16" i="8"/>
  <c r="AG16" i="8"/>
  <c r="N17" i="8"/>
  <c r="Q17" i="8"/>
  <c r="T17" i="8"/>
  <c r="W17" i="8"/>
  <c r="Z17" i="8"/>
  <c r="AC17" i="8"/>
  <c r="AG17" i="8"/>
  <c r="N18" i="8"/>
  <c r="Q18" i="8"/>
  <c r="T18" i="8"/>
  <c r="W18" i="8"/>
  <c r="Z18" i="8"/>
  <c r="AC18" i="8"/>
  <c r="AG18" i="8"/>
  <c r="N19" i="8"/>
  <c r="Q19" i="8"/>
  <c r="T19" i="8"/>
  <c r="W19" i="8"/>
  <c r="Z19" i="8"/>
  <c r="AC19" i="8"/>
  <c r="AG19" i="8"/>
  <c r="N20" i="8"/>
  <c r="Q20" i="8"/>
  <c r="T20" i="8"/>
  <c r="W20" i="8"/>
  <c r="Z20" i="8"/>
  <c r="AC20" i="8"/>
  <c r="AG20" i="8"/>
  <c r="N21" i="8"/>
  <c r="Q21" i="8"/>
  <c r="T21" i="8"/>
  <c r="W21" i="8"/>
  <c r="Z21" i="8"/>
  <c r="AC21" i="8"/>
  <c r="AG21" i="8"/>
  <c r="N22" i="8"/>
  <c r="Q22" i="8"/>
  <c r="T22" i="8"/>
  <c r="W22" i="8"/>
  <c r="Z22" i="8"/>
  <c r="AC22" i="8"/>
  <c r="AG22" i="8"/>
  <c r="N23" i="8"/>
  <c r="Q23" i="8"/>
  <c r="T23" i="8"/>
  <c r="W23" i="8"/>
  <c r="Z23" i="8"/>
  <c r="AC23" i="8"/>
  <c r="AG23" i="8"/>
  <c r="N24" i="8"/>
  <c r="Q24" i="8"/>
  <c r="T24" i="8"/>
  <c r="W24" i="8"/>
  <c r="Z24" i="8"/>
  <c r="AC24" i="8"/>
  <c r="AG24" i="8"/>
  <c r="N25" i="8"/>
  <c r="Q25" i="8"/>
  <c r="T25" i="8"/>
  <c r="W25" i="8"/>
  <c r="Z25" i="8"/>
  <c r="AC25" i="8"/>
  <c r="AG25" i="8"/>
  <c r="N26" i="8"/>
  <c r="Q26" i="8"/>
  <c r="T26" i="8"/>
  <c r="W26" i="8"/>
  <c r="Z26" i="8"/>
  <c r="AC26" i="8"/>
  <c r="AG26" i="8"/>
  <c r="N27" i="8"/>
  <c r="Q27" i="8"/>
  <c r="T27" i="8"/>
  <c r="W27" i="8"/>
  <c r="Z27" i="8"/>
  <c r="AC27" i="8"/>
  <c r="AG27" i="8"/>
  <c r="N28" i="8"/>
  <c r="Q28" i="8"/>
  <c r="T28" i="8"/>
  <c r="W28" i="8"/>
  <c r="Z28" i="8"/>
  <c r="AC28" i="8"/>
  <c r="AG28" i="8"/>
  <c r="N29" i="8"/>
  <c r="Q29" i="8"/>
  <c r="T29" i="8"/>
  <c r="W29" i="8"/>
  <c r="Z29" i="8"/>
  <c r="AC29" i="8"/>
  <c r="AG29" i="8"/>
  <c r="N30" i="8"/>
  <c r="Q30" i="8"/>
  <c r="T30" i="8"/>
  <c r="W30" i="8"/>
  <c r="Z30" i="8"/>
  <c r="AC30" i="8"/>
  <c r="AG30" i="8"/>
  <c r="N31" i="8"/>
  <c r="Q31" i="8"/>
  <c r="T31" i="8"/>
  <c r="W31" i="8"/>
  <c r="Z31" i="8"/>
  <c r="AC31" i="8"/>
  <c r="AG31" i="8"/>
  <c r="N32" i="8"/>
  <c r="Q32" i="8"/>
  <c r="T32" i="8"/>
  <c r="W32" i="8"/>
  <c r="Z32" i="8"/>
  <c r="AC32" i="8"/>
  <c r="AG32" i="8"/>
  <c r="N33" i="8"/>
  <c r="Q33" i="8"/>
  <c r="T33" i="8"/>
  <c r="W33" i="8"/>
  <c r="Z33" i="8"/>
  <c r="AC33" i="8"/>
  <c r="AG33" i="8"/>
  <c r="N34" i="8"/>
  <c r="Q34" i="8"/>
  <c r="T34" i="8"/>
  <c r="W34" i="8"/>
  <c r="Z34" i="8"/>
  <c r="AC34" i="8"/>
  <c r="AG34" i="8"/>
  <c r="N35" i="8"/>
  <c r="Q35" i="8"/>
  <c r="T35" i="8"/>
  <c r="W35" i="8"/>
  <c r="Z35" i="8"/>
  <c r="AC35" i="8"/>
  <c r="AG35" i="8"/>
  <c r="N36" i="8"/>
  <c r="Q36" i="8"/>
  <c r="T36" i="8"/>
  <c r="W36" i="8"/>
  <c r="Z36" i="8"/>
  <c r="AC36" i="8"/>
  <c r="AG36" i="8"/>
  <c r="N37" i="8"/>
  <c r="Q37" i="8"/>
  <c r="T37" i="8"/>
  <c r="W37" i="8"/>
  <c r="Z37" i="8"/>
  <c r="AC37" i="8"/>
  <c r="AG37" i="8"/>
  <c r="N38" i="8"/>
  <c r="Q38" i="8"/>
  <c r="T38" i="8"/>
  <c r="W38" i="8"/>
  <c r="Z38" i="8"/>
  <c r="AC38" i="8"/>
  <c r="AG38" i="8"/>
  <c r="N39" i="8"/>
  <c r="Q39" i="8"/>
  <c r="T39" i="8"/>
  <c r="W39" i="8"/>
  <c r="Z39" i="8"/>
  <c r="AC39" i="8"/>
  <c r="AG39" i="8"/>
  <c r="N40" i="8"/>
  <c r="Q40" i="8"/>
  <c r="T40" i="8"/>
  <c r="W40" i="8"/>
  <c r="Z40" i="8"/>
  <c r="AC40" i="8"/>
  <c r="AG40" i="8"/>
  <c r="N41" i="8"/>
  <c r="Q41" i="8"/>
  <c r="T41" i="8"/>
  <c r="W41" i="8"/>
  <c r="Z41" i="8"/>
  <c r="AC41" i="8"/>
  <c r="AG41" i="8"/>
  <c r="N42" i="8"/>
  <c r="Q42" i="8"/>
  <c r="T42" i="8"/>
  <c r="W42" i="8"/>
  <c r="Z42" i="8"/>
  <c r="AC42" i="8"/>
  <c r="AG42" i="8"/>
  <c r="N43" i="8"/>
  <c r="Q43" i="8"/>
  <c r="T43" i="8"/>
  <c r="W43" i="8"/>
  <c r="Z43" i="8"/>
  <c r="AC43" i="8"/>
  <c r="AG43" i="8"/>
  <c r="N44" i="8"/>
  <c r="Q44" i="8"/>
  <c r="T44" i="8"/>
  <c r="W44" i="8"/>
  <c r="Z44" i="8"/>
  <c r="AC44" i="8"/>
  <c r="AG44" i="8"/>
  <c r="N45" i="8"/>
  <c r="Q45" i="8"/>
  <c r="T45" i="8"/>
  <c r="W45" i="8"/>
  <c r="Z45" i="8"/>
  <c r="AC45" i="8"/>
  <c r="AG45" i="8"/>
  <c r="N46" i="8"/>
  <c r="Q46" i="8"/>
  <c r="T46" i="8"/>
  <c r="W46" i="8"/>
  <c r="Z46" i="8"/>
  <c r="AC46" i="8"/>
  <c r="AG46" i="8"/>
  <c r="N47" i="8"/>
  <c r="Q47" i="8"/>
  <c r="T47" i="8"/>
  <c r="W47" i="8"/>
  <c r="Z47" i="8"/>
  <c r="AC47" i="8"/>
  <c r="AG47" i="8"/>
  <c r="N48" i="8"/>
  <c r="Q48" i="8"/>
  <c r="T48" i="8"/>
  <c r="W48" i="8"/>
  <c r="Z48" i="8"/>
  <c r="AC48" i="8"/>
  <c r="AG48" i="8"/>
  <c r="N49" i="8"/>
  <c r="Q49" i="8"/>
  <c r="T49" i="8"/>
  <c r="W49" i="8"/>
  <c r="Z49" i="8"/>
  <c r="AC49" i="8"/>
  <c r="AG49" i="8"/>
  <c r="N50" i="8"/>
  <c r="Q50" i="8"/>
  <c r="T50" i="8"/>
  <c r="W50" i="8"/>
  <c r="Z50" i="8"/>
  <c r="AC50" i="8"/>
  <c r="AG50" i="8"/>
  <c r="N51" i="8"/>
  <c r="Q51" i="8"/>
  <c r="T51" i="8"/>
  <c r="W51" i="8"/>
  <c r="Z51" i="8"/>
  <c r="AC51" i="8"/>
  <c r="AG51" i="8"/>
  <c r="N52" i="8"/>
  <c r="Q52" i="8"/>
  <c r="T52" i="8"/>
  <c r="W52" i="8"/>
  <c r="Z52" i="8"/>
  <c r="AC52" i="8"/>
  <c r="AG52" i="8"/>
  <c r="N53" i="8"/>
  <c r="Q53" i="8"/>
  <c r="T53" i="8"/>
  <c r="W53" i="8"/>
  <c r="Z53" i="8"/>
  <c r="AC53" i="8"/>
  <c r="AG53" i="8"/>
  <c r="N54" i="8"/>
  <c r="Q54" i="8"/>
  <c r="T54" i="8"/>
  <c r="W54" i="8"/>
  <c r="Z54" i="8"/>
  <c r="AC54" i="8"/>
  <c r="AG54" i="8"/>
  <c r="N55" i="8"/>
  <c r="Q55" i="8"/>
  <c r="T55" i="8"/>
  <c r="W55" i="8"/>
  <c r="Z55" i="8"/>
  <c r="AC55" i="8"/>
  <c r="AG55" i="8"/>
  <c r="N56" i="8"/>
  <c r="Q56" i="8"/>
  <c r="T56" i="8"/>
  <c r="W56" i="8"/>
  <c r="Z56" i="8"/>
  <c r="AC56" i="8"/>
  <c r="AG56" i="8"/>
  <c r="N57" i="8"/>
  <c r="Q57" i="8"/>
  <c r="T57" i="8"/>
  <c r="W57" i="8"/>
  <c r="Z57" i="8"/>
  <c r="AC57" i="8"/>
  <c r="AG57" i="8"/>
  <c r="N58" i="8"/>
  <c r="Q58" i="8"/>
  <c r="T58" i="8"/>
  <c r="W58" i="8"/>
  <c r="Z58" i="8"/>
  <c r="AC58" i="8"/>
  <c r="AG58" i="8"/>
  <c r="N59" i="8"/>
  <c r="Q59" i="8"/>
  <c r="T59" i="8"/>
  <c r="W59" i="8"/>
  <c r="Z59" i="8"/>
  <c r="AC59" i="8"/>
  <c r="AG59" i="8"/>
  <c r="N60" i="8"/>
  <c r="Q60" i="8"/>
  <c r="T60" i="8"/>
  <c r="W60" i="8"/>
  <c r="Z60" i="8"/>
  <c r="AC60" i="8"/>
  <c r="AG60" i="8"/>
  <c r="N61" i="8"/>
  <c r="Q61" i="8"/>
  <c r="T61" i="8"/>
  <c r="W61" i="8"/>
  <c r="Z61" i="8"/>
  <c r="AC61" i="8"/>
  <c r="AG61" i="8"/>
  <c r="N62" i="8"/>
  <c r="Q62" i="8"/>
  <c r="T62" i="8"/>
  <c r="W62" i="8"/>
  <c r="Z62" i="8"/>
  <c r="AC62" i="8"/>
  <c r="AG62" i="8"/>
  <c r="N63" i="8"/>
  <c r="Q63" i="8"/>
  <c r="T63" i="8"/>
  <c r="W63" i="8"/>
  <c r="Z63" i="8"/>
  <c r="AC63" i="8"/>
  <c r="AG63" i="8"/>
  <c r="N64" i="8"/>
  <c r="Q64" i="8"/>
  <c r="T64" i="8"/>
  <c r="W64" i="8"/>
  <c r="Z64" i="8"/>
  <c r="AC64" i="8"/>
  <c r="AG64" i="8"/>
  <c r="N65" i="8"/>
  <c r="Q65" i="8"/>
  <c r="T65" i="8"/>
  <c r="W65" i="8"/>
  <c r="Z65" i="8"/>
  <c r="AC65" i="8"/>
  <c r="AG65" i="8"/>
  <c r="N66" i="8"/>
  <c r="Q66" i="8"/>
  <c r="T66" i="8"/>
  <c r="W66" i="8"/>
  <c r="Z66" i="8"/>
  <c r="AC66" i="8"/>
  <c r="AG66" i="8"/>
  <c r="N67" i="8"/>
  <c r="Q67" i="8"/>
  <c r="T67" i="8"/>
  <c r="W67" i="8"/>
  <c r="Z67" i="8"/>
  <c r="AC67" i="8"/>
  <c r="AG67" i="8"/>
  <c r="N68" i="8"/>
  <c r="Q68" i="8"/>
  <c r="T68" i="8"/>
  <c r="W68" i="8"/>
  <c r="Z68" i="8"/>
  <c r="AC68" i="8"/>
  <c r="AG68" i="8"/>
  <c r="N69" i="8"/>
  <c r="Q69" i="8"/>
  <c r="T69" i="8"/>
  <c r="W69" i="8"/>
  <c r="Z69" i="8"/>
  <c r="AC69" i="8"/>
  <c r="AG69" i="8"/>
  <c r="N70" i="8"/>
  <c r="Q70" i="8"/>
  <c r="T70" i="8"/>
  <c r="W70" i="8"/>
  <c r="Z70" i="8"/>
  <c r="AC70" i="8"/>
  <c r="AG70" i="8"/>
  <c r="N71" i="8"/>
  <c r="Q71" i="8"/>
  <c r="T71" i="8"/>
  <c r="W71" i="8"/>
  <c r="Z71" i="8"/>
  <c r="AC71" i="8"/>
  <c r="AG71" i="8"/>
  <c r="N72" i="8"/>
  <c r="Q72" i="8"/>
  <c r="T72" i="8"/>
  <c r="W72" i="8"/>
  <c r="Z72" i="8"/>
  <c r="AC72" i="8"/>
  <c r="AG72" i="8"/>
  <c r="N73" i="8"/>
  <c r="Q73" i="8"/>
  <c r="T73" i="8"/>
  <c r="W73" i="8"/>
  <c r="Z73" i="8"/>
  <c r="AC73" i="8"/>
  <c r="AG73" i="8"/>
  <c r="N74" i="8"/>
  <c r="Q74" i="8"/>
  <c r="T74" i="8"/>
  <c r="W74" i="8"/>
  <c r="Z74" i="8"/>
  <c r="AC74" i="8"/>
  <c r="AG74" i="8"/>
  <c r="K16" i="9"/>
  <c r="M16" i="9"/>
  <c r="P16" i="9"/>
  <c r="S16" i="9"/>
  <c r="V16" i="9"/>
  <c r="Y16" i="9"/>
  <c r="AE16" i="9"/>
  <c r="AH16" i="9"/>
  <c r="K17" i="9"/>
  <c r="M17" i="9"/>
  <c r="P17" i="9"/>
  <c r="S17" i="9"/>
  <c r="V17" i="9"/>
  <c r="Y17" i="9"/>
  <c r="AE17" i="9"/>
  <c r="AH17" i="9"/>
  <c r="K18" i="9"/>
  <c r="M18" i="9"/>
  <c r="P18" i="9"/>
  <c r="S18" i="9"/>
  <c r="V18" i="9"/>
  <c r="Y18" i="9"/>
  <c r="AE18" i="9"/>
  <c r="AH18" i="9"/>
  <c r="K19" i="9"/>
  <c r="M19" i="9"/>
  <c r="P19" i="9"/>
  <c r="S19" i="9"/>
  <c r="V19" i="9"/>
  <c r="Y19" i="9"/>
  <c r="AE19" i="9"/>
  <c r="AH19" i="9"/>
  <c r="K20" i="9"/>
  <c r="M20" i="9"/>
  <c r="P20" i="9"/>
  <c r="S20" i="9"/>
  <c r="V20" i="9"/>
  <c r="Y20" i="9"/>
  <c r="AE20" i="9"/>
  <c r="AH20" i="9"/>
  <c r="K21" i="9"/>
  <c r="M21" i="9"/>
  <c r="P21" i="9"/>
  <c r="S21" i="9"/>
  <c r="V21" i="9"/>
  <c r="Y21" i="9"/>
  <c r="AE21" i="9"/>
  <c r="AH21" i="9"/>
  <c r="K22" i="9"/>
  <c r="M22" i="9"/>
  <c r="P22" i="9"/>
  <c r="S22" i="9"/>
  <c r="V22" i="9"/>
  <c r="Y22" i="9"/>
  <c r="AE22" i="9"/>
  <c r="AH22" i="9"/>
  <c r="K23" i="9"/>
  <c r="M23" i="9"/>
  <c r="P23" i="9"/>
  <c r="S23" i="9"/>
  <c r="V23" i="9"/>
  <c r="Y23" i="9"/>
  <c r="AE23" i="9"/>
  <c r="AH23" i="9"/>
  <c r="K24" i="9"/>
  <c r="M24" i="9"/>
  <c r="P24" i="9"/>
  <c r="S24" i="9"/>
  <c r="V24" i="9"/>
  <c r="Y24" i="9"/>
  <c r="AE24" i="9"/>
  <c r="AH24" i="9"/>
  <c r="K25" i="9"/>
  <c r="M25" i="9"/>
  <c r="P25" i="9"/>
  <c r="S25" i="9"/>
  <c r="V25" i="9"/>
  <c r="Y25" i="9"/>
  <c r="AE25" i="9"/>
  <c r="AH25" i="9"/>
  <c r="K26" i="9"/>
  <c r="M26" i="9"/>
  <c r="P26" i="9"/>
  <c r="S26" i="9"/>
  <c r="V26" i="9"/>
  <c r="Y26" i="9"/>
  <c r="AE26" i="9"/>
  <c r="AH26" i="9"/>
  <c r="K27" i="9"/>
  <c r="M27" i="9"/>
  <c r="P27" i="9"/>
  <c r="S27" i="9"/>
  <c r="V27" i="9"/>
  <c r="Y27" i="9"/>
  <c r="AE27" i="9"/>
  <c r="AH27" i="9"/>
  <c r="K28" i="9"/>
  <c r="M28" i="9"/>
  <c r="P28" i="9"/>
  <c r="S28" i="9"/>
  <c r="V28" i="9"/>
  <c r="Y28" i="9"/>
  <c r="AE28" i="9"/>
  <c r="AH28" i="9"/>
  <c r="K29" i="9"/>
  <c r="M29" i="9"/>
  <c r="P29" i="9"/>
  <c r="S29" i="9"/>
  <c r="V29" i="9"/>
  <c r="Y29" i="9"/>
  <c r="AE29" i="9"/>
  <c r="AH29" i="9"/>
  <c r="K30" i="9"/>
  <c r="M30" i="9"/>
  <c r="P30" i="9"/>
  <c r="S30" i="9"/>
  <c r="V30" i="9"/>
  <c r="Y30" i="9"/>
  <c r="AE30" i="9"/>
  <c r="AH30" i="9"/>
  <c r="K31" i="9"/>
  <c r="M31" i="9"/>
  <c r="P31" i="9"/>
  <c r="S31" i="9"/>
  <c r="V31" i="9"/>
  <c r="Y31" i="9"/>
  <c r="AE31" i="9"/>
  <c r="AH31" i="9"/>
  <c r="K32" i="9"/>
  <c r="M32" i="9"/>
  <c r="P32" i="9"/>
  <c r="S32" i="9"/>
  <c r="V32" i="9"/>
  <c r="Y32" i="9"/>
  <c r="AE32" i="9"/>
  <c r="AH32" i="9"/>
  <c r="K33" i="9"/>
  <c r="M33" i="9"/>
  <c r="P33" i="9"/>
  <c r="S33" i="9"/>
  <c r="V33" i="9"/>
  <c r="Y33" i="9"/>
  <c r="AE33" i="9"/>
  <c r="AH33" i="9"/>
  <c r="K34" i="9"/>
  <c r="M34" i="9"/>
  <c r="P34" i="9"/>
  <c r="S34" i="9"/>
  <c r="V34" i="9"/>
  <c r="Y34" i="9"/>
  <c r="AE34" i="9"/>
  <c r="AH34" i="9"/>
  <c r="K35" i="9"/>
  <c r="M35" i="9"/>
  <c r="P35" i="9"/>
  <c r="S35" i="9"/>
  <c r="V35" i="9"/>
  <c r="Y35" i="9"/>
  <c r="AE35" i="9"/>
  <c r="AH35" i="9"/>
  <c r="K36" i="9"/>
  <c r="M36" i="9"/>
  <c r="P36" i="9"/>
  <c r="S36" i="9"/>
  <c r="V36" i="9"/>
  <c r="Y36" i="9"/>
  <c r="AE36" i="9"/>
  <c r="AH36" i="9"/>
  <c r="K37" i="9"/>
  <c r="M37" i="9"/>
  <c r="P37" i="9"/>
  <c r="S37" i="9"/>
  <c r="V37" i="9"/>
  <c r="Y37" i="9"/>
  <c r="AE37" i="9"/>
  <c r="AH37" i="9"/>
  <c r="K38" i="9"/>
  <c r="M38" i="9"/>
  <c r="P38" i="9"/>
  <c r="S38" i="9"/>
  <c r="V38" i="9"/>
  <c r="Y38" i="9"/>
  <c r="AE38" i="9"/>
  <c r="AH38" i="9"/>
  <c r="K39" i="9"/>
  <c r="M39" i="9"/>
  <c r="P39" i="9"/>
  <c r="S39" i="9"/>
  <c r="V39" i="9"/>
  <c r="Y39" i="9"/>
  <c r="AE39" i="9"/>
  <c r="AH39" i="9"/>
  <c r="K40" i="9"/>
  <c r="M40" i="9"/>
  <c r="P40" i="9"/>
  <c r="S40" i="9"/>
  <c r="V40" i="9"/>
  <c r="Y40" i="9"/>
  <c r="AE40" i="9"/>
  <c r="AH40" i="9"/>
  <c r="K41" i="9"/>
  <c r="M41" i="9"/>
  <c r="P41" i="9"/>
  <c r="S41" i="9"/>
  <c r="V41" i="9"/>
  <c r="Y41" i="9"/>
  <c r="AE41" i="9"/>
  <c r="AH41" i="9"/>
  <c r="K42" i="9"/>
  <c r="M42" i="9"/>
  <c r="P42" i="9"/>
  <c r="S42" i="9"/>
  <c r="V42" i="9"/>
  <c r="Y42" i="9"/>
  <c r="AE42" i="9"/>
  <c r="AH42" i="9"/>
  <c r="K43" i="9"/>
  <c r="M43" i="9"/>
  <c r="P43" i="9"/>
  <c r="S43" i="9"/>
  <c r="V43" i="9"/>
  <c r="Y43" i="9"/>
  <c r="AE43" i="9"/>
  <c r="AH43" i="9"/>
  <c r="K44" i="9"/>
  <c r="M44" i="9"/>
  <c r="P44" i="9"/>
  <c r="S44" i="9"/>
  <c r="V44" i="9"/>
  <c r="Y44" i="9"/>
  <c r="AE44" i="9"/>
  <c r="AH44" i="9"/>
  <c r="K45" i="9"/>
  <c r="M45" i="9"/>
  <c r="P45" i="9"/>
  <c r="S45" i="9"/>
  <c r="V45" i="9"/>
  <c r="Y45" i="9"/>
  <c r="AE45" i="9"/>
  <c r="AH45" i="9"/>
  <c r="K46" i="9"/>
  <c r="M46" i="9"/>
  <c r="P46" i="9"/>
  <c r="S46" i="9"/>
  <c r="V46" i="9"/>
  <c r="Y46" i="9"/>
  <c r="AE46" i="9"/>
  <c r="AH46" i="9"/>
  <c r="K47" i="9"/>
  <c r="M47" i="9"/>
  <c r="P47" i="9"/>
  <c r="S47" i="9"/>
  <c r="V47" i="9"/>
  <c r="Y47" i="9"/>
  <c r="AE47" i="9"/>
  <c r="AH47" i="9"/>
  <c r="K48" i="9"/>
  <c r="M48" i="9"/>
  <c r="P48" i="9"/>
  <c r="S48" i="9"/>
  <c r="V48" i="9"/>
  <c r="Y48" i="9"/>
  <c r="AE48" i="9"/>
  <c r="AH48" i="9"/>
  <c r="K49" i="9"/>
  <c r="M49" i="9"/>
  <c r="P49" i="9"/>
  <c r="S49" i="9"/>
  <c r="V49" i="9"/>
  <c r="Y49" i="9"/>
  <c r="AE49" i="9"/>
  <c r="AH49" i="9"/>
  <c r="K50" i="9"/>
  <c r="M50" i="9"/>
  <c r="P50" i="9"/>
  <c r="S50" i="9"/>
  <c r="V50" i="9"/>
  <c r="Y50" i="9"/>
  <c r="AE50" i="9"/>
  <c r="AH50" i="9"/>
  <c r="K51" i="9"/>
  <c r="M51" i="9"/>
  <c r="P51" i="9"/>
  <c r="S51" i="9"/>
  <c r="V51" i="9"/>
  <c r="Y51" i="9"/>
  <c r="AE51" i="9"/>
  <c r="AH51" i="9"/>
  <c r="K52" i="9"/>
  <c r="M52" i="9"/>
  <c r="P52" i="9"/>
  <c r="S52" i="9"/>
  <c r="V52" i="9"/>
  <c r="Y52" i="9"/>
  <c r="AE52" i="9"/>
  <c r="AH52" i="9"/>
  <c r="K53" i="9"/>
  <c r="M53" i="9"/>
  <c r="P53" i="9"/>
  <c r="S53" i="9"/>
  <c r="V53" i="9"/>
  <c r="Y53" i="9"/>
  <c r="AE53" i="9"/>
  <c r="AH53" i="9"/>
  <c r="K54" i="9"/>
  <c r="M54" i="9"/>
  <c r="P54" i="9"/>
  <c r="S54" i="9"/>
  <c r="V54" i="9"/>
  <c r="Y54" i="9"/>
  <c r="AE54" i="9"/>
  <c r="AH54" i="9"/>
  <c r="K55" i="9"/>
  <c r="M55" i="9"/>
  <c r="P55" i="9"/>
  <c r="S55" i="9"/>
  <c r="V55" i="9"/>
  <c r="Y55" i="9"/>
  <c r="AE55" i="9"/>
  <c r="AH55" i="9"/>
  <c r="K56" i="9"/>
  <c r="M56" i="9"/>
  <c r="P56" i="9"/>
  <c r="S56" i="9"/>
  <c r="V56" i="9"/>
  <c r="Y56" i="9"/>
  <c r="AE56" i="9"/>
  <c r="AH56" i="9"/>
  <c r="K57" i="9"/>
  <c r="M57" i="9"/>
  <c r="P57" i="9"/>
  <c r="S57" i="9"/>
  <c r="V57" i="9"/>
  <c r="Y57" i="9"/>
  <c r="AE57" i="9"/>
  <c r="AH57" i="9"/>
  <c r="K58" i="9"/>
  <c r="M58" i="9"/>
  <c r="P58" i="9"/>
  <c r="S58" i="9"/>
  <c r="V58" i="9"/>
  <c r="Y58" i="9"/>
  <c r="AE58" i="9"/>
  <c r="AH58" i="9"/>
  <c r="K59" i="9"/>
  <c r="M59" i="9"/>
  <c r="P59" i="9"/>
  <c r="S59" i="9"/>
  <c r="V59" i="9"/>
  <c r="Y59" i="9"/>
  <c r="AE59" i="9"/>
  <c r="AH59" i="9"/>
  <c r="K60" i="9"/>
  <c r="M60" i="9"/>
  <c r="P60" i="9"/>
  <c r="S60" i="9"/>
  <c r="V60" i="9"/>
  <c r="Y60" i="9"/>
  <c r="AE60" i="9"/>
  <c r="AH60" i="9"/>
  <c r="K61" i="9"/>
  <c r="M61" i="9"/>
  <c r="P61" i="9"/>
  <c r="S61" i="9"/>
  <c r="V61" i="9"/>
  <c r="Y61" i="9"/>
  <c r="AE61" i="9"/>
  <c r="AH61" i="9"/>
  <c r="K62" i="9"/>
  <c r="M62" i="9"/>
  <c r="P62" i="9"/>
  <c r="S62" i="9"/>
  <c r="V62" i="9"/>
  <c r="Y62" i="9"/>
  <c r="AE62" i="9"/>
  <c r="AH62" i="9"/>
  <c r="K63" i="9"/>
  <c r="M63" i="9"/>
  <c r="P63" i="9"/>
  <c r="S63" i="9"/>
  <c r="V63" i="9"/>
  <c r="Y63" i="9"/>
  <c r="AE63" i="9"/>
  <c r="AH63" i="9"/>
  <c r="K64" i="9"/>
  <c r="M64" i="9"/>
  <c r="P64" i="9"/>
  <c r="S64" i="9"/>
  <c r="V64" i="9"/>
  <c r="Y64" i="9"/>
  <c r="AE64" i="9"/>
  <c r="AH64" i="9"/>
  <c r="K65" i="9"/>
  <c r="M65" i="9"/>
  <c r="P65" i="9"/>
  <c r="S65" i="9"/>
  <c r="V65" i="9"/>
  <c r="Y65" i="9"/>
  <c r="AE65" i="9"/>
  <c r="AH65" i="9"/>
  <c r="K66" i="9"/>
  <c r="M66" i="9"/>
  <c r="P66" i="9"/>
  <c r="S66" i="9"/>
  <c r="V66" i="9"/>
  <c r="Y66" i="9"/>
  <c r="AE66" i="9"/>
  <c r="AH66" i="9"/>
  <c r="K67" i="9"/>
  <c r="M67" i="9"/>
  <c r="P67" i="9"/>
  <c r="S67" i="9"/>
  <c r="V67" i="9"/>
  <c r="Y67" i="9"/>
  <c r="AE67" i="9"/>
  <c r="AH67" i="9"/>
  <c r="K68" i="9"/>
  <c r="M68" i="9"/>
  <c r="P68" i="9"/>
  <c r="S68" i="9"/>
  <c r="V68" i="9"/>
  <c r="Y68" i="9"/>
  <c r="AE68" i="9"/>
  <c r="AH68" i="9"/>
  <c r="K69" i="9"/>
  <c r="M69" i="9"/>
  <c r="P69" i="9"/>
  <c r="S69" i="9"/>
  <c r="V69" i="9"/>
  <c r="Y69" i="9"/>
  <c r="AE69" i="9"/>
  <c r="AH69" i="9"/>
  <c r="K70" i="9"/>
  <c r="M70" i="9"/>
  <c r="P70" i="9"/>
  <c r="S70" i="9"/>
  <c r="V70" i="9"/>
  <c r="Y70" i="9"/>
  <c r="AE70" i="9"/>
  <c r="AH70" i="9"/>
  <c r="K71" i="9"/>
  <c r="M71" i="9"/>
  <c r="P71" i="9"/>
  <c r="S71" i="9"/>
  <c r="V71" i="9"/>
  <c r="Y71" i="9"/>
  <c r="AE71" i="9"/>
  <c r="AH71" i="9"/>
  <c r="K72" i="9"/>
  <c r="M72" i="9"/>
  <c r="P72" i="9"/>
  <c r="S72" i="9"/>
  <c r="V72" i="9"/>
  <c r="Y72" i="9"/>
  <c r="AE72" i="9"/>
  <c r="AH72" i="9"/>
  <c r="K73" i="9"/>
  <c r="M73" i="9"/>
  <c r="P73" i="9"/>
  <c r="S73" i="9"/>
  <c r="V73" i="9"/>
  <c r="Y73" i="9"/>
  <c r="AE73" i="9"/>
  <c r="AH73" i="9"/>
  <c r="K74" i="9"/>
  <c r="M74" i="9"/>
  <c r="P74" i="9"/>
  <c r="S74" i="9"/>
  <c r="V74" i="9"/>
  <c r="Y74" i="9"/>
  <c r="AE74" i="9"/>
  <c r="AH74" i="9"/>
  <c r="K75" i="9"/>
  <c r="M75" i="9"/>
  <c r="P75" i="9"/>
  <c r="S75" i="9"/>
  <c r="V75" i="9"/>
  <c r="Y75" i="9"/>
  <c r="AE75" i="9"/>
  <c r="AH75" i="9"/>
  <c r="K76" i="9"/>
  <c r="M76" i="9"/>
  <c r="P76" i="9"/>
  <c r="S76" i="9"/>
  <c r="V76" i="9"/>
  <c r="Y76" i="9"/>
  <c r="AE76" i="9"/>
  <c r="AH76" i="9"/>
  <c r="K77" i="9"/>
  <c r="M77" i="9"/>
  <c r="P77" i="9"/>
  <c r="S77" i="9"/>
  <c r="V77" i="9"/>
  <c r="Y77" i="9"/>
  <c r="AE77" i="9"/>
  <c r="AH77" i="9"/>
  <c r="K78" i="9"/>
  <c r="M78" i="9"/>
  <c r="P78" i="9"/>
  <c r="S78" i="9"/>
  <c r="V78" i="9"/>
  <c r="Y78" i="9"/>
  <c r="AE78" i="9"/>
  <c r="AH78" i="9"/>
  <c r="K79" i="9"/>
  <c r="M79" i="9"/>
  <c r="P79" i="9"/>
  <c r="S79" i="9"/>
  <c r="V79" i="9"/>
  <c r="Y79" i="9"/>
  <c r="AE79" i="9"/>
  <c r="AH79" i="9"/>
  <c r="K80" i="9"/>
  <c r="M80" i="9"/>
  <c r="P80" i="9"/>
  <c r="S80" i="9"/>
  <c r="V80" i="9"/>
  <c r="Y80" i="9"/>
  <c r="AE80" i="9"/>
  <c r="AH80" i="9"/>
  <c r="K81" i="9"/>
  <c r="M81" i="9"/>
  <c r="P81" i="9"/>
  <c r="S81" i="9"/>
  <c r="V81" i="9"/>
  <c r="Y81" i="9"/>
  <c r="AE81" i="9"/>
  <c r="AH81" i="9"/>
  <c r="K82" i="9"/>
  <c r="M82" i="9"/>
  <c r="P82" i="9"/>
  <c r="S82" i="9"/>
  <c r="V82" i="9"/>
  <c r="Y82" i="9"/>
  <c r="AE82" i="9"/>
  <c r="AH82" i="9"/>
  <c r="K83" i="9"/>
  <c r="M83" i="9"/>
  <c r="P83" i="9"/>
  <c r="S83" i="9"/>
  <c r="V83" i="9"/>
  <c r="Y83" i="9"/>
  <c r="AE83" i="9"/>
  <c r="AH83" i="9"/>
  <c r="K84" i="9"/>
  <c r="M84" i="9"/>
  <c r="P84" i="9"/>
  <c r="S84" i="9"/>
  <c r="V84" i="9"/>
  <c r="Y84" i="9"/>
  <c r="AE84" i="9"/>
  <c r="AH84" i="9"/>
  <c r="K85" i="9"/>
  <c r="M85" i="9"/>
  <c r="P85" i="9"/>
  <c r="S85" i="9"/>
  <c r="V85" i="9"/>
  <c r="Y85" i="9"/>
  <c r="AE85" i="9"/>
  <c r="AH85" i="9"/>
  <c r="K86" i="9"/>
  <c r="M86" i="9"/>
  <c r="P86" i="9"/>
  <c r="S86" i="9"/>
  <c r="V86" i="9"/>
  <c r="Y86" i="9"/>
  <c r="AE86" i="9"/>
  <c r="AH86" i="9"/>
  <c r="K87" i="9"/>
  <c r="M87" i="9"/>
  <c r="P87" i="9"/>
  <c r="S87" i="9"/>
  <c r="V87" i="9"/>
  <c r="Y87" i="9"/>
  <c r="AE87" i="9"/>
  <c r="AH87" i="9"/>
  <c r="K88" i="9"/>
  <c r="M88" i="9"/>
  <c r="P88" i="9"/>
  <c r="S88" i="9"/>
  <c r="V88" i="9"/>
  <c r="Y88" i="9"/>
  <c r="AE88" i="9"/>
  <c r="AH88" i="9"/>
  <c r="K89" i="9"/>
  <c r="M89" i="9"/>
  <c r="P89" i="9"/>
  <c r="S89" i="9"/>
  <c r="V89" i="9"/>
  <c r="Y89" i="9"/>
  <c r="AE89" i="9"/>
  <c r="AH89" i="9"/>
  <c r="K90" i="9"/>
  <c r="M90" i="9"/>
  <c r="P90" i="9"/>
  <c r="S90" i="9"/>
  <c r="V90" i="9"/>
  <c r="Y90" i="9"/>
  <c r="AE90" i="9"/>
  <c r="AH90" i="9"/>
  <c r="K91" i="9"/>
  <c r="M91" i="9"/>
  <c r="P91" i="9"/>
  <c r="S91" i="9"/>
  <c r="V91" i="9"/>
  <c r="Y91" i="9"/>
  <c r="AE91" i="9"/>
  <c r="AH91" i="9"/>
  <c r="K92" i="9"/>
  <c r="M92" i="9"/>
  <c r="P92" i="9"/>
  <c r="S92" i="9"/>
  <c r="V92" i="9"/>
  <c r="Y92" i="9"/>
  <c r="AE92" i="9"/>
  <c r="AH92" i="9"/>
  <c r="K93" i="9"/>
  <c r="M93" i="9"/>
  <c r="P93" i="9"/>
  <c r="S93" i="9"/>
  <c r="V93" i="9"/>
  <c r="Y93" i="9"/>
  <c r="AE93" i="9"/>
  <c r="AH93" i="9"/>
  <c r="K94" i="9"/>
  <c r="M94" i="9"/>
  <c r="P94" i="9"/>
  <c r="S94" i="9"/>
  <c r="V94" i="9"/>
  <c r="Y94" i="9"/>
  <c r="AE94" i="9"/>
  <c r="AH94" i="9"/>
  <c r="K95" i="9"/>
  <c r="M95" i="9"/>
  <c r="P95" i="9"/>
  <c r="S95" i="9"/>
  <c r="V95" i="9"/>
  <c r="Y95" i="9"/>
  <c r="AE95" i="9"/>
  <c r="AH95" i="9"/>
  <c r="K96" i="9"/>
  <c r="M96" i="9"/>
  <c r="P96" i="9"/>
  <c r="S96" i="9"/>
  <c r="V96" i="9"/>
  <c r="Y96" i="9"/>
  <c r="AE96" i="9"/>
  <c r="AH96" i="9"/>
  <c r="K97" i="9"/>
  <c r="M97" i="9"/>
  <c r="P97" i="9"/>
  <c r="S97" i="9"/>
  <c r="V97" i="9"/>
  <c r="Y97" i="9"/>
  <c r="AE97" i="9"/>
  <c r="AH97" i="9"/>
  <c r="K98" i="9"/>
  <c r="M98" i="9"/>
  <c r="P98" i="9"/>
  <c r="S98" i="9"/>
  <c r="V98" i="9"/>
  <c r="Y98" i="9"/>
  <c r="AE98" i="9"/>
  <c r="AH98" i="9"/>
  <c r="K99" i="9"/>
  <c r="M99" i="9"/>
  <c r="P99" i="9"/>
  <c r="S99" i="9"/>
  <c r="V99" i="9"/>
  <c r="Y99" i="9"/>
  <c r="AE99" i="9"/>
  <c r="AH99" i="9"/>
  <c r="K100" i="9"/>
  <c r="M100" i="9"/>
  <c r="P100" i="9"/>
  <c r="S100" i="9"/>
  <c r="V100" i="9"/>
  <c r="Y100" i="9"/>
  <c r="AE100" i="9"/>
  <c r="AH100" i="9"/>
  <c r="K101" i="9"/>
  <c r="M101" i="9"/>
  <c r="P101" i="9"/>
  <c r="S101" i="9"/>
  <c r="V101" i="9"/>
  <c r="Y101" i="9"/>
  <c r="AE101" i="9"/>
  <c r="AH101" i="9"/>
  <c r="K102" i="9"/>
  <c r="M102" i="9"/>
  <c r="P102" i="9"/>
  <c r="S102" i="9"/>
  <c r="V102" i="9"/>
  <c r="Y102" i="9"/>
  <c r="AE102" i="9"/>
  <c r="AH102" i="9"/>
  <c r="K103" i="9"/>
  <c r="M103" i="9"/>
  <c r="P103" i="9"/>
  <c r="S103" i="9"/>
  <c r="V103" i="9"/>
  <c r="Y103" i="9"/>
  <c r="AE103" i="9"/>
  <c r="AH103" i="9"/>
  <c r="K104" i="9"/>
  <c r="M104" i="9"/>
  <c r="P104" i="9"/>
  <c r="S104" i="9"/>
  <c r="V104" i="9"/>
  <c r="Y104" i="9"/>
  <c r="AE104" i="9"/>
  <c r="AH104" i="9"/>
  <c r="K105" i="9"/>
  <c r="M105" i="9"/>
  <c r="P105" i="9"/>
  <c r="S105" i="9"/>
  <c r="V105" i="9"/>
  <c r="Y105" i="9"/>
  <c r="AE105" i="9"/>
  <c r="AH105" i="9"/>
  <c r="K106" i="9"/>
  <c r="M106" i="9"/>
  <c r="P106" i="9"/>
  <c r="S106" i="9"/>
  <c r="V106" i="9"/>
  <c r="Y106" i="9"/>
  <c r="AE106" i="9"/>
  <c r="AH106" i="9"/>
  <c r="K107" i="9"/>
  <c r="M107" i="9"/>
  <c r="P107" i="9"/>
  <c r="S107" i="9"/>
  <c r="V107" i="9"/>
  <c r="Y107" i="9"/>
  <c r="AE107" i="9"/>
  <c r="AH107" i="9"/>
  <c r="K108" i="9"/>
  <c r="M108" i="9"/>
  <c r="P108" i="9"/>
  <c r="S108" i="9"/>
  <c r="V108" i="9"/>
  <c r="Y108" i="9"/>
  <c r="AE108" i="9"/>
  <c r="AH108" i="9"/>
  <c r="K109" i="9"/>
  <c r="M109" i="9"/>
  <c r="P109" i="9"/>
  <c r="S109" i="9"/>
  <c r="V109" i="9"/>
  <c r="Y109" i="9"/>
  <c r="AE109" i="9"/>
  <c r="AH109" i="9"/>
  <c r="K110" i="9"/>
  <c r="M110" i="9"/>
  <c r="P110" i="9"/>
  <c r="S110" i="9"/>
  <c r="V110" i="9"/>
  <c r="Y110" i="9"/>
  <c r="AE110" i="9"/>
  <c r="AH110" i="9"/>
  <c r="K111" i="9"/>
  <c r="M111" i="9"/>
  <c r="P111" i="9"/>
  <c r="S111" i="9"/>
  <c r="V111" i="9"/>
  <c r="Y111" i="9"/>
  <c r="AE111" i="9"/>
  <c r="AH111" i="9"/>
  <c r="K112" i="9"/>
  <c r="M112" i="9"/>
  <c r="P112" i="9"/>
  <c r="S112" i="9"/>
  <c r="V112" i="9"/>
  <c r="Y112" i="9"/>
  <c r="AE112" i="9"/>
  <c r="AH112" i="9"/>
  <c r="K113" i="9"/>
  <c r="M113" i="9"/>
  <c r="P113" i="9"/>
  <c r="S113" i="9"/>
  <c r="V113" i="9"/>
  <c r="Y113" i="9"/>
  <c r="AE113" i="9"/>
  <c r="AH113" i="9"/>
  <c r="K114" i="9"/>
  <c r="M114" i="9"/>
  <c r="P114" i="9"/>
  <c r="S114" i="9"/>
  <c r="V114" i="9"/>
  <c r="Y114" i="9"/>
  <c r="AE114" i="9"/>
  <c r="AH114" i="9"/>
  <c r="K115" i="9"/>
  <c r="M115" i="9"/>
  <c r="P115" i="9"/>
  <c r="S115" i="9"/>
  <c r="V115" i="9"/>
  <c r="Y115" i="9"/>
  <c r="AE115" i="9"/>
  <c r="AH115" i="9"/>
  <c r="K116" i="9"/>
  <c r="M116" i="9"/>
  <c r="P116" i="9"/>
  <c r="S116" i="9"/>
  <c r="V116" i="9"/>
  <c r="Y116" i="9"/>
  <c r="AE116" i="9"/>
  <c r="AH116" i="9"/>
  <c r="K117" i="9"/>
  <c r="M117" i="9"/>
  <c r="P117" i="9"/>
  <c r="S117" i="9"/>
  <c r="V117" i="9"/>
  <c r="Y117" i="9"/>
  <c r="AE117" i="9"/>
  <c r="AH117" i="9"/>
  <c r="K118" i="9"/>
  <c r="M118" i="9"/>
  <c r="P118" i="9"/>
  <c r="S118" i="9"/>
  <c r="V118" i="9"/>
  <c r="Y118" i="9"/>
  <c r="AE118" i="9"/>
  <c r="AH118" i="9"/>
  <c r="K119" i="9"/>
  <c r="M119" i="9"/>
  <c r="P119" i="9"/>
  <c r="S119" i="9"/>
  <c r="V119" i="9"/>
  <c r="Y119" i="9"/>
  <c r="AE119" i="9"/>
  <c r="AH119" i="9"/>
  <c r="K120" i="9"/>
  <c r="M120" i="9"/>
  <c r="P120" i="9"/>
  <c r="S120" i="9"/>
  <c r="V120" i="9"/>
  <c r="Y120" i="9"/>
  <c r="AE120" i="9"/>
  <c r="AH120" i="9"/>
  <c r="K121" i="9"/>
  <c r="M121" i="9"/>
  <c r="P121" i="9"/>
  <c r="S121" i="9"/>
  <c r="V121" i="9"/>
  <c r="Y121" i="9"/>
  <c r="AE121" i="9"/>
  <c r="AH121" i="9"/>
  <c r="K122" i="9"/>
  <c r="M122" i="9"/>
  <c r="P122" i="9"/>
  <c r="S122" i="9"/>
  <c r="V122" i="9"/>
  <c r="Y122" i="9"/>
  <c r="AE122" i="9"/>
  <c r="AH122" i="9"/>
  <c r="K123" i="9"/>
  <c r="M123" i="9"/>
  <c r="P123" i="9"/>
  <c r="S123" i="9"/>
  <c r="V123" i="9"/>
  <c r="Y123" i="9"/>
  <c r="AE123" i="9"/>
  <c r="AH123" i="9"/>
  <c r="K124" i="9"/>
  <c r="M124" i="9"/>
  <c r="P124" i="9"/>
  <c r="S124" i="9"/>
  <c r="V124" i="9"/>
  <c r="Y124" i="9"/>
  <c r="AE124" i="9"/>
  <c r="AH124" i="9"/>
  <c r="K125" i="9"/>
  <c r="M125" i="9"/>
  <c r="P125" i="9"/>
  <c r="S125" i="9"/>
  <c r="V125" i="9"/>
  <c r="Y125" i="9"/>
  <c r="AE125" i="9"/>
  <c r="AH125" i="9"/>
  <c r="K126" i="9"/>
  <c r="M126" i="9"/>
  <c r="P126" i="9"/>
  <c r="S126" i="9"/>
  <c r="V126" i="9"/>
  <c r="Y126" i="9"/>
  <c r="AE126" i="9"/>
  <c r="AH126" i="9"/>
  <c r="K127" i="9"/>
  <c r="M127" i="9"/>
  <c r="P127" i="9"/>
  <c r="S127" i="9"/>
  <c r="V127" i="9"/>
  <c r="Y127" i="9"/>
  <c r="AE127" i="9"/>
  <c r="AH127" i="9"/>
  <c r="K128" i="9"/>
  <c r="M128" i="9"/>
  <c r="P128" i="9"/>
  <c r="S128" i="9"/>
  <c r="V128" i="9"/>
  <c r="Y128" i="9"/>
  <c r="AE128" i="9"/>
  <c r="AH128" i="9"/>
  <c r="K129" i="9"/>
  <c r="M129" i="9"/>
  <c r="P129" i="9"/>
  <c r="S129" i="9"/>
  <c r="V129" i="9"/>
  <c r="Y129" i="9"/>
  <c r="AE129" i="9"/>
  <c r="AH129" i="9"/>
  <c r="K130" i="9"/>
  <c r="M130" i="9"/>
  <c r="P130" i="9"/>
  <c r="S130" i="9"/>
  <c r="V130" i="9"/>
  <c r="Y130" i="9"/>
  <c r="AE130" i="9"/>
  <c r="AH130" i="9"/>
  <c r="K131" i="9"/>
  <c r="M131" i="9"/>
  <c r="P131" i="9"/>
  <c r="S131" i="9"/>
  <c r="V131" i="9"/>
  <c r="Y131" i="9"/>
  <c r="AE131" i="9"/>
  <c r="AH131" i="9"/>
  <c r="K132" i="9"/>
  <c r="M132" i="9"/>
  <c r="P132" i="9"/>
  <c r="S132" i="9"/>
  <c r="V132" i="9"/>
  <c r="Y132" i="9"/>
  <c r="AE132" i="9"/>
  <c r="AH132" i="9"/>
  <c r="K133" i="9"/>
  <c r="M133" i="9"/>
  <c r="P133" i="9"/>
  <c r="S133" i="9"/>
  <c r="V133" i="9"/>
  <c r="Y133" i="9"/>
  <c r="AE133" i="9"/>
  <c r="AH133" i="9"/>
  <c r="K134" i="9"/>
  <c r="M134" i="9"/>
  <c r="P134" i="9"/>
  <c r="S134" i="9"/>
  <c r="V134" i="9"/>
  <c r="Y134" i="9"/>
  <c r="AE134" i="9"/>
  <c r="AH134" i="9"/>
  <c r="K135" i="9"/>
  <c r="M135" i="9"/>
  <c r="P135" i="9"/>
  <c r="S135" i="9"/>
  <c r="V135" i="9"/>
  <c r="Y135" i="9"/>
  <c r="AE135" i="9"/>
  <c r="AH135" i="9"/>
  <c r="K136" i="9"/>
  <c r="M136" i="9"/>
  <c r="P136" i="9"/>
  <c r="S136" i="9"/>
  <c r="V136" i="9"/>
  <c r="Y136" i="9"/>
  <c r="AE136" i="9"/>
  <c r="AH136" i="9"/>
  <c r="K137" i="9"/>
  <c r="M137" i="9"/>
  <c r="P137" i="9"/>
  <c r="S137" i="9"/>
  <c r="V137" i="9"/>
  <c r="Y137" i="9"/>
  <c r="AE137" i="9"/>
  <c r="AH137" i="9"/>
  <c r="K138" i="9"/>
  <c r="M138" i="9"/>
  <c r="P138" i="9"/>
  <c r="S138" i="9"/>
  <c r="V138" i="9"/>
  <c r="Y138" i="9"/>
  <c r="AE138" i="9"/>
  <c r="AH138" i="9"/>
  <c r="K139" i="9"/>
  <c r="M139" i="9"/>
  <c r="P139" i="9"/>
  <c r="S139" i="9"/>
  <c r="V139" i="9"/>
  <c r="Y139" i="9"/>
  <c r="AE139" i="9"/>
  <c r="AH139" i="9"/>
  <c r="K140" i="9"/>
  <c r="M140" i="9"/>
  <c r="P140" i="9"/>
  <c r="S140" i="9"/>
  <c r="V140" i="9"/>
  <c r="Y140" i="9"/>
  <c r="AE140" i="9"/>
  <c r="AH140" i="9"/>
  <c r="K141" i="9"/>
  <c r="M141" i="9"/>
  <c r="P141" i="9"/>
  <c r="S141" i="9"/>
  <c r="V141" i="9"/>
  <c r="Y141" i="9"/>
  <c r="AE141" i="9"/>
  <c r="AH141" i="9"/>
  <c r="K142" i="9"/>
  <c r="M142" i="9"/>
  <c r="P142" i="9"/>
  <c r="S142" i="9"/>
  <c r="V142" i="9"/>
  <c r="Y142" i="9"/>
  <c r="AE142" i="9"/>
  <c r="AH142" i="9"/>
  <c r="K143" i="9"/>
  <c r="M143" i="9"/>
  <c r="P143" i="9"/>
  <c r="S143" i="9"/>
  <c r="V143" i="9"/>
  <c r="Y143" i="9"/>
  <c r="AE143" i="9"/>
  <c r="AH143" i="9"/>
  <c r="K144" i="9"/>
  <c r="M144" i="9"/>
  <c r="P144" i="9"/>
  <c r="S144" i="9"/>
  <c r="V144" i="9"/>
  <c r="Y144" i="9"/>
  <c r="AE144" i="9"/>
  <c r="AH144" i="9"/>
  <c r="K145" i="9"/>
  <c r="M145" i="9"/>
  <c r="P145" i="9"/>
  <c r="S145" i="9"/>
  <c r="V145" i="9"/>
  <c r="Y145" i="9"/>
  <c r="AE145" i="9"/>
  <c r="AH145" i="9"/>
  <c r="K146" i="9"/>
  <c r="M146" i="9"/>
  <c r="P146" i="9"/>
  <c r="S146" i="9"/>
  <c r="V146" i="9"/>
  <c r="Y146" i="9"/>
  <c r="AE146" i="9"/>
  <c r="AH146" i="9"/>
  <c r="K147" i="9"/>
  <c r="M147" i="9"/>
  <c r="P147" i="9"/>
  <c r="S147" i="9"/>
  <c r="V147" i="9"/>
  <c r="Y147" i="9"/>
  <c r="AE147" i="9"/>
  <c r="AH147" i="9"/>
  <c r="K148" i="9"/>
  <c r="M148" i="9"/>
  <c r="P148" i="9"/>
  <c r="S148" i="9"/>
  <c r="V148" i="9"/>
  <c r="Y148" i="9"/>
  <c r="AE148" i="9"/>
  <c r="AH148" i="9"/>
  <c r="K149" i="9"/>
  <c r="M149" i="9"/>
  <c r="P149" i="9"/>
  <c r="S149" i="9"/>
  <c r="V149" i="9"/>
  <c r="Y149" i="9"/>
  <c r="AE149" i="9"/>
  <c r="AH149" i="9"/>
  <c r="K150" i="9"/>
  <c r="M150" i="9"/>
  <c r="P150" i="9"/>
  <c r="S150" i="9"/>
  <c r="V150" i="9"/>
  <c r="Y150" i="9"/>
  <c r="AE150" i="9"/>
  <c r="AH150" i="9"/>
  <c r="K151" i="9"/>
  <c r="M151" i="9"/>
  <c r="P151" i="9"/>
  <c r="S151" i="9"/>
  <c r="V151" i="9"/>
  <c r="Y151" i="9"/>
  <c r="AE151" i="9"/>
  <c r="AH151" i="9"/>
  <c r="K152" i="9"/>
  <c r="M152" i="9"/>
  <c r="P152" i="9"/>
  <c r="S152" i="9"/>
  <c r="V152" i="9"/>
  <c r="Y152" i="9"/>
  <c r="AE152" i="9"/>
  <c r="AH152" i="9"/>
  <c r="K153" i="9"/>
  <c r="M153" i="9"/>
  <c r="P153" i="9"/>
  <c r="S153" i="9"/>
  <c r="V153" i="9"/>
  <c r="Y153" i="9"/>
  <c r="AE153" i="9"/>
  <c r="AH153" i="9"/>
  <c r="K154" i="9"/>
  <c r="M154" i="9"/>
  <c r="P154" i="9"/>
  <c r="S154" i="9"/>
  <c r="V154" i="9"/>
  <c r="Y154" i="9"/>
  <c r="AE154" i="9"/>
  <c r="AH154" i="9"/>
  <c r="K155" i="9"/>
  <c r="M155" i="9"/>
  <c r="P155" i="9"/>
  <c r="S155" i="9"/>
  <c r="V155" i="9"/>
  <c r="Y155" i="9"/>
  <c r="AE155" i="9"/>
  <c r="AH155" i="9"/>
  <c r="K156" i="9"/>
  <c r="M156" i="9"/>
  <c r="P156" i="9"/>
  <c r="S156" i="9"/>
  <c r="V156" i="9"/>
  <c r="Y156" i="9"/>
  <c r="AE156" i="9"/>
  <c r="AH156" i="9"/>
  <c r="K157" i="9"/>
  <c r="M157" i="9"/>
  <c r="P157" i="9"/>
  <c r="S157" i="9"/>
  <c r="V157" i="9"/>
  <c r="Y157" i="9"/>
  <c r="AE157" i="9"/>
  <c r="AH157" i="9"/>
  <c r="K158" i="9"/>
  <c r="M158" i="9"/>
  <c r="P158" i="9"/>
  <c r="S158" i="9"/>
  <c r="V158" i="9"/>
  <c r="Y158" i="9"/>
  <c r="AE158" i="9"/>
  <c r="AH158" i="9"/>
  <c r="K159" i="9"/>
  <c r="M159" i="9"/>
  <c r="P159" i="9"/>
  <c r="S159" i="9"/>
  <c r="V159" i="9"/>
  <c r="Y159" i="9"/>
  <c r="AE159" i="9"/>
  <c r="AH159" i="9"/>
  <c r="K160" i="9"/>
  <c r="M160" i="9"/>
  <c r="P160" i="9"/>
  <c r="S160" i="9"/>
  <c r="V160" i="9"/>
  <c r="Y160" i="9"/>
  <c r="AE160" i="9"/>
  <c r="AH160" i="9"/>
  <c r="K161" i="9"/>
  <c r="M161" i="9"/>
  <c r="P161" i="9"/>
  <c r="S161" i="9"/>
  <c r="V161" i="9"/>
  <c r="Y161" i="9"/>
  <c r="AE161" i="9"/>
  <c r="AH161" i="9"/>
  <c r="K162" i="9"/>
  <c r="M162" i="9"/>
  <c r="P162" i="9"/>
  <c r="S162" i="9"/>
  <c r="V162" i="9"/>
  <c r="Y162" i="9"/>
  <c r="AE162" i="9"/>
  <c r="AH162" i="9"/>
  <c r="K163" i="9"/>
  <c r="M163" i="9"/>
  <c r="P163" i="9"/>
  <c r="S163" i="9"/>
  <c r="V163" i="9"/>
  <c r="Y163" i="9"/>
  <c r="AE163" i="9"/>
  <c r="AH163" i="9"/>
  <c r="K164" i="9"/>
  <c r="M164" i="9"/>
  <c r="P164" i="9"/>
  <c r="S164" i="9"/>
  <c r="V164" i="9"/>
  <c r="Y164" i="9"/>
  <c r="AE164" i="9"/>
  <c r="AH164" i="9"/>
  <c r="K165" i="9"/>
  <c r="M165" i="9"/>
  <c r="P165" i="9"/>
  <c r="S165" i="9"/>
  <c r="V165" i="9"/>
  <c r="Y165" i="9"/>
  <c r="AE165" i="9"/>
  <c r="AH165" i="9"/>
  <c r="K166" i="9"/>
  <c r="M166" i="9"/>
  <c r="P166" i="9"/>
  <c r="S166" i="9"/>
  <c r="V166" i="9"/>
  <c r="Y166" i="9"/>
  <c r="AE166" i="9"/>
  <c r="AH166" i="9"/>
  <c r="K167" i="9"/>
  <c r="M167" i="9"/>
  <c r="P167" i="9"/>
  <c r="S167" i="9"/>
  <c r="V167" i="9"/>
  <c r="Y167" i="9"/>
  <c r="AE167" i="9"/>
  <c r="AH167" i="9"/>
  <c r="K168" i="9"/>
  <c r="M168" i="9"/>
  <c r="P168" i="9"/>
  <c r="S168" i="9"/>
  <c r="V168" i="9"/>
  <c r="Y168" i="9"/>
  <c r="AE168" i="9"/>
  <c r="AH168" i="9"/>
  <c r="K169" i="9"/>
  <c r="M169" i="9"/>
  <c r="P169" i="9"/>
  <c r="S169" i="9"/>
  <c r="V169" i="9"/>
  <c r="Y169" i="9"/>
  <c r="AE169" i="9"/>
  <c r="AH169" i="9"/>
  <c r="K170" i="9"/>
  <c r="M170" i="9"/>
  <c r="P170" i="9"/>
  <c r="S170" i="9"/>
  <c r="V170" i="9"/>
  <c r="Y170" i="9"/>
  <c r="AE170" i="9"/>
  <c r="AH170" i="9"/>
  <c r="K171" i="9"/>
  <c r="M171" i="9"/>
  <c r="P171" i="9"/>
  <c r="S171" i="9"/>
  <c r="V171" i="9"/>
  <c r="Y171" i="9"/>
  <c r="AE171" i="9"/>
  <c r="AH171" i="9"/>
  <c r="K172" i="9"/>
  <c r="M172" i="9"/>
  <c r="P172" i="9"/>
  <c r="S172" i="9"/>
  <c r="V172" i="9"/>
  <c r="Y172" i="9"/>
  <c r="AE172" i="9"/>
  <c r="AH172" i="9"/>
  <c r="K173" i="9"/>
  <c r="M173" i="9"/>
  <c r="P173" i="9"/>
  <c r="S173" i="9"/>
  <c r="V173" i="9"/>
  <c r="Y173" i="9"/>
  <c r="AE173" i="9"/>
  <c r="AH173" i="9"/>
  <c r="K174" i="9"/>
  <c r="M174" i="9"/>
  <c r="P174" i="9"/>
  <c r="S174" i="9"/>
  <c r="V174" i="9"/>
  <c r="Y174" i="9"/>
  <c r="AE174" i="9"/>
  <c r="AH174" i="9"/>
  <c r="K175" i="9"/>
  <c r="M175" i="9"/>
  <c r="P175" i="9"/>
  <c r="S175" i="9"/>
  <c r="V175" i="9"/>
  <c r="Y175" i="9"/>
  <c r="AE175" i="9"/>
  <c r="AH175" i="9"/>
  <c r="K176" i="9"/>
  <c r="M176" i="9"/>
  <c r="P176" i="9"/>
  <c r="S176" i="9"/>
  <c r="V176" i="9"/>
  <c r="Y176" i="9"/>
  <c r="AE176" i="9"/>
  <c r="AH176" i="9"/>
  <c r="K177" i="9"/>
  <c r="M177" i="9"/>
  <c r="P177" i="9"/>
  <c r="S177" i="9"/>
  <c r="V177" i="9"/>
  <c r="Y177" i="9"/>
  <c r="AE177" i="9"/>
  <c r="AH177" i="9"/>
  <c r="K178" i="9"/>
  <c r="M178" i="9"/>
  <c r="P178" i="9"/>
  <c r="S178" i="9"/>
  <c r="V178" i="9"/>
  <c r="Y178" i="9"/>
  <c r="AE178" i="9"/>
  <c r="AH178" i="9"/>
  <c r="K179" i="9"/>
  <c r="M179" i="9"/>
  <c r="P179" i="9"/>
  <c r="S179" i="9"/>
  <c r="V179" i="9"/>
  <c r="Y179" i="9"/>
  <c r="AE179" i="9"/>
  <c r="AH179" i="9"/>
  <c r="K180" i="9"/>
  <c r="M180" i="9"/>
  <c r="P180" i="9"/>
  <c r="S180" i="9"/>
  <c r="V180" i="9"/>
  <c r="Y180" i="9"/>
  <c r="AE180" i="9"/>
  <c r="AH180" i="9"/>
  <c r="K181" i="9"/>
  <c r="M181" i="9"/>
  <c r="P181" i="9"/>
  <c r="S181" i="9"/>
  <c r="V181" i="9"/>
  <c r="Y181" i="9"/>
  <c r="AE181" i="9"/>
  <c r="AH181" i="9"/>
  <c r="K182" i="9"/>
  <c r="M182" i="9"/>
  <c r="P182" i="9"/>
  <c r="S182" i="9"/>
  <c r="V182" i="9"/>
  <c r="Y182" i="9"/>
  <c r="AE182" i="9"/>
  <c r="AH182" i="9"/>
  <c r="K183" i="9"/>
  <c r="M183" i="9"/>
  <c r="P183" i="9"/>
  <c r="S183" i="9"/>
  <c r="V183" i="9"/>
  <c r="Y183" i="9"/>
  <c r="AE183" i="9"/>
  <c r="AH183" i="9"/>
  <c r="K184" i="9"/>
  <c r="M184" i="9"/>
  <c r="P184" i="9"/>
  <c r="S184" i="9"/>
  <c r="V184" i="9"/>
  <c r="Y184" i="9"/>
  <c r="AE184" i="9"/>
  <c r="AH184" i="9"/>
  <c r="K185" i="9"/>
  <c r="M185" i="9"/>
  <c r="P185" i="9"/>
  <c r="S185" i="9"/>
  <c r="V185" i="9"/>
  <c r="Y185" i="9"/>
  <c r="AE185" i="9"/>
  <c r="AH185" i="9"/>
  <c r="K186" i="9"/>
  <c r="M186" i="9"/>
  <c r="P186" i="9"/>
  <c r="S186" i="9"/>
  <c r="V186" i="9"/>
  <c r="Y186" i="9"/>
  <c r="AE186" i="9"/>
  <c r="AH186" i="9"/>
  <c r="K187" i="9"/>
  <c r="M187" i="9"/>
  <c r="P187" i="9"/>
  <c r="S187" i="9"/>
  <c r="V187" i="9"/>
  <c r="Y187" i="9"/>
  <c r="AE187" i="9"/>
  <c r="AH187" i="9"/>
  <c r="K188" i="9"/>
  <c r="M188" i="9"/>
  <c r="P188" i="9"/>
  <c r="S188" i="9"/>
  <c r="V188" i="9"/>
  <c r="Y188" i="9"/>
  <c r="AE188" i="9"/>
  <c r="AH188" i="9"/>
  <c r="K189" i="9"/>
  <c r="M189" i="9"/>
  <c r="P189" i="9"/>
  <c r="S189" i="9"/>
  <c r="V189" i="9"/>
  <c r="Y189" i="9"/>
  <c r="AE189" i="9"/>
  <c r="AH189" i="9"/>
  <c r="K190" i="9"/>
  <c r="M190" i="9"/>
  <c r="P190" i="9"/>
  <c r="S190" i="9"/>
  <c r="V190" i="9"/>
  <c r="Y190" i="9"/>
  <c r="AE190" i="9"/>
  <c r="AH190" i="9"/>
  <c r="K191" i="9"/>
  <c r="M191" i="9"/>
  <c r="P191" i="9"/>
  <c r="S191" i="9"/>
  <c r="V191" i="9"/>
  <c r="Y191" i="9"/>
  <c r="AE191" i="9"/>
  <c r="AH191" i="9"/>
  <c r="K192" i="9"/>
  <c r="M192" i="9"/>
  <c r="P192" i="9"/>
  <c r="S192" i="9"/>
  <c r="V192" i="9"/>
  <c r="Y192" i="9"/>
  <c r="AE192" i="9"/>
  <c r="AH192" i="9"/>
  <c r="K193" i="9"/>
  <c r="M193" i="9"/>
  <c r="P193" i="9"/>
  <c r="S193" i="9"/>
  <c r="V193" i="9"/>
  <c r="Y193" i="9"/>
  <c r="AE193" i="9"/>
  <c r="AH193" i="9"/>
  <c r="K194" i="9"/>
  <c r="M194" i="9"/>
  <c r="P194" i="9"/>
  <c r="S194" i="9"/>
  <c r="V194" i="9"/>
  <c r="Y194" i="9"/>
  <c r="AE194" i="9"/>
  <c r="AH194" i="9"/>
  <c r="K195" i="9"/>
  <c r="M195" i="9"/>
  <c r="P195" i="9"/>
  <c r="S195" i="9"/>
  <c r="V195" i="9"/>
  <c r="Y195" i="9"/>
  <c r="AE195" i="9"/>
  <c r="AH195" i="9"/>
  <c r="K196" i="9"/>
  <c r="M196" i="9"/>
  <c r="P196" i="9"/>
  <c r="S196" i="9"/>
  <c r="V196" i="9"/>
  <c r="Y196" i="9"/>
  <c r="AE196" i="9"/>
  <c r="AH196" i="9"/>
  <c r="K197" i="9"/>
  <c r="M197" i="9"/>
  <c r="P197" i="9"/>
  <c r="S197" i="9"/>
  <c r="V197" i="9"/>
  <c r="Y197" i="9"/>
  <c r="AE197" i="9"/>
  <c r="AH197" i="9"/>
  <c r="K198" i="9"/>
  <c r="M198" i="9"/>
  <c r="P198" i="9"/>
  <c r="S198" i="9"/>
  <c r="V198" i="9"/>
  <c r="Y198" i="9"/>
  <c r="AE198" i="9"/>
  <c r="AH198" i="9"/>
  <c r="K199" i="9"/>
  <c r="M199" i="9"/>
  <c r="P199" i="9"/>
  <c r="S199" i="9"/>
  <c r="V199" i="9"/>
  <c r="Y199" i="9"/>
  <c r="AE199" i="9"/>
  <c r="AH199" i="9"/>
  <c r="K200" i="9"/>
  <c r="M200" i="9"/>
  <c r="P200" i="9"/>
  <c r="S200" i="9"/>
  <c r="V200" i="9"/>
  <c r="Y200" i="9"/>
  <c r="AE200" i="9"/>
  <c r="AH200" i="9"/>
  <c r="K201" i="9"/>
  <c r="M201" i="9"/>
  <c r="P201" i="9"/>
  <c r="S201" i="9"/>
  <c r="V201" i="9"/>
  <c r="Y201" i="9"/>
  <c r="AE201" i="9"/>
  <c r="AH201" i="9"/>
  <c r="K202" i="9"/>
  <c r="M202" i="9"/>
  <c r="P202" i="9"/>
  <c r="S202" i="9"/>
  <c r="V202" i="9"/>
  <c r="Y202" i="9"/>
  <c r="AE202" i="9"/>
  <c r="AH202" i="9"/>
  <c r="K203" i="9"/>
  <c r="M203" i="9"/>
  <c r="P203" i="9"/>
  <c r="S203" i="9"/>
  <c r="V203" i="9"/>
  <c r="Y203" i="9"/>
  <c r="AE203" i="9"/>
  <c r="AH203" i="9"/>
  <c r="K204" i="9"/>
  <c r="M204" i="9"/>
  <c r="P204" i="9"/>
  <c r="S204" i="9"/>
  <c r="V204" i="9"/>
  <c r="Y204" i="9"/>
  <c r="AE204" i="9"/>
  <c r="AH204" i="9"/>
  <c r="K205" i="9"/>
  <c r="M205" i="9"/>
  <c r="P205" i="9"/>
  <c r="S205" i="9"/>
  <c r="V205" i="9"/>
  <c r="Y205" i="9"/>
  <c r="AE205" i="9"/>
  <c r="AH205" i="9"/>
  <c r="K206" i="9"/>
  <c r="M206" i="9"/>
  <c r="P206" i="9"/>
  <c r="S206" i="9"/>
  <c r="V206" i="9"/>
  <c r="Y206" i="9"/>
  <c r="AE206" i="9"/>
  <c r="AH206" i="9"/>
  <c r="K207" i="9"/>
  <c r="M207" i="9"/>
  <c r="P207" i="9"/>
  <c r="S207" i="9"/>
  <c r="V207" i="9"/>
  <c r="Y207" i="9"/>
  <c r="AE207" i="9"/>
  <c r="AH207" i="9"/>
  <c r="K208" i="9"/>
  <c r="M208" i="9"/>
  <c r="P208" i="9"/>
  <c r="S208" i="9"/>
  <c r="V208" i="9"/>
  <c r="Y208" i="9"/>
  <c r="AE208" i="9"/>
  <c r="AH208" i="9"/>
  <c r="K209" i="9"/>
  <c r="M209" i="9"/>
  <c r="P209" i="9"/>
  <c r="S209" i="9"/>
  <c r="V209" i="9"/>
  <c r="Y209" i="9"/>
  <c r="AE209" i="9"/>
  <c r="AH209" i="9"/>
  <c r="K210" i="9"/>
  <c r="M210" i="9"/>
  <c r="P210" i="9"/>
  <c r="S210" i="9"/>
  <c r="V210" i="9"/>
  <c r="Y210" i="9"/>
  <c r="AE210" i="9"/>
  <c r="AH210" i="9"/>
  <c r="K211" i="9"/>
  <c r="M211" i="9"/>
  <c r="P211" i="9"/>
  <c r="S211" i="9"/>
  <c r="V211" i="9"/>
  <c r="Y211" i="9"/>
  <c r="AE211" i="9"/>
  <c r="AH211" i="9"/>
  <c r="K212" i="9"/>
  <c r="M212" i="9"/>
  <c r="P212" i="9"/>
  <c r="S212" i="9"/>
  <c r="V212" i="9"/>
  <c r="Y212" i="9"/>
  <c r="AE212" i="9"/>
  <c r="AH212" i="9"/>
  <c r="K213" i="9"/>
  <c r="M213" i="9"/>
  <c r="P213" i="9"/>
  <c r="S213" i="9"/>
  <c r="V213" i="9"/>
  <c r="Y213" i="9"/>
  <c r="AE213" i="9"/>
  <c r="AH213" i="9"/>
  <c r="K214" i="9"/>
  <c r="M214" i="9"/>
  <c r="P214" i="9"/>
  <c r="S214" i="9"/>
  <c r="V214" i="9"/>
  <c r="Y214" i="9"/>
  <c r="AE214" i="9"/>
  <c r="AH214" i="9"/>
  <c r="AH15" i="9"/>
  <c r="K15" i="9"/>
  <c r="AE15" i="9" l="1"/>
  <c r="M15" i="9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H56" i="7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7" i="10"/>
  <c r="G60" i="7"/>
  <c r="H60" i="7"/>
  <c r="H58" i="7"/>
  <c r="G58" i="7"/>
  <c r="H57" i="7"/>
  <c r="J57" i="7" s="1"/>
  <c r="AQ7" i="10" s="1"/>
  <c r="H59" i="7"/>
  <c r="J59" i="7" s="1"/>
  <c r="J60" i="7" l="1"/>
  <c r="AS7" i="10" s="1"/>
  <c r="J58" i="7"/>
  <c r="AR7" i="10" s="1"/>
  <c r="J56" i="7"/>
  <c r="M21" i="7"/>
  <c r="X7" i="10" s="1"/>
  <c r="M22" i="7"/>
  <c r="M23" i="7"/>
  <c r="M24" i="7"/>
  <c r="M25" i="7"/>
  <c r="M20" i="7"/>
  <c r="W7" i="10" s="1"/>
  <c r="F21" i="7"/>
  <c r="R7" i="10" s="1"/>
  <c r="F22" i="7"/>
  <c r="S7" i="10" s="1"/>
  <c r="F23" i="7"/>
  <c r="T7" i="10" s="1"/>
  <c r="F24" i="7"/>
  <c r="U7" i="10" s="1"/>
  <c r="F25" i="7"/>
  <c r="V7" i="10" s="1"/>
  <c r="F20" i="7"/>
  <c r="Q7" i="10" s="1"/>
  <c r="AC15" i="8"/>
  <c r="Q15" i="8"/>
  <c r="G74" i="8"/>
  <c r="J74" i="8" s="1"/>
  <c r="K74" i="8" s="1"/>
  <c r="AI74" i="8" s="1"/>
  <c r="AJ74" i="8" s="1"/>
  <c r="G73" i="8"/>
  <c r="J73" i="8" s="1"/>
  <c r="K73" i="8" s="1"/>
  <c r="AI73" i="8" s="1"/>
  <c r="AJ73" i="8" s="1"/>
  <c r="G72" i="8"/>
  <c r="J72" i="8" s="1"/>
  <c r="K72" i="8" s="1"/>
  <c r="AI72" i="8" s="1"/>
  <c r="AJ72" i="8" s="1"/>
  <c r="G71" i="8"/>
  <c r="J71" i="8" s="1"/>
  <c r="K71" i="8" s="1"/>
  <c r="AI71" i="8" s="1"/>
  <c r="AJ71" i="8" s="1"/>
  <c r="G70" i="8"/>
  <c r="J70" i="8" s="1"/>
  <c r="K70" i="8" s="1"/>
  <c r="AI70" i="8" s="1"/>
  <c r="AJ70" i="8" s="1"/>
  <c r="G69" i="8"/>
  <c r="J69" i="8" s="1"/>
  <c r="K69" i="8" s="1"/>
  <c r="AI69" i="8" s="1"/>
  <c r="AJ69" i="8" s="1"/>
  <c r="G68" i="8"/>
  <c r="J68" i="8" s="1"/>
  <c r="K68" i="8" s="1"/>
  <c r="AI68" i="8" s="1"/>
  <c r="AJ68" i="8" s="1"/>
  <c r="G67" i="8"/>
  <c r="J67" i="8" s="1"/>
  <c r="K67" i="8" s="1"/>
  <c r="AI67" i="8" s="1"/>
  <c r="AJ67" i="8" s="1"/>
  <c r="G66" i="8"/>
  <c r="J66" i="8" s="1"/>
  <c r="K66" i="8" s="1"/>
  <c r="AI66" i="8" s="1"/>
  <c r="AJ66" i="8" s="1"/>
  <c r="G65" i="8"/>
  <c r="J65" i="8" s="1"/>
  <c r="K65" i="8" s="1"/>
  <c r="AI65" i="8" s="1"/>
  <c r="AJ65" i="8" s="1"/>
  <c r="G64" i="8"/>
  <c r="J64" i="8" s="1"/>
  <c r="K64" i="8" s="1"/>
  <c r="AI64" i="8" s="1"/>
  <c r="AJ64" i="8" s="1"/>
  <c r="G63" i="8"/>
  <c r="J63" i="8" s="1"/>
  <c r="K63" i="8" s="1"/>
  <c r="AI63" i="8" s="1"/>
  <c r="AJ63" i="8" s="1"/>
  <c r="G62" i="8"/>
  <c r="J62" i="8" s="1"/>
  <c r="K62" i="8" s="1"/>
  <c r="AI62" i="8" s="1"/>
  <c r="AJ62" i="8" s="1"/>
  <c r="G61" i="8"/>
  <c r="J61" i="8" s="1"/>
  <c r="K61" i="8" s="1"/>
  <c r="AI61" i="8" s="1"/>
  <c r="AJ61" i="8" s="1"/>
  <c r="G60" i="8"/>
  <c r="J60" i="8" s="1"/>
  <c r="K60" i="8" s="1"/>
  <c r="AI60" i="8" s="1"/>
  <c r="AJ60" i="8" s="1"/>
  <c r="G59" i="8"/>
  <c r="J59" i="8" s="1"/>
  <c r="K59" i="8" s="1"/>
  <c r="AI59" i="8" s="1"/>
  <c r="AJ59" i="8" s="1"/>
  <c r="G58" i="8"/>
  <c r="J58" i="8" s="1"/>
  <c r="K58" i="8" s="1"/>
  <c r="AI58" i="8" s="1"/>
  <c r="AJ58" i="8" s="1"/>
  <c r="G57" i="8"/>
  <c r="J57" i="8" s="1"/>
  <c r="K57" i="8" s="1"/>
  <c r="AI57" i="8" s="1"/>
  <c r="AJ57" i="8" s="1"/>
  <c r="G56" i="8"/>
  <c r="J56" i="8" s="1"/>
  <c r="K56" i="8" s="1"/>
  <c r="AI56" i="8" s="1"/>
  <c r="AJ56" i="8" s="1"/>
  <c r="G55" i="8"/>
  <c r="J55" i="8" s="1"/>
  <c r="K55" i="8" s="1"/>
  <c r="AI55" i="8" s="1"/>
  <c r="AJ55" i="8" s="1"/>
  <c r="G54" i="8"/>
  <c r="J54" i="8" s="1"/>
  <c r="K54" i="8" s="1"/>
  <c r="AI54" i="8" s="1"/>
  <c r="AJ54" i="8" s="1"/>
  <c r="G53" i="8"/>
  <c r="J53" i="8" s="1"/>
  <c r="K53" i="8" s="1"/>
  <c r="AI53" i="8" s="1"/>
  <c r="AJ53" i="8" s="1"/>
  <c r="G52" i="8"/>
  <c r="J52" i="8" s="1"/>
  <c r="K52" i="8" s="1"/>
  <c r="AI52" i="8" s="1"/>
  <c r="AJ52" i="8" s="1"/>
  <c r="G51" i="8"/>
  <c r="J51" i="8" s="1"/>
  <c r="K51" i="8" s="1"/>
  <c r="AI51" i="8" s="1"/>
  <c r="AJ51" i="8" s="1"/>
  <c r="G50" i="8"/>
  <c r="J50" i="8" s="1"/>
  <c r="K50" i="8" s="1"/>
  <c r="AI50" i="8" s="1"/>
  <c r="AJ50" i="8" s="1"/>
  <c r="G49" i="8"/>
  <c r="J49" i="8" s="1"/>
  <c r="K49" i="8" s="1"/>
  <c r="AI49" i="8" s="1"/>
  <c r="AJ49" i="8" s="1"/>
  <c r="G48" i="8"/>
  <c r="J48" i="8" s="1"/>
  <c r="K48" i="8" s="1"/>
  <c r="AI48" i="8" s="1"/>
  <c r="AJ48" i="8" s="1"/>
  <c r="G47" i="8"/>
  <c r="J47" i="8" s="1"/>
  <c r="K47" i="8" s="1"/>
  <c r="AI47" i="8" s="1"/>
  <c r="AJ47" i="8" s="1"/>
  <c r="G46" i="8"/>
  <c r="J46" i="8" s="1"/>
  <c r="K46" i="8" s="1"/>
  <c r="AI46" i="8" s="1"/>
  <c r="AJ46" i="8" s="1"/>
  <c r="G45" i="8"/>
  <c r="J45" i="8" s="1"/>
  <c r="K45" i="8" s="1"/>
  <c r="AI45" i="8" s="1"/>
  <c r="AJ45" i="8" s="1"/>
  <c r="G44" i="8"/>
  <c r="J44" i="8" s="1"/>
  <c r="K44" i="8" s="1"/>
  <c r="AI44" i="8" s="1"/>
  <c r="AJ44" i="8" s="1"/>
  <c r="G43" i="8"/>
  <c r="J43" i="8" s="1"/>
  <c r="K43" i="8" s="1"/>
  <c r="AI43" i="8" s="1"/>
  <c r="AJ43" i="8" s="1"/>
  <c r="G42" i="8"/>
  <c r="J42" i="8" s="1"/>
  <c r="K42" i="8" s="1"/>
  <c r="AI42" i="8" s="1"/>
  <c r="AJ42" i="8" s="1"/>
  <c r="G41" i="8"/>
  <c r="J41" i="8" s="1"/>
  <c r="K41" i="8" s="1"/>
  <c r="AI41" i="8" s="1"/>
  <c r="AJ41" i="8" s="1"/>
  <c r="G40" i="8"/>
  <c r="J40" i="8" s="1"/>
  <c r="K40" i="8" s="1"/>
  <c r="AI40" i="8" s="1"/>
  <c r="AJ40" i="8" s="1"/>
  <c r="G39" i="8"/>
  <c r="J39" i="8" s="1"/>
  <c r="K39" i="8" s="1"/>
  <c r="AI39" i="8" s="1"/>
  <c r="AJ39" i="8" s="1"/>
  <c r="G38" i="8"/>
  <c r="J38" i="8" s="1"/>
  <c r="K38" i="8" s="1"/>
  <c r="AI38" i="8" s="1"/>
  <c r="AJ38" i="8" s="1"/>
  <c r="G37" i="8"/>
  <c r="J37" i="8" s="1"/>
  <c r="K37" i="8" s="1"/>
  <c r="AI37" i="8" s="1"/>
  <c r="AJ37" i="8" s="1"/>
  <c r="G36" i="8"/>
  <c r="J36" i="8" s="1"/>
  <c r="K36" i="8" s="1"/>
  <c r="AI36" i="8" s="1"/>
  <c r="AJ36" i="8" s="1"/>
  <c r="G35" i="8"/>
  <c r="J35" i="8" s="1"/>
  <c r="K35" i="8" s="1"/>
  <c r="AI35" i="8" s="1"/>
  <c r="AJ35" i="8" s="1"/>
  <c r="G34" i="8"/>
  <c r="J34" i="8" s="1"/>
  <c r="K34" i="8" s="1"/>
  <c r="AI34" i="8" s="1"/>
  <c r="AJ34" i="8" s="1"/>
  <c r="G33" i="8"/>
  <c r="J33" i="8" s="1"/>
  <c r="K33" i="8" s="1"/>
  <c r="AI33" i="8" s="1"/>
  <c r="AJ33" i="8" s="1"/>
  <c r="G32" i="8"/>
  <c r="J32" i="8" s="1"/>
  <c r="K32" i="8" s="1"/>
  <c r="AI32" i="8" s="1"/>
  <c r="AJ32" i="8" s="1"/>
  <c r="G31" i="8"/>
  <c r="J31" i="8" s="1"/>
  <c r="K31" i="8" s="1"/>
  <c r="AI31" i="8" s="1"/>
  <c r="AJ31" i="8" s="1"/>
  <c r="G30" i="8"/>
  <c r="J30" i="8" s="1"/>
  <c r="K30" i="8" s="1"/>
  <c r="AI30" i="8" s="1"/>
  <c r="AJ30" i="8" s="1"/>
  <c r="G29" i="8"/>
  <c r="J29" i="8" s="1"/>
  <c r="K29" i="8" s="1"/>
  <c r="AI29" i="8" s="1"/>
  <c r="AJ29" i="8" s="1"/>
  <c r="G28" i="8"/>
  <c r="J28" i="8" s="1"/>
  <c r="K28" i="8" s="1"/>
  <c r="AI28" i="8" s="1"/>
  <c r="AJ28" i="8" s="1"/>
  <c r="G27" i="8"/>
  <c r="J27" i="8" s="1"/>
  <c r="K27" i="8" s="1"/>
  <c r="AI27" i="8" s="1"/>
  <c r="AJ27" i="8" s="1"/>
  <c r="G26" i="8"/>
  <c r="J26" i="8" s="1"/>
  <c r="K26" i="8" s="1"/>
  <c r="AI26" i="8" s="1"/>
  <c r="AJ26" i="8" s="1"/>
  <c r="G25" i="8"/>
  <c r="J25" i="8" s="1"/>
  <c r="K25" i="8" s="1"/>
  <c r="AI25" i="8" s="1"/>
  <c r="AJ25" i="8" s="1"/>
  <c r="G24" i="8"/>
  <c r="J24" i="8" s="1"/>
  <c r="K24" i="8" s="1"/>
  <c r="AI24" i="8" s="1"/>
  <c r="AJ24" i="8" s="1"/>
  <c r="G23" i="8"/>
  <c r="J23" i="8" s="1"/>
  <c r="K23" i="8" s="1"/>
  <c r="AI23" i="8" s="1"/>
  <c r="AJ23" i="8" s="1"/>
  <c r="G22" i="8"/>
  <c r="J22" i="8" s="1"/>
  <c r="K22" i="8" s="1"/>
  <c r="AI22" i="8" s="1"/>
  <c r="AJ22" i="8" s="1"/>
  <c r="G21" i="8"/>
  <c r="J21" i="8" s="1"/>
  <c r="K21" i="8" s="1"/>
  <c r="AI21" i="8" s="1"/>
  <c r="AJ21" i="8" s="1"/>
  <c r="G20" i="8"/>
  <c r="J20" i="8" s="1"/>
  <c r="K20" i="8" s="1"/>
  <c r="AI20" i="8" s="1"/>
  <c r="AJ20" i="8" s="1"/>
  <c r="G19" i="8"/>
  <c r="J19" i="8" s="1"/>
  <c r="K19" i="8" s="1"/>
  <c r="AI19" i="8" s="1"/>
  <c r="AJ19" i="8" s="1"/>
  <c r="G18" i="8"/>
  <c r="J18" i="8" s="1"/>
  <c r="K18" i="8" s="1"/>
  <c r="AI18" i="8" s="1"/>
  <c r="AJ18" i="8" s="1"/>
  <c r="G17" i="8"/>
  <c r="J17" i="8" s="1"/>
  <c r="K17" i="8" s="1"/>
  <c r="AI17" i="8" s="1"/>
  <c r="AJ17" i="8" s="1"/>
  <c r="G16" i="8"/>
  <c r="J16" i="8" s="1"/>
  <c r="K16" i="8" s="1"/>
  <c r="AI16" i="8" s="1"/>
  <c r="AJ16" i="8" s="1"/>
  <c r="G15" i="8"/>
  <c r="J15" i="8" s="1"/>
  <c r="G214" i="9"/>
  <c r="H214" i="9" s="1"/>
  <c r="I214" i="9" s="1"/>
  <c r="AL214" i="9" s="1"/>
  <c r="AM214" i="9" s="1"/>
  <c r="G213" i="9"/>
  <c r="H213" i="9" s="1"/>
  <c r="I213" i="9" s="1"/>
  <c r="AL213" i="9" s="1"/>
  <c r="AM213" i="9" s="1"/>
  <c r="G212" i="9"/>
  <c r="H212" i="9" s="1"/>
  <c r="I212" i="9" s="1"/>
  <c r="AL212" i="9" s="1"/>
  <c r="AM212" i="9" s="1"/>
  <c r="G211" i="9"/>
  <c r="H211" i="9" s="1"/>
  <c r="I211" i="9" s="1"/>
  <c r="AL211" i="9" s="1"/>
  <c r="AM211" i="9" s="1"/>
  <c r="G210" i="9"/>
  <c r="H210" i="9" s="1"/>
  <c r="I210" i="9" s="1"/>
  <c r="AL210" i="9" s="1"/>
  <c r="AM210" i="9" s="1"/>
  <c r="G209" i="9"/>
  <c r="H209" i="9" s="1"/>
  <c r="I209" i="9" s="1"/>
  <c r="AL209" i="9" s="1"/>
  <c r="AM209" i="9" s="1"/>
  <c r="G208" i="9"/>
  <c r="H208" i="9" s="1"/>
  <c r="I208" i="9" s="1"/>
  <c r="AL208" i="9" s="1"/>
  <c r="AM208" i="9" s="1"/>
  <c r="G207" i="9"/>
  <c r="H207" i="9" s="1"/>
  <c r="I207" i="9" s="1"/>
  <c r="AL207" i="9" s="1"/>
  <c r="AM207" i="9" s="1"/>
  <c r="G206" i="9"/>
  <c r="H206" i="9" s="1"/>
  <c r="I206" i="9" s="1"/>
  <c r="AL206" i="9" s="1"/>
  <c r="AM206" i="9" s="1"/>
  <c r="G205" i="9"/>
  <c r="H205" i="9" s="1"/>
  <c r="I205" i="9" s="1"/>
  <c r="AL205" i="9" s="1"/>
  <c r="AM205" i="9" s="1"/>
  <c r="G204" i="9"/>
  <c r="H204" i="9" s="1"/>
  <c r="I204" i="9" s="1"/>
  <c r="AL204" i="9" s="1"/>
  <c r="AM204" i="9" s="1"/>
  <c r="G203" i="9"/>
  <c r="H203" i="9" s="1"/>
  <c r="I203" i="9" s="1"/>
  <c r="AL203" i="9" s="1"/>
  <c r="AM203" i="9" s="1"/>
  <c r="G202" i="9"/>
  <c r="H202" i="9" s="1"/>
  <c r="I202" i="9" s="1"/>
  <c r="AL202" i="9" s="1"/>
  <c r="AM202" i="9" s="1"/>
  <c r="G201" i="9"/>
  <c r="H201" i="9" s="1"/>
  <c r="I201" i="9" s="1"/>
  <c r="AL201" i="9" s="1"/>
  <c r="AM201" i="9" s="1"/>
  <c r="G200" i="9"/>
  <c r="H200" i="9" s="1"/>
  <c r="I200" i="9" s="1"/>
  <c r="AL200" i="9" s="1"/>
  <c r="AM200" i="9" s="1"/>
  <c r="G199" i="9"/>
  <c r="H199" i="9" s="1"/>
  <c r="I199" i="9" s="1"/>
  <c r="AL199" i="9" s="1"/>
  <c r="AM199" i="9" s="1"/>
  <c r="G198" i="9"/>
  <c r="H198" i="9" s="1"/>
  <c r="I198" i="9" s="1"/>
  <c r="AL198" i="9" s="1"/>
  <c r="AM198" i="9" s="1"/>
  <c r="G197" i="9"/>
  <c r="H197" i="9" s="1"/>
  <c r="I197" i="9" s="1"/>
  <c r="AL197" i="9" s="1"/>
  <c r="AM197" i="9" s="1"/>
  <c r="G196" i="9"/>
  <c r="H196" i="9" s="1"/>
  <c r="I196" i="9" s="1"/>
  <c r="AL196" i="9" s="1"/>
  <c r="AM196" i="9" s="1"/>
  <c r="G195" i="9"/>
  <c r="H195" i="9" s="1"/>
  <c r="I195" i="9" s="1"/>
  <c r="AL195" i="9" s="1"/>
  <c r="AM195" i="9" s="1"/>
  <c r="G194" i="9"/>
  <c r="H194" i="9" s="1"/>
  <c r="I194" i="9" s="1"/>
  <c r="AL194" i="9" s="1"/>
  <c r="AM194" i="9" s="1"/>
  <c r="G193" i="9"/>
  <c r="H193" i="9" s="1"/>
  <c r="I193" i="9" s="1"/>
  <c r="AL193" i="9" s="1"/>
  <c r="AM193" i="9" s="1"/>
  <c r="G192" i="9"/>
  <c r="H192" i="9" s="1"/>
  <c r="I192" i="9" s="1"/>
  <c r="AL192" i="9" s="1"/>
  <c r="AM192" i="9" s="1"/>
  <c r="G191" i="9"/>
  <c r="H191" i="9" s="1"/>
  <c r="I191" i="9" s="1"/>
  <c r="AL191" i="9" s="1"/>
  <c r="AM191" i="9" s="1"/>
  <c r="G190" i="9"/>
  <c r="H190" i="9" s="1"/>
  <c r="I190" i="9" s="1"/>
  <c r="AL190" i="9" s="1"/>
  <c r="AM190" i="9" s="1"/>
  <c r="G189" i="9"/>
  <c r="H189" i="9" s="1"/>
  <c r="I189" i="9" s="1"/>
  <c r="AL189" i="9" s="1"/>
  <c r="AM189" i="9" s="1"/>
  <c r="G188" i="9"/>
  <c r="H188" i="9" s="1"/>
  <c r="I188" i="9" s="1"/>
  <c r="AL188" i="9" s="1"/>
  <c r="AM188" i="9" s="1"/>
  <c r="G187" i="9"/>
  <c r="H187" i="9" s="1"/>
  <c r="I187" i="9" s="1"/>
  <c r="AL187" i="9" s="1"/>
  <c r="AM187" i="9" s="1"/>
  <c r="G186" i="9"/>
  <c r="H186" i="9" s="1"/>
  <c r="I186" i="9" s="1"/>
  <c r="AL186" i="9" s="1"/>
  <c r="AM186" i="9" s="1"/>
  <c r="G185" i="9"/>
  <c r="H185" i="9" s="1"/>
  <c r="I185" i="9" s="1"/>
  <c r="AL185" i="9" s="1"/>
  <c r="AM185" i="9" s="1"/>
  <c r="G184" i="9"/>
  <c r="H184" i="9" s="1"/>
  <c r="I184" i="9" s="1"/>
  <c r="AL184" i="9" s="1"/>
  <c r="AM184" i="9" s="1"/>
  <c r="G183" i="9"/>
  <c r="H183" i="9" s="1"/>
  <c r="I183" i="9" s="1"/>
  <c r="AL183" i="9" s="1"/>
  <c r="AM183" i="9" s="1"/>
  <c r="G182" i="9"/>
  <c r="H182" i="9" s="1"/>
  <c r="I182" i="9" s="1"/>
  <c r="AL182" i="9" s="1"/>
  <c r="AM182" i="9" s="1"/>
  <c r="G181" i="9"/>
  <c r="H181" i="9" s="1"/>
  <c r="I181" i="9" s="1"/>
  <c r="AL181" i="9" s="1"/>
  <c r="AM181" i="9" s="1"/>
  <c r="G180" i="9"/>
  <c r="H180" i="9" s="1"/>
  <c r="I180" i="9" s="1"/>
  <c r="AL180" i="9" s="1"/>
  <c r="AM180" i="9" s="1"/>
  <c r="G179" i="9"/>
  <c r="H179" i="9" s="1"/>
  <c r="I179" i="9" s="1"/>
  <c r="AL179" i="9" s="1"/>
  <c r="AM179" i="9" s="1"/>
  <c r="G178" i="9"/>
  <c r="H178" i="9" s="1"/>
  <c r="I178" i="9" s="1"/>
  <c r="AL178" i="9" s="1"/>
  <c r="AM178" i="9" s="1"/>
  <c r="G177" i="9"/>
  <c r="H177" i="9" s="1"/>
  <c r="I177" i="9" s="1"/>
  <c r="AL177" i="9" s="1"/>
  <c r="AM177" i="9" s="1"/>
  <c r="G176" i="9"/>
  <c r="H176" i="9" s="1"/>
  <c r="I176" i="9" s="1"/>
  <c r="AL176" i="9" s="1"/>
  <c r="AM176" i="9" s="1"/>
  <c r="G175" i="9"/>
  <c r="H175" i="9" s="1"/>
  <c r="I175" i="9" s="1"/>
  <c r="AL175" i="9" s="1"/>
  <c r="AM175" i="9" s="1"/>
  <c r="G174" i="9"/>
  <c r="H174" i="9" s="1"/>
  <c r="I174" i="9" s="1"/>
  <c r="AL174" i="9" s="1"/>
  <c r="AM174" i="9" s="1"/>
  <c r="G173" i="9"/>
  <c r="H173" i="9" s="1"/>
  <c r="I173" i="9" s="1"/>
  <c r="AL173" i="9" s="1"/>
  <c r="AM173" i="9" s="1"/>
  <c r="G172" i="9"/>
  <c r="H172" i="9" s="1"/>
  <c r="I172" i="9" s="1"/>
  <c r="AL172" i="9" s="1"/>
  <c r="AM172" i="9" s="1"/>
  <c r="G171" i="9"/>
  <c r="H171" i="9" s="1"/>
  <c r="I171" i="9" s="1"/>
  <c r="AL171" i="9" s="1"/>
  <c r="AM171" i="9" s="1"/>
  <c r="G170" i="9"/>
  <c r="H170" i="9" s="1"/>
  <c r="I170" i="9" s="1"/>
  <c r="AL170" i="9" s="1"/>
  <c r="AM170" i="9" s="1"/>
  <c r="G169" i="9"/>
  <c r="H169" i="9" s="1"/>
  <c r="I169" i="9" s="1"/>
  <c r="AL169" i="9" s="1"/>
  <c r="AM169" i="9" s="1"/>
  <c r="G168" i="9"/>
  <c r="H168" i="9" s="1"/>
  <c r="I168" i="9" s="1"/>
  <c r="AL168" i="9" s="1"/>
  <c r="AM168" i="9" s="1"/>
  <c r="G167" i="9"/>
  <c r="H167" i="9" s="1"/>
  <c r="I167" i="9" s="1"/>
  <c r="AL167" i="9" s="1"/>
  <c r="AM167" i="9" s="1"/>
  <c r="G166" i="9"/>
  <c r="H166" i="9" s="1"/>
  <c r="I166" i="9" s="1"/>
  <c r="AL166" i="9" s="1"/>
  <c r="AM166" i="9" s="1"/>
  <c r="G165" i="9"/>
  <c r="H165" i="9" s="1"/>
  <c r="I165" i="9" s="1"/>
  <c r="AL165" i="9" s="1"/>
  <c r="AM165" i="9" s="1"/>
  <c r="G164" i="9"/>
  <c r="H164" i="9" s="1"/>
  <c r="I164" i="9" s="1"/>
  <c r="AL164" i="9" s="1"/>
  <c r="AM164" i="9" s="1"/>
  <c r="G163" i="9"/>
  <c r="H163" i="9" s="1"/>
  <c r="I163" i="9" s="1"/>
  <c r="AL163" i="9" s="1"/>
  <c r="AM163" i="9" s="1"/>
  <c r="G162" i="9"/>
  <c r="H162" i="9" s="1"/>
  <c r="I162" i="9" s="1"/>
  <c r="AL162" i="9" s="1"/>
  <c r="AM162" i="9" s="1"/>
  <c r="G161" i="9"/>
  <c r="H161" i="9" s="1"/>
  <c r="I161" i="9" s="1"/>
  <c r="AL161" i="9" s="1"/>
  <c r="AM161" i="9" s="1"/>
  <c r="G160" i="9"/>
  <c r="H160" i="9" s="1"/>
  <c r="I160" i="9" s="1"/>
  <c r="AL160" i="9" s="1"/>
  <c r="AM160" i="9" s="1"/>
  <c r="G159" i="9"/>
  <c r="H159" i="9" s="1"/>
  <c r="I159" i="9" s="1"/>
  <c r="AL159" i="9" s="1"/>
  <c r="AM159" i="9" s="1"/>
  <c r="G158" i="9"/>
  <c r="H158" i="9" s="1"/>
  <c r="I158" i="9" s="1"/>
  <c r="AL158" i="9" s="1"/>
  <c r="AM158" i="9" s="1"/>
  <c r="G157" i="9"/>
  <c r="H157" i="9" s="1"/>
  <c r="I157" i="9" s="1"/>
  <c r="AL157" i="9" s="1"/>
  <c r="AM157" i="9" s="1"/>
  <c r="G156" i="9"/>
  <c r="H156" i="9" s="1"/>
  <c r="I156" i="9" s="1"/>
  <c r="AL156" i="9" s="1"/>
  <c r="AM156" i="9" s="1"/>
  <c r="G155" i="9"/>
  <c r="H155" i="9" s="1"/>
  <c r="I155" i="9" s="1"/>
  <c r="AL155" i="9" s="1"/>
  <c r="AM155" i="9" s="1"/>
  <c r="G154" i="9"/>
  <c r="H154" i="9" s="1"/>
  <c r="I154" i="9" s="1"/>
  <c r="AL154" i="9" s="1"/>
  <c r="AM154" i="9" s="1"/>
  <c r="G153" i="9"/>
  <c r="H153" i="9" s="1"/>
  <c r="I153" i="9" s="1"/>
  <c r="AL153" i="9" s="1"/>
  <c r="AM153" i="9" s="1"/>
  <c r="G152" i="9"/>
  <c r="H152" i="9" s="1"/>
  <c r="I152" i="9" s="1"/>
  <c r="AL152" i="9" s="1"/>
  <c r="AM152" i="9" s="1"/>
  <c r="G151" i="9"/>
  <c r="H151" i="9" s="1"/>
  <c r="I151" i="9" s="1"/>
  <c r="AL151" i="9" s="1"/>
  <c r="AM151" i="9" s="1"/>
  <c r="G150" i="9"/>
  <c r="H150" i="9" s="1"/>
  <c r="I150" i="9" s="1"/>
  <c r="AL150" i="9" s="1"/>
  <c r="AM150" i="9" s="1"/>
  <c r="G149" i="9"/>
  <c r="H149" i="9" s="1"/>
  <c r="I149" i="9" s="1"/>
  <c r="AL149" i="9" s="1"/>
  <c r="AM149" i="9" s="1"/>
  <c r="G148" i="9"/>
  <c r="H148" i="9" s="1"/>
  <c r="I148" i="9" s="1"/>
  <c r="AL148" i="9" s="1"/>
  <c r="AM148" i="9" s="1"/>
  <c r="G147" i="9"/>
  <c r="H147" i="9" s="1"/>
  <c r="I147" i="9" s="1"/>
  <c r="AL147" i="9" s="1"/>
  <c r="AM147" i="9" s="1"/>
  <c r="G146" i="9"/>
  <c r="H146" i="9" s="1"/>
  <c r="I146" i="9" s="1"/>
  <c r="AL146" i="9" s="1"/>
  <c r="AM146" i="9" s="1"/>
  <c r="G145" i="9"/>
  <c r="H145" i="9" s="1"/>
  <c r="I145" i="9" s="1"/>
  <c r="AL145" i="9" s="1"/>
  <c r="AM145" i="9" s="1"/>
  <c r="G144" i="9"/>
  <c r="H144" i="9" s="1"/>
  <c r="I144" i="9" s="1"/>
  <c r="AL144" i="9" s="1"/>
  <c r="AM144" i="9" s="1"/>
  <c r="G143" i="9"/>
  <c r="H143" i="9" s="1"/>
  <c r="I143" i="9" s="1"/>
  <c r="AL143" i="9" s="1"/>
  <c r="AM143" i="9" s="1"/>
  <c r="G142" i="9"/>
  <c r="H142" i="9" s="1"/>
  <c r="I142" i="9" s="1"/>
  <c r="AL142" i="9" s="1"/>
  <c r="AM142" i="9" s="1"/>
  <c r="G141" i="9"/>
  <c r="H141" i="9" s="1"/>
  <c r="I141" i="9" s="1"/>
  <c r="AL141" i="9" s="1"/>
  <c r="AM141" i="9" s="1"/>
  <c r="G140" i="9"/>
  <c r="H140" i="9" s="1"/>
  <c r="I140" i="9" s="1"/>
  <c r="AL140" i="9" s="1"/>
  <c r="AM140" i="9" s="1"/>
  <c r="G139" i="9"/>
  <c r="H139" i="9" s="1"/>
  <c r="I139" i="9" s="1"/>
  <c r="AL139" i="9" s="1"/>
  <c r="AM139" i="9" s="1"/>
  <c r="G138" i="9"/>
  <c r="H138" i="9" s="1"/>
  <c r="I138" i="9" s="1"/>
  <c r="AL138" i="9" s="1"/>
  <c r="AM138" i="9" s="1"/>
  <c r="G137" i="9"/>
  <c r="H137" i="9" s="1"/>
  <c r="I137" i="9" s="1"/>
  <c r="AL137" i="9" s="1"/>
  <c r="AM137" i="9" s="1"/>
  <c r="G136" i="9"/>
  <c r="H136" i="9" s="1"/>
  <c r="I136" i="9" s="1"/>
  <c r="AL136" i="9" s="1"/>
  <c r="AM136" i="9" s="1"/>
  <c r="G135" i="9"/>
  <c r="H135" i="9" s="1"/>
  <c r="I135" i="9" s="1"/>
  <c r="AL135" i="9" s="1"/>
  <c r="AM135" i="9" s="1"/>
  <c r="G134" i="9"/>
  <c r="H134" i="9" s="1"/>
  <c r="I134" i="9" s="1"/>
  <c r="AL134" i="9" s="1"/>
  <c r="AM134" i="9" s="1"/>
  <c r="G133" i="9"/>
  <c r="H133" i="9" s="1"/>
  <c r="I133" i="9" s="1"/>
  <c r="AL133" i="9" s="1"/>
  <c r="AM133" i="9" s="1"/>
  <c r="G132" i="9"/>
  <c r="H132" i="9" s="1"/>
  <c r="I132" i="9" s="1"/>
  <c r="AL132" i="9" s="1"/>
  <c r="AM132" i="9" s="1"/>
  <c r="G131" i="9"/>
  <c r="H131" i="9" s="1"/>
  <c r="I131" i="9" s="1"/>
  <c r="AL131" i="9" s="1"/>
  <c r="AM131" i="9" s="1"/>
  <c r="G130" i="9"/>
  <c r="H130" i="9" s="1"/>
  <c r="I130" i="9" s="1"/>
  <c r="AL130" i="9" s="1"/>
  <c r="AM130" i="9" s="1"/>
  <c r="G129" i="9"/>
  <c r="H129" i="9" s="1"/>
  <c r="I129" i="9" s="1"/>
  <c r="AL129" i="9" s="1"/>
  <c r="AM129" i="9" s="1"/>
  <c r="G128" i="9"/>
  <c r="H128" i="9" s="1"/>
  <c r="I128" i="9" s="1"/>
  <c r="AL128" i="9" s="1"/>
  <c r="AM128" i="9" s="1"/>
  <c r="G127" i="9"/>
  <c r="H127" i="9" s="1"/>
  <c r="I127" i="9" s="1"/>
  <c r="AL127" i="9" s="1"/>
  <c r="AM127" i="9" s="1"/>
  <c r="G126" i="9"/>
  <c r="H126" i="9" s="1"/>
  <c r="I126" i="9" s="1"/>
  <c r="AL126" i="9" s="1"/>
  <c r="AM126" i="9" s="1"/>
  <c r="G125" i="9"/>
  <c r="H125" i="9" s="1"/>
  <c r="I125" i="9" s="1"/>
  <c r="AL125" i="9" s="1"/>
  <c r="AM125" i="9" s="1"/>
  <c r="G124" i="9"/>
  <c r="H124" i="9" s="1"/>
  <c r="I124" i="9" s="1"/>
  <c r="AL124" i="9" s="1"/>
  <c r="AM124" i="9" s="1"/>
  <c r="G123" i="9"/>
  <c r="H123" i="9" s="1"/>
  <c r="I123" i="9" s="1"/>
  <c r="AL123" i="9" s="1"/>
  <c r="AM123" i="9" s="1"/>
  <c r="G122" i="9"/>
  <c r="H122" i="9" s="1"/>
  <c r="I122" i="9" s="1"/>
  <c r="AL122" i="9" s="1"/>
  <c r="AM122" i="9" s="1"/>
  <c r="G121" i="9"/>
  <c r="H121" i="9" s="1"/>
  <c r="I121" i="9" s="1"/>
  <c r="AL121" i="9" s="1"/>
  <c r="AM121" i="9" s="1"/>
  <c r="G120" i="9"/>
  <c r="H120" i="9" s="1"/>
  <c r="I120" i="9" s="1"/>
  <c r="AL120" i="9" s="1"/>
  <c r="AM120" i="9" s="1"/>
  <c r="G119" i="9"/>
  <c r="H119" i="9" s="1"/>
  <c r="I119" i="9" s="1"/>
  <c r="AL119" i="9" s="1"/>
  <c r="AM119" i="9" s="1"/>
  <c r="G118" i="9"/>
  <c r="H118" i="9" s="1"/>
  <c r="I118" i="9" s="1"/>
  <c r="AL118" i="9" s="1"/>
  <c r="AM118" i="9" s="1"/>
  <c r="G117" i="9"/>
  <c r="H117" i="9" s="1"/>
  <c r="I117" i="9" s="1"/>
  <c r="AL117" i="9" s="1"/>
  <c r="AM117" i="9" s="1"/>
  <c r="G116" i="9"/>
  <c r="H116" i="9" s="1"/>
  <c r="I116" i="9" s="1"/>
  <c r="AL116" i="9" s="1"/>
  <c r="AM116" i="9" s="1"/>
  <c r="G115" i="9"/>
  <c r="H115" i="9" s="1"/>
  <c r="I115" i="9" s="1"/>
  <c r="AL115" i="9" s="1"/>
  <c r="AM115" i="9" s="1"/>
  <c r="G114" i="9"/>
  <c r="H114" i="9" s="1"/>
  <c r="I114" i="9" s="1"/>
  <c r="AL114" i="9" s="1"/>
  <c r="AM114" i="9" s="1"/>
  <c r="G113" i="9"/>
  <c r="H113" i="9" s="1"/>
  <c r="I113" i="9" s="1"/>
  <c r="AL113" i="9" s="1"/>
  <c r="AM113" i="9" s="1"/>
  <c r="G112" i="9"/>
  <c r="H112" i="9" s="1"/>
  <c r="I112" i="9" s="1"/>
  <c r="AL112" i="9" s="1"/>
  <c r="AM112" i="9" s="1"/>
  <c r="G111" i="9"/>
  <c r="H111" i="9" s="1"/>
  <c r="I111" i="9" s="1"/>
  <c r="AL111" i="9" s="1"/>
  <c r="AM111" i="9" s="1"/>
  <c r="G110" i="9"/>
  <c r="H110" i="9" s="1"/>
  <c r="I110" i="9" s="1"/>
  <c r="AL110" i="9" s="1"/>
  <c r="AM110" i="9" s="1"/>
  <c r="G109" i="9"/>
  <c r="H109" i="9" s="1"/>
  <c r="I109" i="9" s="1"/>
  <c r="AL109" i="9" s="1"/>
  <c r="AM109" i="9" s="1"/>
  <c r="G108" i="9"/>
  <c r="H108" i="9" s="1"/>
  <c r="I108" i="9" s="1"/>
  <c r="AL108" i="9" s="1"/>
  <c r="AM108" i="9" s="1"/>
  <c r="G107" i="9"/>
  <c r="H107" i="9" s="1"/>
  <c r="I107" i="9" s="1"/>
  <c r="AL107" i="9" s="1"/>
  <c r="AM107" i="9" s="1"/>
  <c r="G106" i="9"/>
  <c r="H106" i="9" s="1"/>
  <c r="I106" i="9" s="1"/>
  <c r="AL106" i="9" s="1"/>
  <c r="AM106" i="9" s="1"/>
  <c r="G105" i="9"/>
  <c r="H105" i="9" s="1"/>
  <c r="I105" i="9" s="1"/>
  <c r="AL105" i="9" s="1"/>
  <c r="AM105" i="9" s="1"/>
  <c r="G104" i="9"/>
  <c r="H104" i="9" s="1"/>
  <c r="I104" i="9" s="1"/>
  <c r="AL104" i="9" s="1"/>
  <c r="AM104" i="9" s="1"/>
  <c r="G103" i="9"/>
  <c r="H103" i="9" s="1"/>
  <c r="I103" i="9" s="1"/>
  <c r="AL103" i="9" s="1"/>
  <c r="AM103" i="9" s="1"/>
  <c r="G102" i="9"/>
  <c r="H102" i="9" s="1"/>
  <c r="I102" i="9" s="1"/>
  <c r="AL102" i="9" s="1"/>
  <c r="AM102" i="9" s="1"/>
  <c r="G101" i="9"/>
  <c r="H101" i="9" s="1"/>
  <c r="I101" i="9" s="1"/>
  <c r="AL101" i="9" s="1"/>
  <c r="AM101" i="9" s="1"/>
  <c r="G100" i="9"/>
  <c r="H100" i="9" s="1"/>
  <c r="I100" i="9" s="1"/>
  <c r="AL100" i="9" s="1"/>
  <c r="AM100" i="9" s="1"/>
  <c r="G99" i="9"/>
  <c r="H99" i="9" s="1"/>
  <c r="I99" i="9" s="1"/>
  <c r="AL99" i="9" s="1"/>
  <c r="AM99" i="9" s="1"/>
  <c r="G98" i="9"/>
  <c r="H98" i="9" s="1"/>
  <c r="I98" i="9" s="1"/>
  <c r="AL98" i="9" s="1"/>
  <c r="AM98" i="9" s="1"/>
  <c r="G97" i="9"/>
  <c r="H97" i="9" s="1"/>
  <c r="I97" i="9" s="1"/>
  <c r="AL97" i="9" s="1"/>
  <c r="AM97" i="9" s="1"/>
  <c r="G96" i="9"/>
  <c r="H96" i="9" s="1"/>
  <c r="I96" i="9" s="1"/>
  <c r="AL96" i="9" s="1"/>
  <c r="AM96" i="9" s="1"/>
  <c r="G95" i="9"/>
  <c r="H95" i="9" s="1"/>
  <c r="I95" i="9" s="1"/>
  <c r="AL95" i="9" s="1"/>
  <c r="AM95" i="9" s="1"/>
  <c r="G94" i="9"/>
  <c r="H94" i="9" s="1"/>
  <c r="I94" i="9" s="1"/>
  <c r="AL94" i="9" s="1"/>
  <c r="AM94" i="9" s="1"/>
  <c r="G93" i="9"/>
  <c r="H93" i="9" s="1"/>
  <c r="I93" i="9" s="1"/>
  <c r="AL93" i="9" s="1"/>
  <c r="AM93" i="9" s="1"/>
  <c r="G92" i="9"/>
  <c r="H92" i="9" s="1"/>
  <c r="I92" i="9" s="1"/>
  <c r="AL92" i="9" s="1"/>
  <c r="AM92" i="9" s="1"/>
  <c r="G91" i="9"/>
  <c r="H91" i="9" s="1"/>
  <c r="I91" i="9" s="1"/>
  <c r="AL91" i="9" s="1"/>
  <c r="AM91" i="9" s="1"/>
  <c r="G90" i="9"/>
  <c r="H90" i="9" s="1"/>
  <c r="I90" i="9" s="1"/>
  <c r="AL90" i="9" s="1"/>
  <c r="AM90" i="9" s="1"/>
  <c r="G89" i="9"/>
  <c r="H89" i="9" s="1"/>
  <c r="I89" i="9" s="1"/>
  <c r="AL89" i="9" s="1"/>
  <c r="AM89" i="9" s="1"/>
  <c r="G88" i="9"/>
  <c r="H88" i="9" s="1"/>
  <c r="I88" i="9" s="1"/>
  <c r="AL88" i="9" s="1"/>
  <c r="AM88" i="9" s="1"/>
  <c r="G87" i="9"/>
  <c r="H87" i="9" s="1"/>
  <c r="I87" i="9" s="1"/>
  <c r="AL87" i="9" s="1"/>
  <c r="AM87" i="9" s="1"/>
  <c r="G86" i="9"/>
  <c r="H86" i="9" s="1"/>
  <c r="I86" i="9" s="1"/>
  <c r="AL86" i="9" s="1"/>
  <c r="AM86" i="9" s="1"/>
  <c r="G85" i="9"/>
  <c r="H85" i="9" s="1"/>
  <c r="I85" i="9" s="1"/>
  <c r="AL85" i="9" s="1"/>
  <c r="AM85" i="9" s="1"/>
  <c r="G84" i="9"/>
  <c r="H84" i="9" s="1"/>
  <c r="I84" i="9" s="1"/>
  <c r="AL84" i="9" s="1"/>
  <c r="AM84" i="9" s="1"/>
  <c r="G83" i="9"/>
  <c r="H83" i="9" s="1"/>
  <c r="I83" i="9" s="1"/>
  <c r="AL83" i="9" s="1"/>
  <c r="AM83" i="9" s="1"/>
  <c r="G82" i="9"/>
  <c r="H82" i="9" s="1"/>
  <c r="I82" i="9" s="1"/>
  <c r="AL82" i="9" s="1"/>
  <c r="AM82" i="9" s="1"/>
  <c r="G81" i="9"/>
  <c r="H81" i="9" s="1"/>
  <c r="I81" i="9" s="1"/>
  <c r="AL81" i="9" s="1"/>
  <c r="AM81" i="9" s="1"/>
  <c r="G80" i="9"/>
  <c r="H80" i="9" s="1"/>
  <c r="I80" i="9" s="1"/>
  <c r="AL80" i="9" s="1"/>
  <c r="AM80" i="9" s="1"/>
  <c r="G79" i="9"/>
  <c r="H79" i="9" s="1"/>
  <c r="I79" i="9" s="1"/>
  <c r="AL79" i="9" s="1"/>
  <c r="AM79" i="9" s="1"/>
  <c r="G78" i="9"/>
  <c r="H78" i="9" s="1"/>
  <c r="I78" i="9" s="1"/>
  <c r="AL78" i="9" s="1"/>
  <c r="AM78" i="9" s="1"/>
  <c r="G77" i="9"/>
  <c r="H77" i="9" s="1"/>
  <c r="I77" i="9" s="1"/>
  <c r="AL77" i="9" s="1"/>
  <c r="AM77" i="9" s="1"/>
  <c r="G76" i="9"/>
  <c r="H76" i="9" s="1"/>
  <c r="I76" i="9" s="1"/>
  <c r="AL76" i="9" s="1"/>
  <c r="AM76" i="9" s="1"/>
  <c r="G75" i="9"/>
  <c r="H75" i="9" s="1"/>
  <c r="I75" i="9" s="1"/>
  <c r="AL75" i="9" s="1"/>
  <c r="AM75" i="9" s="1"/>
  <c r="G74" i="9"/>
  <c r="H74" i="9" s="1"/>
  <c r="I74" i="9" s="1"/>
  <c r="AL74" i="9" s="1"/>
  <c r="AM74" i="9" s="1"/>
  <c r="G73" i="9"/>
  <c r="H73" i="9" s="1"/>
  <c r="I73" i="9" s="1"/>
  <c r="AL73" i="9" s="1"/>
  <c r="AM73" i="9" s="1"/>
  <c r="G72" i="9"/>
  <c r="H72" i="9" s="1"/>
  <c r="I72" i="9" s="1"/>
  <c r="AL72" i="9" s="1"/>
  <c r="AM72" i="9" s="1"/>
  <c r="G71" i="9"/>
  <c r="H71" i="9" s="1"/>
  <c r="I71" i="9" s="1"/>
  <c r="AL71" i="9" s="1"/>
  <c r="AM71" i="9" s="1"/>
  <c r="G70" i="9"/>
  <c r="H70" i="9" s="1"/>
  <c r="I70" i="9" s="1"/>
  <c r="AL70" i="9" s="1"/>
  <c r="AM70" i="9" s="1"/>
  <c r="G69" i="9"/>
  <c r="H69" i="9" s="1"/>
  <c r="I69" i="9" s="1"/>
  <c r="AL69" i="9" s="1"/>
  <c r="AM69" i="9" s="1"/>
  <c r="G68" i="9"/>
  <c r="H68" i="9" s="1"/>
  <c r="I68" i="9" s="1"/>
  <c r="AL68" i="9" s="1"/>
  <c r="AM68" i="9" s="1"/>
  <c r="G67" i="9"/>
  <c r="H67" i="9" s="1"/>
  <c r="I67" i="9" s="1"/>
  <c r="AL67" i="9" s="1"/>
  <c r="AM67" i="9" s="1"/>
  <c r="G66" i="9"/>
  <c r="H66" i="9" s="1"/>
  <c r="I66" i="9" s="1"/>
  <c r="AL66" i="9" s="1"/>
  <c r="AM66" i="9" s="1"/>
  <c r="G65" i="9"/>
  <c r="H65" i="9" s="1"/>
  <c r="I65" i="9" s="1"/>
  <c r="AL65" i="9" s="1"/>
  <c r="AM65" i="9" s="1"/>
  <c r="G64" i="9"/>
  <c r="H64" i="9" s="1"/>
  <c r="I64" i="9" s="1"/>
  <c r="AL64" i="9" s="1"/>
  <c r="AM64" i="9" s="1"/>
  <c r="G63" i="9"/>
  <c r="H63" i="9" s="1"/>
  <c r="I63" i="9" s="1"/>
  <c r="AL63" i="9" s="1"/>
  <c r="AM63" i="9" s="1"/>
  <c r="G62" i="9"/>
  <c r="H62" i="9" s="1"/>
  <c r="I62" i="9" s="1"/>
  <c r="AL62" i="9" s="1"/>
  <c r="AM62" i="9" s="1"/>
  <c r="G61" i="9"/>
  <c r="H61" i="9" s="1"/>
  <c r="I61" i="9" s="1"/>
  <c r="AL61" i="9" s="1"/>
  <c r="AM61" i="9" s="1"/>
  <c r="G60" i="9"/>
  <c r="H60" i="9" s="1"/>
  <c r="I60" i="9" s="1"/>
  <c r="AL60" i="9" s="1"/>
  <c r="AM60" i="9" s="1"/>
  <c r="G59" i="9"/>
  <c r="H59" i="9" s="1"/>
  <c r="I59" i="9" s="1"/>
  <c r="AL59" i="9" s="1"/>
  <c r="AM59" i="9" s="1"/>
  <c r="G58" i="9"/>
  <c r="H58" i="9" s="1"/>
  <c r="I58" i="9" s="1"/>
  <c r="AL58" i="9" s="1"/>
  <c r="AM58" i="9" s="1"/>
  <c r="G57" i="9"/>
  <c r="H57" i="9" s="1"/>
  <c r="I57" i="9" s="1"/>
  <c r="AL57" i="9" s="1"/>
  <c r="AM57" i="9" s="1"/>
  <c r="G56" i="9"/>
  <c r="H56" i="9" s="1"/>
  <c r="I56" i="9" s="1"/>
  <c r="AL56" i="9" s="1"/>
  <c r="AM56" i="9" s="1"/>
  <c r="G55" i="9"/>
  <c r="H55" i="9" s="1"/>
  <c r="I55" i="9" s="1"/>
  <c r="AL55" i="9" s="1"/>
  <c r="AM55" i="9" s="1"/>
  <c r="G54" i="9"/>
  <c r="H54" i="9" s="1"/>
  <c r="I54" i="9" s="1"/>
  <c r="AL54" i="9" s="1"/>
  <c r="AM54" i="9" s="1"/>
  <c r="G53" i="9"/>
  <c r="H53" i="9" s="1"/>
  <c r="I53" i="9" s="1"/>
  <c r="AL53" i="9" s="1"/>
  <c r="AM53" i="9" s="1"/>
  <c r="G52" i="9"/>
  <c r="H52" i="9" s="1"/>
  <c r="I52" i="9" s="1"/>
  <c r="AL52" i="9" s="1"/>
  <c r="AM52" i="9" s="1"/>
  <c r="G51" i="9"/>
  <c r="H51" i="9" s="1"/>
  <c r="I51" i="9" s="1"/>
  <c r="AL51" i="9" s="1"/>
  <c r="AM51" i="9" s="1"/>
  <c r="G50" i="9"/>
  <c r="H50" i="9" s="1"/>
  <c r="I50" i="9" s="1"/>
  <c r="AL50" i="9" s="1"/>
  <c r="AM50" i="9" s="1"/>
  <c r="G49" i="9"/>
  <c r="H49" i="9" s="1"/>
  <c r="I49" i="9" s="1"/>
  <c r="AL49" i="9" s="1"/>
  <c r="AM49" i="9" s="1"/>
  <c r="G48" i="9"/>
  <c r="H48" i="9" s="1"/>
  <c r="I48" i="9" s="1"/>
  <c r="AL48" i="9" s="1"/>
  <c r="AM48" i="9" s="1"/>
  <c r="G47" i="9"/>
  <c r="H47" i="9" s="1"/>
  <c r="I47" i="9" s="1"/>
  <c r="AL47" i="9" s="1"/>
  <c r="AM47" i="9" s="1"/>
  <c r="G46" i="9"/>
  <c r="H46" i="9" s="1"/>
  <c r="I46" i="9" s="1"/>
  <c r="AL46" i="9" s="1"/>
  <c r="AM46" i="9" s="1"/>
  <c r="G45" i="9"/>
  <c r="H45" i="9" s="1"/>
  <c r="I45" i="9" s="1"/>
  <c r="AL45" i="9" s="1"/>
  <c r="AM45" i="9" s="1"/>
  <c r="G44" i="9"/>
  <c r="H44" i="9" s="1"/>
  <c r="I44" i="9" s="1"/>
  <c r="AL44" i="9" s="1"/>
  <c r="AM44" i="9" s="1"/>
  <c r="G43" i="9"/>
  <c r="H43" i="9" s="1"/>
  <c r="I43" i="9" s="1"/>
  <c r="AL43" i="9" s="1"/>
  <c r="AM43" i="9" s="1"/>
  <c r="G42" i="9"/>
  <c r="H42" i="9" s="1"/>
  <c r="I42" i="9" s="1"/>
  <c r="AL42" i="9" s="1"/>
  <c r="AM42" i="9" s="1"/>
  <c r="G41" i="9"/>
  <c r="H41" i="9" s="1"/>
  <c r="I41" i="9" s="1"/>
  <c r="AL41" i="9" s="1"/>
  <c r="AM41" i="9" s="1"/>
  <c r="G40" i="9"/>
  <c r="H40" i="9" s="1"/>
  <c r="I40" i="9" s="1"/>
  <c r="AL40" i="9" s="1"/>
  <c r="AM40" i="9" s="1"/>
  <c r="G39" i="9"/>
  <c r="H39" i="9" s="1"/>
  <c r="I39" i="9" s="1"/>
  <c r="AL39" i="9" s="1"/>
  <c r="AM39" i="9" s="1"/>
  <c r="G38" i="9"/>
  <c r="H38" i="9" s="1"/>
  <c r="I38" i="9" s="1"/>
  <c r="AL38" i="9" s="1"/>
  <c r="AM38" i="9" s="1"/>
  <c r="G37" i="9"/>
  <c r="H37" i="9" s="1"/>
  <c r="I37" i="9" s="1"/>
  <c r="AL37" i="9" s="1"/>
  <c r="AM37" i="9" s="1"/>
  <c r="G36" i="9"/>
  <c r="H36" i="9" s="1"/>
  <c r="I36" i="9" s="1"/>
  <c r="AL36" i="9" s="1"/>
  <c r="AM36" i="9" s="1"/>
  <c r="G35" i="9"/>
  <c r="H35" i="9" s="1"/>
  <c r="I35" i="9" s="1"/>
  <c r="AL35" i="9" s="1"/>
  <c r="AM35" i="9" s="1"/>
  <c r="G34" i="9"/>
  <c r="H34" i="9" s="1"/>
  <c r="I34" i="9" s="1"/>
  <c r="AL34" i="9" s="1"/>
  <c r="AM34" i="9" s="1"/>
  <c r="G33" i="9"/>
  <c r="H33" i="9" s="1"/>
  <c r="I33" i="9" s="1"/>
  <c r="AL33" i="9" s="1"/>
  <c r="AM33" i="9" s="1"/>
  <c r="G32" i="9"/>
  <c r="H32" i="9" s="1"/>
  <c r="I32" i="9" s="1"/>
  <c r="AL32" i="9" s="1"/>
  <c r="AM32" i="9" s="1"/>
  <c r="G31" i="9"/>
  <c r="H31" i="9" s="1"/>
  <c r="I31" i="9" s="1"/>
  <c r="AL31" i="9" s="1"/>
  <c r="AM31" i="9" s="1"/>
  <c r="G30" i="9"/>
  <c r="H30" i="9" s="1"/>
  <c r="I30" i="9" s="1"/>
  <c r="AL30" i="9" s="1"/>
  <c r="AM30" i="9" s="1"/>
  <c r="G29" i="9"/>
  <c r="H29" i="9" s="1"/>
  <c r="I29" i="9" s="1"/>
  <c r="AL29" i="9" s="1"/>
  <c r="AM29" i="9" s="1"/>
  <c r="G28" i="9"/>
  <c r="H28" i="9" s="1"/>
  <c r="I28" i="9" s="1"/>
  <c r="AL28" i="9" s="1"/>
  <c r="AM28" i="9" s="1"/>
  <c r="G27" i="9"/>
  <c r="H27" i="9" s="1"/>
  <c r="I27" i="9" s="1"/>
  <c r="AL27" i="9" s="1"/>
  <c r="AM27" i="9" s="1"/>
  <c r="G26" i="9"/>
  <c r="H26" i="9" s="1"/>
  <c r="I26" i="9" s="1"/>
  <c r="AL26" i="9" s="1"/>
  <c r="AM26" i="9" s="1"/>
  <c r="G25" i="9"/>
  <c r="H25" i="9" s="1"/>
  <c r="I25" i="9" s="1"/>
  <c r="AL25" i="9" s="1"/>
  <c r="AM25" i="9" s="1"/>
  <c r="G24" i="9"/>
  <c r="H24" i="9" s="1"/>
  <c r="I24" i="9" s="1"/>
  <c r="AL24" i="9" s="1"/>
  <c r="AM24" i="9" s="1"/>
  <c r="G23" i="9"/>
  <c r="H23" i="9" s="1"/>
  <c r="I23" i="9" s="1"/>
  <c r="AL23" i="9" s="1"/>
  <c r="AM23" i="9" s="1"/>
  <c r="G22" i="9"/>
  <c r="H22" i="9" s="1"/>
  <c r="I22" i="9" s="1"/>
  <c r="AL22" i="9" s="1"/>
  <c r="AM22" i="9" s="1"/>
  <c r="G21" i="9"/>
  <c r="H21" i="9" s="1"/>
  <c r="I21" i="9" s="1"/>
  <c r="AL21" i="9" s="1"/>
  <c r="AM21" i="9" s="1"/>
  <c r="G20" i="9"/>
  <c r="H20" i="9" s="1"/>
  <c r="I20" i="9" s="1"/>
  <c r="AL20" i="9" s="1"/>
  <c r="AM20" i="9" s="1"/>
  <c r="G19" i="9"/>
  <c r="H19" i="9" s="1"/>
  <c r="I19" i="9" s="1"/>
  <c r="AL19" i="9" s="1"/>
  <c r="AM19" i="9" s="1"/>
  <c r="G18" i="9"/>
  <c r="H18" i="9" s="1"/>
  <c r="I18" i="9" s="1"/>
  <c r="AL18" i="9" s="1"/>
  <c r="AM18" i="9" s="1"/>
  <c r="G17" i="9"/>
  <c r="H17" i="9" s="1"/>
  <c r="I17" i="9" s="1"/>
  <c r="AL17" i="9" s="1"/>
  <c r="AM17" i="9" s="1"/>
  <c r="G16" i="9"/>
  <c r="H16" i="9" s="1"/>
  <c r="I16" i="9" s="1"/>
  <c r="AL16" i="9" s="1"/>
  <c r="AM16" i="9" s="1"/>
  <c r="Y15" i="9"/>
  <c r="V15" i="9"/>
  <c r="S15" i="9"/>
  <c r="P15" i="9"/>
  <c r="G15" i="9"/>
  <c r="H15" i="9" s="1"/>
  <c r="I15" i="9" s="1"/>
  <c r="D9" i="9"/>
  <c r="D8" i="9"/>
  <c r="AL15" i="9" l="1"/>
  <c r="AM15" i="9" s="1"/>
  <c r="J61" i="7"/>
  <c r="AT7" i="10" s="1"/>
  <c r="AP7" i="10"/>
  <c r="D11" i="9" l="1"/>
  <c r="E11" i="9" s="1"/>
  <c r="D10" i="9" l="1"/>
  <c r="E10" i="9" s="1"/>
  <c r="D9" i="8" l="1"/>
  <c r="AG15" i="8"/>
  <c r="Z15" i="8"/>
  <c r="W15" i="8"/>
  <c r="T15" i="8"/>
  <c r="N15" i="8"/>
  <c r="D8" i="8" l="1"/>
  <c r="K15" i="8" l="1"/>
  <c r="AI15" i="8" s="1"/>
  <c r="AJ15" i="8" l="1"/>
  <c r="D10" i="8" l="1"/>
  <c r="D11" i="8" s="1"/>
  <c r="E10" i="8" l="1"/>
  <c r="E11" i="8"/>
</calcChain>
</file>

<file path=xl/sharedStrings.xml><?xml version="1.0" encoding="utf-8"?>
<sst xmlns="http://schemas.openxmlformats.org/spreadsheetml/2006/main" count="1512" uniqueCount="1298">
  <si>
    <t>Versión 1</t>
  </si>
  <si>
    <t>Página 1 de 1</t>
  </si>
  <si>
    <t>Clasificación de la Información:
Pública</t>
  </si>
  <si>
    <t>Fecha de corte de la información</t>
  </si>
  <si>
    <t>I. INFORMACIÓN BÁSICA</t>
  </si>
  <si>
    <t>No.</t>
  </si>
  <si>
    <t>Tipo de usuario</t>
  </si>
  <si>
    <t>Nombres y apellidos completos
(EN MAYUSCULA)</t>
  </si>
  <si>
    <t>Tipo de identificación</t>
  </si>
  <si>
    <t>Número de identificación</t>
  </si>
  <si>
    <t>Fecha de nacimiento
(dd/mm/año)</t>
  </si>
  <si>
    <t>Rol del talento humano</t>
  </si>
  <si>
    <t>Profesión</t>
  </si>
  <si>
    <t>I. INFORMACIÓN GENERAL</t>
  </si>
  <si>
    <t>Registre la información de la Entidad Administradora del Servicio (EAS), Unidad de Servicio (UDS) o Unidad Comunitaria de Atención (UCA) de la cual se esta valorando su estado. Recuerde que se realiza una registro de formato por cada UDS/UCA.</t>
  </si>
  <si>
    <t>Regional</t>
  </si>
  <si>
    <t>Municipio</t>
  </si>
  <si>
    <t>Nombre Entidad Administradora del Servicio</t>
  </si>
  <si>
    <t>NIT EAS</t>
  </si>
  <si>
    <t>Numero de contrato</t>
  </si>
  <si>
    <t>Nombre Representante Legal</t>
  </si>
  <si>
    <t>Número de contacto (celular)</t>
  </si>
  <si>
    <t>Nombre UDS /UCA</t>
  </si>
  <si>
    <t>Código Cuéntame</t>
  </si>
  <si>
    <t>Dirección UDS/UCA</t>
  </si>
  <si>
    <t>Zona de ubicación</t>
  </si>
  <si>
    <t>Modalidad</t>
  </si>
  <si>
    <t>Servicio</t>
  </si>
  <si>
    <t>Nombre de coordinador UDS/UCA</t>
  </si>
  <si>
    <t>A. Criterios de infraestructura y servicios</t>
  </si>
  <si>
    <t xml:space="preserve">Criterios para la disposición de instalaciones para el suministro y abastecimiento de servicios públicos </t>
  </si>
  <si>
    <t>La UDS /UCA cuenta con suministro de agua limpia y apta para el consumo humano y esta disponible para los horarios de atención de la prestación del servicio. Incluye diferentes fuentes de suministro: acueducto, abastecimiento por carro tanque o agua de botellones o en bolsa (dándole adecuado manejo a los residuos plásticos), agua lluvia tratada, sistema de agua por gravedad proveniente de una fuente hídrica tratada, entre otros.</t>
  </si>
  <si>
    <t>La UDS/UCA cuenta con sistema para garantizar el manejo de aguas residuales, teniendo en cuenta la disponibilidad y oferta del servicio en el territorio. Incluye diferentes sistemas como alcantarillado o sistemas alternativos como pozo séptico, sumideros, biofiltros, biodigestor, entre otros, de acuerdo con las orientaciones de las entidades territoriales correspondientes.</t>
  </si>
  <si>
    <t xml:space="preserve">La UDS/UCA o el lugar donde se lleva a cabo la prestación del servicio, cuenta con puntos de lavado de manos de fácil acceso para todas las personas de la UDS/UCA. </t>
  </si>
  <si>
    <t xml:space="preserve">Criterios de infraestructura y servicios relacionados con las medidas higiénico-sanitarias </t>
  </si>
  <si>
    <t xml:space="preserve">Criterios de infraestructura relacionados con las áreas </t>
  </si>
  <si>
    <t>Adecuaciones de las UDS/UCA para evitar aglomeraciones al ingresar y salir: En la UDS/UCA o el lugar donde se lleva a cabo la prestación del servicio cuenta con: 
- Puerta principal en funcionamiento que permita el ingreso de las niñas y los niños de forma ordenada, evitando el ingreso de las familias. 
- El acceso a la puerta principal permite demarcar en el suelo los sitios con la distancia de espera para las familias, para conservar la distancia en los momentos habituales en los que ellos acuden a la UDS con el fin de evitar aglomeraciones.</t>
  </si>
  <si>
    <t>III. OBSERVACIONES ADICIONALES</t>
  </si>
  <si>
    <t>Registre las observaciones adicionales frente a las condiciones de infraestructura, servicio y dotación de la UDS.</t>
  </si>
  <si>
    <t>REGIONAL</t>
  </si>
  <si>
    <t>MUNICIPIO</t>
  </si>
  <si>
    <t>AMAZONAS</t>
  </si>
  <si>
    <t>ANTIOQUIA</t>
  </si>
  <si>
    <t>ARAUCA</t>
  </si>
  <si>
    <t>ATLÁNTICO</t>
  </si>
  <si>
    <t>BOGOTÁ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</si>
  <si>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</si>
  <si>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</si>
  <si>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</si>
  <si>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</si>
  <si>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</si>
  <si>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</si>
  <si>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</si>
  <si>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</si>
  <si>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</si>
  <si>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</si>
  <si>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</si>
  <si>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</si>
  <si>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</si>
  <si>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LA_GUAJIRA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</si>
  <si>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</si>
  <si>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</si>
  <si>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</si>
  <si>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</si>
  <si>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</si>
  <si>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</si>
  <si>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</si>
  <si>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SAN_ANDRÉS</t>
  </si>
  <si>
    <t>SANTANDER</t>
  </si>
  <si>
    <t>SUCRE</t>
  </si>
  <si>
    <t>TOLIMA</t>
  </si>
  <si>
    <t>VALLE_DEL_CAUCA</t>
  </si>
  <si>
    <t>VAUPÉS</t>
  </si>
  <si>
    <t>VICHADA</t>
  </si>
  <si>
    <t>EL ENCANTO</t>
  </si>
  <si>
    <t>ABEJORRAL</t>
  </si>
  <si>
    <t>BARANOA</t>
  </si>
  <si>
    <t>BOGOTÁ D.C.</t>
  </si>
  <si>
    <t>ACHÍ</t>
  </si>
  <si>
    <t>ALMEIDA</t>
  </si>
  <si>
    <t>AGUADAS</t>
  </si>
  <si>
    <t>ALBANIA</t>
  </si>
  <si>
    <t>AGUAZUL</t>
  </si>
  <si>
    <t>ALMAGUER</t>
  </si>
  <si>
    <t>AGUACHICA</t>
  </si>
  <si>
    <t>ACANDÍ</t>
  </si>
  <si>
    <t>AYAPEL</t>
  </si>
  <si>
    <t>AGUA DE DIOS</t>
  </si>
  <si>
    <t>BARRANCO MINAS</t>
  </si>
  <si>
    <t>CALAMAR</t>
  </si>
  <si>
    <t>ACEVEDO</t>
  </si>
  <si>
    <t>ALGARROBO</t>
  </si>
  <si>
    <t>ACACIAS</t>
  </si>
  <si>
    <t>ALBÁN</t>
  </si>
  <si>
    <t>ABREGO</t>
  </si>
  <si>
    <t>COLÓN</t>
  </si>
  <si>
    <t>ARMENIA</t>
  </si>
  <si>
    <t>APÍA</t>
  </si>
  <si>
    <t>PROVIDENCIA</t>
  </si>
  <si>
    <t>AGUADA</t>
  </si>
  <si>
    <t>BUENAVISTA</t>
  </si>
  <si>
    <t>ALPUJARRA</t>
  </si>
  <si>
    <t>ALCALÁ</t>
  </si>
  <si>
    <t>CARURU</t>
  </si>
  <si>
    <t>CUMARIBO</t>
  </si>
  <si>
    <t>LA CHORRERA</t>
  </si>
  <si>
    <t>ABRIAQUÍ</t>
  </si>
  <si>
    <t>ARAUQUITA</t>
  </si>
  <si>
    <t>BARRANQUILLA</t>
  </si>
  <si>
    <t>ALTOS DEL ROSARIO</t>
  </si>
  <si>
    <t>AQUITANIA</t>
  </si>
  <si>
    <t>ANSERMA</t>
  </si>
  <si>
    <t>BELÉN DE LOS ANDAQUIES</t>
  </si>
  <si>
    <t>CHÁMEZA</t>
  </si>
  <si>
    <t>ARGELIA</t>
  </si>
  <si>
    <t>AGUSTÍN CODAZZI</t>
  </si>
  <si>
    <t>ALTO BAUDO</t>
  </si>
  <si>
    <t>CACAHUAL</t>
  </si>
  <si>
    <t>EL RETORNO</t>
  </si>
  <si>
    <t>AGRADO</t>
  </si>
  <si>
    <t>BARRANCAS</t>
  </si>
  <si>
    <t>ARACATACA</t>
  </si>
  <si>
    <t>BARRANCA DE UPÍA</t>
  </si>
  <si>
    <t>ALDANA</t>
  </si>
  <si>
    <t>ARBOLEDAS</t>
  </si>
  <si>
    <t>LEGUÍZAMO</t>
  </si>
  <si>
    <t>BALBOA</t>
  </si>
  <si>
    <t>SAN ANDRÉS</t>
  </si>
  <si>
    <t>CAIMITO</t>
  </si>
  <si>
    <t>ALVARADO</t>
  </si>
  <si>
    <t>ANDALUCÍA</t>
  </si>
  <si>
    <t>MITÚ</t>
  </si>
  <si>
    <t>LA PRIMAVERA</t>
  </si>
  <si>
    <t>LA PEDRERA</t>
  </si>
  <si>
    <t>ALEJANDRÍA</t>
  </si>
  <si>
    <t>CRAVO NORTE</t>
  </si>
  <si>
    <t>CAMPO DE LA CRUZ</t>
  </si>
  <si>
    <t>ARENAL</t>
  </si>
  <si>
    <t>ARCABUCO</t>
  </si>
  <si>
    <t>ARANZAZU</t>
  </si>
  <si>
    <t>CARTAGENA DEL CHAIRÁ</t>
  </si>
  <si>
    <t>HATO COROZAL</t>
  </si>
  <si>
    <t>ASTREA</t>
  </si>
  <si>
    <t>ATRATO</t>
  </si>
  <si>
    <t>CANALETE</t>
  </si>
  <si>
    <t>ANAPOIMA</t>
  </si>
  <si>
    <t>INÍRIDA</t>
  </si>
  <si>
    <t>MIRAFLORES</t>
  </si>
  <si>
    <t>AIPE</t>
  </si>
  <si>
    <t>DIBULA</t>
  </si>
  <si>
    <t>ARIGUANÍ</t>
  </si>
  <si>
    <t>CABUYARO</t>
  </si>
  <si>
    <t>ANCUYÁ</t>
  </si>
  <si>
    <t>BOCHALEMA</t>
  </si>
  <si>
    <t>MOCOA</t>
  </si>
  <si>
    <t>CALARCÁ</t>
  </si>
  <si>
    <t>BELÉN DE UMBRÍA</t>
  </si>
  <si>
    <t>ARATOCA</t>
  </si>
  <si>
    <t>CHALÁN</t>
  </si>
  <si>
    <t>AMBALEMA</t>
  </si>
  <si>
    <t>ANSERMANUEVO</t>
  </si>
  <si>
    <t>PACOA</t>
  </si>
  <si>
    <t>PUERTO CARREÑO</t>
  </si>
  <si>
    <t>LA VICTORIA</t>
  </si>
  <si>
    <t>AMAGÁ</t>
  </si>
  <si>
    <t>FORTUL</t>
  </si>
  <si>
    <t>CANDELARIA</t>
  </si>
  <si>
    <t>ARJONA</t>
  </si>
  <si>
    <t>BELÉN</t>
  </si>
  <si>
    <t>BELALCÁZAR</t>
  </si>
  <si>
    <t>CURILLO</t>
  </si>
  <si>
    <t>LA SALINA</t>
  </si>
  <si>
    <t>BECERRIL</t>
  </si>
  <si>
    <t>BAGADÓ</t>
  </si>
  <si>
    <t>CERETÉ</t>
  </si>
  <si>
    <t>ANOLAIMA</t>
  </si>
  <si>
    <t>LA GUADALUPE</t>
  </si>
  <si>
    <t>SAN JOSÉ DEL GUAVIARE</t>
  </si>
  <si>
    <t>ALGECIRAS</t>
  </si>
  <si>
    <t>DISTRACCIÓN</t>
  </si>
  <si>
    <t>CERRO SAN ANTONIO</t>
  </si>
  <si>
    <t>CASTILLA LA NUEVA</t>
  </si>
  <si>
    <t>ARBOLEDA</t>
  </si>
  <si>
    <t>BUCARASICA</t>
  </si>
  <si>
    <t>ORITO</t>
  </si>
  <si>
    <t>CIRCASIA</t>
  </si>
  <si>
    <t>DOSQUEBRADAS</t>
  </si>
  <si>
    <t>BARBOSA</t>
  </si>
  <si>
    <t>COLOSO</t>
  </si>
  <si>
    <t>ANZOÁTEGUI</t>
  </si>
  <si>
    <t>PAPUNAUA</t>
  </si>
  <si>
    <t>SANTA ROSALÍA</t>
  </si>
  <si>
    <t>LETICIA</t>
  </si>
  <si>
    <t>AMALFI</t>
  </si>
  <si>
    <t>PUERTO RONDÓN</t>
  </si>
  <si>
    <t>GALAPA</t>
  </si>
  <si>
    <t>ARROYOHONDO</t>
  </si>
  <si>
    <t>BERBEO</t>
  </si>
  <si>
    <t>CHINCHINÁ</t>
  </si>
  <si>
    <t>EL DONCELLO</t>
  </si>
  <si>
    <t>MANÍ</t>
  </si>
  <si>
    <t>BUENOS AIRES</t>
  </si>
  <si>
    <t>BOSCONIA</t>
  </si>
  <si>
    <t>BAHÍA SOLANO</t>
  </si>
  <si>
    <t>CHIMÁ</t>
  </si>
  <si>
    <t>APULO</t>
  </si>
  <si>
    <t>MAPIRIPANA</t>
  </si>
  <si>
    <t>ALTAMIRA</t>
  </si>
  <si>
    <t>EL MOLINO</t>
  </si>
  <si>
    <t>CHIVOLO</t>
  </si>
  <si>
    <t>CUBARRAL</t>
  </si>
  <si>
    <t>BARBACOAS</t>
  </si>
  <si>
    <t>CACHIRÁ</t>
  </si>
  <si>
    <t>PUERTO ASÍS</t>
  </si>
  <si>
    <t>GUÁTICA</t>
  </si>
  <si>
    <t>BARICHARA</t>
  </si>
  <si>
    <t>COROZAL</t>
  </si>
  <si>
    <t>ARMERO</t>
  </si>
  <si>
    <t>TARAIRA</t>
  </si>
  <si>
    <t>MIRITI PARANÁ</t>
  </si>
  <si>
    <t>ANDES</t>
  </si>
  <si>
    <t>SARAVENA</t>
  </si>
  <si>
    <t>JUAN DE ACOSTA</t>
  </si>
  <si>
    <t>BARRANCO DE LOBA</t>
  </si>
  <si>
    <t>BETÉITIVA</t>
  </si>
  <si>
    <t>FILADELFIA</t>
  </si>
  <si>
    <t>EL PAUJIL</t>
  </si>
  <si>
    <t>MONTERREY</t>
  </si>
  <si>
    <t>CAJIBÍO</t>
  </si>
  <si>
    <t>CHIMICHAGUA</t>
  </si>
  <si>
    <t>BAJO BAUDÓ</t>
  </si>
  <si>
    <t>CHINÚ</t>
  </si>
  <si>
    <t>ARBELÁEZ</t>
  </si>
  <si>
    <t>MORICHAL</t>
  </si>
  <si>
    <t>BARAYA</t>
  </si>
  <si>
    <t>FONSECA</t>
  </si>
  <si>
    <t>CIÉNAGA</t>
  </si>
  <si>
    <t>CUMARAL</t>
  </si>
  <si>
    <t>CÁCOTA</t>
  </si>
  <si>
    <t>PUERTO CAICEDO</t>
  </si>
  <si>
    <t>FILANDIA</t>
  </si>
  <si>
    <t>LA CELIA</t>
  </si>
  <si>
    <t>BARRANCABERMEJA</t>
  </si>
  <si>
    <t>COVEÑAS</t>
  </si>
  <si>
    <t>ATACO</t>
  </si>
  <si>
    <t>BUENAVENTURA</t>
  </si>
  <si>
    <t>YAVARATÉ</t>
  </si>
  <si>
    <t>PUERTO ALEGRÍA</t>
  </si>
  <si>
    <t>ANGELÓPOLIS</t>
  </si>
  <si>
    <t>TAME</t>
  </si>
  <si>
    <t>LURUACO</t>
  </si>
  <si>
    <t>BOAVITA</t>
  </si>
  <si>
    <t>LA DORADA</t>
  </si>
  <si>
    <t>FLORENCIA</t>
  </si>
  <si>
    <t>NUNCHÍA</t>
  </si>
  <si>
    <t>CALDONO</t>
  </si>
  <si>
    <t>CHIRIGUANÁ</t>
  </si>
  <si>
    <t>BELÉN DE BAJIRA</t>
  </si>
  <si>
    <t>CIÉNAGA DE ORO</t>
  </si>
  <si>
    <t>BELTRÁN</t>
  </si>
  <si>
    <t>PANA PANA</t>
  </si>
  <si>
    <t>CAMPOALEGRE</t>
  </si>
  <si>
    <t>HATONUEVO</t>
  </si>
  <si>
    <t>CONCORDIA</t>
  </si>
  <si>
    <t>EL CALVARIO</t>
  </si>
  <si>
    <t>BUESACO</t>
  </si>
  <si>
    <t>CHINÁCOTA</t>
  </si>
  <si>
    <t>PUERTO GUZMÁN</t>
  </si>
  <si>
    <t>GÉNOVA</t>
  </si>
  <si>
    <t>LA VIRGINIA</t>
  </si>
  <si>
    <t>BETULIA</t>
  </si>
  <si>
    <t>EL ROBLE</t>
  </si>
  <si>
    <t>CAJAMARCA</t>
  </si>
  <si>
    <t>BUGALAGRANDE</t>
  </si>
  <si>
    <t>PUERTO ARICA</t>
  </si>
  <si>
    <t>ANGOSTURA</t>
  </si>
  <si>
    <t>MALAMBO</t>
  </si>
  <si>
    <t>CANTAGALLO</t>
  </si>
  <si>
    <t>LA MERCED</t>
  </si>
  <si>
    <t>LA MONTAÑITA</t>
  </si>
  <si>
    <t>OROCUÉ</t>
  </si>
  <si>
    <t>CALOTO</t>
  </si>
  <si>
    <t>CURUMANÍ</t>
  </si>
  <si>
    <t>BOJAYA</t>
  </si>
  <si>
    <t>COTORRA</t>
  </si>
  <si>
    <t>BITUIMA</t>
  </si>
  <si>
    <t>PUERTO COLOMBIA</t>
  </si>
  <si>
    <t>COLOMBIA</t>
  </si>
  <si>
    <t>LA JAGUA DEL PILAR</t>
  </si>
  <si>
    <t>EL BANCO</t>
  </si>
  <si>
    <t>EL CASTILLO</t>
  </si>
  <si>
    <t>CHACHAGÜÍ</t>
  </si>
  <si>
    <t>CHITAGÁ</t>
  </si>
  <si>
    <t>SAN FRANCISCO</t>
  </si>
  <si>
    <t>LA TEBAIDA</t>
  </si>
  <si>
    <t>MARSELLA</t>
  </si>
  <si>
    <t>GALERAS</t>
  </si>
  <si>
    <t>CARMEN DE APICALA</t>
  </si>
  <si>
    <t>CAICEDONIA</t>
  </si>
  <si>
    <t>PUERTO NARIÑO</t>
  </si>
  <si>
    <t>ANORÍ</t>
  </si>
  <si>
    <t>MANATÍ</t>
  </si>
  <si>
    <t>CARTAGENA</t>
  </si>
  <si>
    <t>BRICEÑO</t>
  </si>
  <si>
    <t>MANIZALES</t>
  </si>
  <si>
    <t>MILÁN</t>
  </si>
  <si>
    <t>PAZ DE ARIPORO</t>
  </si>
  <si>
    <t>CORINTO</t>
  </si>
  <si>
    <t>EL COPEY</t>
  </si>
  <si>
    <t>CARMEN DEL DARIEN</t>
  </si>
  <si>
    <t>LA APARTADA</t>
  </si>
  <si>
    <t>BOJACÁ</t>
  </si>
  <si>
    <t>SAN FELIPE</t>
  </si>
  <si>
    <t>ELÍAS</t>
  </si>
  <si>
    <t>MAICAO</t>
  </si>
  <si>
    <t>EL PIÑON</t>
  </si>
  <si>
    <t>EL DORADO</t>
  </si>
  <si>
    <t>CONVENCIÓN</t>
  </si>
  <si>
    <t>SAN MIGUEL</t>
  </si>
  <si>
    <t>MONTENEGRO</t>
  </si>
  <si>
    <t>MISTRATÓ</t>
  </si>
  <si>
    <t>BUCARAMANGA</t>
  </si>
  <si>
    <t>GUARANDA</t>
  </si>
  <si>
    <t>CASABIANCA</t>
  </si>
  <si>
    <t>CALI</t>
  </si>
  <si>
    <t>PUERTO SANTANDER</t>
  </si>
  <si>
    <t>ANZA</t>
  </si>
  <si>
    <t>PALMAR DE VARELA</t>
  </si>
  <si>
    <t>CICUCO</t>
  </si>
  <si>
    <t>BUENA VISTA</t>
  </si>
  <si>
    <t>MANZANARES</t>
  </si>
  <si>
    <t>MORELIA</t>
  </si>
  <si>
    <t>PORE</t>
  </si>
  <si>
    <t>EL TAMBO</t>
  </si>
  <si>
    <t>EL PASO</t>
  </si>
  <si>
    <t>CÉRTEGUI</t>
  </si>
  <si>
    <t>LORICA</t>
  </si>
  <si>
    <t>CABRERA</t>
  </si>
  <si>
    <t>GARZÓN</t>
  </si>
  <si>
    <t>MANAURE</t>
  </si>
  <si>
    <t>EL RETÉN</t>
  </si>
  <si>
    <t>FUENTE DE ORO</t>
  </si>
  <si>
    <t>CONSACA</t>
  </si>
  <si>
    <t>CÚCUTA</t>
  </si>
  <si>
    <t>SANTIAGO</t>
  </si>
  <si>
    <t>PIJAO</t>
  </si>
  <si>
    <t>PEREIRA</t>
  </si>
  <si>
    <t>LA UNIÓN</t>
  </si>
  <si>
    <t>CHAPARRAL</t>
  </si>
  <si>
    <t>CALIMA</t>
  </si>
  <si>
    <t>TARAPACÁ</t>
  </si>
  <si>
    <t>APARTADÓ</t>
  </si>
  <si>
    <t>PIOJÓ</t>
  </si>
  <si>
    <t>CLEMENCIA</t>
  </si>
  <si>
    <t>BUSBANZÁ</t>
  </si>
  <si>
    <t>MARMATO</t>
  </si>
  <si>
    <t>PUERTO RICO</t>
  </si>
  <si>
    <t>RECETOR</t>
  </si>
  <si>
    <t>GAMARRA</t>
  </si>
  <si>
    <t>CONDOTO</t>
  </si>
  <si>
    <t>LOS CÓRDOBAS</t>
  </si>
  <si>
    <t>CACHIPAY</t>
  </si>
  <si>
    <t>GIGANTE</t>
  </si>
  <si>
    <t>RIOHACHA</t>
  </si>
  <si>
    <t>FUNDACIÓN</t>
  </si>
  <si>
    <t>GRANADA</t>
  </si>
  <si>
    <t>CONTADERO</t>
  </si>
  <si>
    <t>CUCUTILLA</t>
  </si>
  <si>
    <t>SIBUNDOY</t>
  </si>
  <si>
    <t>QUIMBAYA</t>
  </si>
  <si>
    <t>PUEBLO RICO</t>
  </si>
  <si>
    <t>CALIFORNIA</t>
  </si>
  <si>
    <t>LOS PALMITOS</t>
  </si>
  <si>
    <t>COELLO</t>
  </si>
  <si>
    <t>ARBOLETES</t>
  </si>
  <si>
    <t>POLONUEVO</t>
  </si>
  <si>
    <t>MARQUETALIA</t>
  </si>
  <si>
    <t>SAN JOSÉ DEL FRAGUA</t>
  </si>
  <si>
    <t>SABANALARGA</t>
  </si>
  <si>
    <t>GUACHENÉ</t>
  </si>
  <si>
    <t>GONZÁLEZ</t>
  </si>
  <si>
    <t>EL CANTÓN DEL SAN PABLO</t>
  </si>
  <si>
    <t>MOMIL</t>
  </si>
  <si>
    <t>CAJICÁ</t>
  </si>
  <si>
    <t>GUADALUPE</t>
  </si>
  <si>
    <t>SAN JUAN DEL CESAR</t>
  </si>
  <si>
    <t>GUAMAL</t>
  </si>
  <si>
    <t>DURANIA</t>
  </si>
  <si>
    <t>VALLE DE GUAMEZ</t>
  </si>
  <si>
    <t>SALENTO</t>
  </si>
  <si>
    <t>QUINCHÍA</t>
  </si>
  <si>
    <t>CAPITANEJO</t>
  </si>
  <si>
    <t>MAJAGUAL</t>
  </si>
  <si>
    <t>COYAIMA</t>
  </si>
  <si>
    <t>CARTAGO</t>
  </si>
  <si>
    <t>PONEDERA</t>
  </si>
  <si>
    <t>EL CARMEN DE BOLÍVAR</t>
  </si>
  <si>
    <t>CAMPOHERMOSO</t>
  </si>
  <si>
    <t>MARULANDA</t>
  </si>
  <si>
    <t>SAN VICENTE DEL CAGUÁN</t>
  </si>
  <si>
    <t>SÁCAMA</t>
  </si>
  <si>
    <t>GUAPI</t>
  </si>
  <si>
    <t>LA GLORIA</t>
  </si>
  <si>
    <t>EL CARMEN DE ATRATO</t>
  </si>
  <si>
    <t>MONTELÍBANO</t>
  </si>
  <si>
    <t>CAPARRAPÍ</t>
  </si>
  <si>
    <t>HOBO</t>
  </si>
  <si>
    <t>URIBIA</t>
  </si>
  <si>
    <t>NUEVA GRANADA</t>
  </si>
  <si>
    <t>LA MACARENA</t>
  </si>
  <si>
    <t>CUASPUD</t>
  </si>
  <si>
    <t>EL CARMEN</t>
  </si>
  <si>
    <t>VILLAGARZÓN</t>
  </si>
  <si>
    <t>SANTA ROSA DE CABAL</t>
  </si>
  <si>
    <t>CARCASÍ</t>
  </si>
  <si>
    <t>MORROA</t>
  </si>
  <si>
    <t>CUNDAY</t>
  </si>
  <si>
    <t>DAGUA</t>
  </si>
  <si>
    <t>EL GUAMO</t>
  </si>
  <si>
    <t>CERINZA</t>
  </si>
  <si>
    <t>NEIRA</t>
  </si>
  <si>
    <t>SOLANO</t>
  </si>
  <si>
    <t>SAN LUIS DE GACENO</t>
  </si>
  <si>
    <t>INZÁ</t>
  </si>
  <si>
    <t>LA JAGUA DE IBIRICO</t>
  </si>
  <si>
    <t>EL LITORAL DEL SAN JUAN</t>
  </si>
  <si>
    <t>MONTERÍA</t>
  </si>
  <si>
    <t>CAQUEZA</t>
  </si>
  <si>
    <t>IQUIRA</t>
  </si>
  <si>
    <t>URUMITA</t>
  </si>
  <si>
    <t>PEDRAZA</t>
  </si>
  <si>
    <t>LEJANÍAS</t>
  </si>
  <si>
    <t>CUMBAL</t>
  </si>
  <si>
    <t>EL TARRA</t>
  </si>
  <si>
    <t>SANTUARIO</t>
  </si>
  <si>
    <t>CEPITÁ</t>
  </si>
  <si>
    <t>OVEJAS</t>
  </si>
  <si>
    <t>DOLORES</t>
  </si>
  <si>
    <t>EL ÁGUILA</t>
  </si>
  <si>
    <t>REPELÓN</t>
  </si>
  <si>
    <t>EL PEÑÓN</t>
  </si>
  <si>
    <t>CHINAVITA</t>
  </si>
  <si>
    <t>NORCASIA</t>
  </si>
  <si>
    <t>SOLITA</t>
  </si>
  <si>
    <t>TÁMARA</t>
  </si>
  <si>
    <t>JAMBALÓ</t>
  </si>
  <si>
    <t>LA PAZ</t>
  </si>
  <si>
    <t>ISTMINA</t>
  </si>
  <si>
    <t>MOÑITOS</t>
  </si>
  <si>
    <t>CARMEN DE CARUPA</t>
  </si>
  <si>
    <t>ISNOS</t>
  </si>
  <si>
    <t>VILLANUEVA</t>
  </si>
  <si>
    <t>PIJIÑO DEL CARMEN</t>
  </si>
  <si>
    <t>MAPIRIPÁN</t>
  </si>
  <si>
    <t>CUMBITARA</t>
  </si>
  <si>
    <t>EL ZULIA</t>
  </si>
  <si>
    <t>CERRITO</t>
  </si>
  <si>
    <t>PALMITO</t>
  </si>
  <si>
    <t>ESPINAL</t>
  </si>
  <si>
    <t>EL CAIRO</t>
  </si>
  <si>
    <t>BELLO</t>
  </si>
  <si>
    <t>SABANAGRANDE</t>
  </si>
  <si>
    <t>HATILLO DE LOBA</t>
  </si>
  <si>
    <t>CHIQUINQUIRÁ</t>
  </si>
  <si>
    <t>PÁCORA</t>
  </si>
  <si>
    <t>VALPARAÍSO</t>
  </si>
  <si>
    <t>TAURAMENA</t>
  </si>
  <si>
    <t>LA SIERRA</t>
  </si>
  <si>
    <t>JURADÓ</t>
  </si>
  <si>
    <t>PLANETA RICA</t>
  </si>
  <si>
    <t>CHAGUANÍ</t>
  </si>
  <si>
    <t>LA ARGENTINA</t>
  </si>
  <si>
    <t>PIVIJAY</t>
  </si>
  <si>
    <t>MESETAS</t>
  </si>
  <si>
    <t>EL CHARCO</t>
  </si>
  <si>
    <t>GRAMALOTE</t>
  </si>
  <si>
    <t>CHARALÁ</t>
  </si>
  <si>
    <t>SAMPUÉS</t>
  </si>
  <si>
    <t>FALAN</t>
  </si>
  <si>
    <t>EL CERRITO</t>
  </si>
  <si>
    <t>BELMIRA</t>
  </si>
  <si>
    <t>MAGANGUÉ</t>
  </si>
  <si>
    <t>CHÍQUIZA</t>
  </si>
  <si>
    <t>PALESTINA</t>
  </si>
  <si>
    <t>TRINIDAD</t>
  </si>
  <si>
    <t>LA VEGA</t>
  </si>
  <si>
    <t>PAILITAS</t>
  </si>
  <si>
    <t>LLORÓ</t>
  </si>
  <si>
    <t>PUEBLO NUEVO</t>
  </si>
  <si>
    <t>CHÍA</t>
  </si>
  <si>
    <t>LA PLATA</t>
  </si>
  <si>
    <t>PLATO</t>
  </si>
  <si>
    <t>PUERTO CONCORDIA</t>
  </si>
  <si>
    <t>EL PEÑOL</t>
  </si>
  <si>
    <t>HACARÍ</t>
  </si>
  <si>
    <t>CHARTA</t>
  </si>
  <si>
    <t>SAN BENITO ABAD</t>
  </si>
  <si>
    <t>FLANDES</t>
  </si>
  <si>
    <t>EL DOVIO</t>
  </si>
  <si>
    <t>BETANIA</t>
  </si>
  <si>
    <t>SANTA LUCÍA</t>
  </si>
  <si>
    <t>MAHATES</t>
  </si>
  <si>
    <t>CHISCAS</t>
  </si>
  <si>
    <t>PENSILVANIA</t>
  </si>
  <si>
    <t>LÓPEZ</t>
  </si>
  <si>
    <t>PELAYA</t>
  </si>
  <si>
    <t>MEDIO ATRATO</t>
  </si>
  <si>
    <t>PUERTO ESCONDIDO</t>
  </si>
  <si>
    <t>CHIPAQUE</t>
  </si>
  <si>
    <t>NÁTAGA</t>
  </si>
  <si>
    <t>PUEBLO VIEJO</t>
  </si>
  <si>
    <t>PUERTO GAITÁN</t>
  </si>
  <si>
    <t>EL ROSARIO</t>
  </si>
  <si>
    <t>HERRÁN</t>
  </si>
  <si>
    <t>SAN JUAN DE BETULIA</t>
  </si>
  <si>
    <t>FRESNO</t>
  </si>
  <si>
    <t>FLORIDA</t>
  </si>
  <si>
    <t>SANTO TOMÁS</t>
  </si>
  <si>
    <t>MARGARITA</t>
  </si>
  <si>
    <t>CHITA</t>
  </si>
  <si>
    <t>RIOSUCIO</t>
  </si>
  <si>
    <t>YOPAL</t>
  </si>
  <si>
    <t>MERCADERES</t>
  </si>
  <si>
    <t>PUEBLO BELLO</t>
  </si>
  <si>
    <t>MEDIO BAUDÓ</t>
  </si>
  <si>
    <t>PUERTO LIBERTADOR</t>
  </si>
  <si>
    <t>CHOACHÍ</t>
  </si>
  <si>
    <t>NEIVA</t>
  </si>
  <si>
    <t>REMOLINO</t>
  </si>
  <si>
    <t>PUERTO LLERAS</t>
  </si>
  <si>
    <t>EL TABLÓN DE GÓMEZ</t>
  </si>
  <si>
    <t>LA ESPERANZA</t>
  </si>
  <si>
    <t>CHIPATÁ</t>
  </si>
  <si>
    <t>SAN LUIS DE SINCÉ</t>
  </si>
  <si>
    <t>GUAMO</t>
  </si>
  <si>
    <t>GINEBRA</t>
  </si>
  <si>
    <t>SOLEDAD</t>
  </si>
  <si>
    <t>MARÍA LA BAJA</t>
  </si>
  <si>
    <t>CHITARAQUE</t>
  </si>
  <si>
    <t>MIRANDA</t>
  </si>
  <si>
    <t>RÍO DE ORO</t>
  </si>
  <si>
    <t>MEDIO SAN JUAN</t>
  </si>
  <si>
    <t>PURÍSIMA</t>
  </si>
  <si>
    <t>CHOCONTÁ</t>
  </si>
  <si>
    <t>OPORAPA</t>
  </si>
  <si>
    <t>SABANAS DE SAN ANGEL</t>
  </si>
  <si>
    <t>PUERTO LÓPEZ</t>
  </si>
  <si>
    <t>LA PLAYA</t>
  </si>
  <si>
    <t>CIMITARRA</t>
  </si>
  <si>
    <t>SAN MARCOS</t>
  </si>
  <si>
    <t>HERVEO</t>
  </si>
  <si>
    <t>GUACARÍ</t>
  </si>
  <si>
    <t>BURITICÁ</t>
  </si>
  <si>
    <t>SUAN</t>
  </si>
  <si>
    <t>MOMPÓS</t>
  </si>
  <si>
    <t>CHIVATÁ</t>
  </si>
  <si>
    <t>SALAMINA</t>
  </si>
  <si>
    <t>MORALES</t>
  </si>
  <si>
    <t>SAN ALBERTO</t>
  </si>
  <si>
    <t>NÓVITA</t>
  </si>
  <si>
    <t>SAHAGÚN</t>
  </si>
  <si>
    <t>COGUA</t>
  </si>
  <si>
    <t>PAICOL</t>
  </si>
  <si>
    <t>FRANCISCO PIZARRO</t>
  </si>
  <si>
    <t>LABATECA</t>
  </si>
  <si>
    <t>CONCEPCIÓN</t>
  </si>
  <si>
    <t>SAN ONOFRE</t>
  </si>
  <si>
    <t>HONDA</t>
  </si>
  <si>
    <t>GUADALAJARA DE BUGA</t>
  </si>
  <si>
    <t>CÁCERES</t>
  </si>
  <si>
    <t>TUBARÁ</t>
  </si>
  <si>
    <t>MONTECRISTO</t>
  </si>
  <si>
    <t>CHIVOR</t>
  </si>
  <si>
    <t>SAMANÁ</t>
  </si>
  <si>
    <t>PADILLA</t>
  </si>
  <si>
    <t>SAN DIEGO</t>
  </si>
  <si>
    <t>NUQUÍ</t>
  </si>
  <si>
    <t>SAN ANDRÉS SOTAVENTO</t>
  </si>
  <si>
    <t>COTA</t>
  </si>
  <si>
    <t>PALERMO</t>
  </si>
  <si>
    <t>SAN SEBASTIÁN DE BUENAVISTA</t>
  </si>
  <si>
    <t>RESTREPO</t>
  </si>
  <si>
    <t>FUNES</t>
  </si>
  <si>
    <t>LOS PATIOS</t>
  </si>
  <si>
    <t>CONFINES</t>
  </si>
  <si>
    <t>SAN PEDRO</t>
  </si>
  <si>
    <t>IBAGUÉ</t>
  </si>
  <si>
    <t>JAMUNDÍ</t>
  </si>
  <si>
    <t>CAICEDO</t>
  </si>
  <si>
    <t>USIACURÍ</t>
  </si>
  <si>
    <t>CIÉNEGA</t>
  </si>
  <si>
    <t>SAN JOSÉ</t>
  </si>
  <si>
    <t>PÁEZ</t>
  </si>
  <si>
    <t>SAN MARTÍN</t>
  </si>
  <si>
    <t>QUIBDÓ</t>
  </si>
  <si>
    <t>SAN ANTERO</t>
  </si>
  <si>
    <t>CUCUNUBÁ</t>
  </si>
  <si>
    <t>SAN ZENÓN</t>
  </si>
  <si>
    <t>SAN CARLOS DE GUAROA</t>
  </si>
  <si>
    <t>GUACHUCAL</t>
  </si>
  <si>
    <t>LOURDES</t>
  </si>
  <si>
    <t>CONTRATACIÓN</t>
  </si>
  <si>
    <t>SANTIAGO DE TOLÚ</t>
  </si>
  <si>
    <t>ICONONZO</t>
  </si>
  <si>
    <t>LA CUMBRE</t>
  </si>
  <si>
    <t>NOROSÍ</t>
  </si>
  <si>
    <t>CÓMBITA</t>
  </si>
  <si>
    <t>SUPÍA</t>
  </si>
  <si>
    <t>PATÍA</t>
  </si>
  <si>
    <t>TAMALAMEQUE</t>
  </si>
  <si>
    <t>RÍO IRO</t>
  </si>
  <si>
    <t>SAN BERNARDO DEL VIENTO</t>
  </si>
  <si>
    <t>EL COLEGIO</t>
  </si>
  <si>
    <t>PITAL</t>
  </si>
  <si>
    <t>SANTA ANA</t>
  </si>
  <si>
    <t>SAN JUAN DE ARAMA</t>
  </si>
  <si>
    <t>GUAITARILLA</t>
  </si>
  <si>
    <t>MUTISCUA</t>
  </si>
  <si>
    <t>COROMORO</t>
  </si>
  <si>
    <t>SINCELEJO</t>
  </si>
  <si>
    <t>LÉRIDA</t>
  </si>
  <si>
    <t>CAMPAMENTO</t>
  </si>
  <si>
    <t>PINILLOS</t>
  </si>
  <si>
    <t>COPER</t>
  </si>
  <si>
    <t>VICTORIA</t>
  </si>
  <si>
    <t>PIAMONTE</t>
  </si>
  <si>
    <t>VALLEDUPAR</t>
  </si>
  <si>
    <t>RÍO QUITO</t>
  </si>
  <si>
    <t>SAN CARLOS</t>
  </si>
  <si>
    <t>PITALITO</t>
  </si>
  <si>
    <t>SANTA BÁRBARA DE PINTO</t>
  </si>
  <si>
    <t>SAN JUANITO</t>
  </si>
  <si>
    <t>GUALMATÁN</t>
  </si>
  <si>
    <t>OCAÑA</t>
  </si>
  <si>
    <t>CURITÍ</t>
  </si>
  <si>
    <t>LÍBANO</t>
  </si>
  <si>
    <t>CAÑASGORDAS</t>
  </si>
  <si>
    <t>REGIDOR</t>
  </si>
  <si>
    <t>CORRALES</t>
  </si>
  <si>
    <t>VILLAMARÍA</t>
  </si>
  <si>
    <t>PIENDAMÓ</t>
  </si>
  <si>
    <t>SAN JOSÉ DE URÉ</t>
  </si>
  <si>
    <t>EL ROSAL</t>
  </si>
  <si>
    <t>RIVERA</t>
  </si>
  <si>
    <t>SANTA MARTA</t>
  </si>
  <si>
    <t>ILES</t>
  </si>
  <si>
    <t>PAMPLONA</t>
  </si>
  <si>
    <t>EL CARMEN DE CHUCURÍ</t>
  </si>
  <si>
    <t>TOLÚ VIEJO</t>
  </si>
  <si>
    <t>MARIQUITA</t>
  </si>
  <si>
    <t>OBANDO</t>
  </si>
  <si>
    <t>CARACOLÍ</t>
  </si>
  <si>
    <t>RÍO VIEJO</t>
  </si>
  <si>
    <t>COVARACHÍA</t>
  </si>
  <si>
    <t>VITERBO</t>
  </si>
  <si>
    <t>POPAYÁN</t>
  </si>
  <si>
    <t>SAN JOSÉ DEL PALMAR</t>
  </si>
  <si>
    <t>SAN PELAYO</t>
  </si>
  <si>
    <t>FACATATIVÁ</t>
  </si>
  <si>
    <t>SALADOBLANCO</t>
  </si>
  <si>
    <t>SITIONUEVO</t>
  </si>
  <si>
    <t>URIBE</t>
  </si>
  <si>
    <t>IMUÉS</t>
  </si>
  <si>
    <t>PAMPLONITA</t>
  </si>
  <si>
    <t>EL GUACAMAYO</t>
  </si>
  <si>
    <t>MELGAR</t>
  </si>
  <si>
    <t>PALMIRA</t>
  </si>
  <si>
    <t>CARAMANTA</t>
  </si>
  <si>
    <t>SAN CRISTÓBAL</t>
  </si>
  <si>
    <t>CUBARÁ</t>
  </si>
  <si>
    <t>PUERTO TEJADA</t>
  </si>
  <si>
    <t>SIPÍ</t>
  </si>
  <si>
    <t>TIERRALTA</t>
  </si>
  <si>
    <t>FOMEQUE</t>
  </si>
  <si>
    <t>SAN AGUSTÍN</t>
  </si>
  <si>
    <t>TENERIFE</t>
  </si>
  <si>
    <t>VILLAVICENCIO</t>
  </si>
  <si>
    <t>IPIALES</t>
  </si>
  <si>
    <t>MURILLO</t>
  </si>
  <si>
    <t>PRADERA</t>
  </si>
  <si>
    <t>CAREPA</t>
  </si>
  <si>
    <t>SAN ESTANISLAO</t>
  </si>
  <si>
    <t>CUCAITA</t>
  </si>
  <si>
    <t>PURACÉ</t>
  </si>
  <si>
    <t>TADÓ</t>
  </si>
  <si>
    <t>TUCHÍN</t>
  </si>
  <si>
    <t>FOSCA</t>
  </si>
  <si>
    <t>SANTA MARÍA</t>
  </si>
  <si>
    <t>ZAPAYÁN</t>
  </si>
  <si>
    <t>VISTA HERMOSA</t>
  </si>
  <si>
    <t>LA CRUZ</t>
  </si>
  <si>
    <t>RAGONVALIA</t>
  </si>
  <si>
    <t>EL PLAYÓN</t>
  </si>
  <si>
    <t>NATAGAIMA</t>
  </si>
  <si>
    <t>CAROLINA</t>
  </si>
  <si>
    <t>SAN FERNANDO</t>
  </si>
  <si>
    <t>CUÍTIVA</t>
  </si>
  <si>
    <t>ROSAS</t>
  </si>
  <si>
    <t>UNGUÍA</t>
  </si>
  <si>
    <t>VALENCIA</t>
  </si>
  <si>
    <t>FUNZA</t>
  </si>
  <si>
    <t>SUAZA</t>
  </si>
  <si>
    <t>ZONA BANANERA</t>
  </si>
  <si>
    <t>LA FLORIDA</t>
  </si>
  <si>
    <t>SALAZAR</t>
  </si>
  <si>
    <t>ENCINO</t>
  </si>
  <si>
    <t>ORTEGA</t>
  </si>
  <si>
    <t>RIOFRÍO</t>
  </si>
  <si>
    <t>CAUCASIA</t>
  </si>
  <si>
    <t>SAN JACINTO</t>
  </si>
  <si>
    <t>DUITAMA</t>
  </si>
  <si>
    <t>SAN SEBASTIÁN</t>
  </si>
  <si>
    <t>UNIÓN PANAMERICANA</t>
  </si>
  <si>
    <t>FÚQUENE</t>
  </si>
  <si>
    <t>TARQUI</t>
  </si>
  <si>
    <t>LA LLANADA</t>
  </si>
  <si>
    <t>SAN CALIXTO</t>
  </si>
  <si>
    <t>ENCISO</t>
  </si>
  <si>
    <t>PALOCABILDO</t>
  </si>
  <si>
    <t>ROLDANILLO</t>
  </si>
  <si>
    <t>CHIGORODÓ</t>
  </si>
  <si>
    <t>SAN JACINTO DEL CAUCA</t>
  </si>
  <si>
    <t>EL COCUY</t>
  </si>
  <si>
    <t>SANTA ROSA</t>
  </si>
  <si>
    <t>FUSAGASUGÁ</t>
  </si>
  <si>
    <t>TELLO</t>
  </si>
  <si>
    <t>LA TOLA</t>
  </si>
  <si>
    <t>SAN CAYETANO</t>
  </si>
  <si>
    <t>FLORIÁN</t>
  </si>
  <si>
    <t>PIEDRAS</t>
  </si>
  <si>
    <t>CISNEROS</t>
  </si>
  <si>
    <t>SAN JUAN NEPOMUCENO</t>
  </si>
  <si>
    <t>EL ESPINO</t>
  </si>
  <si>
    <t>SANTANDER DE QUILICHAO</t>
  </si>
  <si>
    <t>GACHALA</t>
  </si>
  <si>
    <t>TERUEL</t>
  </si>
  <si>
    <t>FLORIDABLANCA</t>
  </si>
  <si>
    <t>PLANADAS</t>
  </si>
  <si>
    <t>SEVILLA</t>
  </si>
  <si>
    <t>CIUDAD BOLÍVAR</t>
  </si>
  <si>
    <t>SAN MARTÍN DE LOBA</t>
  </si>
  <si>
    <t>FIRAVITOBA</t>
  </si>
  <si>
    <t>SILVIA</t>
  </si>
  <si>
    <t>GACHANCIPÁ</t>
  </si>
  <si>
    <t>TESALIA</t>
  </si>
  <si>
    <t>LEIVA</t>
  </si>
  <si>
    <t>SARDINATA</t>
  </si>
  <si>
    <t>GALÁN</t>
  </si>
  <si>
    <t>PRADO</t>
  </si>
  <si>
    <t>TORO</t>
  </si>
  <si>
    <t>COCORNÁ</t>
  </si>
  <si>
    <t>SAN PABLO DE BORBUR</t>
  </si>
  <si>
    <t>FLORESTA</t>
  </si>
  <si>
    <t>SOTARA</t>
  </si>
  <si>
    <t>GACHETÁ</t>
  </si>
  <si>
    <t>TIMANÁ</t>
  </si>
  <si>
    <t>LINARES</t>
  </si>
  <si>
    <t>SILOS</t>
  </si>
  <si>
    <t>GAMBITA</t>
  </si>
  <si>
    <t>PURIFICACIÓN</t>
  </si>
  <si>
    <t>TRUJILLO</t>
  </si>
  <si>
    <t>SANTA CATALINA</t>
  </si>
  <si>
    <t>GACHANTIVÁ</t>
  </si>
  <si>
    <t>SUÁREZ</t>
  </si>
  <si>
    <t>GAMA</t>
  </si>
  <si>
    <t>VILLAVIEJA</t>
  </si>
  <si>
    <t>LOS ANDES</t>
  </si>
  <si>
    <t>TEORAMA</t>
  </si>
  <si>
    <t>GIRÓN</t>
  </si>
  <si>
    <t>RIO BLANCO</t>
  </si>
  <si>
    <t>TULUÁ</t>
  </si>
  <si>
    <t>GAMEZA</t>
  </si>
  <si>
    <t>GIRARDOT</t>
  </si>
  <si>
    <t>YAGUARÁ</t>
  </si>
  <si>
    <t>MAGÜÍ</t>
  </si>
  <si>
    <t>TIBÚ</t>
  </si>
  <si>
    <t>GUACA</t>
  </si>
  <si>
    <t>RONCESVALLES</t>
  </si>
  <si>
    <t>ULLOA</t>
  </si>
  <si>
    <t>COPACABANA</t>
  </si>
  <si>
    <t>SANTA ROSA DEL SUR</t>
  </si>
  <si>
    <t>GARAGOA</t>
  </si>
  <si>
    <t>TIMBÍO</t>
  </si>
  <si>
    <t>MALLAMA</t>
  </si>
  <si>
    <t>TOLEDO</t>
  </si>
  <si>
    <t>ROVIRA</t>
  </si>
  <si>
    <t>VERSALLES</t>
  </si>
  <si>
    <t>DABEIBA</t>
  </si>
  <si>
    <t>SIMITÍ</t>
  </si>
  <si>
    <t>GUACAMAYAS</t>
  </si>
  <si>
    <t>TIMBIQUÍ</t>
  </si>
  <si>
    <t>GUACHETÁ</t>
  </si>
  <si>
    <t>MOSQUERA</t>
  </si>
  <si>
    <t>VILLA CARO</t>
  </si>
  <si>
    <t>GUAPOTÁ</t>
  </si>
  <si>
    <t>SALDAÑA</t>
  </si>
  <si>
    <t>VIJES</t>
  </si>
  <si>
    <t>DON MATÍAS</t>
  </si>
  <si>
    <t>SOPLAVIENTO</t>
  </si>
  <si>
    <t>GUATEQUE</t>
  </si>
  <si>
    <t>TORIBIO</t>
  </si>
  <si>
    <t>GUADUAS</t>
  </si>
  <si>
    <t>VILLA DEL ROSARIO</t>
  </si>
  <si>
    <t>GUAVATÁ</t>
  </si>
  <si>
    <t>SAN ANTONIO</t>
  </si>
  <si>
    <t>YOTOCO</t>
  </si>
  <si>
    <t>EBÉJICO</t>
  </si>
  <si>
    <t>TALAIGUA NUEVO</t>
  </si>
  <si>
    <t>GUAYATÁ</t>
  </si>
  <si>
    <t>TOTORÓ</t>
  </si>
  <si>
    <t>GUASCA</t>
  </si>
  <si>
    <t>OLAYA HERRERA</t>
  </si>
  <si>
    <t>GÜEPSA</t>
  </si>
  <si>
    <t>SAN LUIS</t>
  </si>
  <si>
    <t>YUMBO</t>
  </si>
  <si>
    <t>EL BAGRE</t>
  </si>
  <si>
    <t>TIQUISIO</t>
  </si>
  <si>
    <t>GÜICÁN</t>
  </si>
  <si>
    <t>VILLA RICA</t>
  </si>
  <si>
    <t>GUATAQUÍ</t>
  </si>
  <si>
    <t>OSPINA</t>
  </si>
  <si>
    <t>HATO</t>
  </si>
  <si>
    <t>SANTA ISABEL</t>
  </si>
  <si>
    <t>ZARZAL</t>
  </si>
  <si>
    <t>EL CARMEN DE VIBORAL</t>
  </si>
  <si>
    <t>TURBACO</t>
  </si>
  <si>
    <t>IZA</t>
  </si>
  <si>
    <t>GUATAVITA</t>
  </si>
  <si>
    <t>PASTO</t>
  </si>
  <si>
    <t>JESÚS MARÍA</t>
  </si>
  <si>
    <t>EL SANTUARIO</t>
  </si>
  <si>
    <t>TURBANÁ</t>
  </si>
  <si>
    <t>JENESANO</t>
  </si>
  <si>
    <t>GUAYABAL DE SIQUIMA</t>
  </si>
  <si>
    <t>POLICARPA</t>
  </si>
  <si>
    <t>JORDÁN</t>
  </si>
  <si>
    <t>VALLE DE SAN JUAN</t>
  </si>
  <si>
    <t>ENTRERRIOS</t>
  </si>
  <si>
    <t>JERICÓ</t>
  </si>
  <si>
    <t>GUAYABETAL</t>
  </si>
  <si>
    <t>POTOSÍ</t>
  </si>
  <si>
    <t>LA BELLEZA</t>
  </si>
  <si>
    <t>VENADILLO</t>
  </si>
  <si>
    <t>ENVIGADO</t>
  </si>
  <si>
    <t>ZAMBRANO</t>
  </si>
  <si>
    <t>LA CAPILLA</t>
  </si>
  <si>
    <t>GUTIÉRREZ</t>
  </si>
  <si>
    <t>VILLAHERMOSA</t>
  </si>
  <si>
    <t>FREDONIA</t>
  </si>
  <si>
    <t>LA UVITA</t>
  </si>
  <si>
    <t>JERUSALÉN</t>
  </si>
  <si>
    <t>PUERRES</t>
  </si>
  <si>
    <t>LANDÁZURI</t>
  </si>
  <si>
    <t>VILLARRICA</t>
  </si>
  <si>
    <t>FRONTINO</t>
  </si>
  <si>
    <t>JUNÍN</t>
  </si>
  <si>
    <t>PUPIALES</t>
  </si>
  <si>
    <t>LEBRÍJA</t>
  </si>
  <si>
    <t>GIRALDO</t>
  </si>
  <si>
    <t>LABRANZAGRANDE</t>
  </si>
  <si>
    <t>LA CALERA</t>
  </si>
  <si>
    <t>RICAURTE</t>
  </si>
  <si>
    <t>LOS SANTOS</t>
  </si>
  <si>
    <t>GIRARDOTA</t>
  </si>
  <si>
    <t>MACANAL</t>
  </si>
  <si>
    <t>LA MESA</t>
  </si>
  <si>
    <t>ROBERTO PAYÁN</t>
  </si>
  <si>
    <t>MACARAVITA</t>
  </si>
  <si>
    <t>GÓMEZ PLATA</t>
  </si>
  <si>
    <t>MARIPÍ</t>
  </si>
  <si>
    <t>LA PALMA</t>
  </si>
  <si>
    <t>SAMANIEGO</t>
  </si>
  <si>
    <t>MÁLAGA</t>
  </si>
  <si>
    <t>LA PEÑA</t>
  </si>
  <si>
    <t>SAN ANDRÉS DE TUMACO</t>
  </si>
  <si>
    <t>MATANZA</t>
  </si>
  <si>
    <t>MONGUA</t>
  </si>
  <si>
    <t>SAN BERNARDO</t>
  </si>
  <si>
    <t>MOGOTES</t>
  </si>
  <si>
    <t>GUARNE</t>
  </si>
  <si>
    <t>MONGUÍ</t>
  </si>
  <si>
    <t>LENGUAZAQUE</t>
  </si>
  <si>
    <t>SAN LORENZO</t>
  </si>
  <si>
    <t>MOLAGAVITA</t>
  </si>
  <si>
    <t>GUATAPÉ</t>
  </si>
  <si>
    <t>MONIQUIRÁ</t>
  </si>
  <si>
    <t>MACHETA</t>
  </si>
  <si>
    <t>SAN PABLO</t>
  </si>
  <si>
    <t>OCAMONTE</t>
  </si>
  <si>
    <t>HELICONIA</t>
  </si>
  <si>
    <t>MOTAVITA</t>
  </si>
  <si>
    <t>MADRID</t>
  </si>
  <si>
    <t>SAN PEDRO DE CARTAGO</t>
  </si>
  <si>
    <t>OIBA</t>
  </si>
  <si>
    <t>HISPANIA</t>
  </si>
  <si>
    <t>MUZO</t>
  </si>
  <si>
    <t>MANTA</t>
  </si>
  <si>
    <t>SANDONÁ</t>
  </si>
  <si>
    <t>ONZAGA</t>
  </si>
  <si>
    <t>ITAGUI</t>
  </si>
  <si>
    <t>NOBSA</t>
  </si>
  <si>
    <t>MEDINA</t>
  </si>
  <si>
    <t>SANTA BÁRBARA</t>
  </si>
  <si>
    <t>PALMAR</t>
  </si>
  <si>
    <t>ITUANGO</t>
  </si>
  <si>
    <t>NUEVO COLÓN</t>
  </si>
  <si>
    <t>SANTACRUZ</t>
  </si>
  <si>
    <t>PALMAS DEL SOCORRO</t>
  </si>
  <si>
    <t>JARDÍN</t>
  </si>
  <si>
    <t>OICATÁ</t>
  </si>
  <si>
    <t>SAPUYES</t>
  </si>
  <si>
    <t>PÁRAMO</t>
  </si>
  <si>
    <t>OTANCHE</t>
  </si>
  <si>
    <t>NEMOCÓN</t>
  </si>
  <si>
    <t>TAMINANGO</t>
  </si>
  <si>
    <t>PIEDECUESTA</t>
  </si>
  <si>
    <t>LA CEJA</t>
  </si>
  <si>
    <t>PACHAVITA</t>
  </si>
  <si>
    <t>NILO</t>
  </si>
  <si>
    <t>TANGUA</t>
  </si>
  <si>
    <t>PINCHOTE</t>
  </si>
  <si>
    <t>LA ESTRELLA</t>
  </si>
  <si>
    <t>NIMAIMA</t>
  </si>
  <si>
    <t>TÚQUERRES</t>
  </si>
  <si>
    <t>PUENTE NACIONAL</t>
  </si>
  <si>
    <t>LA PINTADA</t>
  </si>
  <si>
    <t>PAIPA</t>
  </si>
  <si>
    <t>NOCAIMA</t>
  </si>
  <si>
    <t>YACUANQUER</t>
  </si>
  <si>
    <t>PUERTO PARRA</t>
  </si>
  <si>
    <t>PAJARITO</t>
  </si>
  <si>
    <t>PACHO</t>
  </si>
  <si>
    <t>PUERTO WILCHES</t>
  </si>
  <si>
    <t>LIBORINA</t>
  </si>
  <si>
    <t>PANQUEBA</t>
  </si>
  <si>
    <t>PAIME</t>
  </si>
  <si>
    <t>RIONEGRO</t>
  </si>
  <si>
    <t>MACEO</t>
  </si>
  <si>
    <t>PAUNA</t>
  </si>
  <si>
    <t>PANDI</t>
  </si>
  <si>
    <t>SABANA DE TORRES</t>
  </si>
  <si>
    <t>MARINILLA</t>
  </si>
  <si>
    <t>PAYA</t>
  </si>
  <si>
    <t>PARATEBUENO</t>
  </si>
  <si>
    <t>MEDELLÍN</t>
  </si>
  <si>
    <t>PAZ DE RÍO</t>
  </si>
  <si>
    <t>PASCA</t>
  </si>
  <si>
    <t>SAN BENITO</t>
  </si>
  <si>
    <t>MONTEBELLO</t>
  </si>
  <si>
    <t>PESCA</t>
  </si>
  <si>
    <t>PUERTO SALGAR</t>
  </si>
  <si>
    <t>SAN GIL</t>
  </si>
  <si>
    <t>MURINDÓ</t>
  </si>
  <si>
    <t>PISBA</t>
  </si>
  <si>
    <t>PULÍ</t>
  </si>
  <si>
    <t>SAN JOAQUÍN</t>
  </si>
  <si>
    <t>MUTATÁ</t>
  </si>
  <si>
    <t>PUERTO BOYACÁ</t>
  </si>
  <si>
    <t>QUEBRADANEGRA</t>
  </si>
  <si>
    <t>SAN JOSÉ DE MIRANDA</t>
  </si>
  <si>
    <t>QUÍPAMA</t>
  </si>
  <si>
    <t>QUETAME</t>
  </si>
  <si>
    <t>NECHÍ</t>
  </si>
  <si>
    <t>RAMIRIQUÍ</t>
  </si>
  <si>
    <t>QUIPILE</t>
  </si>
  <si>
    <t>SAN VICENTE DE CHUCURÍ</t>
  </si>
  <si>
    <t>NECOCLÍ</t>
  </si>
  <si>
    <t>RÁQUIRA</t>
  </si>
  <si>
    <t>OLAYA</t>
  </si>
  <si>
    <t>RONDÓN</t>
  </si>
  <si>
    <t>SAN ANTONIO DEL TEQUENDAMA</t>
  </si>
  <si>
    <t>SANTA HELENA DEL OPÓN</t>
  </si>
  <si>
    <t>PEÑOL</t>
  </si>
  <si>
    <t>SABOYÁ</t>
  </si>
  <si>
    <t>SIMACOTA</t>
  </si>
  <si>
    <t>PEQUE</t>
  </si>
  <si>
    <t>SÁCHICA</t>
  </si>
  <si>
    <t>SOCORRO</t>
  </si>
  <si>
    <t>PUEBLORRICO</t>
  </si>
  <si>
    <t>SAMACÁ</t>
  </si>
  <si>
    <t>SUAITA</t>
  </si>
  <si>
    <t>PUERTO BERRÍO</t>
  </si>
  <si>
    <t>SAN EDUARDO</t>
  </si>
  <si>
    <t>SAN JUAN DE RÍO SECO</t>
  </si>
  <si>
    <t>PUERTO NARE</t>
  </si>
  <si>
    <t>SAN JOSÉ DE PARE</t>
  </si>
  <si>
    <t>SASAIMA</t>
  </si>
  <si>
    <t>SURATÁ</t>
  </si>
  <si>
    <t>PUERTO TRIUNFO</t>
  </si>
  <si>
    <t>SESQUILÉ</t>
  </si>
  <si>
    <t>TONA</t>
  </si>
  <si>
    <t>REMEDIOS</t>
  </si>
  <si>
    <t>SAN MATEO</t>
  </si>
  <si>
    <t>SIBATÉ</t>
  </si>
  <si>
    <t>VALLE DE SAN JOSÉ</t>
  </si>
  <si>
    <t>RETIRO</t>
  </si>
  <si>
    <t>SAN MIGUEL DE SEMA</t>
  </si>
  <si>
    <t>SILVANIA</t>
  </si>
  <si>
    <t>VÉLEZ</t>
  </si>
  <si>
    <t>SIMIJACA</t>
  </si>
  <si>
    <t>VETAS</t>
  </si>
  <si>
    <t>SOACHA</t>
  </si>
  <si>
    <t>SABANETA</t>
  </si>
  <si>
    <t>SANTA ROSA DE VITERBO</t>
  </si>
  <si>
    <t>SOPÓ</t>
  </si>
  <si>
    <t>ZAPATOCA</t>
  </si>
  <si>
    <t>SALGAR</t>
  </si>
  <si>
    <t>SANTA SOFÍA</t>
  </si>
  <si>
    <t>SUBACHOQUE</t>
  </si>
  <si>
    <t>SAN ANDRÉS DE CUERQUÍA</t>
  </si>
  <si>
    <t>SANTANA</t>
  </si>
  <si>
    <t>SUESCA</t>
  </si>
  <si>
    <t>SATIVANORTE</t>
  </si>
  <si>
    <t>SUPATÁ</t>
  </si>
  <si>
    <t>SATIVASUR</t>
  </si>
  <si>
    <t>SUSA</t>
  </si>
  <si>
    <t>SAN JERÓNIMO</t>
  </si>
  <si>
    <t>SIACHOQUE</t>
  </si>
  <si>
    <t>SUTATAUSA</t>
  </si>
  <si>
    <t>SAN JOSÉ DE LA MONTAÑA</t>
  </si>
  <si>
    <t>SOATÁ</t>
  </si>
  <si>
    <t>TABIO</t>
  </si>
  <si>
    <t>SAN JUAN DE URABÁ</t>
  </si>
  <si>
    <t>SOCHA</t>
  </si>
  <si>
    <t>TAUSA</t>
  </si>
  <si>
    <t>SOCOTÁ</t>
  </si>
  <si>
    <t>TENA</t>
  </si>
  <si>
    <t>SOGAMOSO</t>
  </si>
  <si>
    <t>TENJO</t>
  </si>
  <si>
    <t>SAN PEDRO DE URABA</t>
  </si>
  <si>
    <t>SOMONDOCO</t>
  </si>
  <si>
    <t>TIBACUY</t>
  </si>
  <si>
    <t>SAN RAFAEL</t>
  </si>
  <si>
    <t>SORA</t>
  </si>
  <si>
    <t>TIBIRITA</t>
  </si>
  <si>
    <t>SAN ROQUE</t>
  </si>
  <si>
    <t>SORACÁ</t>
  </si>
  <si>
    <t>TOCAIMA</t>
  </si>
  <si>
    <t>SAN VICENTE</t>
  </si>
  <si>
    <t>SOTAQUIRÁ</t>
  </si>
  <si>
    <t>TOCANCIPÁ</t>
  </si>
  <si>
    <t>SUSACÓN</t>
  </si>
  <si>
    <t>TOPAIPÍ</t>
  </si>
  <si>
    <t>SANTA ROSA DE OSOS</t>
  </si>
  <si>
    <t>SUTAMARCHÁN</t>
  </si>
  <si>
    <t>UBALÁ</t>
  </si>
  <si>
    <t>SANTAFÉ DE ANTIOQUIA</t>
  </si>
  <si>
    <t>SUTATENZA</t>
  </si>
  <si>
    <t>UBAQUE</t>
  </si>
  <si>
    <t>SANTO DOMINGO</t>
  </si>
  <si>
    <t>TASCO</t>
  </si>
  <si>
    <t>UNE</t>
  </si>
  <si>
    <t>SEGOVIA</t>
  </si>
  <si>
    <t>TENZA</t>
  </si>
  <si>
    <t>ÚTICA</t>
  </si>
  <si>
    <t>SONSÓN</t>
  </si>
  <si>
    <t>TIBANÁ</t>
  </si>
  <si>
    <t>VENECIA</t>
  </si>
  <si>
    <t>SOPETRÁN</t>
  </si>
  <si>
    <t>TIBASOSA</t>
  </si>
  <si>
    <t>VERGARA</t>
  </si>
  <si>
    <t>TÁMESIS</t>
  </si>
  <si>
    <t>TINJACÁ</t>
  </si>
  <si>
    <t>VIANÍ</t>
  </si>
  <si>
    <t>TARAZÁ</t>
  </si>
  <si>
    <t>TIPACOQUE</t>
  </si>
  <si>
    <t>VILLA DE SAN DIEGO DE UBATE</t>
  </si>
  <si>
    <t>TARSO</t>
  </si>
  <si>
    <t>TOCA</t>
  </si>
  <si>
    <t>VILLAGÓMEZ</t>
  </si>
  <si>
    <t>TITIRIBÍ</t>
  </si>
  <si>
    <t>TOGÜÍ</t>
  </si>
  <si>
    <t>VILLAPINZÓN</t>
  </si>
  <si>
    <t>TÓPAGA</t>
  </si>
  <si>
    <t>VILLETA</t>
  </si>
  <si>
    <t>TURBO</t>
  </si>
  <si>
    <t>TOTA</t>
  </si>
  <si>
    <t>VIOTÁ</t>
  </si>
  <si>
    <t>URAMITA</t>
  </si>
  <si>
    <t>TUNJA</t>
  </si>
  <si>
    <t>YACOPÍ</t>
  </si>
  <si>
    <t>URRAO</t>
  </si>
  <si>
    <t>TUNUNGUÁ</t>
  </si>
  <si>
    <t>ZIPACÓN</t>
  </si>
  <si>
    <t>VALDIVIA</t>
  </si>
  <si>
    <t>TURMEQUÉ</t>
  </si>
  <si>
    <t>ZIPAQUIRÁ</t>
  </si>
  <si>
    <t>TUTA</t>
  </si>
  <si>
    <t>VEGACHÍ</t>
  </si>
  <si>
    <t>TUTAZÁ</t>
  </si>
  <si>
    <t>UMBITA</t>
  </si>
  <si>
    <t>VIGÍA DEL FUERTE</t>
  </si>
  <si>
    <t>VENTAQUEMADA</t>
  </si>
  <si>
    <t>YALÍ</t>
  </si>
  <si>
    <t>VILLA DE LEYVA</t>
  </si>
  <si>
    <t>YARUMAL</t>
  </si>
  <si>
    <t>VIRACACHÁ</t>
  </si>
  <si>
    <t>YOLOMBÓ</t>
  </si>
  <si>
    <t>ZETAQUIRA</t>
  </si>
  <si>
    <t>YONDÓ</t>
  </si>
  <si>
    <t>ZARAGOZA</t>
  </si>
  <si>
    <t>ZONA DE UBICACIÓN</t>
  </si>
  <si>
    <t>MODALIDAD</t>
  </si>
  <si>
    <t>SERVICIO</t>
  </si>
  <si>
    <t>CUMPLE</t>
  </si>
  <si>
    <t>URBANA</t>
  </si>
  <si>
    <t>INSTITUCIONAL</t>
  </si>
  <si>
    <t>RURAL</t>
  </si>
  <si>
    <t>COMUNITARIA</t>
  </si>
  <si>
    <t>NO CUMPLE</t>
  </si>
  <si>
    <t>RURAL DISPERSA</t>
  </si>
  <si>
    <t>PROPIA E INTERCULTURAL</t>
  </si>
  <si>
    <t>JARDIN SOCIAL</t>
  </si>
  <si>
    <t>NO APLICA</t>
  </si>
  <si>
    <t>HOGAR EMPRESARIAL</t>
  </si>
  <si>
    <t>UCA FORMA DE ATENCIÓN 1</t>
  </si>
  <si>
    <t>TIPO DE USUARIO</t>
  </si>
  <si>
    <t>TIPO DE IDENTIFICACIÓN</t>
  </si>
  <si>
    <t>COMORBILIDADES</t>
  </si>
  <si>
    <t>RESPUESTA</t>
  </si>
  <si>
    <t>Mujer gestante</t>
  </si>
  <si>
    <t>1. Registro civil</t>
  </si>
  <si>
    <t>1. Ninguna</t>
  </si>
  <si>
    <t>SI</t>
  </si>
  <si>
    <t>Niña o niño</t>
  </si>
  <si>
    <t>2. Tarjeta de Identidad</t>
  </si>
  <si>
    <t>2. Cardiopatías incluyendo cardiopatías congénitas no corregidas</t>
  </si>
  <si>
    <t>NO</t>
  </si>
  <si>
    <t>3. Cédula ciudadanía</t>
  </si>
  <si>
    <t>3. Hipertensión arterial</t>
  </si>
  <si>
    <t>4. Cedula de extranjería</t>
  </si>
  <si>
    <t>4. Neumopatías crónicas desde asma no controlada y/o asma grave</t>
  </si>
  <si>
    <t>5. Pasaporte</t>
  </si>
  <si>
    <t>5. Enfermedad pulmonar crónica -EPOC</t>
  </si>
  <si>
    <t>6. Permiso especial de permanencia (PEP)</t>
  </si>
  <si>
    <t>6. Fibrosis quística</t>
  </si>
  <si>
    <t>7. Sin Información</t>
  </si>
  <si>
    <t>7. Enfermedad hepática aguda o crónica sintomática</t>
  </si>
  <si>
    <t>8. Anemia de células falciformes</t>
  </si>
  <si>
    <t>9. Inmunodeficiencias primarias y secundarias incluido VIH</t>
  </si>
  <si>
    <t>10. Cáncer</t>
  </si>
  <si>
    <t>11. Uso prolongado de esteroides</t>
  </si>
  <si>
    <t>12. Inmunosupresores o quimioterapia</t>
  </si>
  <si>
    <t>13. Insuficiencia renal</t>
  </si>
  <si>
    <t>14. Condiciones metabólicas como diabetes, desnutrición entre otros</t>
  </si>
  <si>
    <t>ROL</t>
  </si>
  <si>
    <t>TIPO DE INDENTIFICACIÓN</t>
  </si>
  <si>
    <t xml:space="preserve">1. Coordinador(a) o director (a) </t>
  </si>
  <si>
    <t>1. Cédula ciudadanía</t>
  </si>
  <si>
    <t xml:space="preserve">2. Agentes educativos o profesional en pedagogía </t>
  </si>
  <si>
    <t>2. Cedula de extranjería</t>
  </si>
  <si>
    <t xml:space="preserve">3. Madre y/o padre comunitario </t>
  </si>
  <si>
    <t>3. Pasaporte</t>
  </si>
  <si>
    <t xml:space="preserve">4. Auxiliar Pedagógico </t>
  </si>
  <si>
    <t>4. Permiso especial de permanencia (PEP)</t>
  </si>
  <si>
    <t xml:space="preserve">5. Profesional en salud y nutrición </t>
  </si>
  <si>
    <t>5. Sin Información</t>
  </si>
  <si>
    <t xml:space="preserve">6. Profesional psicosocial </t>
  </si>
  <si>
    <t xml:space="preserve">7. Auxiliar de servicios generales </t>
  </si>
  <si>
    <t xml:space="preserve">8. Manipulador de alimentos </t>
  </si>
  <si>
    <t xml:space="preserve">9. Dinamizador comunitario </t>
  </si>
  <si>
    <t>10. Administrativo</t>
  </si>
  <si>
    <t>DESPLEGABLE</t>
  </si>
  <si>
    <t xml:space="preserve">Las paredes, pisos y demás superficies de toda la UDS/UCA son en material de fácil limpieza y desinfección. </t>
  </si>
  <si>
    <t>El área de consumo de alimentos cuenta con ventilación natural.</t>
  </si>
  <si>
    <t>Los espacios pedagógicos cuenta con ventilación natural.</t>
  </si>
  <si>
    <t>El área de servicios sanitarios para niñas y niños cumple con las condiciones definidas en el estándar 40 del manual técnicos operativos de acuerdo con la modalidad</t>
  </si>
  <si>
    <t>El área de preparación de alimentos cuenta con ventilación natural.</t>
  </si>
  <si>
    <t xml:space="preserve">El área de servicios sanitarios para adultos cumple con las condiciones definidas en el estándar 40 en  los manuales técnicos operativos de las modalidades de primera infancia. </t>
  </si>
  <si>
    <t>NA</t>
  </si>
  <si>
    <t>El área de consumo de alimentos cuenta con iluminación natural o artificial.</t>
  </si>
  <si>
    <t>El área de preparación de alimentos cuenta con iluminación natural o artificial.</t>
  </si>
  <si>
    <t>Los espacios pedagógicos cuenta con iluminación natural o artificial.</t>
  </si>
  <si>
    <t>Centro Zonal</t>
  </si>
  <si>
    <t>III. RESULTADO</t>
  </si>
  <si>
    <t>II. CRITERIOS DE ANÁLISIS PARA DEFINIR LA ASISTENCIA PRESENCIAL AL SERVICIO</t>
  </si>
  <si>
    <t>Total usuarios en atención remota</t>
  </si>
  <si>
    <t>Total usuarios registrados</t>
  </si>
  <si>
    <t>Total usuarios en atención presencial</t>
  </si>
  <si>
    <t>Resumen de la información registrada</t>
  </si>
  <si>
    <r>
      <t xml:space="preserve">7.1 Si respondió </t>
    </r>
    <r>
      <rPr>
        <b/>
        <u/>
        <sz val="10"/>
        <color theme="1"/>
        <rFont val="Arial"/>
        <family val="2"/>
      </rPr>
      <t>SI</t>
    </r>
    <r>
      <rPr>
        <b/>
        <sz val="10"/>
        <color theme="1"/>
        <rFont val="Arial"/>
        <family val="2"/>
      </rPr>
      <t xml:space="preserve"> a la anterior pregunta, indique el tipo de enfermedad, de lo contrario coloque "1. Ninguna"</t>
    </r>
  </si>
  <si>
    <t>Antes de imprimir este documento… piense en el medio ambiente!</t>
  </si>
  <si>
    <t>Cualquier copia impresa de este documento se considera como COPIA NO CONTROLADA</t>
  </si>
  <si>
    <t> LOS DATOS PROPORCIONADOS SERÁN TRATADOS DE ACUERDO A LA POLÍTICA DE TRATAMIENTO DE DATOS PERSONALES DEL ICBF Y A LA LEY 1581 DE 2012</t>
  </si>
  <si>
    <r>
      <t xml:space="preserve">Edad
</t>
    </r>
    <r>
      <rPr>
        <b/>
        <sz val="8"/>
        <color theme="1"/>
        <rFont val="Arial"/>
        <family val="2"/>
      </rPr>
      <t>(Se calcula de forma automática de acuerdo con la fecha de nacimiento)</t>
    </r>
  </si>
  <si>
    <r>
      <t xml:space="preserve">1. ¿El usuario es menor de dos (2) años?
</t>
    </r>
    <r>
      <rPr>
        <b/>
        <sz val="8"/>
        <color theme="1"/>
        <rFont val="Arial"/>
        <family val="2"/>
      </rPr>
      <t>(Se calcula de forma automatica)</t>
    </r>
  </si>
  <si>
    <r>
      <t xml:space="preserve">Número de criterios con excepción
</t>
    </r>
    <r>
      <rPr>
        <b/>
        <sz val="8"/>
        <color theme="1"/>
        <rFont val="Arial"/>
        <family val="2"/>
      </rPr>
      <t>(Se calcula de forma automática)</t>
    </r>
  </si>
  <si>
    <r>
      <t xml:space="preserve">Tipo de atención
</t>
    </r>
    <r>
      <rPr>
        <b/>
        <sz val="8"/>
        <color theme="1"/>
        <rFont val="Arial"/>
        <family val="2"/>
      </rPr>
      <t>(Se calcula de forma automática)</t>
    </r>
  </si>
  <si>
    <t>Total talento humano registrado</t>
  </si>
  <si>
    <t>INFORMACIÓN DEL TALENTO HUMANO DE LA UNIDAD DE SERVICIO / UNIDAD COMUNITARIA DE ATENCIÓN / UNIDAD DE ATENCIÓN</t>
  </si>
  <si>
    <t>Total TH en atención remota</t>
  </si>
  <si>
    <t>Total TH en atención presencial</t>
  </si>
  <si>
    <t>11. Otro</t>
  </si>
  <si>
    <t>¿La persona se encuentra en estado de gestación?</t>
  </si>
  <si>
    <r>
      <t xml:space="preserve">1. ¿La persona es mayor de sesenta (60) años?
</t>
    </r>
    <r>
      <rPr>
        <b/>
        <sz val="8"/>
        <color theme="1"/>
        <rFont val="Arial"/>
        <family val="2"/>
      </rPr>
      <t>(Se calcula de forma automatica)</t>
    </r>
  </si>
  <si>
    <t>8. ¿La persona habita con personas que tienen enfermedades de base que implican alto riesgo en caso de infección respiratoria aguda y COVID-19?</t>
  </si>
  <si>
    <r>
      <t xml:space="preserve">8.1 Si respondió </t>
    </r>
    <r>
      <rPr>
        <b/>
        <u/>
        <sz val="10"/>
        <color theme="1"/>
        <rFont val="Arial"/>
        <family val="2"/>
      </rPr>
      <t>SI</t>
    </r>
    <r>
      <rPr>
        <b/>
        <sz val="10"/>
        <color theme="1"/>
        <rFont val="Arial"/>
        <family val="2"/>
      </rPr>
      <t xml:space="preserve"> a la anterior pregunta, indique el tipo de enfermedad, de lo contrario coloque "1. Ninguna"</t>
    </r>
  </si>
  <si>
    <t xml:space="preserve">9. Para el desplazamiento al lugar de atención, ¿la persona requiere hacer uso del servicio de transporte público ? </t>
  </si>
  <si>
    <r>
      <t xml:space="preserve">10. Si el usuario </t>
    </r>
    <r>
      <rPr>
        <b/>
        <u/>
        <sz val="10"/>
        <color theme="1"/>
        <rFont val="Arial"/>
        <family val="2"/>
      </rPr>
      <t>es mujer gestante</t>
    </r>
    <r>
      <rPr>
        <b/>
        <sz val="10"/>
        <color theme="1"/>
        <rFont val="Arial"/>
        <family val="2"/>
      </rPr>
      <t>, ¿tiene prescripción medica, que le impida asistir al servicio de forma presencial?</t>
    </r>
  </si>
  <si>
    <r>
      <t xml:space="preserve">10.1 Si respondió </t>
    </r>
    <r>
      <rPr>
        <b/>
        <u/>
        <sz val="10"/>
        <color theme="1"/>
        <rFont val="Arial"/>
        <family val="2"/>
      </rPr>
      <t>SI</t>
    </r>
    <r>
      <rPr>
        <b/>
        <sz val="10"/>
        <color theme="1"/>
        <rFont val="Arial"/>
        <family val="2"/>
      </rPr>
      <t xml:space="preserve"> a la anterior pregunta, mencione cuál es la prescripción médica</t>
    </r>
  </si>
  <si>
    <t>FAMILIAR</t>
  </si>
  <si>
    <t>UCA FORMA DE ATENCIÓN 2</t>
  </si>
  <si>
    <t>UCA FORMA DE ATENCIÓN MIXTA</t>
  </si>
  <si>
    <t>CDI - CENTRO DE DESARROLLO INFANTIL</t>
  </si>
  <si>
    <t>HI - HOGAR INFANTIL</t>
  </si>
  <si>
    <t>HOGAR MÚLTIPLE</t>
  </si>
  <si>
    <t>DIER - DESARROLLO INFANTIL EN ESTABLECIMIENTOS DE RECLUSIÓN</t>
  </si>
  <si>
    <t>DIMF - DESARROLLO INFANTIL EN MEDIO FAMILIAR</t>
  </si>
  <si>
    <t>FAMI - HOCAR COMUNITARIO DE BIENESTAR FAMILIAR</t>
  </si>
  <si>
    <t>HCB - HOGAR COMUNITARIO DE BIENESTAR</t>
  </si>
  <si>
    <t>HCB AGRUPADO</t>
  </si>
  <si>
    <t>HCB INTEGRAL</t>
  </si>
  <si>
    <t>PILOTO EDUCACIÓN INICIAL RURAL Y RURAL DISPERSA</t>
  </si>
  <si>
    <t>Áreas y espacios pedagógicos disponibles para la atención</t>
  </si>
  <si>
    <t>Espacio Pedagógico 1</t>
  </si>
  <si>
    <t>Espacio Pedagógico 2</t>
  </si>
  <si>
    <t>Espacio Pedagógico 3</t>
  </si>
  <si>
    <t>Espacio Pedagógico 4</t>
  </si>
  <si>
    <t>Ancho 
(metros)</t>
  </si>
  <si>
    <t>Espacios Pedagógicos 
(salones, aulas)</t>
  </si>
  <si>
    <t>II. VALORACIÓN ESTADO DE LA UNIDAD DE SERVICIO / UNIDAD COMUNITARIA DE ATENCIÓN / UNIDAD DE ATENCIÓN</t>
  </si>
  <si>
    <t>Espacio Pedagógico 5</t>
  </si>
  <si>
    <t>Espacio Pedagógico 6</t>
  </si>
  <si>
    <t>Longitud 
(metros)</t>
  </si>
  <si>
    <t>Nota: El espacio esta disponible para colocar áreas adicionales con las que cuenta la UDS</t>
  </si>
  <si>
    <t>A continuación, se presentan los criterios para valorar el estado de la UDS/UCA/UA donde se realiza la atención niñas, niños y mujeres gestantes, por favor revise la información y seleccione SI/NO
Nota: Recuerde que la información corresponde a la realidad actual de la UDS/UCA.</t>
  </si>
  <si>
    <t>IV. RESULTADOS</t>
  </si>
  <si>
    <t xml:space="preserve">Dispone de los muebles, elementos pedagógicos suficientes y pertinentes para las necesidades de desarrollo integral de la población atendida y el contexto sociocultural, que cumplan con condiciones de seguridad, facilidad para la limpieza y desinfección y suficientes de acuerdo con el servicio y grupo de atención, así como para el desarrollo de las actividades administrativas. </t>
  </si>
  <si>
    <t xml:space="preserve">En los servicios de atención donde se suministra ración servida, la UDS/UCA Dispone de Menaje resistente al impacto y de fácil limpieza y desinfección, por cada usuario (cubiertos, 1 plato pando, 1 plato hondo, pocillo o vaso) </t>
  </si>
  <si>
    <t>B. Criterios de dotación</t>
  </si>
  <si>
    <t>% Cumplimiento para la presencialidad</t>
  </si>
  <si>
    <t>Criterios de verificación para la atención de forma presencial bajo el esquema de alternancia</t>
  </si>
  <si>
    <t>Criterios de dotación</t>
  </si>
  <si>
    <t>Promedio de cumplimiento</t>
  </si>
  <si>
    <t>Áreas especificas</t>
  </si>
  <si>
    <t>Recreativa</t>
  </si>
  <si>
    <t>Manejo de aguas residuales</t>
  </si>
  <si>
    <t>Agua</t>
  </si>
  <si>
    <t>Puntos de lavado de manos</t>
  </si>
  <si>
    <t>Consumo de alimentos</t>
  </si>
  <si>
    <t>Consumo de alimentos - Ventilación</t>
  </si>
  <si>
    <t>Consumo de alimentos - Iluminación</t>
  </si>
  <si>
    <t>Preparación de alimentos - Ventilación</t>
  </si>
  <si>
    <t>Preparación de alimentos - Iluminación</t>
  </si>
  <si>
    <t>Servicios sanitarios niñas y niños</t>
  </si>
  <si>
    <t>Servicios sanitarios adultos</t>
  </si>
  <si>
    <t>Adecuaciones  de acceso a UDS</t>
  </si>
  <si>
    <t>Dotación</t>
  </si>
  <si>
    <t>Menaje</t>
  </si>
  <si>
    <t>Criterios de las áreas</t>
  </si>
  <si>
    <t xml:space="preserve">Promedio total de cumplimiento </t>
  </si>
  <si>
    <t>Este especio es el consolidado de la información registrada en la hoja "Paso 3. Estado UDS", no debe registrar ni modificar ningún campo, la información se carga automáticamente.</t>
  </si>
  <si>
    <t>Áreas de espacios Pedagógicos</t>
  </si>
  <si>
    <t>Energía eléctrica</t>
  </si>
  <si>
    <t>Pisos y paredes de fácil limpieza y desinfección</t>
  </si>
  <si>
    <t>Espacios Pedagógicos - Ventilación</t>
  </si>
  <si>
    <t>Espacios Pedagógicos - Iluminación</t>
  </si>
  <si>
    <t>Equipos antropométricos</t>
  </si>
  <si>
    <t>Criterios de abastecimiento y servicios públicos</t>
  </si>
  <si>
    <t>Criterios condiciones higiénico sanitarias</t>
  </si>
  <si>
    <t>Áreas disponibles</t>
  </si>
  <si>
    <r>
      <t>Área
(m</t>
    </r>
    <r>
      <rPr>
        <b/>
        <sz val="10"/>
        <color theme="1"/>
        <rFont val="Arial Narrow"/>
        <family val="2"/>
      </rPr>
      <t>²)</t>
    </r>
  </si>
  <si>
    <t>Área recreativa interna a cielo abierto (patios, zonas verdes)</t>
  </si>
  <si>
    <t>Área independiente para el consumo de alimentos (comedor)</t>
  </si>
  <si>
    <t>Nota: Si la UDS cuenta con más espacios pedagógicos inserte más filas</t>
  </si>
  <si>
    <t>La UDS/UCA cuenta con energía eléctrica.</t>
  </si>
  <si>
    <t xml:space="preserve">Equipos antropométricos en adecuadas condiciones y calibrados de acuerdo al estándar 46 de los manuales técnicos operativos de las modalidades: Se debe contar equipos e instrumentos de medición, de acuerdo con la estructura operativa, acorde con las especificaciones descritas en la Guía técnica para la metrología aplicable a los programas de los procesos misionales del ICBF. </t>
  </si>
  <si>
    <t>Total Ítems</t>
  </si>
  <si>
    <t>Total de Ítems con condiciones adecuadas</t>
  </si>
  <si>
    <t>PROCESO
PROMOCIÓN Y PREVENCIÓN
FORMATO LINEA DE BASE APERTURA DE SERVICIOS DE FORMA PRESENCIAL BAJO EL ESQUEMA DE ALTERNANCIA</t>
  </si>
  <si>
    <r>
      <t xml:space="preserve">4.1 Si respondió </t>
    </r>
    <r>
      <rPr>
        <b/>
        <u/>
        <sz val="10"/>
        <color theme="1"/>
        <rFont val="Arial"/>
        <family val="2"/>
      </rPr>
      <t>SI</t>
    </r>
    <r>
      <rPr>
        <b/>
        <sz val="10"/>
        <color theme="1"/>
        <rFont val="Arial"/>
        <family val="2"/>
      </rPr>
      <t xml:space="preserve"> a la anterior pregunta, mencione la fecha de inicio de los sintomas
(dd/mm/aaaa)</t>
    </r>
  </si>
  <si>
    <r>
      <t xml:space="preserve">5.1 Si respondió </t>
    </r>
    <r>
      <rPr>
        <b/>
        <u/>
        <sz val="10"/>
        <color theme="1"/>
        <rFont val="Arial"/>
        <family val="2"/>
      </rPr>
      <t>SI</t>
    </r>
    <r>
      <rPr>
        <b/>
        <sz val="10"/>
        <color theme="1"/>
        <rFont val="Arial"/>
        <family val="2"/>
      </rPr>
      <t xml:space="preserve"> a la anterior pregunta, ¿La persona con la que estuvo en contacto es familiar?</t>
    </r>
  </si>
  <si>
    <t>2. ¿El usuario y su familia está de acuerdo con la atención de forma presencial bajo el esquema de alternancia?</t>
  </si>
  <si>
    <t>3. ¿El usuario fue confirmado con COVID- 19?</t>
  </si>
  <si>
    <r>
      <t xml:space="preserve">3.1 Si respondió </t>
    </r>
    <r>
      <rPr>
        <b/>
        <u/>
        <sz val="10"/>
        <color theme="1"/>
        <rFont val="Arial"/>
        <family val="2"/>
      </rPr>
      <t>SI</t>
    </r>
    <r>
      <rPr>
        <b/>
        <sz val="10"/>
        <color theme="1"/>
        <rFont val="Arial"/>
        <family val="2"/>
      </rPr>
      <t xml:space="preserve"> a la anterior pregunta, mencione la fecha de confirmación del caso
(dd/mm/aaaa)</t>
    </r>
  </si>
  <si>
    <t>4. ¿El usuario presenta síntomas asociados de sospecha de COVID-19?</t>
  </si>
  <si>
    <r>
      <t xml:space="preserve">5. En los últimos 14 días, ha estado en contacto con personas </t>
    </r>
    <r>
      <rPr>
        <b/>
        <u/>
        <sz val="10"/>
        <color theme="1"/>
        <rFont val="Arial"/>
        <family val="2"/>
      </rPr>
      <t xml:space="preserve">confirmadas </t>
    </r>
    <r>
      <rPr>
        <b/>
        <sz val="10"/>
        <color theme="1"/>
        <rFont val="Arial"/>
        <family val="2"/>
      </rPr>
      <t>con COVID-19?</t>
    </r>
  </si>
  <si>
    <r>
      <t xml:space="preserve">6. En los últimos 14 días, ha estado en contacto con personas </t>
    </r>
    <r>
      <rPr>
        <b/>
        <u/>
        <sz val="10"/>
        <color theme="1"/>
        <rFont val="Arial"/>
        <family val="2"/>
      </rPr>
      <t>sospechosas</t>
    </r>
    <r>
      <rPr>
        <b/>
        <sz val="10"/>
        <color theme="1"/>
        <rFont val="Arial"/>
        <family val="2"/>
      </rPr>
      <t xml:space="preserve"> por COVID-19?</t>
    </r>
  </si>
  <si>
    <r>
      <t xml:space="preserve">6.1 Si respondió </t>
    </r>
    <r>
      <rPr>
        <b/>
        <u/>
        <sz val="10"/>
        <color theme="1"/>
        <rFont val="Arial"/>
        <family val="2"/>
      </rPr>
      <t>SI</t>
    </r>
    <r>
      <rPr>
        <b/>
        <sz val="10"/>
        <color theme="1"/>
        <rFont val="Arial"/>
        <family val="2"/>
      </rPr>
      <t xml:space="preserve"> a la anterior pregunta, ¿La persona con la que estuvo en contacto es familiar?</t>
    </r>
  </si>
  <si>
    <t>7. ¿El usuario presenta enfermedades de base que implican alto riesgo en caso de infección respiratoria aguda (IRA) y COVID-19?</t>
  </si>
  <si>
    <t>8. ¿El usuario habita o es cuidado en contra jornada por personas con enfermedades de base que implican alto riesgo en caso de infección respiratoria aguda y COVID-19?</t>
  </si>
  <si>
    <t>9. ¿ El usuario habita o es cuidado en contra jornada por personas mayores de 60 años?</t>
  </si>
  <si>
    <r>
      <t xml:space="preserve">10. ¿El usuario tiene el esquema </t>
    </r>
    <r>
      <rPr>
        <b/>
        <u/>
        <sz val="10"/>
        <color theme="1"/>
        <rFont val="Arial"/>
        <family val="2"/>
      </rPr>
      <t>incompleto</t>
    </r>
    <r>
      <rPr>
        <b/>
        <sz val="10"/>
        <color theme="1"/>
        <rFont val="Arial"/>
        <family val="2"/>
      </rPr>
      <t xml:space="preserve"> de vacunación de acuerdo con la edad o etapa gestacional? Si lo tiene incompleto responda SI</t>
    </r>
  </si>
  <si>
    <t xml:space="preserve">11. Para el desplazamiento al lugar de atención, ¿el usuario requiere hacer uso del servicio de transporte público ? </t>
  </si>
  <si>
    <t>12. ¿Tiene prescripción médica, que le impida asistir al servicio de forma presencial?</t>
  </si>
  <si>
    <r>
      <t xml:space="preserve">12.1 Si respondió </t>
    </r>
    <r>
      <rPr>
        <b/>
        <u/>
        <sz val="10"/>
        <color theme="1"/>
        <rFont val="Arial"/>
        <family val="2"/>
      </rPr>
      <t>SI</t>
    </r>
    <r>
      <rPr>
        <b/>
        <sz val="10"/>
        <color theme="1"/>
        <rFont val="Arial"/>
        <family val="2"/>
      </rPr>
      <t xml:space="preserve"> a la anterior pregunta, mencione cuál es la prescripción médica</t>
    </r>
  </si>
  <si>
    <t>13. ¿El usuario pertenece a una familia con mujer cabeza de hogar?</t>
  </si>
  <si>
    <t xml:space="preserve">14. ¿El usuario pertenece a una familia que cuenta con una red de apoyo para su cuidado? </t>
  </si>
  <si>
    <t>2. ¿ La persona habita con personas mayores de 60 años?</t>
  </si>
  <si>
    <t>3. ¿La persona presenta síntomas asociados de sospecha de COVID-19?</t>
  </si>
  <si>
    <r>
      <t xml:space="preserve">3.1 Si respondió </t>
    </r>
    <r>
      <rPr>
        <b/>
        <u/>
        <sz val="10"/>
        <color theme="1"/>
        <rFont val="Arial"/>
        <family val="2"/>
      </rPr>
      <t>SI</t>
    </r>
    <r>
      <rPr>
        <b/>
        <sz val="10"/>
        <color theme="1"/>
        <rFont val="Arial"/>
        <family val="2"/>
      </rPr>
      <t xml:space="preserve"> a la anterior pregunta, mencione la fecha de inicio de sintomas
(dd/mm/aaaa)</t>
    </r>
  </si>
  <si>
    <r>
      <t xml:space="preserve">4. ¿La persona actualmente esta contagiado por COVID-19? </t>
    </r>
    <r>
      <rPr>
        <b/>
        <u/>
        <sz val="10"/>
        <color theme="1"/>
        <rFont val="Arial"/>
        <family val="2"/>
      </rPr>
      <t>Caso confirmado</t>
    </r>
  </si>
  <si>
    <r>
      <t xml:space="preserve">4.1 Si respondió </t>
    </r>
    <r>
      <rPr>
        <b/>
        <u/>
        <sz val="10"/>
        <color theme="1"/>
        <rFont val="Arial"/>
        <family val="2"/>
      </rPr>
      <t>SI</t>
    </r>
    <r>
      <rPr>
        <b/>
        <sz val="10"/>
        <color theme="1"/>
        <rFont val="Arial"/>
        <family val="2"/>
      </rPr>
      <t xml:space="preserve"> a la anterior pregunta, mencione la fecha de confirmación del caso
(dd/mm/aaaa)</t>
    </r>
  </si>
  <si>
    <t>7. ¿La persona presenta enfermedades de base que implican alto riesgo en caso de infección respiratoria aguda (IRA) y COVID-19?</t>
  </si>
  <si>
    <t>INFORMACIÓN DE LOS USUARIOS ATENDIDOS EN LA UNIDAD DE SERVICIO / UNIDAD COMUNITARIA DE ATENCIÓN / GRUPO DE ATENCIÓN</t>
  </si>
  <si>
    <r>
      <t xml:space="preserve">En el siguiente cuadro registre la información básica del talento humano vinculado a la UDS/UCA/UA, responda SI/NO a los criterios de excepción definidos para la atención de forma presencial bajo el esquema de alternancia e indique la información adicional solicitada. De esta forma se definirá la forma de atención a cada profesional, agente educativo y/o madre comunitaria en el servicio de primera infancia.
Las preguntas marcadas en </t>
    </r>
    <r>
      <rPr>
        <b/>
        <sz val="11"/>
        <color theme="9" tint="-0.249977111117893"/>
        <rFont val="Arial"/>
        <family val="2"/>
      </rPr>
      <t>celda verde</t>
    </r>
    <r>
      <rPr>
        <sz val="11"/>
        <color theme="1"/>
        <rFont val="Arial"/>
        <family val="2"/>
      </rPr>
      <t>, son las variables que se tienen en cuenta para definir su forma de atención (remota/alternancia), las demás son de manera informativa y de gestión en la UDS/UCA/GA</t>
    </r>
  </si>
  <si>
    <r>
      <t xml:space="preserve">En el siguiente cuadro registre la información básica de todos los usuarios que son atendidos en la actualidad en la UDS/UCA, responda SI/NO a los criterios de excepción definidos para la atención de forma presencial bajo el esquema de alternancia e indique la información adicional solicitada. De esta forma se definirá la forma de atención a cada usuario en el servicio de primera infancia. 
Las preguntas marcadas en </t>
    </r>
    <r>
      <rPr>
        <b/>
        <sz val="11"/>
        <color theme="9" tint="-0.249977111117893"/>
        <rFont val="Arial"/>
        <family val="2"/>
      </rPr>
      <t>celda verde,</t>
    </r>
    <r>
      <rPr>
        <sz val="11"/>
        <color theme="1"/>
        <rFont val="Arial"/>
        <family val="2"/>
      </rPr>
      <t xml:space="preserve"> son las variables que se tienen en cuenta para definir su forma de atención (remota/alternancia), las demás son de manera informativa y de gestión en la UDS/UCA/GA</t>
    </r>
  </si>
  <si>
    <t>F1.A2.LM5.PP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</si>
</sst>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Tempus Sans ITC"/>
      <family val="5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4"/>
      <color theme="1"/>
      <name val="Arial"/>
      <family val="2"/>
    </font>
    <font>
      <b/>
      <sz val="11"/>
      <color theme="9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/>
      <diagonal/>
    </border>
    <border>
      <left style="medium">
        <color indexed="64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/>
      <bottom style="thin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2" tint="-0.249977111117893"/>
      </left>
      <right style="medium">
        <color indexed="64"/>
      </right>
      <top style="medium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medium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indexed="64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62">
    <xf numFmtId="0" fontId="0" fillId="0" borderId="0" xfId="0"/>
    <xf numFmtId="0" fontId="2" fillId="6" borderId="0" xfId="0" applyFont="1" applyFill="1" applyAlignment="1">
      <alignment horizont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7" fillId="8" borderId="0" xfId="0" applyFont="1" applyFill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14" fontId="8" fillId="5" borderId="14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left" vertical="center"/>
    </xf>
    <xf numFmtId="0" fontId="7" fillId="8" borderId="0" xfId="0" applyFont="1" applyFill="1" applyAlignment="1">
      <alignment horizontal="left" vertical="center"/>
    </xf>
    <xf numFmtId="0" fontId="8" fillId="10" borderId="0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64" fontId="8" fillId="5" borderId="11" xfId="1" applyNumberFormat="1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164" fontId="8" fillId="10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0" fontId="13" fillId="0" borderId="18" xfId="0" applyFont="1" applyBorder="1" applyAlignment="1">
      <alignment horizontal="left" vertical="center"/>
    </xf>
    <xf numFmtId="3" fontId="13" fillId="0" borderId="18" xfId="0" applyNumberFormat="1" applyFont="1" applyBorder="1" applyAlignment="1">
      <alignment horizontal="center" vertical="center"/>
    </xf>
    <xf numFmtId="14" fontId="13" fillId="0" borderId="18" xfId="0" applyNumberFormat="1" applyFont="1" applyBorder="1" applyAlignment="1">
      <alignment horizontal="center" vertical="center"/>
    </xf>
    <xf numFmtId="0" fontId="13" fillId="10" borderId="1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vertical="center"/>
    </xf>
    <xf numFmtId="0" fontId="3" fillId="10" borderId="10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10" borderId="12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23" xfId="0" applyFont="1" applyBorder="1" applyAlignment="1">
      <alignment horizontal="left" vertical="center"/>
    </xf>
    <xf numFmtId="3" fontId="13" fillId="0" borderId="23" xfId="0" applyNumberFormat="1" applyFont="1" applyBorder="1" applyAlignment="1">
      <alignment horizontal="center" vertical="center"/>
    </xf>
    <xf numFmtId="14" fontId="13" fillId="0" borderId="23" xfId="0" applyNumberFormat="1" applyFont="1" applyBorder="1" applyAlignment="1">
      <alignment horizontal="center" vertical="center"/>
    </xf>
    <xf numFmtId="0" fontId="13" fillId="10" borderId="2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13" fillId="0" borderId="20" xfId="0" applyFont="1" applyBorder="1" applyAlignment="1">
      <alignment horizontal="left" vertical="center"/>
    </xf>
    <xf numFmtId="3" fontId="13" fillId="0" borderId="20" xfId="0" applyNumberFormat="1" applyFont="1" applyBorder="1" applyAlignment="1">
      <alignment horizontal="center" vertical="center"/>
    </xf>
    <xf numFmtId="14" fontId="13" fillId="0" borderId="20" xfId="0" applyNumberFormat="1" applyFont="1" applyBorder="1" applyAlignment="1">
      <alignment horizontal="center" vertical="center"/>
    </xf>
    <xf numFmtId="0" fontId="13" fillId="10" borderId="20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/>
    <xf numFmtId="0" fontId="13" fillId="8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left" vertical="center"/>
    </xf>
    <xf numFmtId="0" fontId="13" fillId="8" borderId="0" xfId="0" applyFont="1" applyFill="1" applyBorder="1" applyAlignment="1">
      <alignment horizontal="left" vertical="center"/>
    </xf>
    <xf numFmtId="0" fontId="1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1" fontId="13" fillId="8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164" fontId="13" fillId="8" borderId="1" xfId="1" applyNumberFormat="1" applyFont="1" applyFill="1" applyBorder="1" applyAlignment="1">
      <alignment horizontal="center" vertical="center"/>
    </xf>
    <xf numFmtId="164" fontId="3" fillId="7" borderId="35" xfId="1" applyNumberFormat="1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8" fillId="8" borderId="38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3" fillId="10" borderId="37" xfId="0" applyFont="1" applyFill="1" applyBorder="1" applyAlignment="1">
      <alignment horizontal="center" vertical="center" wrapText="1"/>
    </xf>
    <xf numFmtId="1" fontId="13" fillId="10" borderId="37" xfId="0" applyNumberFormat="1" applyFont="1" applyFill="1" applyBorder="1" applyAlignment="1">
      <alignment horizontal="center" vertical="center"/>
    </xf>
    <xf numFmtId="1" fontId="13" fillId="8" borderId="11" xfId="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1" fontId="13" fillId="0" borderId="48" xfId="0" applyNumberFormat="1" applyFont="1" applyBorder="1" applyAlignment="1">
      <alignment horizontal="center" vertical="center"/>
    </xf>
    <xf numFmtId="164" fontId="13" fillId="0" borderId="48" xfId="1" applyNumberFormat="1" applyFont="1" applyBorder="1" applyAlignment="1">
      <alignment horizontal="center" vertical="center"/>
    </xf>
    <xf numFmtId="164" fontId="13" fillId="0" borderId="49" xfId="1" applyNumberFormat="1" applyFont="1" applyBorder="1" applyAlignment="1">
      <alignment horizontal="center" vertical="center"/>
    </xf>
    <xf numFmtId="0" fontId="8" fillId="10" borderId="43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6" fillId="10" borderId="17" xfId="0" applyFont="1" applyFill="1" applyBorder="1" applyAlignment="1">
      <alignment horizontal="center" vertical="center" wrapText="1"/>
    </xf>
    <xf numFmtId="0" fontId="3" fillId="10" borderId="51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5" borderId="55" xfId="0" applyFont="1" applyFill="1" applyBorder="1" applyAlignment="1">
      <alignment horizontal="center" vertical="center" wrapText="1"/>
    </xf>
    <xf numFmtId="0" fontId="3" fillId="9" borderId="55" xfId="0" applyFont="1" applyFill="1" applyBorder="1" applyAlignment="1">
      <alignment horizontal="center" vertical="center" wrapText="1"/>
    </xf>
    <xf numFmtId="0" fontId="3" fillId="10" borderId="55" xfId="0" applyFont="1" applyFill="1" applyBorder="1" applyAlignment="1">
      <alignment horizontal="center" vertical="center" wrapText="1"/>
    </xf>
    <xf numFmtId="0" fontId="13" fillId="11" borderId="56" xfId="0" applyFont="1" applyFill="1" applyBorder="1" applyAlignment="1" applyProtection="1">
      <alignment horizontal="center" vertical="center"/>
    </xf>
    <xf numFmtId="0" fontId="13" fillId="11" borderId="57" xfId="0" applyFont="1" applyFill="1" applyBorder="1" applyAlignment="1" applyProtection="1">
      <alignment horizontal="center" vertical="center"/>
    </xf>
    <xf numFmtId="0" fontId="13" fillId="11" borderId="58" xfId="0" applyFont="1" applyFill="1" applyBorder="1" applyAlignment="1" applyProtection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59" xfId="0" applyFont="1" applyBorder="1" applyAlignment="1">
      <alignment vertical="center"/>
    </xf>
    <xf numFmtId="0" fontId="13" fillId="0" borderId="59" xfId="0" applyFont="1" applyBorder="1" applyAlignment="1">
      <alignment horizontal="left" vertical="center"/>
    </xf>
    <xf numFmtId="3" fontId="13" fillId="0" borderId="59" xfId="0" applyNumberFormat="1" applyFont="1" applyBorder="1" applyAlignment="1">
      <alignment horizontal="center" vertical="center"/>
    </xf>
    <xf numFmtId="14" fontId="13" fillId="0" borderId="59" xfId="0" applyNumberFormat="1" applyFont="1" applyBorder="1" applyAlignment="1">
      <alignment horizontal="center" vertical="center"/>
    </xf>
    <xf numFmtId="0" fontId="13" fillId="10" borderId="59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3" fillId="11" borderId="59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1" xfId="0" applyFont="1" applyBorder="1" applyAlignment="1">
      <alignment vertical="center"/>
    </xf>
    <xf numFmtId="0" fontId="13" fillId="0" borderId="61" xfId="0" applyFont="1" applyBorder="1" applyAlignment="1">
      <alignment horizontal="left" vertical="center"/>
    </xf>
    <xf numFmtId="3" fontId="13" fillId="0" borderId="61" xfId="0" applyNumberFormat="1" applyFont="1" applyBorder="1" applyAlignment="1">
      <alignment horizontal="center" vertical="center"/>
    </xf>
    <xf numFmtId="14" fontId="13" fillId="0" borderId="61" xfId="0" applyNumberFormat="1" applyFont="1" applyBorder="1" applyAlignment="1">
      <alignment horizontal="center" vertical="center"/>
    </xf>
    <xf numFmtId="0" fontId="13" fillId="10" borderId="61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13" fillId="11" borderId="61" xfId="0" applyFont="1" applyFill="1" applyBorder="1" applyAlignment="1">
      <alignment horizontal="center" vertical="center"/>
    </xf>
    <xf numFmtId="0" fontId="13" fillId="11" borderId="56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3" fillId="11" borderId="57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4" xfId="0" applyFont="1" applyBorder="1" applyAlignment="1">
      <alignment vertical="center"/>
    </xf>
    <xf numFmtId="0" fontId="13" fillId="0" borderId="64" xfId="0" applyFont="1" applyBorder="1" applyAlignment="1">
      <alignment horizontal="left" vertical="center"/>
    </xf>
    <xf numFmtId="3" fontId="13" fillId="0" borderId="64" xfId="0" applyNumberFormat="1" applyFont="1" applyBorder="1" applyAlignment="1">
      <alignment horizontal="center" vertical="center"/>
    </xf>
    <xf numFmtId="14" fontId="13" fillId="0" borderId="64" xfId="0" applyNumberFormat="1" applyFont="1" applyBorder="1" applyAlignment="1">
      <alignment horizontal="center" vertical="center"/>
    </xf>
    <xf numFmtId="0" fontId="13" fillId="10" borderId="64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13" fillId="11" borderId="64" xfId="0" applyFont="1" applyFill="1" applyBorder="1" applyAlignment="1">
      <alignment horizontal="center" vertical="center"/>
    </xf>
    <xf numFmtId="0" fontId="13" fillId="11" borderId="58" xfId="0" applyFont="1" applyFill="1" applyBorder="1" applyAlignment="1">
      <alignment horizontal="center" vertical="center"/>
    </xf>
    <xf numFmtId="0" fontId="13" fillId="10" borderId="50" xfId="0" applyFont="1" applyFill="1" applyBorder="1" applyAlignment="1">
      <alignment horizontal="center" vertical="center"/>
    </xf>
    <xf numFmtId="0" fontId="13" fillId="10" borderId="52" xfId="0" applyFont="1" applyFill="1" applyBorder="1" applyAlignment="1">
      <alignment horizontal="center" vertical="center"/>
    </xf>
    <xf numFmtId="0" fontId="13" fillId="10" borderId="53" xfId="0" applyFont="1" applyFill="1" applyBorder="1" applyAlignment="1">
      <alignment horizontal="center" vertical="center"/>
    </xf>
    <xf numFmtId="0" fontId="3" fillId="12" borderId="55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left" wrapText="1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0" fontId="19" fillId="4" borderId="3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9" fillId="3" borderId="28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0" fontId="17" fillId="5" borderId="40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17" fillId="5" borderId="41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8" fillId="4" borderId="36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18" fillId="4" borderId="37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left" vertical="center"/>
    </xf>
    <xf numFmtId="0" fontId="13" fillId="8" borderId="0" xfId="0" applyFont="1" applyFill="1" applyBorder="1" applyAlignment="1">
      <alignment horizontal="left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7" fillId="5" borderId="31" xfId="0" applyFont="1" applyFill="1" applyBorder="1" applyAlignment="1">
      <alignment horizontal="left" vertical="center" wrapText="1"/>
    </xf>
    <xf numFmtId="0" fontId="17" fillId="5" borderId="32" xfId="0" applyFont="1" applyFill="1" applyBorder="1" applyAlignment="1">
      <alignment horizontal="left" vertical="center" wrapText="1"/>
    </xf>
    <xf numFmtId="0" fontId="17" fillId="5" borderId="33" xfId="0" applyFont="1" applyFill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center"/>
    </xf>
    <xf numFmtId="1" fontId="7" fillId="0" borderId="37" xfId="0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" fontId="13" fillId="0" borderId="1" xfId="0" applyNumberFormat="1" applyFont="1" applyFill="1" applyBorder="1" applyAlignment="1">
      <alignment horizontal="left" vertical="center"/>
    </xf>
    <xf numFmtId="1" fontId="13" fillId="0" borderId="37" xfId="0" applyNumberFormat="1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left" vertical="center"/>
    </xf>
    <xf numFmtId="1" fontId="7" fillId="0" borderId="39" xfId="0" applyNumberFormat="1" applyFont="1" applyBorder="1" applyAlignment="1">
      <alignment horizontal="left" vertical="center"/>
    </xf>
    <xf numFmtId="0" fontId="7" fillId="8" borderId="37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7" fillId="5" borderId="36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7" fillId="5" borderId="37" xfId="0" applyFont="1" applyFill="1" applyBorder="1" applyAlignment="1">
      <alignment horizontal="left" vertical="center" wrapText="1"/>
    </xf>
    <xf numFmtId="0" fontId="18" fillId="7" borderId="40" xfId="0" applyFont="1" applyFill="1" applyBorder="1" applyAlignment="1">
      <alignment horizontal="left" vertical="center"/>
    </xf>
    <xf numFmtId="0" fontId="18" fillId="7" borderId="3" xfId="0" applyFont="1" applyFill="1" applyBorder="1" applyAlignment="1">
      <alignment horizontal="left" vertical="center"/>
    </xf>
    <xf numFmtId="0" fontId="18" fillId="7" borderId="41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left" vertical="center" wrapText="1"/>
    </xf>
    <xf numFmtId="0" fontId="8" fillId="10" borderId="43" xfId="0" applyFont="1" applyFill="1" applyBorder="1" applyAlignment="1">
      <alignment horizontal="center" vertical="center" wrapText="1"/>
    </xf>
    <xf numFmtId="0" fontId="8" fillId="10" borderId="44" xfId="0" applyFont="1" applyFill="1" applyBorder="1" applyAlignment="1">
      <alignment horizontal="center" vertical="center" wrapText="1"/>
    </xf>
    <xf numFmtId="0" fontId="8" fillId="10" borderId="46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>
      <alignment horizontal="left" wrapText="1"/>
    </xf>
    <xf numFmtId="0" fontId="8" fillId="10" borderId="42" xfId="0" applyFont="1" applyFill="1" applyBorder="1" applyAlignment="1">
      <alignment horizontal="center" vertical="center" wrapText="1"/>
    </xf>
    <xf numFmtId="0" fontId="8" fillId="10" borderId="4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 applyProtection="1">
      <alignment horizontal="center" vertical="center" wrapText="1"/>
      <protection locked="0"/>
    </xf>
    <xf numFmtId="14" fontId="22" fillId="0" borderId="4" xfId="0" applyNumberFormat="1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>
      <alignment horizontal="center" vertical="center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14" fontId="22" fillId="0" borderId="5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5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0033"/>
      <color rgb="FFFFCCCC"/>
      <color rgb="FF7A0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44337</xdr:colOff>
      <xdr:row>0</xdr:row>
      <xdr:rowOff>83800</xdr:rowOff>
    </xdr:from>
    <xdr:ext cx="652158" cy="738395"/>
    <xdr:pic>
      <xdr:nvPicPr>
        <xdr:cNvPr id="2" name="Imagen 1">
          <a:extLst>
            <a:ext uri="{FF2B5EF4-FFF2-40B4-BE49-F238E27FC236}">
              <a16:creationId xmlns:a16="http://schemas.microsoft.com/office/drawing/2014/main" id="{042EE497-E8AA-4972-9D7A-738D6E323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513" y="83800"/>
          <a:ext cx="652158" cy="73839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182810</xdr:colOff>
      <xdr:row>0</xdr:row>
      <xdr:rowOff>98207</xdr:rowOff>
    </xdr:from>
    <xdr:ext cx="652158" cy="738395"/>
    <xdr:pic>
      <xdr:nvPicPr>
        <xdr:cNvPr id="2" name="Imagen 1">
          <a:extLst>
            <a:ext uri="{FF2B5EF4-FFF2-40B4-BE49-F238E27FC236}">
              <a16:creationId xmlns:a16="http://schemas.microsoft.com/office/drawing/2014/main" id="{21286585-95D2-47CA-BB03-56F5CC251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89" y="98207"/>
          <a:ext cx="652158" cy="73839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217834</xdr:colOff>
      <xdr:row>0</xdr:row>
      <xdr:rowOff>75786</xdr:rowOff>
    </xdr:from>
    <xdr:to>
      <xdr:col>1</xdr:col>
      <xdr:colOff>574717</xdr:colOff>
      <xdr:row>2</xdr:row>
      <xdr:rowOff>191743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E3ED61-5F72-4B66-A0B3-66EA94051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834" y="75786"/>
          <a:ext cx="652158" cy="744607"/>
        </a:xfrm>
        <a:prstGeom prst="rect">
          <a:avLst/>
        </a:prstGeom>
      </xdr:spPr>
    </xdr:pic>
    <xdr:clientData/>
  </xdr:twoCellAnchor>
  <xdr:twoCellAnchor editAs="oneCell">
    <xdr:from>
      <xdr:col>3</xdr:col>
      <xdr:colOff>712306</xdr:colOff>
      <xdr:row>18</xdr:row>
      <xdr:rowOff>57354</xdr:rowOff>
    </xdr:from>
    <xdr:to>
      <xdr:col>3</xdr:col>
      <xdr:colOff>969067</xdr:colOff>
      <xdr:row>18</xdr:row>
      <xdr:rowOff>382295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F72033-F8F5-4F40-9C93-A3B8B54B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3045" y="5225702"/>
          <a:ext cx="256761" cy="324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720588</xdr:colOff>
      <xdr:row>18</xdr:row>
      <xdr:rowOff>66260</xdr:rowOff>
    </xdr:from>
    <xdr:to>
      <xdr:col>4</xdr:col>
      <xdr:colOff>960784</xdr:colOff>
      <xdr:row>18</xdr:row>
      <xdr:rowOff>368997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7659A9-5A02-40AA-A096-B99BBFB9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479" y="5234608"/>
          <a:ext cx="240196" cy="302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712306</xdr:colOff>
      <xdr:row>18</xdr:row>
      <xdr:rowOff>57354</xdr:rowOff>
    </xdr:from>
    <xdr:ext cx="256761" cy="324941"/>
    <xdr:pic>
      <xdr:nvPicPr>
        <xdr:cNvPr id="5" name="Imagen 4">
          <a:extLst>
            <a:ext uri="{FF2B5EF4-FFF2-40B4-BE49-F238E27FC236}">
              <a16:creationId xmlns:a16="http://schemas.microsoft.com/office/drawing/2014/main" id="{B46C17DC-4271-473D-AFA6-9D9ED669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3045" y="5225702"/>
          <a:ext cx="256761" cy="324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720588</xdr:colOff>
      <xdr:row>18</xdr:row>
      <xdr:rowOff>66260</xdr:rowOff>
    </xdr:from>
    <xdr:ext cx="240196" cy="302737"/>
    <xdr:pic>
      <xdr:nvPicPr>
        <xdr:cNvPr id="6" name="Imagen 5">
          <a:extLst>
            <a:ext uri="{FF2B5EF4-FFF2-40B4-BE49-F238E27FC236}">
              <a16:creationId xmlns:a16="http://schemas.microsoft.com/office/drawing/2014/main" id="{D3971058-11A1-476D-A0F0-B61E89D7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479" y="5234608"/>
          <a:ext cx="240196" cy="302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655984</xdr:colOff>
      <xdr:row>0</xdr:row>
      <xdr:rowOff>37687</xdr:rowOff>
    </xdr:from>
    <xdr:to>
      <xdr:col>1</xdr:col>
      <xdr:colOff>355642</xdr:colOff>
      <xdr:row>2</xdr:row>
      <xdr:rowOff>228601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8FE02E-3834-44B0-9FC5-0AF378DAA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984" y="37687"/>
          <a:ext cx="652158" cy="8195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liePauline\Downloads\26%20ene%20Anexo%201.%20Instrumento%20Gener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o 1. Usuarios"/>
      <sheetName val="Paso 2. Talento Humano"/>
      <sheetName val="Paso 3. Estado UDS"/>
      <sheetName val="Listados"/>
    </sheetNames>
    <sheetDataSet>
      <sheetData sheetId="0"/>
      <sheetData sheetId="1"/>
      <sheetData sheetId="2"/>
      <sheetData sheetId="3">
        <row r="3">
          <cell r="AB3" t="str">
            <v>PROVIDENCIA</v>
          </cell>
        </row>
        <row r="4">
          <cell r="AB4" t="str">
            <v>SAN ANDRÉS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4F436-10C5-4D54-9017-6643CA3F59C0}">
  <sheetPr>
    <tabColor theme="3"/>
  </sheetPr>
  <dimension ref="A1:AM220"/>
  <sheetViews>
    <sheetView tabSelected="1" view="pageBreakPreview" zoomScale="85" zoomScaleNormal="85" zoomScaleSheetLayoutView="85" workbookViewId="0">
      <pane xSplit="5" ySplit="14" topLeftCell="AK15" activePane="bottomRight" state="frozen"/>
      <selection pane="topRight" activeCell="F1" sqref="F1"/>
      <selection pane="bottomLeft" activeCell="A15" sqref="A15"/>
      <selection pane="bottomRight" activeCell="AK1" sqref="AK1:AL1"/>
    </sheetView>
  </sheetViews>
  <sheetFormatPr baseColWidth="10" defaultColWidth="11.42578125" defaultRowHeight="15" x14ac:dyDescent="0.25"/>
  <cols>
    <col min="1" max="1" width="5" style="24" customWidth="1"/>
    <col min="2" max="2" width="17.28515625" style="5" customWidth="1"/>
    <col min="3" max="3" width="35.42578125" style="5" customWidth="1"/>
    <col min="4" max="4" width="22.85546875" style="5" customWidth="1"/>
    <col min="5" max="5" width="24" style="25" customWidth="1"/>
    <col min="6" max="6" width="17.140625" style="25" customWidth="1"/>
    <col min="7" max="7" width="25.42578125" style="25" customWidth="1"/>
    <col min="8" max="8" width="22.5703125" style="25" customWidth="1"/>
    <col min="9" max="9" width="6.28515625" style="25" hidden="1" customWidth="1"/>
    <col min="10" max="10" width="22.5703125" style="25" customWidth="1"/>
    <col min="11" max="11" width="6.28515625" style="25" hidden="1" customWidth="1"/>
    <col min="12" max="12" width="22.5703125" style="25" customWidth="1"/>
    <col min="13" max="13" width="6.28515625" style="25" hidden="1" customWidth="1"/>
    <col min="14" max="14" width="23.85546875" style="5" customWidth="1"/>
    <col min="15" max="15" width="22.5703125" style="25" customWidth="1"/>
    <col min="16" max="16" width="6.28515625" style="25" hidden="1" customWidth="1"/>
    <col min="17" max="17" width="23.85546875" style="5" customWidth="1"/>
    <col min="18" max="18" width="22.5703125" style="25" customWidth="1"/>
    <col min="19" max="19" width="6.28515625" style="25" hidden="1" customWidth="1"/>
    <col min="20" max="20" width="23.85546875" style="5" customWidth="1"/>
    <col min="21" max="21" width="22.5703125" style="25" customWidth="1"/>
    <col min="22" max="22" width="6.28515625" style="25" hidden="1" customWidth="1"/>
    <col min="23" max="23" width="23.85546875" style="5" customWidth="1"/>
    <col min="24" max="24" width="24.140625" style="25" customWidth="1"/>
    <col min="25" max="25" width="6.28515625" style="25" hidden="1" customWidth="1"/>
    <col min="26" max="26" width="22.5703125" style="25" customWidth="1"/>
    <col min="27" max="27" width="31.140625" style="25" customWidth="1"/>
    <col min="28" max="28" width="25.7109375" style="25" customWidth="1"/>
    <col min="29" max="29" width="22.5703125" style="25" customWidth="1"/>
    <col min="30" max="30" width="27" style="5" customWidth="1"/>
    <col min="31" max="31" width="6.28515625" style="5" hidden="1" customWidth="1"/>
    <col min="32" max="32" width="22.5703125" style="5" customWidth="1"/>
    <col min="33" max="33" width="25.140625" style="5" customWidth="1"/>
    <col min="34" max="34" width="6.28515625" style="5" hidden="1" customWidth="1"/>
    <col min="35" max="35" width="23.85546875" style="5" customWidth="1"/>
    <col min="36" max="37" width="22.5703125" style="5" customWidth="1"/>
    <col min="38" max="38" width="22.42578125" style="5" customWidth="1"/>
    <col min="39" max="39" width="50.7109375" style="5" customWidth="1"/>
    <col min="40" max="40" width="22.5703125" style="5" customWidth="1"/>
    <col min="41" max="16384" width="11.42578125" style="5"/>
  </cols>
  <sheetData>
    <row r="1" spans="1:39" s="26" customFormat="1" ht="23.25" customHeight="1" thickBot="1" x14ac:dyDescent="0.3">
      <c r="A1" s="158"/>
      <c r="B1" s="159"/>
      <c r="C1" s="164" t="s">
        <v>1269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6"/>
      <c r="AK1" s="255" t="s">
        <v>1297</v>
      </c>
      <c r="AL1" s="173"/>
      <c r="AM1" s="257">
        <v>43893</v>
      </c>
    </row>
    <row r="2" spans="1:39" s="26" customFormat="1" ht="23.25" customHeight="1" thickBot="1" x14ac:dyDescent="0.3">
      <c r="A2" s="160"/>
      <c r="B2" s="161"/>
      <c r="C2" s="167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9"/>
      <c r="AK2" s="174" t="s">
        <v>0</v>
      </c>
      <c r="AL2" s="175"/>
      <c r="AM2" s="28" t="s">
        <v>1</v>
      </c>
    </row>
    <row r="3" spans="1:39" s="26" customFormat="1" ht="23.25" customHeight="1" thickBot="1" x14ac:dyDescent="0.3">
      <c r="A3" s="162"/>
      <c r="B3" s="163"/>
      <c r="C3" s="170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2"/>
      <c r="AK3" s="176" t="s">
        <v>2</v>
      </c>
      <c r="AL3" s="177"/>
      <c r="AM3" s="178"/>
    </row>
    <row r="4" spans="1:39" x14ac:dyDescent="0.25">
      <c r="A4" s="6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7"/>
      <c r="O4" s="8"/>
      <c r="P4" s="8"/>
      <c r="Q4" s="7"/>
      <c r="R4" s="8"/>
      <c r="S4" s="8"/>
      <c r="T4" s="7"/>
      <c r="U4" s="8"/>
      <c r="V4" s="8"/>
      <c r="W4" s="7"/>
      <c r="X4" s="8"/>
      <c r="Y4" s="8"/>
      <c r="Z4" s="8"/>
      <c r="AA4" s="8"/>
      <c r="AB4" s="8"/>
      <c r="AC4" s="8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x14ac:dyDescent="0.25">
      <c r="A5" s="157" t="s">
        <v>1294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</row>
    <row r="6" spans="1:39" ht="10.5" customHeight="1" thickBot="1" x14ac:dyDescent="0.3">
      <c r="A6" s="9"/>
      <c r="B6" s="10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0"/>
      <c r="O6" s="11"/>
      <c r="P6" s="11"/>
      <c r="Q6" s="10"/>
      <c r="R6" s="11"/>
      <c r="S6" s="11"/>
      <c r="T6" s="10"/>
      <c r="U6" s="11"/>
      <c r="V6" s="11"/>
      <c r="W6" s="10"/>
      <c r="X6" s="11"/>
      <c r="Y6" s="11"/>
      <c r="Z6" s="11"/>
      <c r="AA6" s="11"/>
      <c r="AB6" s="11"/>
      <c r="AC6" s="11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t="22.5" customHeight="1" thickBot="1" x14ac:dyDescent="0.3">
      <c r="A7" s="9"/>
      <c r="B7" s="10"/>
      <c r="C7" s="147" t="s">
        <v>1179</v>
      </c>
      <c r="D7" s="148"/>
      <c r="E7" s="149"/>
      <c r="F7" s="11"/>
      <c r="G7" s="11"/>
      <c r="H7" s="11"/>
      <c r="I7" s="11"/>
      <c r="J7" s="11"/>
      <c r="K7" s="11"/>
      <c r="L7" s="11"/>
      <c r="M7" s="11"/>
      <c r="N7" s="10"/>
      <c r="O7" s="11"/>
      <c r="P7" s="11"/>
      <c r="Q7" s="10"/>
      <c r="R7" s="11"/>
      <c r="S7" s="11"/>
      <c r="T7" s="10"/>
      <c r="U7" s="11"/>
      <c r="V7" s="11"/>
      <c r="W7" s="10"/>
      <c r="X7" s="11"/>
      <c r="Y7" s="11"/>
      <c r="Z7" s="11"/>
      <c r="AA7" s="11"/>
      <c r="AB7" s="11"/>
      <c r="AC7" s="11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39" x14ac:dyDescent="0.25">
      <c r="A8" s="12"/>
      <c r="B8" s="12"/>
      <c r="C8" s="37" t="s">
        <v>3</v>
      </c>
      <c r="D8" s="13">
        <f ca="1">TODAY()</f>
        <v>44258</v>
      </c>
      <c r="E8" s="14"/>
      <c r="F8" s="11"/>
      <c r="G8" s="11"/>
      <c r="H8" s="11"/>
      <c r="I8" s="11"/>
      <c r="J8" s="11"/>
      <c r="K8" s="11"/>
      <c r="L8" s="11"/>
      <c r="M8" s="11"/>
      <c r="N8" s="10"/>
      <c r="O8" s="11"/>
      <c r="P8" s="11"/>
      <c r="Q8" s="10"/>
      <c r="R8" s="11"/>
      <c r="S8" s="11"/>
      <c r="T8" s="10"/>
      <c r="U8" s="11"/>
      <c r="V8" s="11"/>
      <c r="W8" s="10"/>
      <c r="X8" s="11"/>
      <c r="Y8" s="11"/>
      <c r="Z8" s="11"/>
      <c r="AA8" s="11"/>
      <c r="AB8" s="11"/>
      <c r="AC8" s="11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39" x14ac:dyDescent="0.25">
      <c r="A9" s="15"/>
      <c r="B9" s="16"/>
      <c r="C9" s="38" t="s">
        <v>1177</v>
      </c>
      <c r="D9" s="17">
        <f>COUNTA(B15:B214)</f>
        <v>0</v>
      </c>
      <c r="E9" s="18"/>
      <c r="F9" s="11"/>
      <c r="G9" s="11"/>
      <c r="H9" s="11"/>
      <c r="I9" s="11"/>
      <c r="J9" s="11"/>
      <c r="K9" s="11"/>
      <c r="L9" s="11"/>
      <c r="M9" s="11"/>
      <c r="N9" s="10"/>
      <c r="O9" s="11"/>
      <c r="P9" s="11"/>
      <c r="Q9" s="10"/>
      <c r="R9" s="11"/>
      <c r="S9" s="11"/>
      <c r="T9" s="10"/>
      <c r="U9" s="11"/>
      <c r="V9" s="11"/>
      <c r="W9" s="10"/>
      <c r="X9" s="11"/>
      <c r="Y9" s="11"/>
      <c r="Z9" s="11"/>
      <c r="AA9" s="11"/>
      <c r="AB9" s="11"/>
      <c r="AC9" s="11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39" x14ac:dyDescent="0.25">
      <c r="A10" s="15"/>
      <c r="B10" s="16"/>
      <c r="C10" s="39" t="s">
        <v>1176</v>
      </c>
      <c r="D10" s="19">
        <f ca="1">D9-D11</f>
        <v>0</v>
      </c>
      <c r="E10" s="20" t="e">
        <f ca="1">D10/D9</f>
        <v>#DIV/0!</v>
      </c>
      <c r="F10" s="11"/>
      <c r="G10" s="11"/>
      <c r="H10" s="11"/>
      <c r="I10" s="11"/>
      <c r="J10" s="11"/>
      <c r="K10" s="11"/>
      <c r="L10" s="11"/>
      <c r="M10" s="11"/>
      <c r="N10" s="10"/>
      <c r="O10" s="11"/>
      <c r="P10" s="11"/>
      <c r="Q10" s="10"/>
      <c r="R10" s="11"/>
      <c r="S10" s="11"/>
      <c r="T10" s="10"/>
      <c r="U10" s="11"/>
      <c r="V10" s="11"/>
      <c r="W10" s="10"/>
      <c r="X10" s="11"/>
      <c r="Y10" s="11"/>
      <c r="Z10" s="11"/>
      <c r="AA10" s="11"/>
      <c r="AB10" s="11"/>
      <c r="AC10" s="11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1" spans="1:39" ht="15.75" thickBot="1" x14ac:dyDescent="0.3">
      <c r="A11" s="15"/>
      <c r="B11" s="16"/>
      <c r="C11" s="40" t="s">
        <v>1178</v>
      </c>
      <c r="D11" s="21">
        <f ca="1">COUNTIF(AM15:AM214,"Presencialidad bajo el esquema de alternancia")</f>
        <v>0</v>
      </c>
      <c r="E11" s="22" t="e">
        <f ca="1">D11/D9</f>
        <v>#DIV/0!</v>
      </c>
      <c r="F11" s="11"/>
      <c r="G11" s="11"/>
      <c r="H11" s="11"/>
      <c r="I11" s="11"/>
      <c r="J11" s="11"/>
      <c r="K11" s="11"/>
      <c r="L11" s="11"/>
      <c r="M11" s="11"/>
      <c r="N11" s="10"/>
      <c r="O11" s="11"/>
      <c r="P11" s="11"/>
      <c r="Q11" s="10"/>
      <c r="R11" s="11"/>
      <c r="S11" s="11"/>
      <c r="T11" s="10"/>
      <c r="U11" s="11"/>
      <c r="V11" s="11"/>
      <c r="W11" s="10"/>
      <c r="X11" s="11"/>
      <c r="Y11" s="11"/>
      <c r="Z11" s="11"/>
      <c r="AA11" s="11"/>
      <c r="AB11" s="11"/>
      <c r="AC11" s="11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 ht="43.5" customHeight="1" thickBot="1" x14ac:dyDescent="0.25">
      <c r="A12" s="150" t="s">
        <v>1296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0"/>
      <c r="AM12" s="10"/>
    </row>
    <row r="13" spans="1:39" x14ac:dyDescent="0.25">
      <c r="A13" s="151" t="s">
        <v>4</v>
      </c>
      <c r="B13" s="152"/>
      <c r="C13" s="152"/>
      <c r="D13" s="152"/>
      <c r="E13" s="152"/>
      <c r="F13" s="152"/>
      <c r="G13" s="152"/>
      <c r="H13" s="152" t="s">
        <v>1175</v>
      </c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 t="s">
        <v>1174</v>
      </c>
      <c r="AM13" s="153"/>
    </row>
    <row r="14" spans="1:39" s="29" customFormat="1" ht="84.75" customHeight="1" thickBot="1" x14ac:dyDescent="0.3">
      <c r="A14" s="99" t="s">
        <v>5</v>
      </c>
      <c r="B14" s="100" t="s">
        <v>6</v>
      </c>
      <c r="C14" s="100" t="s">
        <v>7</v>
      </c>
      <c r="D14" s="100" t="s">
        <v>8</v>
      </c>
      <c r="E14" s="100" t="s">
        <v>9</v>
      </c>
      <c r="F14" s="100" t="s">
        <v>10</v>
      </c>
      <c r="G14" s="100" t="s">
        <v>1184</v>
      </c>
      <c r="H14" s="140" t="s">
        <v>1185</v>
      </c>
      <c r="I14" s="102">
        <v>1</v>
      </c>
      <c r="J14" s="140" t="s">
        <v>1272</v>
      </c>
      <c r="K14" s="102">
        <v>2</v>
      </c>
      <c r="L14" s="140" t="s">
        <v>1273</v>
      </c>
      <c r="M14" s="102">
        <v>3</v>
      </c>
      <c r="N14" s="101" t="s">
        <v>1274</v>
      </c>
      <c r="O14" s="140" t="s">
        <v>1275</v>
      </c>
      <c r="P14" s="102">
        <v>4</v>
      </c>
      <c r="Q14" s="101" t="s">
        <v>1270</v>
      </c>
      <c r="R14" s="140" t="s">
        <v>1276</v>
      </c>
      <c r="S14" s="102">
        <v>5</v>
      </c>
      <c r="T14" s="101" t="s">
        <v>1271</v>
      </c>
      <c r="U14" s="140" t="s">
        <v>1277</v>
      </c>
      <c r="V14" s="102">
        <v>6</v>
      </c>
      <c r="W14" s="101" t="s">
        <v>1278</v>
      </c>
      <c r="X14" s="140" t="s">
        <v>1279</v>
      </c>
      <c r="Y14" s="102">
        <v>7</v>
      </c>
      <c r="Z14" s="101" t="s">
        <v>1180</v>
      </c>
      <c r="AA14" s="101" t="s">
        <v>1280</v>
      </c>
      <c r="AB14" s="101" t="s">
        <v>1196</v>
      </c>
      <c r="AC14" s="101" t="s">
        <v>1281</v>
      </c>
      <c r="AD14" s="140" t="s">
        <v>1282</v>
      </c>
      <c r="AE14" s="102">
        <v>8</v>
      </c>
      <c r="AF14" s="101" t="s">
        <v>1283</v>
      </c>
      <c r="AG14" s="140" t="s">
        <v>1284</v>
      </c>
      <c r="AH14" s="102">
        <v>9</v>
      </c>
      <c r="AI14" s="101" t="s">
        <v>1285</v>
      </c>
      <c r="AJ14" s="101" t="s">
        <v>1286</v>
      </c>
      <c r="AK14" s="101" t="s">
        <v>1287</v>
      </c>
      <c r="AL14" s="103" t="s">
        <v>1186</v>
      </c>
      <c r="AM14" s="98" t="s">
        <v>1187</v>
      </c>
    </row>
    <row r="15" spans="1:39" s="26" customFormat="1" ht="18" customHeight="1" x14ac:dyDescent="0.25">
      <c r="A15" s="115">
        <v>1</v>
      </c>
      <c r="B15" s="116"/>
      <c r="C15" s="117"/>
      <c r="D15" s="118"/>
      <c r="E15" s="119"/>
      <c r="F15" s="120"/>
      <c r="G15" s="121" t="str">
        <f t="shared" ref="G15:G78" ca="1" si="0">DATEDIF(F15,TODAY(),"y") &amp; " años, " &amp; DATEDIF(F15,TODAY(),"ym") &amp; " meses, " &amp;DATEDIF(F15,TODAY(),"md")&amp; " días"</f>
        <v>121 años, 2 meses, 3 días</v>
      </c>
      <c r="H15" s="121" t="str">
        <f ca="1">IF(G15&gt;="2 años, 0 meses, 0 días","NO","SI")</f>
        <v>SI</v>
      </c>
      <c r="I15" s="116">
        <f ca="1">IF(H15="SI",1,0)</f>
        <v>1</v>
      </c>
      <c r="J15" s="116"/>
      <c r="K15" s="116">
        <f>IF(J15="SI",0,1)</f>
        <v>1</v>
      </c>
      <c r="L15" s="116"/>
      <c r="M15" s="116">
        <f>IF(L15="SI",1,0)</f>
        <v>0</v>
      </c>
      <c r="N15" s="120"/>
      <c r="O15" s="116"/>
      <c r="P15" s="116">
        <f>IF(O15="SI",1,0)</f>
        <v>0</v>
      </c>
      <c r="Q15" s="120"/>
      <c r="R15" s="116"/>
      <c r="S15" s="116">
        <f t="shared" ref="S15" si="1">IF(R15="SI",1,0)</f>
        <v>0</v>
      </c>
      <c r="T15" s="116"/>
      <c r="U15" s="116"/>
      <c r="V15" s="116">
        <f t="shared" ref="V15:Y15" si="2">IF(U15="SI",1,0)</f>
        <v>0</v>
      </c>
      <c r="W15" s="116"/>
      <c r="X15" s="116"/>
      <c r="Y15" s="116">
        <f t="shared" si="2"/>
        <v>0</v>
      </c>
      <c r="Z15" s="118"/>
      <c r="AA15" s="116"/>
      <c r="AB15" s="118"/>
      <c r="AC15" s="116"/>
      <c r="AD15" s="116"/>
      <c r="AE15" s="122">
        <f>IF(AD15="SI",1,0)</f>
        <v>0</v>
      </c>
      <c r="AF15" s="116"/>
      <c r="AG15" s="116"/>
      <c r="AH15" s="116">
        <f>IF(AG15="SI",1,0)</f>
        <v>0</v>
      </c>
      <c r="AI15" s="116"/>
      <c r="AJ15" s="116"/>
      <c r="AK15" s="116"/>
      <c r="AL15" s="123">
        <f ca="1">I15+K15+M15+P15+S15+V15+Y15+AE15+AH15</f>
        <v>2</v>
      </c>
      <c r="AM15" s="124" t="str">
        <f ca="1">IF(AL15=0,"Presencialidad bajo el esquema de alternancia","Atención Remota")</f>
        <v>Atención Remota</v>
      </c>
    </row>
    <row r="16" spans="1:39" s="26" customFormat="1" ht="18" customHeight="1" x14ac:dyDescent="0.25">
      <c r="A16" s="125">
        <v>2</v>
      </c>
      <c r="B16" s="107"/>
      <c r="C16" s="108"/>
      <c r="D16" s="109"/>
      <c r="E16" s="110"/>
      <c r="F16" s="111"/>
      <c r="G16" s="112" t="str">
        <f t="shared" ca="1" si="0"/>
        <v>121 años, 2 meses, 3 días</v>
      </c>
      <c r="H16" s="112" t="str">
        <f t="shared" ref="H16:H79" ca="1" si="3">IF(G16&gt;="2 años, 0 meses, 0 días","NO","SI")</f>
        <v>SI</v>
      </c>
      <c r="I16" s="107">
        <f t="shared" ref="I16:I79" ca="1" si="4">IF(H16="SI",1,0)</f>
        <v>1</v>
      </c>
      <c r="J16" s="107"/>
      <c r="K16" s="107">
        <f t="shared" ref="K16:K79" si="5">IF(J16="SI",0,1)</f>
        <v>1</v>
      </c>
      <c r="L16" s="107"/>
      <c r="M16" s="107">
        <f t="shared" ref="M16:M79" si="6">IF(L16="SI",1,0)</f>
        <v>0</v>
      </c>
      <c r="N16" s="111"/>
      <c r="O16" s="107"/>
      <c r="P16" s="107">
        <f t="shared" ref="P16:P79" si="7">IF(O16="SI",1,0)</f>
        <v>0</v>
      </c>
      <c r="Q16" s="111"/>
      <c r="R16" s="107"/>
      <c r="S16" s="107">
        <f t="shared" ref="S16:S79" si="8">IF(R16="SI",1,0)</f>
        <v>0</v>
      </c>
      <c r="T16" s="107"/>
      <c r="U16" s="107"/>
      <c r="V16" s="107">
        <f t="shared" ref="V16:V79" si="9">IF(U16="SI",1,0)</f>
        <v>0</v>
      </c>
      <c r="W16" s="107"/>
      <c r="X16" s="107"/>
      <c r="Y16" s="107">
        <f t="shared" ref="Y16:Y79" si="10">IF(X16="SI",1,0)</f>
        <v>0</v>
      </c>
      <c r="Z16" s="109"/>
      <c r="AA16" s="107"/>
      <c r="AB16" s="109"/>
      <c r="AC16" s="107"/>
      <c r="AD16" s="107"/>
      <c r="AE16" s="113">
        <f t="shared" ref="AE16:AE79" si="11">IF(AD16="SI",1,0)</f>
        <v>0</v>
      </c>
      <c r="AF16" s="107"/>
      <c r="AG16" s="107"/>
      <c r="AH16" s="107">
        <f t="shared" ref="AH16:AH79" si="12">IF(AG16="SI",1,0)</f>
        <v>0</v>
      </c>
      <c r="AI16" s="107"/>
      <c r="AJ16" s="107"/>
      <c r="AK16" s="107"/>
      <c r="AL16" s="114">
        <f t="shared" ref="AL16:AL79" ca="1" si="13">I16+K16+M16+P16+S16+V16+Y16+AE16+AH16</f>
        <v>2</v>
      </c>
      <c r="AM16" s="126" t="str">
        <f t="shared" ref="AM16:AM79" ca="1" si="14">IF(AL16=0,"Presencialidad bajo el esquema de alternancia","Atención Remota")</f>
        <v>Atención Remota</v>
      </c>
    </row>
    <row r="17" spans="1:39" s="26" customFormat="1" ht="18" customHeight="1" x14ac:dyDescent="0.25">
      <c r="A17" s="125">
        <v>3</v>
      </c>
      <c r="B17" s="107"/>
      <c r="C17" s="108"/>
      <c r="D17" s="109"/>
      <c r="E17" s="110"/>
      <c r="F17" s="111"/>
      <c r="G17" s="112" t="str">
        <f t="shared" ca="1" si="0"/>
        <v>121 años, 2 meses, 3 días</v>
      </c>
      <c r="H17" s="112" t="str">
        <f t="shared" ca="1" si="3"/>
        <v>SI</v>
      </c>
      <c r="I17" s="107">
        <f t="shared" ca="1" si="4"/>
        <v>1</v>
      </c>
      <c r="J17" s="107"/>
      <c r="K17" s="107">
        <f t="shared" si="5"/>
        <v>1</v>
      </c>
      <c r="L17" s="107"/>
      <c r="M17" s="107">
        <f t="shared" si="6"/>
        <v>0</v>
      </c>
      <c r="N17" s="111"/>
      <c r="O17" s="107"/>
      <c r="P17" s="107">
        <f t="shared" si="7"/>
        <v>0</v>
      </c>
      <c r="Q17" s="111"/>
      <c r="R17" s="107"/>
      <c r="S17" s="107">
        <f t="shared" si="8"/>
        <v>0</v>
      </c>
      <c r="T17" s="107"/>
      <c r="U17" s="107"/>
      <c r="V17" s="107">
        <f t="shared" si="9"/>
        <v>0</v>
      </c>
      <c r="W17" s="107"/>
      <c r="X17" s="107"/>
      <c r="Y17" s="107">
        <f t="shared" si="10"/>
        <v>0</v>
      </c>
      <c r="Z17" s="109"/>
      <c r="AA17" s="107"/>
      <c r="AB17" s="109"/>
      <c r="AC17" s="107"/>
      <c r="AD17" s="107"/>
      <c r="AE17" s="113">
        <f t="shared" si="11"/>
        <v>0</v>
      </c>
      <c r="AF17" s="107"/>
      <c r="AG17" s="107"/>
      <c r="AH17" s="107">
        <f t="shared" si="12"/>
        <v>0</v>
      </c>
      <c r="AI17" s="107"/>
      <c r="AJ17" s="107"/>
      <c r="AK17" s="107"/>
      <c r="AL17" s="114">
        <f t="shared" ca="1" si="13"/>
        <v>2</v>
      </c>
      <c r="AM17" s="126" t="str">
        <f t="shared" ca="1" si="14"/>
        <v>Atención Remota</v>
      </c>
    </row>
    <row r="18" spans="1:39" s="26" customFormat="1" ht="18" customHeight="1" x14ac:dyDescent="0.25">
      <c r="A18" s="125">
        <v>4</v>
      </c>
      <c r="B18" s="107"/>
      <c r="C18" s="108"/>
      <c r="D18" s="109"/>
      <c r="E18" s="110"/>
      <c r="F18" s="111"/>
      <c r="G18" s="112" t="str">
        <f t="shared" ca="1" si="0"/>
        <v>121 años, 2 meses, 3 días</v>
      </c>
      <c r="H18" s="112" t="str">
        <f t="shared" ca="1" si="3"/>
        <v>SI</v>
      </c>
      <c r="I18" s="107">
        <f t="shared" ca="1" si="4"/>
        <v>1</v>
      </c>
      <c r="J18" s="107"/>
      <c r="K18" s="107">
        <f t="shared" si="5"/>
        <v>1</v>
      </c>
      <c r="L18" s="107"/>
      <c r="M18" s="107">
        <f t="shared" si="6"/>
        <v>0</v>
      </c>
      <c r="N18" s="111"/>
      <c r="O18" s="107"/>
      <c r="P18" s="107">
        <f t="shared" si="7"/>
        <v>0</v>
      </c>
      <c r="Q18" s="111"/>
      <c r="R18" s="107"/>
      <c r="S18" s="107">
        <f t="shared" si="8"/>
        <v>0</v>
      </c>
      <c r="T18" s="107"/>
      <c r="U18" s="107"/>
      <c r="V18" s="107">
        <f t="shared" si="9"/>
        <v>0</v>
      </c>
      <c r="W18" s="107"/>
      <c r="X18" s="107"/>
      <c r="Y18" s="107">
        <f t="shared" si="10"/>
        <v>0</v>
      </c>
      <c r="Z18" s="109"/>
      <c r="AA18" s="107"/>
      <c r="AB18" s="109"/>
      <c r="AC18" s="107"/>
      <c r="AD18" s="107"/>
      <c r="AE18" s="113">
        <f t="shared" si="11"/>
        <v>0</v>
      </c>
      <c r="AF18" s="107"/>
      <c r="AG18" s="107"/>
      <c r="AH18" s="107">
        <f t="shared" si="12"/>
        <v>0</v>
      </c>
      <c r="AI18" s="107"/>
      <c r="AJ18" s="107"/>
      <c r="AK18" s="107"/>
      <c r="AL18" s="114">
        <f t="shared" ca="1" si="13"/>
        <v>2</v>
      </c>
      <c r="AM18" s="126" t="str">
        <f t="shared" ca="1" si="14"/>
        <v>Atención Remota</v>
      </c>
    </row>
    <row r="19" spans="1:39" s="26" customFormat="1" ht="18" customHeight="1" x14ac:dyDescent="0.25">
      <c r="A19" s="125">
        <v>5</v>
      </c>
      <c r="B19" s="107"/>
      <c r="C19" s="108"/>
      <c r="D19" s="109"/>
      <c r="E19" s="110"/>
      <c r="F19" s="111"/>
      <c r="G19" s="112" t="str">
        <f t="shared" ca="1" si="0"/>
        <v>121 años, 2 meses, 3 días</v>
      </c>
      <c r="H19" s="112" t="str">
        <f t="shared" ca="1" si="3"/>
        <v>SI</v>
      </c>
      <c r="I19" s="107">
        <f t="shared" ca="1" si="4"/>
        <v>1</v>
      </c>
      <c r="J19" s="107"/>
      <c r="K19" s="107">
        <f t="shared" si="5"/>
        <v>1</v>
      </c>
      <c r="L19" s="107"/>
      <c r="M19" s="107">
        <f t="shared" si="6"/>
        <v>0</v>
      </c>
      <c r="N19" s="111"/>
      <c r="O19" s="107"/>
      <c r="P19" s="107">
        <f t="shared" si="7"/>
        <v>0</v>
      </c>
      <c r="Q19" s="111"/>
      <c r="R19" s="107"/>
      <c r="S19" s="107">
        <f t="shared" si="8"/>
        <v>0</v>
      </c>
      <c r="T19" s="107"/>
      <c r="U19" s="107"/>
      <c r="V19" s="107">
        <f t="shared" si="9"/>
        <v>0</v>
      </c>
      <c r="W19" s="107"/>
      <c r="X19" s="107"/>
      <c r="Y19" s="107">
        <f t="shared" si="10"/>
        <v>0</v>
      </c>
      <c r="Z19" s="109"/>
      <c r="AA19" s="107"/>
      <c r="AB19" s="109"/>
      <c r="AC19" s="107"/>
      <c r="AD19" s="107"/>
      <c r="AE19" s="113">
        <f t="shared" si="11"/>
        <v>0</v>
      </c>
      <c r="AF19" s="107"/>
      <c r="AG19" s="107"/>
      <c r="AH19" s="107">
        <f t="shared" si="12"/>
        <v>0</v>
      </c>
      <c r="AI19" s="107"/>
      <c r="AJ19" s="107"/>
      <c r="AK19" s="107"/>
      <c r="AL19" s="114">
        <f t="shared" ca="1" si="13"/>
        <v>2</v>
      </c>
      <c r="AM19" s="126" t="str">
        <f t="shared" ca="1" si="14"/>
        <v>Atención Remota</v>
      </c>
    </row>
    <row r="20" spans="1:39" s="26" customFormat="1" ht="18" customHeight="1" x14ac:dyDescent="0.25">
      <c r="A20" s="125">
        <v>6</v>
      </c>
      <c r="B20" s="107"/>
      <c r="C20" s="108"/>
      <c r="D20" s="109"/>
      <c r="E20" s="110"/>
      <c r="F20" s="111"/>
      <c r="G20" s="112" t="str">
        <f t="shared" ca="1" si="0"/>
        <v>121 años, 2 meses, 3 días</v>
      </c>
      <c r="H20" s="112" t="str">
        <f t="shared" ca="1" si="3"/>
        <v>SI</v>
      </c>
      <c r="I20" s="107">
        <f t="shared" ca="1" si="4"/>
        <v>1</v>
      </c>
      <c r="J20" s="107"/>
      <c r="K20" s="107">
        <f t="shared" si="5"/>
        <v>1</v>
      </c>
      <c r="L20" s="107"/>
      <c r="M20" s="107">
        <f t="shared" si="6"/>
        <v>0</v>
      </c>
      <c r="N20" s="111"/>
      <c r="O20" s="107"/>
      <c r="P20" s="107">
        <f t="shared" si="7"/>
        <v>0</v>
      </c>
      <c r="Q20" s="111"/>
      <c r="R20" s="107"/>
      <c r="S20" s="107">
        <f t="shared" si="8"/>
        <v>0</v>
      </c>
      <c r="T20" s="107"/>
      <c r="U20" s="107"/>
      <c r="V20" s="107">
        <f t="shared" si="9"/>
        <v>0</v>
      </c>
      <c r="W20" s="107"/>
      <c r="X20" s="107"/>
      <c r="Y20" s="107">
        <f t="shared" si="10"/>
        <v>0</v>
      </c>
      <c r="Z20" s="109"/>
      <c r="AA20" s="107"/>
      <c r="AB20" s="109"/>
      <c r="AC20" s="107"/>
      <c r="AD20" s="107"/>
      <c r="AE20" s="113">
        <f t="shared" si="11"/>
        <v>0</v>
      </c>
      <c r="AF20" s="107"/>
      <c r="AG20" s="107"/>
      <c r="AH20" s="107">
        <f t="shared" si="12"/>
        <v>0</v>
      </c>
      <c r="AI20" s="107"/>
      <c r="AJ20" s="107"/>
      <c r="AK20" s="107"/>
      <c r="AL20" s="114">
        <f t="shared" ca="1" si="13"/>
        <v>2</v>
      </c>
      <c r="AM20" s="126" t="str">
        <f t="shared" ca="1" si="14"/>
        <v>Atención Remota</v>
      </c>
    </row>
    <row r="21" spans="1:39" s="26" customFormat="1" ht="18" customHeight="1" x14ac:dyDescent="0.25">
      <c r="A21" s="125">
        <v>7</v>
      </c>
      <c r="B21" s="107"/>
      <c r="C21" s="108"/>
      <c r="D21" s="109"/>
      <c r="E21" s="110"/>
      <c r="F21" s="111"/>
      <c r="G21" s="112" t="str">
        <f t="shared" ca="1" si="0"/>
        <v>121 años, 2 meses, 3 días</v>
      </c>
      <c r="H21" s="112" t="str">
        <f t="shared" ca="1" si="3"/>
        <v>SI</v>
      </c>
      <c r="I21" s="107">
        <f t="shared" ca="1" si="4"/>
        <v>1</v>
      </c>
      <c r="J21" s="107"/>
      <c r="K21" s="107">
        <f t="shared" si="5"/>
        <v>1</v>
      </c>
      <c r="L21" s="107"/>
      <c r="M21" s="107">
        <f t="shared" si="6"/>
        <v>0</v>
      </c>
      <c r="N21" s="111"/>
      <c r="O21" s="107"/>
      <c r="P21" s="107">
        <f t="shared" si="7"/>
        <v>0</v>
      </c>
      <c r="Q21" s="111"/>
      <c r="R21" s="107"/>
      <c r="S21" s="107">
        <f t="shared" si="8"/>
        <v>0</v>
      </c>
      <c r="T21" s="107"/>
      <c r="U21" s="107"/>
      <c r="V21" s="107">
        <f t="shared" si="9"/>
        <v>0</v>
      </c>
      <c r="W21" s="107"/>
      <c r="X21" s="107"/>
      <c r="Y21" s="107">
        <f t="shared" si="10"/>
        <v>0</v>
      </c>
      <c r="Z21" s="109"/>
      <c r="AA21" s="107"/>
      <c r="AB21" s="109"/>
      <c r="AC21" s="107"/>
      <c r="AD21" s="107"/>
      <c r="AE21" s="113">
        <f t="shared" si="11"/>
        <v>0</v>
      </c>
      <c r="AF21" s="107"/>
      <c r="AG21" s="107"/>
      <c r="AH21" s="107">
        <f t="shared" si="12"/>
        <v>0</v>
      </c>
      <c r="AI21" s="107"/>
      <c r="AJ21" s="107"/>
      <c r="AK21" s="107"/>
      <c r="AL21" s="114">
        <f t="shared" ca="1" si="13"/>
        <v>2</v>
      </c>
      <c r="AM21" s="126" t="str">
        <f t="shared" ca="1" si="14"/>
        <v>Atención Remota</v>
      </c>
    </row>
    <row r="22" spans="1:39" s="26" customFormat="1" ht="18" customHeight="1" x14ac:dyDescent="0.25">
      <c r="A22" s="125">
        <v>8</v>
      </c>
      <c r="B22" s="107"/>
      <c r="C22" s="108"/>
      <c r="D22" s="109"/>
      <c r="E22" s="110"/>
      <c r="F22" s="111"/>
      <c r="G22" s="112" t="str">
        <f t="shared" ca="1" si="0"/>
        <v>121 años, 2 meses, 3 días</v>
      </c>
      <c r="H22" s="112" t="str">
        <f t="shared" ca="1" si="3"/>
        <v>SI</v>
      </c>
      <c r="I22" s="107">
        <f t="shared" ca="1" si="4"/>
        <v>1</v>
      </c>
      <c r="J22" s="107"/>
      <c r="K22" s="107">
        <f t="shared" si="5"/>
        <v>1</v>
      </c>
      <c r="L22" s="107"/>
      <c r="M22" s="107">
        <f t="shared" si="6"/>
        <v>0</v>
      </c>
      <c r="N22" s="111"/>
      <c r="O22" s="107"/>
      <c r="P22" s="107">
        <f t="shared" si="7"/>
        <v>0</v>
      </c>
      <c r="Q22" s="111"/>
      <c r="R22" s="107"/>
      <c r="S22" s="107">
        <f t="shared" si="8"/>
        <v>0</v>
      </c>
      <c r="T22" s="107"/>
      <c r="U22" s="107"/>
      <c r="V22" s="107">
        <f t="shared" si="9"/>
        <v>0</v>
      </c>
      <c r="W22" s="107"/>
      <c r="X22" s="107"/>
      <c r="Y22" s="107">
        <f t="shared" si="10"/>
        <v>0</v>
      </c>
      <c r="Z22" s="109"/>
      <c r="AA22" s="107"/>
      <c r="AB22" s="109"/>
      <c r="AC22" s="107"/>
      <c r="AD22" s="107"/>
      <c r="AE22" s="113">
        <f t="shared" si="11"/>
        <v>0</v>
      </c>
      <c r="AF22" s="107"/>
      <c r="AG22" s="107"/>
      <c r="AH22" s="107">
        <f t="shared" si="12"/>
        <v>0</v>
      </c>
      <c r="AI22" s="107"/>
      <c r="AJ22" s="107"/>
      <c r="AK22" s="107"/>
      <c r="AL22" s="114">
        <f t="shared" ca="1" si="13"/>
        <v>2</v>
      </c>
      <c r="AM22" s="126" t="str">
        <f t="shared" ca="1" si="14"/>
        <v>Atención Remota</v>
      </c>
    </row>
    <row r="23" spans="1:39" s="26" customFormat="1" ht="18" customHeight="1" x14ac:dyDescent="0.25">
      <c r="A23" s="125">
        <v>9</v>
      </c>
      <c r="B23" s="107"/>
      <c r="C23" s="108"/>
      <c r="D23" s="109"/>
      <c r="E23" s="110"/>
      <c r="F23" s="111"/>
      <c r="G23" s="112" t="str">
        <f t="shared" ca="1" si="0"/>
        <v>121 años, 2 meses, 3 días</v>
      </c>
      <c r="H23" s="112" t="str">
        <f t="shared" ca="1" si="3"/>
        <v>SI</v>
      </c>
      <c r="I23" s="107">
        <f t="shared" ca="1" si="4"/>
        <v>1</v>
      </c>
      <c r="J23" s="107"/>
      <c r="K23" s="107">
        <f t="shared" si="5"/>
        <v>1</v>
      </c>
      <c r="L23" s="107"/>
      <c r="M23" s="107">
        <f t="shared" si="6"/>
        <v>0</v>
      </c>
      <c r="N23" s="111"/>
      <c r="O23" s="107"/>
      <c r="P23" s="107">
        <f t="shared" si="7"/>
        <v>0</v>
      </c>
      <c r="Q23" s="111"/>
      <c r="R23" s="107"/>
      <c r="S23" s="107">
        <f t="shared" si="8"/>
        <v>0</v>
      </c>
      <c r="T23" s="107"/>
      <c r="U23" s="107"/>
      <c r="V23" s="107">
        <f t="shared" si="9"/>
        <v>0</v>
      </c>
      <c r="W23" s="107"/>
      <c r="X23" s="107"/>
      <c r="Y23" s="107">
        <f t="shared" si="10"/>
        <v>0</v>
      </c>
      <c r="Z23" s="109"/>
      <c r="AA23" s="107"/>
      <c r="AB23" s="109"/>
      <c r="AC23" s="107"/>
      <c r="AD23" s="107"/>
      <c r="AE23" s="113">
        <f t="shared" si="11"/>
        <v>0</v>
      </c>
      <c r="AF23" s="107"/>
      <c r="AG23" s="107"/>
      <c r="AH23" s="107">
        <f t="shared" si="12"/>
        <v>0</v>
      </c>
      <c r="AI23" s="107"/>
      <c r="AJ23" s="107"/>
      <c r="AK23" s="107"/>
      <c r="AL23" s="114">
        <f t="shared" ca="1" si="13"/>
        <v>2</v>
      </c>
      <c r="AM23" s="126" t="str">
        <f t="shared" ca="1" si="14"/>
        <v>Atención Remota</v>
      </c>
    </row>
    <row r="24" spans="1:39" s="26" customFormat="1" ht="18" customHeight="1" x14ac:dyDescent="0.25">
      <c r="A24" s="125">
        <v>10</v>
      </c>
      <c r="B24" s="107"/>
      <c r="C24" s="108"/>
      <c r="D24" s="109"/>
      <c r="E24" s="110"/>
      <c r="F24" s="111"/>
      <c r="G24" s="112" t="str">
        <f t="shared" ca="1" si="0"/>
        <v>121 años, 2 meses, 3 días</v>
      </c>
      <c r="H24" s="112" t="str">
        <f t="shared" ca="1" si="3"/>
        <v>SI</v>
      </c>
      <c r="I24" s="107">
        <f t="shared" ca="1" si="4"/>
        <v>1</v>
      </c>
      <c r="J24" s="107"/>
      <c r="K24" s="107">
        <f t="shared" si="5"/>
        <v>1</v>
      </c>
      <c r="L24" s="107"/>
      <c r="M24" s="107">
        <f t="shared" si="6"/>
        <v>0</v>
      </c>
      <c r="N24" s="111"/>
      <c r="O24" s="107"/>
      <c r="P24" s="107">
        <f t="shared" si="7"/>
        <v>0</v>
      </c>
      <c r="Q24" s="111"/>
      <c r="R24" s="107"/>
      <c r="S24" s="107">
        <f t="shared" si="8"/>
        <v>0</v>
      </c>
      <c r="T24" s="107"/>
      <c r="U24" s="107"/>
      <c r="V24" s="107">
        <f t="shared" si="9"/>
        <v>0</v>
      </c>
      <c r="W24" s="107"/>
      <c r="X24" s="107"/>
      <c r="Y24" s="107">
        <f t="shared" si="10"/>
        <v>0</v>
      </c>
      <c r="Z24" s="109"/>
      <c r="AA24" s="107"/>
      <c r="AB24" s="109"/>
      <c r="AC24" s="107"/>
      <c r="AD24" s="107"/>
      <c r="AE24" s="113">
        <f t="shared" si="11"/>
        <v>0</v>
      </c>
      <c r="AF24" s="107"/>
      <c r="AG24" s="107"/>
      <c r="AH24" s="107">
        <f t="shared" si="12"/>
        <v>0</v>
      </c>
      <c r="AI24" s="107"/>
      <c r="AJ24" s="107"/>
      <c r="AK24" s="107"/>
      <c r="AL24" s="114">
        <f t="shared" ca="1" si="13"/>
        <v>2</v>
      </c>
      <c r="AM24" s="126" t="str">
        <f t="shared" ca="1" si="14"/>
        <v>Atención Remota</v>
      </c>
    </row>
    <row r="25" spans="1:39" s="26" customFormat="1" ht="18" customHeight="1" x14ac:dyDescent="0.25">
      <c r="A25" s="125">
        <v>11</v>
      </c>
      <c r="B25" s="107"/>
      <c r="C25" s="108"/>
      <c r="D25" s="109"/>
      <c r="E25" s="110"/>
      <c r="F25" s="111"/>
      <c r="G25" s="112" t="str">
        <f t="shared" ca="1" si="0"/>
        <v>121 años, 2 meses, 3 días</v>
      </c>
      <c r="H25" s="112" t="str">
        <f t="shared" ca="1" si="3"/>
        <v>SI</v>
      </c>
      <c r="I25" s="107">
        <f t="shared" ca="1" si="4"/>
        <v>1</v>
      </c>
      <c r="J25" s="107"/>
      <c r="K25" s="107">
        <f t="shared" si="5"/>
        <v>1</v>
      </c>
      <c r="L25" s="107"/>
      <c r="M25" s="107">
        <f t="shared" si="6"/>
        <v>0</v>
      </c>
      <c r="N25" s="111"/>
      <c r="O25" s="107"/>
      <c r="P25" s="107">
        <f t="shared" si="7"/>
        <v>0</v>
      </c>
      <c r="Q25" s="111"/>
      <c r="R25" s="107"/>
      <c r="S25" s="107">
        <f t="shared" si="8"/>
        <v>0</v>
      </c>
      <c r="T25" s="107"/>
      <c r="U25" s="107"/>
      <c r="V25" s="107">
        <f t="shared" si="9"/>
        <v>0</v>
      </c>
      <c r="W25" s="107"/>
      <c r="X25" s="107"/>
      <c r="Y25" s="107">
        <f t="shared" si="10"/>
        <v>0</v>
      </c>
      <c r="Z25" s="109"/>
      <c r="AA25" s="107"/>
      <c r="AB25" s="109"/>
      <c r="AC25" s="107"/>
      <c r="AD25" s="107"/>
      <c r="AE25" s="113">
        <f t="shared" si="11"/>
        <v>0</v>
      </c>
      <c r="AF25" s="107"/>
      <c r="AG25" s="107"/>
      <c r="AH25" s="107">
        <f t="shared" si="12"/>
        <v>0</v>
      </c>
      <c r="AI25" s="107"/>
      <c r="AJ25" s="107"/>
      <c r="AK25" s="107"/>
      <c r="AL25" s="114">
        <f t="shared" ca="1" si="13"/>
        <v>2</v>
      </c>
      <c r="AM25" s="126" t="str">
        <f t="shared" ca="1" si="14"/>
        <v>Atención Remota</v>
      </c>
    </row>
    <row r="26" spans="1:39" s="26" customFormat="1" ht="18" customHeight="1" x14ac:dyDescent="0.25">
      <c r="A26" s="125">
        <v>12</v>
      </c>
      <c r="B26" s="107"/>
      <c r="C26" s="108"/>
      <c r="D26" s="109"/>
      <c r="E26" s="110"/>
      <c r="F26" s="111"/>
      <c r="G26" s="112" t="str">
        <f t="shared" ca="1" si="0"/>
        <v>121 años, 2 meses, 3 días</v>
      </c>
      <c r="H26" s="112" t="str">
        <f t="shared" ca="1" si="3"/>
        <v>SI</v>
      </c>
      <c r="I26" s="107">
        <f t="shared" ca="1" si="4"/>
        <v>1</v>
      </c>
      <c r="J26" s="107"/>
      <c r="K26" s="107">
        <f t="shared" si="5"/>
        <v>1</v>
      </c>
      <c r="L26" s="107"/>
      <c r="M26" s="107">
        <f t="shared" si="6"/>
        <v>0</v>
      </c>
      <c r="N26" s="111"/>
      <c r="O26" s="107"/>
      <c r="P26" s="107">
        <f t="shared" si="7"/>
        <v>0</v>
      </c>
      <c r="Q26" s="111"/>
      <c r="R26" s="107"/>
      <c r="S26" s="107">
        <f t="shared" si="8"/>
        <v>0</v>
      </c>
      <c r="T26" s="107"/>
      <c r="U26" s="107"/>
      <c r="V26" s="107">
        <f t="shared" si="9"/>
        <v>0</v>
      </c>
      <c r="W26" s="107"/>
      <c r="X26" s="107"/>
      <c r="Y26" s="107">
        <f t="shared" si="10"/>
        <v>0</v>
      </c>
      <c r="Z26" s="109"/>
      <c r="AA26" s="107"/>
      <c r="AB26" s="109"/>
      <c r="AC26" s="107"/>
      <c r="AD26" s="107"/>
      <c r="AE26" s="113">
        <f t="shared" si="11"/>
        <v>0</v>
      </c>
      <c r="AF26" s="107"/>
      <c r="AG26" s="107"/>
      <c r="AH26" s="107">
        <f t="shared" si="12"/>
        <v>0</v>
      </c>
      <c r="AI26" s="107"/>
      <c r="AJ26" s="107"/>
      <c r="AK26" s="107"/>
      <c r="AL26" s="114">
        <f t="shared" ca="1" si="13"/>
        <v>2</v>
      </c>
      <c r="AM26" s="126" t="str">
        <f t="shared" ca="1" si="14"/>
        <v>Atención Remota</v>
      </c>
    </row>
    <row r="27" spans="1:39" s="26" customFormat="1" ht="18" customHeight="1" x14ac:dyDescent="0.25">
      <c r="A27" s="125">
        <v>13</v>
      </c>
      <c r="B27" s="107"/>
      <c r="C27" s="108"/>
      <c r="D27" s="109"/>
      <c r="E27" s="110"/>
      <c r="F27" s="111"/>
      <c r="G27" s="112" t="str">
        <f t="shared" ca="1" si="0"/>
        <v>121 años, 2 meses, 3 días</v>
      </c>
      <c r="H27" s="112" t="str">
        <f t="shared" ca="1" si="3"/>
        <v>SI</v>
      </c>
      <c r="I27" s="107">
        <f t="shared" ca="1" si="4"/>
        <v>1</v>
      </c>
      <c r="J27" s="107"/>
      <c r="K27" s="107">
        <f t="shared" si="5"/>
        <v>1</v>
      </c>
      <c r="L27" s="107"/>
      <c r="M27" s="107">
        <f t="shared" si="6"/>
        <v>0</v>
      </c>
      <c r="N27" s="111"/>
      <c r="O27" s="107"/>
      <c r="P27" s="107">
        <f t="shared" si="7"/>
        <v>0</v>
      </c>
      <c r="Q27" s="111"/>
      <c r="R27" s="107"/>
      <c r="S27" s="107">
        <f t="shared" si="8"/>
        <v>0</v>
      </c>
      <c r="T27" s="107"/>
      <c r="U27" s="107"/>
      <c r="V27" s="107">
        <f t="shared" si="9"/>
        <v>0</v>
      </c>
      <c r="W27" s="107"/>
      <c r="X27" s="107"/>
      <c r="Y27" s="107">
        <f t="shared" si="10"/>
        <v>0</v>
      </c>
      <c r="Z27" s="109"/>
      <c r="AA27" s="107"/>
      <c r="AB27" s="109"/>
      <c r="AC27" s="107"/>
      <c r="AD27" s="107"/>
      <c r="AE27" s="113">
        <f t="shared" si="11"/>
        <v>0</v>
      </c>
      <c r="AF27" s="107"/>
      <c r="AG27" s="107"/>
      <c r="AH27" s="107">
        <f t="shared" si="12"/>
        <v>0</v>
      </c>
      <c r="AI27" s="107"/>
      <c r="AJ27" s="107"/>
      <c r="AK27" s="107"/>
      <c r="AL27" s="114">
        <f t="shared" ca="1" si="13"/>
        <v>2</v>
      </c>
      <c r="AM27" s="126" t="str">
        <f t="shared" ca="1" si="14"/>
        <v>Atención Remota</v>
      </c>
    </row>
    <row r="28" spans="1:39" s="26" customFormat="1" ht="18" customHeight="1" x14ac:dyDescent="0.25">
      <c r="A28" s="125">
        <v>14</v>
      </c>
      <c r="B28" s="107"/>
      <c r="C28" s="108"/>
      <c r="D28" s="109"/>
      <c r="E28" s="110"/>
      <c r="F28" s="111"/>
      <c r="G28" s="112" t="str">
        <f t="shared" ca="1" si="0"/>
        <v>121 años, 2 meses, 3 días</v>
      </c>
      <c r="H28" s="112" t="str">
        <f t="shared" ca="1" si="3"/>
        <v>SI</v>
      </c>
      <c r="I28" s="107">
        <f t="shared" ca="1" si="4"/>
        <v>1</v>
      </c>
      <c r="J28" s="107"/>
      <c r="K28" s="107">
        <f t="shared" si="5"/>
        <v>1</v>
      </c>
      <c r="L28" s="107"/>
      <c r="M28" s="107">
        <f t="shared" si="6"/>
        <v>0</v>
      </c>
      <c r="N28" s="111"/>
      <c r="O28" s="107"/>
      <c r="P28" s="107">
        <f t="shared" si="7"/>
        <v>0</v>
      </c>
      <c r="Q28" s="111"/>
      <c r="R28" s="107"/>
      <c r="S28" s="107">
        <f t="shared" si="8"/>
        <v>0</v>
      </c>
      <c r="T28" s="107"/>
      <c r="U28" s="107"/>
      <c r="V28" s="107">
        <f t="shared" si="9"/>
        <v>0</v>
      </c>
      <c r="W28" s="107"/>
      <c r="X28" s="107"/>
      <c r="Y28" s="107">
        <f t="shared" si="10"/>
        <v>0</v>
      </c>
      <c r="Z28" s="109"/>
      <c r="AA28" s="107"/>
      <c r="AB28" s="109"/>
      <c r="AC28" s="107"/>
      <c r="AD28" s="107"/>
      <c r="AE28" s="113">
        <f t="shared" si="11"/>
        <v>0</v>
      </c>
      <c r="AF28" s="107"/>
      <c r="AG28" s="107"/>
      <c r="AH28" s="107">
        <f t="shared" si="12"/>
        <v>0</v>
      </c>
      <c r="AI28" s="107"/>
      <c r="AJ28" s="107"/>
      <c r="AK28" s="107"/>
      <c r="AL28" s="114">
        <f t="shared" ca="1" si="13"/>
        <v>2</v>
      </c>
      <c r="AM28" s="126" t="str">
        <f t="shared" ca="1" si="14"/>
        <v>Atención Remota</v>
      </c>
    </row>
    <row r="29" spans="1:39" s="26" customFormat="1" ht="18" customHeight="1" x14ac:dyDescent="0.25">
      <c r="A29" s="125">
        <v>15</v>
      </c>
      <c r="B29" s="107"/>
      <c r="C29" s="108"/>
      <c r="D29" s="109"/>
      <c r="E29" s="110"/>
      <c r="F29" s="111"/>
      <c r="G29" s="112" t="str">
        <f t="shared" ca="1" si="0"/>
        <v>121 años, 2 meses, 3 días</v>
      </c>
      <c r="H29" s="112" t="str">
        <f t="shared" ca="1" si="3"/>
        <v>SI</v>
      </c>
      <c r="I29" s="107">
        <f t="shared" ca="1" si="4"/>
        <v>1</v>
      </c>
      <c r="J29" s="107"/>
      <c r="K29" s="107">
        <f t="shared" si="5"/>
        <v>1</v>
      </c>
      <c r="L29" s="107"/>
      <c r="M29" s="107">
        <f t="shared" si="6"/>
        <v>0</v>
      </c>
      <c r="N29" s="111"/>
      <c r="O29" s="107"/>
      <c r="P29" s="107">
        <f t="shared" si="7"/>
        <v>0</v>
      </c>
      <c r="Q29" s="111"/>
      <c r="R29" s="107"/>
      <c r="S29" s="107">
        <f t="shared" si="8"/>
        <v>0</v>
      </c>
      <c r="T29" s="107"/>
      <c r="U29" s="107"/>
      <c r="V29" s="107">
        <f t="shared" si="9"/>
        <v>0</v>
      </c>
      <c r="W29" s="107"/>
      <c r="X29" s="107"/>
      <c r="Y29" s="107">
        <f t="shared" si="10"/>
        <v>0</v>
      </c>
      <c r="Z29" s="109"/>
      <c r="AA29" s="107"/>
      <c r="AB29" s="109"/>
      <c r="AC29" s="107"/>
      <c r="AD29" s="107"/>
      <c r="AE29" s="113">
        <f t="shared" si="11"/>
        <v>0</v>
      </c>
      <c r="AF29" s="107"/>
      <c r="AG29" s="107"/>
      <c r="AH29" s="107">
        <f t="shared" si="12"/>
        <v>0</v>
      </c>
      <c r="AI29" s="107"/>
      <c r="AJ29" s="107"/>
      <c r="AK29" s="107"/>
      <c r="AL29" s="114">
        <f t="shared" ca="1" si="13"/>
        <v>2</v>
      </c>
      <c r="AM29" s="126" t="str">
        <f t="shared" ca="1" si="14"/>
        <v>Atención Remota</v>
      </c>
    </row>
    <row r="30" spans="1:39" s="26" customFormat="1" ht="18" customHeight="1" x14ac:dyDescent="0.25">
      <c r="A30" s="125">
        <v>16</v>
      </c>
      <c r="B30" s="107"/>
      <c r="C30" s="108"/>
      <c r="D30" s="109"/>
      <c r="E30" s="110"/>
      <c r="F30" s="111"/>
      <c r="G30" s="112" t="str">
        <f t="shared" ca="1" si="0"/>
        <v>121 años, 2 meses, 3 días</v>
      </c>
      <c r="H30" s="112" t="str">
        <f t="shared" ca="1" si="3"/>
        <v>SI</v>
      </c>
      <c r="I30" s="107">
        <f t="shared" ca="1" si="4"/>
        <v>1</v>
      </c>
      <c r="J30" s="107"/>
      <c r="K30" s="107">
        <f t="shared" si="5"/>
        <v>1</v>
      </c>
      <c r="L30" s="107"/>
      <c r="M30" s="107">
        <f t="shared" si="6"/>
        <v>0</v>
      </c>
      <c r="N30" s="111"/>
      <c r="O30" s="107"/>
      <c r="P30" s="107">
        <f t="shared" si="7"/>
        <v>0</v>
      </c>
      <c r="Q30" s="111"/>
      <c r="R30" s="107"/>
      <c r="S30" s="107">
        <f t="shared" si="8"/>
        <v>0</v>
      </c>
      <c r="T30" s="107"/>
      <c r="U30" s="107"/>
      <c r="V30" s="107">
        <f t="shared" si="9"/>
        <v>0</v>
      </c>
      <c r="W30" s="107"/>
      <c r="X30" s="107"/>
      <c r="Y30" s="107">
        <f t="shared" si="10"/>
        <v>0</v>
      </c>
      <c r="Z30" s="109"/>
      <c r="AA30" s="107"/>
      <c r="AB30" s="109"/>
      <c r="AC30" s="107"/>
      <c r="AD30" s="107"/>
      <c r="AE30" s="113">
        <f t="shared" si="11"/>
        <v>0</v>
      </c>
      <c r="AF30" s="107"/>
      <c r="AG30" s="107"/>
      <c r="AH30" s="107">
        <f t="shared" si="12"/>
        <v>0</v>
      </c>
      <c r="AI30" s="107"/>
      <c r="AJ30" s="107"/>
      <c r="AK30" s="107"/>
      <c r="AL30" s="114">
        <f t="shared" ca="1" si="13"/>
        <v>2</v>
      </c>
      <c r="AM30" s="126" t="str">
        <f t="shared" ca="1" si="14"/>
        <v>Atención Remota</v>
      </c>
    </row>
    <row r="31" spans="1:39" s="26" customFormat="1" ht="18" customHeight="1" x14ac:dyDescent="0.25">
      <c r="A31" s="125">
        <v>17</v>
      </c>
      <c r="B31" s="107"/>
      <c r="C31" s="108"/>
      <c r="D31" s="109"/>
      <c r="E31" s="110"/>
      <c r="F31" s="111"/>
      <c r="G31" s="112" t="str">
        <f t="shared" ca="1" si="0"/>
        <v>121 años, 2 meses, 3 días</v>
      </c>
      <c r="H31" s="112" t="str">
        <f t="shared" ca="1" si="3"/>
        <v>SI</v>
      </c>
      <c r="I31" s="107">
        <f t="shared" ca="1" si="4"/>
        <v>1</v>
      </c>
      <c r="J31" s="107"/>
      <c r="K31" s="107">
        <f t="shared" si="5"/>
        <v>1</v>
      </c>
      <c r="L31" s="107"/>
      <c r="M31" s="107">
        <f t="shared" si="6"/>
        <v>0</v>
      </c>
      <c r="N31" s="111"/>
      <c r="O31" s="107"/>
      <c r="P31" s="107">
        <f t="shared" si="7"/>
        <v>0</v>
      </c>
      <c r="Q31" s="111"/>
      <c r="R31" s="107"/>
      <c r="S31" s="107">
        <f t="shared" si="8"/>
        <v>0</v>
      </c>
      <c r="T31" s="107"/>
      <c r="U31" s="107"/>
      <c r="V31" s="107">
        <f t="shared" si="9"/>
        <v>0</v>
      </c>
      <c r="W31" s="107"/>
      <c r="X31" s="107"/>
      <c r="Y31" s="107">
        <f t="shared" si="10"/>
        <v>0</v>
      </c>
      <c r="Z31" s="109"/>
      <c r="AA31" s="107"/>
      <c r="AB31" s="109"/>
      <c r="AC31" s="107"/>
      <c r="AD31" s="107"/>
      <c r="AE31" s="113">
        <f t="shared" si="11"/>
        <v>0</v>
      </c>
      <c r="AF31" s="107"/>
      <c r="AG31" s="107"/>
      <c r="AH31" s="107">
        <f t="shared" si="12"/>
        <v>0</v>
      </c>
      <c r="AI31" s="107"/>
      <c r="AJ31" s="107"/>
      <c r="AK31" s="107"/>
      <c r="AL31" s="114">
        <f t="shared" ca="1" si="13"/>
        <v>2</v>
      </c>
      <c r="AM31" s="126" t="str">
        <f t="shared" ca="1" si="14"/>
        <v>Atención Remota</v>
      </c>
    </row>
    <row r="32" spans="1:39" s="26" customFormat="1" ht="18" customHeight="1" x14ac:dyDescent="0.25">
      <c r="A32" s="125">
        <v>18</v>
      </c>
      <c r="B32" s="107"/>
      <c r="C32" s="108"/>
      <c r="D32" s="109"/>
      <c r="E32" s="110"/>
      <c r="F32" s="111"/>
      <c r="G32" s="112" t="str">
        <f t="shared" ca="1" si="0"/>
        <v>121 años, 2 meses, 3 días</v>
      </c>
      <c r="H32" s="112" t="str">
        <f t="shared" ca="1" si="3"/>
        <v>SI</v>
      </c>
      <c r="I32" s="107">
        <f t="shared" ca="1" si="4"/>
        <v>1</v>
      </c>
      <c r="J32" s="107"/>
      <c r="K32" s="107">
        <f t="shared" si="5"/>
        <v>1</v>
      </c>
      <c r="L32" s="107"/>
      <c r="M32" s="107">
        <f t="shared" si="6"/>
        <v>0</v>
      </c>
      <c r="N32" s="111"/>
      <c r="O32" s="107"/>
      <c r="P32" s="107">
        <f t="shared" si="7"/>
        <v>0</v>
      </c>
      <c r="Q32" s="111"/>
      <c r="R32" s="107"/>
      <c r="S32" s="107">
        <f t="shared" si="8"/>
        <v>0</v>
      </c>
      <c r="T32" s="107"/>
      <c r="U32" s="107"/>
      <c r="V32" s="107">
        <f t="shared" si="9"/>
        <v>0</v>
      </c>
      <c r="W32" s="107"/>
      <c r="X32" s="107"/>
      <c r="Y32" s="107">
        <f t="shared" si="10"/>
        <v>0</v>
      </c>
      <c r="Z32" s="109"/>
      <c r="AA32" s="107"/>
      <c r="AB32" s="109"/>
      <c r="AC32" s="107"/>
      <c r="AD32" s="107"/>
      <c r="AE32" s="113">
        <f t="shared" si="11"/>
        <v>0</v>
      </c>
      <c r="AF32" s="107"/>
      <c r="AG32" s="107"/>
      <c r="AH32" s="107">
        <f t="shared" si="12"/>
        <v>0</v>
      </c>
      <c r="AI32" s="107"/>
      <c r="AJ32" s="107"/>
      <c r="AK32" s="107"/>
      <c r="AL32" s="114">
        <f t="shared" ca="1" si="13"/>
        <v>2</v>
      </c>
      <c r="AM32" s="126" t="str">
        <f t="shared" ca="1" si="14"/>
        <v>Atención Remota</v>
      </c>
    </row>
    <row r="33" spans="1:39" s="26" customFormat="1" ht="18" customHeight="1" x14ac:dyDescent="0.25">
      <c r="A33" s="125">
        <v>19</v>
      </c>
      <c r="B33" s="107"/>
      <c r="C33" s="108"/>
      <c r="D33" s="109"/>
      <c r="E33" s="110"/>
      <c r="F33" s="111"/>
      <c r="G33" s="112" t="str">
        <f t="shared" ca="1" si="0"/>
        <v>121 años, 2 meses, 3 días</v>
      </c>
      <c r="H33" s="112" t="str">
        <f t="shared" ca="1" si="3"/>
        <v>SI</v>
      </c>
      <c r="I33" s="107">
        <f t="shared" ca="1" si="4"/>
        <v>1</v>
      </c>
      <c r="J33" s="107"/>
      <c r="K33" s="107">
        <f t="shared" si="5"/>
        <v>1</v>
      </c>
      <c r="L33" s="107"/>
      <c r="M33" s="107">
        <f t="shared" si="6"/>
        <v>0</v>
      </c>
      <c r="N33" s="111"/>
      <c r="O33" s="107"/>
      <c r="P33" s="107">
        <f t="shared" si="7"/>
        <v>0</v>
      </c>
      <c r="Q33" s="111"/>
      <c r="R33" s="107"/>
      <c r="S33" s="107">
        <f t="shared" si="8"/>
        <v>0</v>
      </c>
      <c r="T33" s="107"/>
      <c r="U33" s="107"/>
      <c r="V33" s="107">
        <f t="shared" si="9"/>
        <v>0</v>
      </c>
      <c r="W33" s="107"/>
      <c r="X33" s="107"/>
      <c r="Y33" s="107">
        <f t="shared" si="10"/>
        <v>0</v>
      </c>
      <c r="Z33" s="109"/>
      <c r="AA33" s="107"/>
      <c r="AB33" s="109"/>
      <c r="AC33" s="107"/>
      <c r="AD33" s="107"/>
      <c r="AE33" s="113">
        <f t="shared" si="11"/>
        <v>0</v>
      </c>
      <c r="AF33" s="107"/>
      <c r="AG33" s="107"/>
      <c r="AH33" s="107">
        <f t="shared" si="12"/>
        <v>0</v>
      </c>
      <c r="AI33" s="107"/>
      <c r="AJ33" s="107"/>
      <c r="AK33" s="107"/>
      <c r="AL33" s="114">
        <f t="shared" ca="1" si="13"/>
        <v>2</v>
      </c>
      <c r="AM33" s="126" t="str">
        <f t="shared" ca="1" si="14"/>
        <v>Atención Remota</v>
      </c>
    </row>
    <row r="34" spans="1:39" s="26" customFormat="1" ht="18" customHeight="1" x14ac:dyDescent="0.25">
      <c r="A34" s="125">
        <v>20</v>
      </c>
      <c r="B34" s="107"/>
      <c r="C34" s="108"/>
      <c r="D34" s="109"/>
      <c r="E34" s="110"/>
      <c r="F34" s="111"/>
      <c r="G34" s="112" t="str">
        <f t="shared" ca="1" si="0"/>
        <v>121 años, 2 meses, 3 días</v>
      </c>
      <c r="H34" s="112" t="str">
        <f t="shared" ca="1" si="3"/>
        <v>SI</v>
      </c>
      <c r="I34" s="107">
        <f t="shared" ca="1" si="4"/>
        <v>1</v>
      </c>
      <c r="J34" s="107"/>
      <c r="K34" s="107">
        <f t="shared" si="5"/>
        <v>1</v>
      </c>
      <c r="L34" s="107"/>
      <c r="M34" s="107">
        <f t="shared" si="6"/>
        <v>0</v>
      </c>
      <c r="N34" s="111"/>
      <c r="O34" s="107"/>
      <c r="P34" s="107">
        <f t="shared" si="7"/>
        <v>0</v>
      </c>
      <c r="Q34" s="111"/>
      <c r="R34" s="107"/>
      <c r="S34" s="107">
        <f t="shared" si="8"/>
        <v>0</v>
      </c>
      <c r="T34" s="107"/>
      <c r="U34" s="107"/>
      <c r="V34" s="107">
        <f t="shared" si="9"/>
        <v>0</v>
      </c>
      <c r="W34" s="107"/>
      <c r="X34" s="107"/>
      <c r="Y34" s="107">
        <f t="shared" si="10"/>
        <v>0</v>
      </c>
      <c r="Z34" s="109"/>
      <c r="AA34" s="107"/>
      <c r="AB34" s="109"/>
      <c r="AC34" s="107"/>
      <c r="AD34" s="107"/>
      <c r="AE34" s="113">
        <f t="shared" si="11"/>
        <v>0</v>
      </c>
      <c r="AF34" s="107"/>
      <c r="AG34" s="107"/>
      <c r="AH34" s="107">
        <f t="shared" si="12"/>
        <v>0</v>
      </c>
      <c r="AI34" s="107"/>
      <c r="AJ34" s="107"/>
      <c r="AK34" s="107"/>
      <c r="AL34" s="114">
        <f t="shared" ca="1" si="13"/>
        <v>2</v>
      </c>
      <c r="AM34" s="126" t="str">
        <f t="shared" ca="1" si="14"/>
        <v>Atención Remota</v>
      </c>
    </row>
    <row r="35" spans="1:39" s="26" customFormat="1" ht="18" customHeight="1" x14ac:dyDescent="0.25">
      <c r="A35" s="125">
        <v>21</v>
      </c>
      <c r="B35" s="107"/>
      <c r="C35" s="108"/>
      <c r="D35" s="109"/>
      <c r="E35" s="110"/>
      <c r="F35" s="111"/>
      <c r="G35" s="112" t="str">
        <f t="shared" ca="1" si="0"/>
        <v>121 años, 2 meses, 3 días</v>
      </c>
      <c r="H35" s="112" t="str">
        <f t="shared" ca="1" si="3"/>
        <v>SI</v>
      </c>
      <c r="I35" s="107">
        <f t="shared" ca="1" si="4"/>
        <v>1</v>
      </c>
      <c r="J35" s="107"/>
      <c r="K35" s="107">
        <f t="shared" si="5"/>
        <v>1</v>
      </c>
      <c r="L35" s="107"/>
      <c r="M35" s="107">
        <f t="shared" si="6"/>
        <v>0</v>
      </c>
      <c r="N35" s="111"/>
      <c r="O35" s="107"/>
      <c r="P35" s="107">
        <f t="shared" si="7"/>
        <v>0</v>
      </c>
      <c r="Q35" s="111"/>
      <c r="R35" s="107"/>
      <c r="S35" s="107">
        <f t="shared" si="8"/>
        <v>0</v>
      </c>
      <c r="T35" s="107"/>
      <c r="U35" s="107"/>
      <c r="V35" s="107">
        <f t="shared" si="9"/>
        <v>0</v>
      </c>
      <c r="W35" s="107"/>
      <c r="X35" s="107"/>
      <c r="Y35" s="107">
        <f t="shared" si="10"/>
        <v>0</v>
      </c>
      <c r="Z35" s="109"/>
      <c r="AA35" s="107"/>
      <c r="AB35" s="109"/>
      <c r="AC35" s="107"/>
      <c r="AD35" s="107"/>
      <c r="AE35" s="113">
        <f t="shared" si="11"/>
        <v>0</v>
      </c>
      <c r="AF35" s="107"/>
      <c r="AG35" s="107"/>
      <c r="AH35" s="107">
        <f t="shared" si="12"/>
        <v>0</v>
      </c>
      <c r="AI35" s="107"/>
      <c r="AJ35" s="107"/>
      <c r="AK35" s="107"/>
      <c r="AL35" s="114">
        <f t="shared" ca="1" si="13"/>
        <v>2</v>
      </c>
      <c r="AM35" s="126" t="str">
        <f t="shared" ca="1" si="14"/>
        <v>Atención Remota</v>
      </c>
    </row>
    <row r="36" spans="1:39" s="26" customFormat="1" ht="18" customHeight="1" x14ac:dyDescent="0.25">
      <c r="A36" s="125">
        <v>22</v>
      </c>
      <c r="B36" s="107"/>
      <c r="C36" s="108"/>
      <c r="D36" s="109"/>
      <c r="E36" s="110"/>
      <c r="F36" s="111"/>
      <c r="G36" s="112" t="str">
        <f t="shared" ca="1" si="0"/>
        <v>121 años, 2 meses, 3 días</v>
      </c>
      <c r="H36" s="112" t="str">
        <f t="shared" ca="1" si="3"/>
        <v>SI</v>
      </c>
      <c r="I36" s="107">
        <f t="shared" ca="1" si="4"/>
        <v>1</v>
      </c>
      <c r="J36" s="107"/>
      <c r="K36" s="107">
        <f t="shared" si="5"/>
        <v>1</v>
      </c>
      <c r="L36" s="107"/>
      <c r="M36" s="107">
        <f t="shared" si="6"/>
        <v>0</v>
      </c>
      <c r="N36" s="111"/>
      <c r="O36" s="107"/>
      <c r="P36" s="107">
        <f t="shared" si="7"/>
        <v>0</v>
      </c>
      <c r="Q36" s="111"/>
      <c r="R36" s="107"/>
      <c r="S36" s="107">
        <f t="shared" si="8"/>
        <v>0</v>
      </c>
      <c r="T36" s="107"/>
      <c r="U36" s="107"/>
      <c r="V36" s="107">
        <f t="shared" si="9"/>
        <v>0</v>
      </c>
      <c r="W36" s="107"/>
      <c r="X36" s="107"/>
      <c r="Y36" s="107">
        <f t="shared" si="10"/>
        <v>0</v>
      </c>
      <c r="Z36" s="109"/>
      <c r="AA36" s="107"/>
      <c r="AB36" s="109"/>
      <c r="AC36" s="107"/>
      <c r="AD36" s="107"/>
      <c r="AE36" s="113">
        <f t="shared" si="11"/>
        <v>0</v>
      </c>
      <c r="AF36" s="107"/>
      <c r="AG36" s="107"/>
      <c r="AH36" s="107">
        <f t="shared" si="12"/>
        <v>0</v>
      </c>
      <c r="AI36" s="107"/>
      <c r="AJ36" s="107"/>
      <c r="AK36" s="107"/>
      <c r="AL36" s="114">
        <f t="shared" ca="1" si="13"/>
        <v>2</v>
      </c>
      <c r="AM36" s="126" t="str">
        <f t="shared" ca="1" si="14"/>
        <v>Atención Remota</v>
      </c>
    </row>
    <row r="37" spans="1:39" s="26" customFormat="1" ht="18" customHeight="1" x14ac:dyDescent="0.25">
      <c r="A37" s="125">
        <v>23</v>
      </c>
      <c r="B37" s="107"/>
      <c r="C37" s="108"/>
      <c r="D37" s="109"/>
      <c r="E37" s="110"/>
      <c r="F37" s="111"/>
      <c r="G37" s="112" t="str">
        <f t="shared" ca="1" si="0"/>
        <v>121 años, 2 meses, 3 días</v>
      </c>
      <c r="H37" s="112" t="str">
        <f t="shared" ca="1" si="3"/>
        <v>SI</v>
      </c>
      <c r="I37" s="107">
        <f t="shared" ca="1" si="4"/>
        <v>1</v>
      </c>
      <c r="J37" s="107"/>
      <c r="K37" s="107">
        <f t="shared" si="5"/>
        <v>1</v>
      </c>
      <c r="L37" s="107"/>
      <c r="M37" s="107">
        <f t="shared" si="6"/>
        <v>0</v>
      </c>
      <c r="N37" s="111"/>
      <c r="O37" s="107"/>
      <c r="P37" s="107">
        <f t="shared" si="7"/>
        <v>0</v>
      </c>
      <c r="Q37" s="111"/>
      <c r="R37" s="107"/>
      <c r="S37" s="107">
        <f t="shared" si="8"/>
        <v>0</v>
      </c>
      <c r="T37" s="107"/>
      <c r="U37" s="107"/>
      <c r="V37" s="107">
        <f t="shared" si="9"/>
        <v>0</v>
      </c>
      <c r="W37" s="107"/>
      <c r="X37" s="107"/>
      <c r="Y37" s="107">
        <f t="shared" si="10"/>
        <v>0</v>
      </c>
      <c r="Z37" s="109"/>
      <c r="AA37" s="107"/>
      <c r="AB37" s="109"/>
      <c r="AC37" s="107"/>
      <c r="AD37" s="107"/>
      <c r="AE37" s="113">
        <f t="shared" si="11"/>
        <v>0</v>
      </c>
      <c r="AF37" s="107"/>
      <c r="AG37" s="107"/>
      <c r="AH37" s="107">
        <f t="shared" si="12"/>
        <v>0</v>
      </c>
      <c r="AI37" s="107"/>
      <c r="AJ37" s="107"/>
      <c r="AK37" s="107"/>
      <c r="AL37" s="114">
        <f t="shared" ca="1" si="13"/>
        <v>2</v>
      </c>
      <c r="AM37" s="126" t="str">
        <f t="shared" ca="1" si="14"/>
        <v>Atención Remota</v>
      </c>
    </row>
    <row r="38" spans="1:39" s="26" customFormat="1" ht="18" customHeight="1" x14ac:dyDescent="0.25">
      <c r="A38" s="125">
        <v>24</v>
      </c>
      <c r="B38" s="107"/>
      <c r="C38" s="108"/>
      <c r="D38" s="109"/>
      <c r="E38" s="110"/>
      <c r="F38" s="111"/>
      <c r="G38" s="112" t="str">
        <f t="shared" ca="1" si="0"/>
        <v>121 años, 2 meses, 3 días</v>
      </c>
      <c r="H38" s="112" t="str">
        <f t="shared" ca="1" si="3"/>
        <v>SI</v>
      </c>
      <c r="I38" s="107">
        <f t="shared" ca="1" si="4"/>
        <v>1</v>
      </c>
      <c r="J38" s="107"/>
      <c r="K38" s="107">
        <f t="shared" si="5"/>
        <v>1</v>
      </c>
      <c r="L38" s="107"/>
      <c r="M38" s="107">
        <f t="shared" si="6"/>
        <v>0</v>
      </c>
      <c r="N38" s="111"/>
      <c r="O38" s="107"/>
      <c r="P38" s="107">
        <f t="shared" si="7"/>
        <v>0</v>
      </c>
      <c r="Q38" s="111"/>
      <c r="R38" s="107"/>
      <c r="S38" s="107">
        <f t="shared" si="8"/>
        <v>0</v>
      </c>
      <c r="T38" s="107"/>
      <c r="U38" s="107"/>
      <c r="V38" s="107">
        <f t="shared" si="9"/>
        <v>0</v>
      </c>
      <c r="W38" s="107"/>
      <c r="X38" s="107"/>
      <c r="Y38" s="107">
        <f t="shared" si="10"/>
        <v>0</v>
      </c>
      <c r="Z38" s="109"/>
      <c r="AA38" s="107"/>
      <c r="AB38" s="109"/>
      <c r="AC38" s="107"/>
      <c r="AD38" s="107"/>
      <c r="AE38" s="113">
        <f t="shared" si="11"/>
        <v>0</v>
      </c>
      <c r="AF38" s="107"/>
      <c r="AG38" s="107"/>
      <c r="AH38" s="107">
        <f t="shared" si="12"/>
        <v>0</v>
      </c>
      <c r="AI38" s="107"/>
      <c r="AJ38" s="107"/>
      <c r="AK38" s="107"/>
      <c r="AL38" s="114">
        <f t="shared" ca="1" si="13"/>
        <v>2</v>
      </c>
      <c r="AM38" s="126" t="str">
        <f t="shared" ca="1" si="14"/>
        <v>Atención Remota</v>
      </c>
    </row>
    <row r="39" spans="1:39" s="26" customFormat="1" ht="18" customHeight="1" x14ac:dyDescent="0.25">
      <c r="A39" s="125">
        <v>25</v>
      </c>
      <c r="B39" s="107"/>
      <c r="C39" s="108"/>
      <c r="D39" s="109"/>
      <c r="E39" s="110"/>
      <c r="F39" s="111"/>
      <c r="G39" s="112" t="str">
        <f t="shared" ca="1" si="0"/>
        <v>121 años, 2 meses, 3 días</v>
      </c>
      <c r="H39" s="112" t="str">
        <f t="shared" ca="1" si="3"/>
        <v>SI</v>
      </c>
      <c r="I39" s="107">
        <f t="shared" ca="1" si="4"/>
        <v>1</v>
      </c>
      <c r="J39" s="107"/>
      <c r="K39" s="107">
        <f t="shared" si="5"/>
        <v>1</v>
      </c>
      <c r="L39" s="107"/>
      <c r="M39" s="107">
        <f t="shared" si="6"/>
        <v>0</v>
      </c>
      <c r="N39" s="111"/>
      <c r="O39" s="107"/>
      <c r="P39" s="107">
        <f t="shared" si="7"/>
        <v>0</v>
      </c>
      <c r="Q39" s="111"/>
      <c r="R39" s="107"/>
      <c r="S39" s="107">
        <f t="shared" si="8"/>
        <v>0</v>
      </c>
      <c r="T39" s="107"/>
      <c r="U39" s="107"/>
      <c r="V39" s="107">
        <f t="shared" si="9"/>
        <v>0</v>
      </c>
      <c r="W39" s="107"/>
      <c r="X39" s="107"/>
      <c r="Y39" s="107">
        <f t="shared" si="10"/>
        <v>0</v>
      </c>
      <c r="Z39" s="109"/>
      <c r="AA39" s="107"/>
      <c r="AB39" s="109"/>
      <c r="AC39" s="107"/>
      <c r="AD39" s="107"/>
      <c r="AE39" s="113">
        <f t="shared" si="11"/>
        <v>0</v>
      </c>
      <c r="AF39" s="107"/>
      <c r="AG39" s="107"/>
      <c r="AH39" s="107">
        <f t="shared" si="12"/>
        <v>0</v>
      </c>
      <c r="AI39" s="107"/>
      <c r="AJ39" s="107"/>
      <c r="AK39" s="107"/>
      <c r="AL39" s="114">
        <f t="shared" ca="1" si="13"/>
        <v>2</v>
      </c>
      <c r="AM39" s="126" t="str">
        <f t="shared" ca="1" si="14"/>
        <v>Atención Remota</v>
      </c>
    </row>
    <row r="40" spans="1:39" s="26" customFormat="1" ht="18" customHeight="1" x14ac:dyDescent="0.25">
      <c r="A40" s="125">
        <v>26</v>
      </c>
      <c r="B40" s="107"/>
      <c r="C40" s="108"/>
      <c r="D40" s="109"/>
      <c r="E40" s="110"/>
      <c r="F40" s="111"/>
      <c r="G40" s="112" t="str">
        <f t="shared" ca="1" si="0"/>
        <v>121 años, 2 meses, 3 días</v>
      </c>
      <c r="H40" s="112" t="str">
        <f t="shared" ca="1" si="3"/>
        <v>SI</v>
      </c>
      <c r="I40" s="107">
        <f t="shared" ca="1" si="4"/>
        <v>1</v>
      </c>
      <c r="J40" s="107"/>
      <c r="K40" s="107">
        <f t="shared" si="5"/>
        <v>1</v>
      </c>
      <c r="L40" s="107"/>
      <c r="M40" s="107">
        <f t="shared" si="6"/>
        <v>0</v>
      </c>
      <c r="N40" s="111"/>
      <c r="O40" s="107"/>
      <c r="P40" s="107">
        <f t="shared" si="7"/>
        <v>0</v>
      </c>
      <c r="Q40" s="111"/>
      <c r="R40" s="107"/>
      <c r="S40" s="107">
        <f t="shared" si="8"/>
        <v>0</v>
      </c>
      <c r="T40" s="107"/>
      <c r="U40" s="107"/>
      <c r="V40" s="107">
        <f t="shared" si="9"/>
        <v>0</v>
      </c>
      <c r="W40" s="107"/>
      <c r="X40" s="107"/>
      <c r="Y40" s="107">
        <f t="shared" si="10"/>
        <v>0</v>
      </c>
      <c r="Z40" s="109"/>
      <c r="AA40" s="107"/>
      <c r="AB40" s="109"/>
      <c r="AC40" s="107"/>
      <c r="AD40" s="107"/>
      <c r="AE40" s="113">
        <f t="shared" si="11"/>
        <v>0</v>
      </c>
      <c r="AF40" s="107"/>
      <c r="AG40" s="107"/>
      <c r="AH40" s="107">
        <f t="shared" si="12"/>
        <v>0</v>
      </c>
      <c r="AI40" s="107"/>
      <c r="AJ40" s="107"/>
      <c r="AK40" s="107"/>
      <c r="AL40" s="114">
        <f t="shared" ca="1" si="13"/>
        <v>2</v>
      </c>
      <c r="AM40" s="126" t="str">
        <f t="shared" ca="1" si="14"/>
        <v>Atención Remota</v>
      </c>
    </row>
    <row r="41" spans="1:39" s="26" customFormat="1" ht="18" customHeight="1" x14ac:dyDescent="0.25">
      <c r="A41" s="125">
        <v>27</v>
      </c>
      <c r="B41" s="107"/>
      <c r="C41" s="108"/>
      <c r="D41" s="109"/>
      <c r="E41" s="110"/>
      <c r="F41" s="111"/>
      <c r="G41" s="112" t="str">
        <f t="shared" ca="1" si="0"/>
        <v>121 años, 2 meses, 3 días</v>
      </c>
      <c r="H41" s="112" t="str">
        <f t="shared" ca="1" si="3"/>
        <v>SI</v>
      </c>
      <c r="I41" s="107">
        <f t="shared" ca="1" si="4"/>
        <v>1</v>
      </c>
      <c r="J41" s="107"/>
      <c r="K41" s="107">
        <f t="shared" si="5"/>
        <v>1</v>
      </c>
      <c r="L41" s="107"/>
      <c r="M41" s="107">
        <f t="shared" si="6"/>
        <v>0</v>
      </c>
      <c r="N41" s="111"/>
      <c r="O41" s="107"/>
      <c r="P41" s="107">
        <f t="shared" si="7"/>
        <v>0</v>
      </c>
      <c r="Q41" s="111"/>
      <c r="R41" s="107"/>
      <c r="S41" s="107">
        <f t="shared" si="8"/>
        <v>0</v>
      </c>
      <c r="T41" s="107"/>
      <c r="U41" s="107"/>
      <c r="V41" s="107">
        <f t="shared" si="9"/>
        <v>0</v>
      </c>
      <c r="W41" s="107"/>
      <c r="X41" s="107"/>
      <c r="Y41" s="107">
        <f t="shared" si="10"/>
        <v>0</v>
      </c>
      <c r="Z41" s="109"/>
      <c r="AA41" s="107"/>
      <c r="AB41" s="109"/>
      <c r="AC41" s="107"/>
      <c r="AD41" s="107"/>
      <c r="AE41" s="113">
        <f t="shared" si="11"/>
        <v>0</v>
      </c>
      <c r="AF41" s="107"/>
      <c r="AG41" s="107"/>
      <c r="AH41" s="107">
        <f t="shared" si="12"/>
        <v>0</v>
      </c>
      <c r="AI41" s="107"/>
      <c r="AJ41" s="107"/>
      <c r="AK41" s="107"/>
      <c r="AL41" s="114">
        <f t="shared" ca="1" si="13"/>
        <v>2</v>
      </c>
      <c r="AM41" s="126" t="str">
        <f t="shared" ca="1" si="14"/>
        <v>Atención Remota</v>
      </c>
    </row>
    <row r="42" spans="1:39" s="26" customFormat="1" ht="18" customHeight="1" x14ac:dyDescent="0.25">
      <c r="A42" s="125">
        <v>28</v>
      </c>
      <c r="B42" s="107"/>
      <c r="C42" s="108"/>
      <c r="D42" s="109"/>
      <c r="E42" s="110"/>
      <c r="F42" s="111"/>
      <c r="G42" s="112" t="str">
        <f t="shared" ca="1" si="0"/>
        <v>121 años, 2 meses, 3 días</v>
      </c>
      <c r="H42" s="112" t="str">
        <f t="shared" ca="1" si="3"/>
        <v>SI</v>
      </c>
      <c r="I42" s="107">
        <f t="shared" ca="1" si="4"/>
        <v>1</v>
      </c>
      <c r="J42" s="107"/>
      <c r="K42" s="107">
        <f t="shared" si="5"/>
        <v>1</v>
      </c>
      <c r="L42" s="107"/>
      <c r="M42" s="107">
        <f t="shared" si="6"/>
        <v>0</v>
      </c>
      <c r="N42" s="111"/>
      <c r="O42" s="107"/>
      <c r="P42" s="107">
        <f t="shared" si="7"/>
        <v>0</v>
      </c>
      <c r="Q42" s="111"/>
      <c r="R42" s="107"/>
      <c r="S42" s="107">
        <f t="shared" si="8"/>
        <v>0</v>
      </c>
      <c r="T42" s="107"/>
      <c r="U42" s="107"/>
      <c r="V42" s="107">
        <f t="shared" si="9"/>
        <v>0</v>
      </c>
      <c r="W42" s="107"/>
      <c r="X42" s="107"/>
      <c r="Y42" s="107">
        <f t="shared" si="10"/>
        <v>0</v>
      </c>
      <c r="Z42" s="109"/>
      <c r="AA42" s="107"/>
      <c r="AB42" s="109"/>
      <c r="AC42" s="107"/>
      <c r="AD42" s="107"/>
      <c r="AE42" s="113">
        <f t="shared" si="11"/>
        <v>0</v>
      </c>
      <c r="AF42" s="107"/>
      <c r="AG42" s="107"/>
      <c r="AH42" s="107">
        <f t="shared" si="12"/>
        <v>0</v>
      </c>
      <c r="AI42" s="107"/>
      <c r="AJ42" s="107"/>
      <c r="AK42" s="107"/>
      <c r="AL42" s="114">
        <f t="shared" ca="1" si="13"/>
        <v>2</v>
      </c>
      <c r="AM42" s="126" t="str">
        <f t="shared" ca="1" si="14"/>
        <v>Atención Remota</v>
      </c>
    </row>
    <row r="43" spans="1:39" s="26" customFormat="1" ht="18" customHeight="1" x14ac:dyDescent="0.25">
      <c r="A43" s="125">
        <v>29</v>
      </c>
      <c r="B43" s="107"/>
      <c r="C43" s="108"/>
      <c r="D43" s="109"/>
      <c r="E43" s="110"/>
      <c r="F43" s="111"/>
      <c r="G43" s="112" t="str">
        <f t="shared" ca="1" si="0"/>
        <v>121 años, 2 meses, 3 días</v>
      </c>
      <c r="H43" s="112" t="str">
        <f t="shared" ca="1" si="3"/>
        <v>SI</v>
      </c>
      <c r="I43" s="107">
        <f t="shared" ca="1" si="4"/>
        <v>1</v>
      </c>
      <c r="J43" s="107"/>
      <c r="K43" s="107">
        <f t="shared" si="5"/>
        <v>1</v>
      </c>
      <c r="L43" s="107"/>
      <c r="M43" s="107">
        <f t="shared" si="6"/>
        <v>0</v>
      </c>
      <c r="N43" s="111"/>
      <c r="O43" s="107"/>
      <c r="P43" s="107">
        <f t="shared" si="7"/>
        <v>0</v>
      </c>
      <c r="Q43" s="111"/>
      <c r="R43" s="107"/>
      <c r="S43" s="107">
        <f t="shared" si="8"/>
        <v>0</v>
      </c>
      <c r="T43" s="107"/>
      <c r="U43" s="107"/>
      <c r="V43" s="107">
        <f t="shared" si="9"/>
        <v>0</v>
      </c>
      <c r="W43" s="107"/>
      <c r="X43" s="107"/>
      <c r="Y43" s="107">
        <f t="shared" si="10"/>
        <v>0</v>
      </c>
      <c r="Z43" s="109"/>
      <c r="AA43" s="107"/>
      <c r="AB43" s="109"/>
      <c r="AC43" s="107"/>
      <c r="AD43" s="107"/>
      <c r="AE43" s="113">
        <f t="shared" si="11"/>
        <v>0</v>
      </c>
      <c r="AF43" s="107"/>
      <c r="AG43" s="107"/>
      <c r="AH43" s="107">
        <f t="shared" si="12"/>
        <v>0</v>
      </c>
      <c r="AI43" s="107"/>
      <c r="AJ43" s="107"/>
      <c r="AK43" s="107"/>
      <c r="AL43" s="114">
        <f t="shared" ca="1" si="13"/>
        <v>2</v>
      </c>
      <c r="AM43" s="126" t="str">
        <f t="shared" ca="1" si="14"/>
        <v>Atención Remota</v>
      </c>
    </row>
    <row r="44" spans="1:39" s="26" customFormat="1" ht="18" customHeight="1" x14ac:dyDescent="0.25">
      <c r="A44" s="125">
        <v>30</v>
      </c>
      <c r="B44" s="107"/>
      <c r="C44" s="108"/>
      <c r="D44" s="109"/>
      <c r="E44" s="110"/>
      <c r="F44" s="111"/>
      <c r="G44" s="112" t="str">
        <f t="shared" ca="1" si="0"/>
        <v>121 años, 2 meses, 3 días</v>
      </c>
      <c r="H44" s="112" t="str">
        <f t="shared" ca="1" si="3"/>
        <v>SI</v>
      </c>
      <c r="I44" s="107">
        <f t="shared" ca="1" si="4"/>
        <v>1</v>
      </c>
      <c r="J44" s="107"/>
      <c r="K44" s="107">
        <f t="shared" si="5"/>
        <v>1</v>
      </c>
      <c r="L44" s="107"/>
      <c r="M44" s="107">
        <f t="shared" si="6"/>
        <v>0</v>
      </c>
      <c r="N44" s="111"/>
      <c r="O44" s="107"/>
      <c r="P44" s="107">
        <f t="shared" si="7"/>
        <v>0</v>
      </c>
      <c r="Q44" s="111"/>
      <c r="R44" s="107"/>
      <c r="S44" s="107">
        <f t="shared" si="8"/>
        <v>0</v>
      </c>
      <c r="T44" s="107"/>
      <c r="U44" s="107"/>
      <c r="V44" s="107">
        <f t="shared" si="9"/>
        <v>0</v>
      </c>
      <c r="W44" s="107"/>
      <c r="X44" s="107"/>
      <c r="Y44" s="107">
        <f t="shared" si="10"/>
        <v>0</v>
      </c>
      <c r="Z44" s="109"/>
      <c r="AA44" s="107"/>
      <c r="AB44" s="109"/>
      <c r="AC44" s="107"/>
      <c r="AD44" s="107"/>
      <c r="AE44" s="113">
        <f t="shared" si="11"/>
        <v>0</v>
      </c>
      <c r="AF44" s="107"/>
      <c r="AG44" s="107"/>
      <c r="AH44" s="107">
        <f t="shared" si="12"/>
        <v>0</v>
      </c>
      <c r="AI44" s="107"/>
      <c r="AJ44" s="107"/>
      <c r="AK44" s="107"/>
      <c r="AL44" s="114">
        <f t="shared" ca="1" si="13"/>
        <v>2</v>
      </c>
      <c r="AM44" s="126" t="str">
        <f t="shared" ca="1" si="14"/>
        <v>Atención Remota</v>
      </c>
    </row>
    <row r="45" spans="1:39" s="26" customFormat="1" ht="18" customHeight="1" x14ac:dyDescent="0.25">
      <c r="A45" s="125">
        <v>31</v>
      </c>
      <c r="B45" s="107"/>
      <c r="C45" s="108"/>
      <c r="D45" s="109"/>
      <c r="E45" s="110"/>
      <c r="F45" s="111"/>
      <c r="G45" s="112" t="str">
        <f t="shared" ca="1" si="0"/>
        <v>121 años, 2 meses, 3 días</v>
      </c>
      <c r="H45" s="112" t="str">
        <f t="shared" ca="1" si="3"/>
        <v>SI</v>
      </c>
      <c r="I45" s="107">
        <f t="shared" ca="1" si="4"/>
        <v>1</v>
      </c>
      <c r="J45" s="107"/>
      <c r="K45" s="107">
        <f t="shared" si="5"/>
        <v>1</v>
      </c>
      <c r="L45" s="107"/>
      <c r="M45" s="107">
        <f t="shared" si="6"/>
        <v>0</v>
      </c>
      <c r="N45" s="111"/>
      <c r="O45" s="107"/>
      <c r="P45" s="107">
        <f t="shared" si="7"/>
        <v>0</v>
      </c>
      <c r="Q45" s="111"/>
      <c r="R45" s="107"/>
      <c r="S45" s="107">
        <f t="shared" si="8"/>
        <v>0</v>
      </c>
      <c r="T45" s="107"/>
      <c r="U45" s="107"/>
      <c r="V45" s="107">
        <f t="shared" si="9"/>
        <v>0</v>
      </c>
      <c r="W45" s="107"/>
      <c r="X45" s="107"/>
      <c r="Y45" s="107">
        <f t="shared" si="10"/>
        <v>0</v>
      </c>
      <c r="Z45" s="109"/>
      <c r="AA45" s="107"/>
      <c r="AB45" s="109"/>
      <c r="AC45" s="107"/>
      <c r="AD45" s="107"/>
      <c r="AE45" s="113">
        <f t="shared" si="11"/>
        <v>0</v>
      </c>
      <c r="AF45" s="107"/>
      <c r="AG45" s="107"/>
      <c r="AH45" s="107">
        <f t="shared" si="12"/>
        <v>0</v>
      </c>
      <c r="AI45" s="107"/>
      <c r="AJ45" s="107"/>
      <c r="AK45" s="107"/>
      <c r="AL45" s="114">
        <f t="shared" ca="1" si="13"/>
        <v>2</v>
      </c>
      <c r="AM45" s="126" t="str">
        <f t="shared" ca="1" si="14"/>
        <v>Atención Remota</v>
      </c>
    </row>
    <row r="46" spans="1:39" s="26" customFormat="1" ht="18" customHeight="1" x14ac:dyDescent="0.25">
      <c r="A46" s="125">
        <v>32</v>
      </c>
      <c r="B46" s="107"/>
      <c r="C46" s="108"/>
      <c r="D46" s="109"/>
      <c r="E46" s="110"/>
      <c r="F46" s="111"/>
      <c r="G46" s="112" t="str">
        <f t="shared" ca="1" si="0"/>
        <v>121 años, 2 meses, 3 días</v>
      </c>
      <c r="H46" s="112" t="str">
        <f t="shared" ca="1" si="3"/>
        <v>SI</v>
      </c>
      <c r="I46" s="107">
        <f t="shared" ca="1" si="4"/>
        <v>1</v>
      </c>
      <c r="J46" s="107"/>
      <c r="K46" s="107">
        <f t="shared" si="5"/>
        <v>1</v>
      </c>
      <c r="L46" s="107"/>
      <c r="M46" s="107">
        <f t="shared" si="6"/>
        <v>0</v>
      </c>
      <c r="N46" s="111"/>
      <c r="O46" s="107"/>
      <c r="P46" s="107">
        <f t="shared" si="7"/>
        <v>0</v>
      </c>
      <c r="Q46" s="111"/>
      <c r="R46" s="107"/>
      <c r="S46" s="107">
        <f t="shared" si="8"/>
        <v>0</v>
      </c>
      <c r="T46" s="107"/>
      <c r="U46" s="107"/>
      <c r="V46" s="107">
        <f t="shared" si="9"/>
        <v>0</v>
      </c>
      <c r="W46" s="107"/>
      <c r="X46" s="107"/>
      <c r="Y46" s="107">
        <f t="shared" si="10"/>
        <v>0</v>
      </c>
      <c r="Z46" s="109"/>
      <c r="AA46" s="107"/>
      <c r="AB46" s="109"/>
      <c r="AC46" s="107"/>
      <c r="AD46" s="107"/>
      <c r="AE46" s="113">
        <f t="shared" si="11"/>
        <v>0</v>
      </c>
      <c r="AF46" s="107"/>
      <c r="AG46" s="107"/>
      <c r="AH46" s="107">
        <f t="shared" si="12"/>
        <v>0</v>
      </c>
      <c r="AI46" s="107"/>
      <c r="AJ46" s="107"/>
      <c r="AK46" s="107"/>
      <c r="AL46" s="114">
        <f t="shared" ca="1" si="13"/>
        <v>2</v>
      </c>
      <c r="AM46" s="126" t="str">
        <f t="shared" ca="1" si="14"/>
        <v>Atención Remota</v>
      </c>
    </row>
    <row r="47" spans="1:39" s="26" customFormat="1" ht="18" customHeight="1" x14ac:dyDescent="0.25">
      <c r="A47" s="125">
        <v>33</v>
      </c>
      <c r="B47" s="107"/>
      <c r="C47" s="108"/>
      <c r="D47" s="109"/>
      <c r="E47" s="110"/>
      <c r="F47" s="111"/>
      <c r="G47" s="112" t="str">
        <f t="shared" ca="1" si="0"/>
        <v>121 años, 2 meses, 3 días</v>
      </c>
      <c r="H47" s="112" t="str">
        <f t="shared" ca="1" si="3"/>
        <v>SI</v>
      </c>
      <c r="I47" s="107">
        <f t="shared" ca="1" si="4"/>
        <v>1</v>
      </c>
      <c r="J47" s="107"/>
      <c r="K47" s="107">
        <f t="shared" si="5"/>
        <v>1</v>
      </c>
      <c r="L47" s="107"/>
      <c r="M47" s="107">
        <f t="shared" si="6"/>
        <v>0</v>
      </c>
      <c r="N47" s="111"/>
      <c r="O47" s="107"/>
      <c r="P47" s="107">
        <f t="shared" si="7"/>
        <v>0</v>
      </c>
      <c r="Q47" s="111"/>
      <c r="R47" s="107"/>
      <c r="S47" s="107">
        <f t="shared" si="8"/>
        <v>0</v>
      </c>
      <c r="T47" s="107"/>
      <c r="U47" s="107"/>
      <c r="V47" s="107">
        <f t="shared" si="9"/>
        <v>0</v>
      </c>
      <c r="W47" s="107"/>
      <c r="X47" s="107"/>
      <c r="Y47" s="107">
        <f t="shared" si="10"/>
        <v>0</v>
      </c>
      <c r="Z47" s="109"/>
      <c r="AA47" s="107"/>
      <c r="AB47" s="109"/>
      <c r="AC47" s="107"/>
      <c r="AD47" s="107"/>
      <c r="AE47" s="113">
        <f t="shared" si="11"/>
        <v>0</v>
      </c>
      <c r="AF47" s="107"/>
      <c r="AG47" s="107"/>
      <c r="AH47" s="107">
        <f t="shared" si="12"/>
        <v>0</v>
      </c>
      <c r="AI47" s="107"/>
      <c r="AJ47" s="107"/>
      <c r="AK47" s="107"/>
      <c r="AL47" s="114">
        <f t="shared" ca="1" si="13"/>
        <v>2</v>
      </c>
      <c r="AM47" s="126" t="str">
        <f t="shared" ca="1" si="14"/>
        <v>Atención Remota</v>
      </c>
    </row>
    <row r="48" spans="1:39" s="26" customFormat="1" ht="18" customHeight="1" x14ac:dyDescent="0.25">
      <c r="A48" s="125">
        <v>34</v>
      </c>
      <c r="B48" s="107"/>
      <c r="C48" s="108"/>
      <c r="D48" s="109"/>
      <c r="E48" s="110"/>
      <c r="F48" s="111"/>
      <c r="G48" s="112" t="str">
        <f t="shared" ca="1" si="0"/>
        <v>121 años, 2 meses, 3 días</v>
      </c>
      <c r="H48" s="112" t="str">
        <f t="shared" ca="1" si="3"/>
        <v>SI</v>
      </c>
      <c r="I48" s="107">
        <f t="shared" ca="1" si="4"/>
        <v>1</v>
      </c>
      <c r="J48" s="107"/>
      <c r="K48" s="107">
        <f t="shared" si="5"/>
        <v>1</v>
      </c>
      <c r="L48" s="107"/>
      <c r="M48" s="107">
        <f t="shared" si="6"/>
        <v>0</v>
      </c>
      <c r="N48" s="111"/>
      <c r="O48" s="107"/>
      <c r="P48" s="107">
        <f t="shared" si="7"/>
        <v>0</v>
      </c>
      <c r="Q48" s="111"/>
      <c r="R48" s="107"/>
      <c r="S48" s="107">
        <f t="shared" si="8"/>
        <v>0</v>
      </c>
      <c r="T48" s="107"/>
      <c r="U48" s="107"/>
      <c r="V48" s="107">
        <f t="shared" si="9"/>
        <v>0</v>
      </c>
      <c r="W48" s="107"/>
      <c r="X48" s="107"/>
      <c r="Y48" s="107">
        <f t="shared" si="10"/>
        <v>0</v>
      </c>
      <c r="Z48" s="109"/>
      <c r="AA48" s="107"/>
      <c r="AB48" s="109"/>
      <c r="AC48" s="107"/>
      <c r="AD48" s="107"/>
      <c r="AE48" s="113">
        <f t="shared" si="11"/>
        <v>0</v>
      </c>
      <c r="AF48" s="107"/>
      <c r="AG48" s="107"/>
      <c r="AH48" s="107">
        <f t="shared" si="12"/>
        <v>0</v>
      </c>
      <c r="AI48" s="107"/>
      <c r="AJ48" s="107"/>
      <c r="AK48" s="107"/>
      <c r="AL48" s="114">
        <f t="shared" ca="1" si="13"/>
        <v>2</v>
      </c>
      <c r="AM48" s="126" t="str">
        <f t="shared" ca="1" si="14"/>
        <v>Atención Remota</v>
      </c>
    </row>
    <row r="49" spans="1:39" s="26" customFormat="1" ht="18" customHeight="1" x14ac:dyDescent="0.25">
      <c r="A49" s="125">
        <v>35</v>
      </c>
      <c r="B49" s="107"/>
      <c r="C49" s="108"/>
      <c r="D49" s="109"/>
      <c r="E49" s="110"/>
      <c r="F49" s="111"/>
      <c r="G49" s="112" t="str">
        <f t="shared" ca="1" si="0"/>
        <v>121 años, 2 meses, 3 días</v>
      </c>
      <c r="H49" s="112" t="str">
        <f t="shared" ca="1" si="3"/>
        <v>SI</v>
      </c>
      <c r="I49" s="107">
        <f t="shared" ca="1" si="4"/>
        <v>1</v>
      </c>
      <c r="J49" s="107"/>
      <c r="K49" s="107">
        <f t="shared" si="5"/>
        <v>1</v>
      </c>
      <c r="L49" s="107"/>
      <c r="M49" s="107">
        <f t="shared" si="6"/>
        <v>0</v>
      </c>
      <c r="N49" s="111"/>
      <c r="O49" s="107"/>
      <c r="P49" s="107">
        <f t="shared" si="7"/>
        <v>0</v>
      </c>
      <c r="Q49" s="111"/>
      <c r="R49" s="107"/>
      <c r="S49" s="107">
        <f t="shared" si="8"/>
        <v>0</v>
      </c>
      <c r="T49" s="107"/>
      <c r="U49" s="107"/>
      <c r="V49" s="107">
        <f t="shared" si="9"/>
        <v>0</v>
      </c>
      <c r="W49" s="107"/>
      <c r="X49" s="107"/>
      <c r="Y49" s="107">
        <f t="shared" si="10"/>
        <v>0</v>
      </c>
      <c r="Z49" s="109"/>
      <c r="AA49" s="107"/>
      <c r="AB49" s="109"/>
      <c r="AC49" s="107"/>
      <c r="AD49" s="107"/>
      <c r="AE49" s="113">
        <f t="shared" si="11"/>
        <v>0</v>
      </c>
      <c r="AF49" s="107"/>
      <c r="AG49" s="107"/>
      <c r="AH49" s="107">
        <f t="shared" si="12"/>
        <v>0</v>
      </c>
      <c r="AI49" s="107"/>
      <c r="AJ49" s="107"/>
      <c r="AK49" s="107"/>
      <c r="AL49" s="114">
        <f t="shared" ca="1" si="13"/>
        <v>2</v>
      </c>
      <c r="AM49" s="126" t="str">
        <f t="shared" ca="1" si="14"/>
        <v>Atención Remota</v>
      </c>
    </row>
    <row r="50" spans="1:39" s="26" customFormat="1" ht="18" customHeight="1" x14ac:dyDescent="0.25">
      <c r="A50" s="125">
        <v>36</v>
      </c>
      <c r="B50" s="107"/>
      <c r="C50" s="108"/>
      <c r="D50" s="109"/>
      <c r="E50" s="110"/>
      <c r="F50" s="111"/>
      <c r="G50" s="112" t="str">
        <f t="shared" ca="1" si="0"/>
        <v>121 años, 2 meses, 3 días</v>
      </c>
      <c r="H50" s="112" t="str">
        <f t="shared" ca="1" si="3"/>
        <v>SI</v>
      </c>
      <c r="I50" s="107">
        <f t="shared" ca="1" si="4"/>
        <v>1</v>
      </c>
      <c r="J50" s="107"/>
      <c r="K50" s="107">
        <f t="shared" si="5"/>
        <v>1</v>
      </c>
      <c r="L50" s="107"/>
      <c r="M50" s="107">
        <f t="shared" si="6"/>
        <v>0</v>
      </c>
      <c r="N50" s="111"/>
      <c r="O50" s="107"/>
      <c r="P50" s="107">
        <f t="shared" si="7"/>
        <v>0</v>
      </c>
      <c r="Q50" s="111"/>
      <c r="R50" s="107"/>
      <c r="S50" s="107">
        <f t="shared" si="8"/>
        <v>0</v>
      </c>
      <c r="T50" s="107"/>
      <c r="U50" s="107"/>
      <c r="V50" s="107">
        <f t="shared" si="9"/>
        <v>0</v>
      </c>
      <c r="W50" s="107"/>
      <c r="X50" s="107"/>
      <c r="Y50" s="107">
        <f t="shared" si="10"/>
        <v>0</v>
      </c>
      <c r="Z50" s="109"/>
      <c r="AA50" s="107"/>
      <c r="AB50" s="109"/>
      <c r="AC50" s="107"/>
      <c r="AD50" s="107"/>
      <c r="AE50" s="113">
        <f t="shared" si="11"/>
        <v>0</v>
      </c>
      <c r="AF50" s="107"/>
      <c r="AG50" s="107"/>
      <c r="AH50" s="107">
        <f t="shared" si="12"/>
        <v>0</v>
      </c>
      <c r="AI50" s="107"/>
      <c r="AJ50" s="107"/>
      <c r="AK50" s="107"/>
      <c r="AL50" s="114">
        <f t="shared" ca="1" si="13"/>
        <v>2</v>
      </c>
      <c r="AM50" s="126" t="str">
        <f t="shared" ca="1" si="14"/>
        <v>Atención Remota</v>
      </c>
    </row>
    <row r="51" spans="1:39" s="26" customFormat="1" ht="18" customHeight="1" x14ac:dyDescent="0.25">
      <c r="A51" s="125">
        <v>37</v>
      </c>
      <c r="B51" s="107"/>
      <c r="C51" s="108"/>
      <c r="D51" s="109"/>
      <c r="E51" s="110"/>
      <c r="F51" s="111"/>
      <c r="G51" s="112" t="str">
        <f t="shared" ca="1" si="0"/>
        <v>121 años, 2 meses, 3 días</v>
      </c>
      <c r="H51" s="112" t="str">
        <f t="shared" ca="1" si="3"/>
        <v>SI</v>
      </c>
      <c r="I51" s="107">
        <f t="shared" ca="1" si="4"/>
        <v>1</v>
      </c>
      <c r="J51" s="107"/>
      <c r="K51" s="107">
        <f t="shared" si="5"/>
        <v>1</v>
      </c>
      <c r="L51" s="107"/>
      <c r="M51" s="107">
        <f t="shared" si="6"/>
        <v>0</v>
      </c>
      <c r="N51" s="111"/>
      <c r="O51" s="107"/>
      <c r="P51" s="107">
        <f t="shared" si="7"/>
        <v>0</v>
      </c>
      <c r="Q51" s="111"/>
      <c r="R51" s="107"/>
      <c r="S51" s="107">
        <f t="shared" si="8"/>
        <v>0</v>
      </c>
      <c r="T51" s="107"/>
      <c r="U51" s="107"/>
      <c r="V51" s="107">
        <f t="shared" si="9"/>
        <v>0</v>
      </c>
      <c r="W51" s="107"/>
      <c r="X51" s="107"/>
      <c r="Y51" s="107">
        <f t="shared" si="10"/>
        <v>0</v>
      </c>
      <c r="Z51" s="109"/>
      <c r="AA51" s="107"/>
      <c r="AB51" s="109"/>
      <c r="AC51" s="107"/>
      <c r="AD51" s="107"/>
      <c r="AE51" s="113">
        <f t="shared" si="11"/>
        <v>0</v>
      </c>
      <c r="AF51" s="107"/>
      <c r="AG51" s="107"/>
      <c r="AH51" s="107">
        <f t="shared" si="12"/>
        <v>0</v>
      </c>
      <c r="AI51" s="107"/>
      <c r="AJ51" s="107"/>
      <c r="AK51" s="107"/>
      <c r="AL51" s="114">
        <f t="shared" ca="1" si="13"/>
        <v>2</v>
      </c>
      <c r="AM51" s="126" t="str">
        <f t="shared" ca="1" si="14"/>
        <v>Atención Remota</v>
      </c>
    </row>
    <row r="52" spans="1:39" s="26" customFormat="1" ht="18" customHeight="1" x14ac:dyDescent="0.25">
      <c r="A52" s="125">
        <v>38</v>
      </c>
      <c r="B52" s="107"/>
      <c r="C52" s="108"/>
      <c r="D52" s="109"/>
      <c r="E52" s="110"/>
      <c r="F52" s="111"/>
      <c r="G52" s="112" t="str">
        <f t="shared" ca="1" si="0"/>
        <v>121 años, 2 meses, 3 días</v>
      </c>
      <c r="H52" s="112" t="str">
        <f t="shared" ca="1" si="3"/>
        <v>SI</v>
      </c>
      <c r="I52" s="107">
        <f t="shared" ca="1" si="4"/>
        <v>1</v>
      </c>
      <c r="J52" s="107"/>
      <c r="K52" s="107">
        <f t="shared" si="5"/>
        <v>1</v>
      </c>
      <c r="L52" s="107"/>
      <c r="M52" s="107">
        <f t="shared" si="6"/>
        <v>0</v>
      </c>
      <c r="N52" s="111"/>
      <c r="O52" s="107"/>
      <c r="P52" s="107">
        <f t="shared" si="7"/>
        <v>0</v>
      </c>
      <c r="Q52" s="111"/>
      <c r="R52" s="107"/>
      <c r="S52" s="107">
        <f t="shared" si="8"/>
        <v>0</v>
      </c>
      <c r="T52" s="107"/>
      <c r="U52" s="107"/>
      <c r="V52" s="107">
        <f t="shared" si="9"/>
        <v>0</v>
      </c>
      <c r="W52" s="107"/>
      <c r="X52" s="107"/>
      <c r="Y52" s="107">
        <f t="shared" si="10"/>
        <v>0</v>
      </c>
      <c r="Z52" s="109"/>
      <c r="AA52" s="107"/>
      <c r="AB52" s="109"/>
      <c r="AC52" s="107"/>
      <c r="AD52" s="107"/>
      <c r="AE52" s="113">
        <f t="shared" si="11"/>
        <v>0</v>
      </c>
      <c r="AF52" s="107"/>
      <c r="AG52" s="107"/>
      <c r="AH52" s="107">
        <f t="shared" si="12"/>
        <v>0</v>
      </c>
      <c r="AI52" s="107"/>
      <c r="AJ52" s="107"/>
      <c r="AK52" s="107"/>
      <c r="AL52" s="114">
        <f t="shared" ca="1" si="13"/>
        <v>2</v>
      </c>
      <c r="AM52" s="126" t="str">
        <f t="shared" ca="1" si="14"/>
        <v>Atención Remota</v>
      </c>
    </row>
    <row r="53" spans="1:39" s="26" customFormat="1" ht="18" customHeight="1" x14ac:dyDescent="0.25">
      <c r="A53" s="125">
        <v>39</v>
      </c>
      <c r="B53" s="107"/>
      <c r="C53" s="108"/>
      <c r="D53" s="109"/>
      <c r="E53" s="110"/>
      <c r="F53" s="111"/>
      <c r="G53" s="112" t="str">
        <f t="shared" ca="1" si="0"/>
        <v>121 años, 2 meses, 3 días</v>
      </c>
      <c r="H53" s="112" t="str">
        <f t="shared" ca="1" si="3"/>
        <v>SI</v>
      </c>
      <c r="I53" s="107">
        <f t="shared" ca="1" si="4"/>
        <v>1</v>
      </c>
      <c r="J53" s="107"/>
      <c r="K53" s="107">
        <f t="shared" si="5"/>
        <v>1</v>
      </c>
      <c r="L53" s="107"/>
      <c r="M53" s="107">
        <f t="shared" si="6"/>
        <v>0</v>
      </c>
      <c r="N53" s="111"/>
      <c r="O53" s="107"/>
      <c r="P53" s="107">
        <f t="shared" si="7"/>
        <v>0</v>
      </c>
      <c r="Q53" s="111"/>
      <c r="R53" s="107"/>
      <c r="S53" s="107">
        <f t="shared" si="8"/>
        <v>0</v>
      </c>
      <c r="T53" s="107"/>
      <c r="U53" s="107"/>
      <c r="V53" s="107">
        <f t="shared" si="9"/>
        <v>0</v>
      </c>
      <c r="W53" s="107"/>
      <c r="X53" s="107"/>
      <c r="Y53" s="107">
        <f t="shared" si="10"/>
        <v>0</v>
      </c>
      <c r="Z53" s="109"/>
      <c r="AA53" s="107"/>
      <c r="AB53" s="109"/>
      <c r="AC53" s="107"/>
      <c r="AD53" s="107"/>
      <c r="AE53" s="113">
        <f t="shared" si="11"/>
        <v>0</v>
      </c>
      <c r="AF53" s="107"/>
      <c r="AG53" s="107"/>
      <c r="AH53" s="107">
        <f t="shared" si="12"/>
        <v>0</v>
      </c>
      <c r="AI53" s="107"/>
      <c r="AJ53" s="107"/>
      <c r="AK53" s="107"/>
      <c r="AL53" s="114">
        <f t="shared" ca="1" si="13"/>
        <v>2</v>
      </c>
      <c r="AM53" s="126" t="str">
        <f t="shared" ca="1" si="14"/>
        <v>Atención Remota</v>
      </c>
    </row>
    <row r="54" spans="1:39" s="26" customFormat="1" ht="18" customHeight="1" x14ac:dyDescent="0.25">
      <c r="A54" s="125">
        <v>40</v>
      </c>
      <c r="B54" s="107"/>
      <c r="C54" s="108"/>
      <c r="D54" s="109"/>
      <c r="E54" s="110"/>
      <c r="F54" s="111"/>
      <c r="G54" s="112" t="str">
        <f t="shared" ca="1" si="0"/>
        <v>121 años, 2 meses, 3 días</v>
      </c>
      <c r="H54" s="112" t="str">
        <f t="shared" ca="1" si="3"/>
        <v>SI</v>
      </c>
      <c r="I54" s="107">
        <f t="shared" ca="1" si="4"/>
        <v>1</v>
      </c>
      <c r="J54" s="107"/>
      <c r="K54" s="107">
        <f t="shared" si="5"/>
        <v>1</v>
      </c>
      <c r="L54" s="107"/>
      <c r="M54" s="107">
        <f t="shared" si="6"/>
        <v>0</v>
      </c>
      <c r="N54" s="111"/>
      <c r="O54" s="107"/>
      <c r="P54" s="107">
        <f t="shared" si="7"/>
        <v>0</v>
      </c>
      <c r="Q54" s="111"/>
      <c r="R54" s="107"/>
      <c r="S54" s="107">
        <f t="shared" si="8"/>
        <v>0</v>
      </c>
      <c r="T54" s="107"/>
      <c r="U54" s="107"/>
      <c r="V54" s="107">
        <f t="shared" si="9"/>
        <v>0</v>
      </c>
      <c r="W54" s="107"/>
      <c r="X54" s="107"/>
      <c r="Y54" s="107">
        <f t="shared" si="10"/>
        <v>0</v>
      </c>
      <c r="Z54" s="109"/>
      <c r="AA54" s="107"/>
      <c r="AB54" s="109"/>
      <c r="AC54" s="107"/>
      <c r="AD54" s="107"/>
      <c r="AE54" s="113">
        <f t="shared" si="11"/>
        <v>0</v>
      </c>
      <c r="AF54" s="107"/>
      <c r="AG54" s="107"/>
      <c r="AH54" s="107">
        <f t="shared" si="12"/>
        <v>0</v>
      </c>
      <c r="AI54" s="107"/>
      <c r="AJ54" s="107"/>
      <c r="AK54" s="107"/>
      <c r="AL54" s="114">
        <f t="shared" ca="1" si="13"/>
        <v>2</v>
      </c>
      <c r="AM54" s="126" t="str">
        <f t="shared" ca="1" si="14"/>
        <v>Atención Remota</v>
      </c>
    </row>
    <row r="55" spans="1:39" s="26" customFormat="1" ht="18" customHeight="1" x14ac:dyDescent="0.25">
      <c r="A55" s="125">
        <v>41</v>
      </c>
      <c r="B55" s="107"/>
      <c r="C55" s="108"/>
      <c r="D55" s="109"/>
      <c r="E55" s="110"/>
      <c r="F55" s="111"/>
      <c r="G55" s="112" t="str">
        <f t="shared" ca="1" si="0"/>
        <v>121 años, 2 meses, 3 días</v>
      </c>
      <c r="H55" s="112" t="str">
        <f t="shared" ca="1" si="3"/>
        <v>SI</v>
      </c>
      <c r="I55" s="107">
        <f t="shared" ca="1" si="4"/>
        <v>1</v>
      </c>
      <c r="J55" s="107"/>
      <c r="K55" s="107">
        <f t="shared" si="5"/>
        <v>1</v>
      </c>
      <c r="L55" s="107"/>
      <c r="M55" s="107">
        <f t="shared" si="6"/>
        <v>0</v>
      </c>
      <c r="N55" s="111"/>
      <c r="O55" s="107"/>
      <c r="P55" s="107">
        <f t="shared" si="7"/>
        <v>0</v>
      </c>
      <c r="Q55" s="111"/>
      <c r="R55" s="107"/>
      <c r="S55" s="107">
        <f t="shared" si="8"/>
        <v>0</v>
      </c>
      <c r="T55" s="107"/>
      <c r="U55" s="107"/>
      <c r="V55" s="107">
        <f t="shared" si="9"/>
        <v>0</v>
      </c>
      <c r="W55" s="107"/>
      <c r="X55" s="107"/>
      <c r="Y55" s="107">
        <f t="shared" si="10"/>
        <v>0</v>
      </c>
      <c r="Z55" s="109"/>
      <c r="AA55" s="107"/>
      <c r="AB55" s="109"/>
      <c r="AC55" s="107"/>
      <c r="AD55" s="107"/>
      <c r="AE55" s="113">
        <f t="shared" si="11"/>
        <v>0</v>
      </c>
      <c r="AF55" s="107"/>
      <c r="AG55" s="107"/>
      <c r="AH55" s="107">
        <f t="shared" si="12"/>
        <v>0</v>
      </c>
      <c r="AI55" s="107"/>
      <c r="AJ55" s="107"/>
      <c r="AK55" s="107"/>
      <c r="AL55" s="114">
        <f t="shared" ca="1" si="13"/>
        <v>2</v>
      </c>
      <c r="AM55" s="126" t="str">
        <f t="shared" ca="1" si="14"/>
        <v>Atención Remota</v>
      </c>
    </row>
    <row r="56" spans="1:39" s="26" customFormat="1" ht="18" customHeight="1" x14ac:dyDescent="0.25">
      <c r="A56" s="125">
        <v>42</v>
      </c>
      <c r="B56" s="107"/>
      <c r="C56" s="108"/>
      <c r="D56" s="109"/>
      <c r="E56" s="110"/>
      <c r="F56" s="111"/>
      <c r="G56" s="112" t="str">
        <f t="shared" ca="1" si="0"/>
        <v>121 años, 2 meses, 3 días</v>
      </c>
      <c r="H56" s="112" t="str">
        <f t="shared" ca="1" si="3"/>
        <v>SI</v>
      </c>
      <c r="I56" s="107">
        <f t="shared" ca="1" si="4"/>
        <v>1</v>
      </c>
      <c r="J56" s="107"/>
      <c r="K56" s="107">
        <f t="shared" si="5"/>
        <v>1</v>
      </c>
      <c r="L56" s="107"/>
      <c r="M56" s="107">
        <f t="shared" si="6"/>
        <v>0</v>
      </c>
      <c r="N56" s="111"/>
      <c r="O56" s="107"/>
      <c r="P56" s="107">
        <f t="shared" si="7"/>
        <v>0</v>
      </c>
      <c r="Q56" s="111"/>
      <c r="R56" s="107"/>
      <c r="S56" s="107">
        <f t="shared" si="8"/>
        <v>0</v>
      </c>
      <c r="T56" s="107"/>
      <c r="U56" s="107"/>
      <c r="V56" s="107">
        <f t="shared" si="9"/>
        <v>0</v>
      </c>
      <c r="W56" s="107"/>
      <c r="X56" s="107"/>
      <c r="Y56" s="107">
        <f t="shared" si="10"/>
        <v>0</v>
      </c>
      <c r="Z56" s="109"/>
      <c r="AA56" s="107"/>
      <c r="AB56" s="109"/>
      <c r="AC56" s="107"/>
      <c r="AD56" s="107"/>
      <c r="AE56" s="113">
        <f t="shared" si="11"/>
        <v>0</v>
      </c>
      <c r="AF56" s="107"/>
      <c r="AG56" s="107"/>
      <c r="AH56" s="107">
        <f t="shared" si="12"/>
        <v>0</v>
      </c>
      <c r="AI56" s="107"/>
      <c r="AJ56" s="107"/>
      <c r="AK56" s="107"/>
      <c r="AL56" s="114">
        <f t="shared" ca="1" si="13"/>
        <v>2</v>
      </c>
      <c r="AM56" s="126" t="str">
        <f t="shared" ca="1" si="14"/>
        <v>Atención Remota</v>
      </c>
    </row>
    <row r="57" spans="1:39" s="26" customFormat="1" ht="18" customHeight="1" x14ac:dyDescent="0.25">
      <c r="A57" s="125">
        <v>43</v>
      </c>
      <c r="B57" s="107"/>
      <c r="C57" s="108"/>
      <c r="D57" s="109"/>
      <c r="E57" s="110"/>
      <c r="F57" s="111"/>
      <c r="G57" s="112" t="str">
        <f t="shared" ca="1" si="0"/>
        <v>121 años, 2 meses, 3 días</v>
      </c>
      <c r="H57" s="112" t="str">
        <f t="shared" ca="1" si="3"/>
        <v>SI</v>
      </c>
      <c r="I57" s="107">
        <f t="shared" ca="1" si="4"/>
        <v>1</v>
      </c>
      <c r="J57" s="107"/>
      <c r="K57" s="107">
        <f t="shared" si="5"/>
        <v>1</v>
      </c>
      <c r="L57" s="107"/>
      <c r="M57" s="107">
        <f t="shared" si="6"/>
        <v>0</v>
      </c>
      <c r="N57" s="111"/>
      <c r="O57" s="107"/>
      <c r="P57" s="107">
        <f t="shared" si="7"/>
        <v>0</v>
      </c>
      <c r="Q57" s="111"/>
      <c r="R57" s="107"/>
      <c r="S57" s="107">
        <f t="shared" si="8"/>
        <v>0</v>
      </c>
      <c r="T57" s="107"/>
      <c r="U57" s="107"/>
      <c r="V57" s="107">
        <f t="shared" si="9"/>
        <v>0</v>
      </c>
      <c r="W57" s="107"/>
      <c r="X57" s="107"/>
      <c r="Y57" s="107">
        <f t="shared" si="10"/>
        <v>0</v>
      </c>
      <c r="Z57" s="109"/>
      <c r="AA57" s="107"/>
      <c r="AB57" s="109"/>
      <c r="AC57" s="107"/>
      <c r="AD57" s="107"/>
      <c r="AE57" s="113">
        <f t="shared" si="11"/>
        <v>0</v>
      </c>
      <c r="AF57" s="107"/>
      <c r="AG57" s="107"/>
      <c r="AH57" s="107">
        <f t="shared" si="12"/>
        <v>0</v>
      </c>
      <c r="AI57" s="107"/>
      <c r="AJ57" s="107"/>
      <c r="AK57" s="107"/>
      <c r="AL57" s="114">
        <f t="shared" ca="1" si="13"/>
        <v>2</v>
      </c>
      <c r="AM57" s="126" t="str">
        <f t="shared" ca="1" si="14"/>
        <v>Atención Remota</v>
      </c>
    </row>
    <row r="58" spans="1:39" s="26" customFormat="1" ht="18" customHeight="1" x14ac:dyDescent="0.25">
      <c r="A58" s="125">
        <v>44</v>
      </c>
      <c r="B58" s="107"/>
      <c r="C58" s="108"/>
      <c r="D58" s="109"/>
      <c r="E58" s="110"/>
      <c r="F58" s="111"/>
      <c r="G58" s="112" t="str">
        <f t="shared" ca="1" si="0"/>
        <v>121 años, 2 meses, 3 días</v>
      </c>
      <c r="H58" s="112" t="str">
        <f t="shared" ca="1" si="3"/>
        <v>SI</v>
      </c>
      <c r="I58" s="107">
        <f t="shared" ca="1" si="4"/>
        <v>1</v>
      </c>
      <c r="J58" s="107"/>
      <c r="K58" s="107">
        <f t="shared" si="5"/>
        <v>1</v>
      </c>
      <c r="L58" s="107"/>
      <c r="M58" s="107">
        <f t="shared" si="6"/>
        <v>0</v>
      </c>
      <c r="N58" s="111"/>
      <c r="O58" s="107"/>
      <c r="P58" s="107">
        <f t="shared" si="7"/>
        <v>0</v>
      </c>
      <c r="Q58" s="111"/>
      <c r="R58" s="107"/>
      <c r="S58" s="107">
        <f t="shared" si="8"/>
        <v>0</v>
      </c>
      <c r="T58" s="107"/>
      <c r="U58" s="107"/>
      <c r="V58" s="107">
        <f t="shared" si="9"/>
        <v>0</v>
      </c>
      <c r="W58" s="107"/>
      <c r="X58" s="107"/>
      <c r="Y58" s="107">
        <f t="shared" si="10"/>
        <v>0</v>
      </c>
      <c r="Z58" s="109"/>
      <c r="AA58" s="107"/>
      <c r="AB58" s="109"/>
      <c r="AC58" s="107"/>
      <c r="AD58" s="107"/>
      <c r="AE58" s="113">
        <f t="shared" si="11"/>
        <v>0</v>
      </c>
      <c r="AF58" s="107"/>
      <c r="AG58" s="107"/>
      <c r="AH58" s="107">
        <f t="shared" si="12"/>
        <v>0</v>
      </c>
      <c r="AI58" s="107"/>
      <c r="AJ58" s="107"/>
      <c r="AK58" s="107"/>
      <c r="AL58" s="114">
        <f t="shared" ca="1" si="13"/>
        <v>2</v>
      </c>
      <c r="AM58" s="126" t="str">
        <f t="shared" ca="1" si="14"/>
        <v>Atención Remota</v>
      </c>
    </row>
    <row r="59" spans="1:39" s="26" customFormat="1" ht="18" customHeight="1" x14ac:dyDescent="0.25">
      <c r="A59" s="125">
        <v>45</v>
      </c>
      <c r="B59" s="107"/>
      <c r="C59" s="108"/>
      <c r="D59" s="109"/>
      <c r="E59" s="110"/>
      <c r="F59" s="111"/>
      <c r="G59" s="112" t="str">
        <f t="shared" ca="1" si="0"/>
        <v>121 años, 2 meses, 3 días</v>
      </c>
      <c r="H59" s="112" t="str">
        <f t="shared" ca="1" si="3"/>
        <v>SI</v>
      </c>
      <c r="I59" s="107">
        <f t="shared" ca="1" si="4"/>
        <v>1</v>
      </c>
      <c r="J59" s="107"/>
      <c r="K59" s="107">
        <f t="shared" si="5"/>
        <v>1</v>
      </c>
      <c r="L59" s="107"/>
      <c r="M59" s="107">
        <f t="shared" si="6"/>
        <v>0</v>
      </c>
      <c r="N59" s="111"/>
      <c r="O59" s="107"/>
      <c r="P59" s="107">
        <f t="shared" si="7"/>
        <v>0</v>
      </c>
      <c r="Q59" s="111"/>
      <c r="R59" s="107"/>
      <c r="S59" s="107">
        <f t="shared" si="8"/>
        <v>0</v>
      </c>
      <c r="T59" s="107"/>
      <c r="U59" s="107"/>
      <c r="V59" s="107">
        <f t="shared" si="9"/>
        <v>0</v>
      </c>
      <c r="W59" s="107"/>
      <c r="X59" s="107"/>
      <c r="Y59" s="107">
        <f t="shared" si="10"/>
        <v>0</v>
      </c>
      <c r="Z59" s="109"/>
      <c r="AA59" s="107"/>
      <c r="AB59" s="109"/>
      <c r="AC59" s="107"/>
      <c r="AD59" s="107"/>
      <c r="AE59" s="113">
        <f t="shared" si="11"/>
        <v>0</v>
      </c>
      <c r="AF59" s="107"/>
      <c r="AG59" s="107"/>
      <c r="AH59" s="107">
        <f t="shared" si="12"/>
        <v>0</v>
      </c>
      <c r="AI59" s="107"/>
      <c r="AJ59" s="107"/>
      <c r="AK59" s="107"/>
      <c r="AL59" s="114">
        <f t="shared" ca="1" si="13"/>
        <v>2</v>
      </c>
      <c r="AM59" s="126" t="str">
        <f t="shared" ca="1" si="14"/>
        <v>Atención Remota</v>
      </c>
    </row>
    <row r="60" spans="1:39" s="26" customFormat="1" ht="18" customHeight="1" x14ac:dyDescent="0.25">
      <c r="A60" s="125">
        <v>46</v>
      </c>
      <c r="B60" s="107"/>
      <c r="C60" s="108"/>
      <c r="D60" s="109"/>
      <c r="E60" s="110"/>
      <c r="F60" s="111"/>
      <c r="G60" s="112" t="str">
        <f t="shared" ca="1" si="0"/>
        <v>121 años, 2 meses, 3 días</v>
      </c>
      <c r="H60" s="112" t="str">
        <f t="shared" ca="1" si="3"/>
        <v>SI</v>
      </c>
      <c r="I60" s="107">
        <f t="shared" ca="1" si="4"/>
        <v>1</v>
      </c>
      <c r="J60" s="107"/>
      <c r="K60" s="107">
        <f t="shared" si="5"/>
        <v>1</v>
      </c>
      <c r="L60" s="107"/>
      <c r="M60" s="107">
        <f t="shared" si="6"/>
        <v>0</v>
      </c>
      <c r="N60" s="111"/>
      <c r="O60" s="107"/>
      <c r="P60" s="107">
        <f t="shared" si="7"/>
        <v>0</v>
      </c>
      <c r="Q60" s="111"/>
      <c r="R60" s="107"/>
      <c r="S60" s="107">
        <f t="shared" si="8"/>
        <v>0</v>
      </c>
      <c r="T60" s="107"/>
      <c r="U60" s="107"/>
      <c r="V60" s="107">
        <f t="shared" si="9"/>
        <v>0</v>
      </c>
      <c r="W60" s="107"/>
      <c r="X60" s="107"/>
      <c r="Y60" s="107">
        <f t="shared" si="10"/>
        <v>0</v>
      </c>
      <c r="Z60" s="109"/>
      <c r="AA60" s="107"/>
      <c r="AB60" s="109"/>
      <c r="AC60" s="107"/>
      <c r="AD60" s="107"/>
      <c r="AE60" s="113">
        <f t="shared" si="11"/>
        <v>0</v>
      </c>
      <c r="AF60" s="107"/>
      <c r="AG60" s="107"/>
      <c r="AH60" s="107">
        <f t="shared" si="12"/>
        <v>0</v>
      </c>
      <c r="AI60" s="107"/>
      <c r="AJ60" s="107"/>
      <c r="AK60" s="107"/>
      <c r="AL60" s="114">
        <f t="shared" ca="1" si="13"/>
        <v>2</v>
      </c>
      <c r="AM60" s="126" t="str">
        <f t="shared" ca="1" si="14"/>
        <v>Atención Remota</v>
      </c>
    </row>
    <row r="61" spans="1:39" s="26" customFormat="1" ht="18" customHeight="1" x14ac:dyDescent="0.25">
      <c r="A61" s="125">
        <v>47</v>
      </c>
      <c r="B61" s="107"/>
      <c r="C61" s="108"/>
      <c r="D61" s="109"/>
      <c r="E61" s="110"/>
      <c r="F61" s="111"/>
      <c r="G61" s="112" t="str">
        <f t="shared" ca="1" si="0"/>
        <v>121 años, 2 meses, 3 días</v>
      </c>
      <c r="H61" s="112" t="str">
        <f t="shared" ca="1" si="3"/>
        <v>SI</v>
      </c>
      <c r="I61" s="107">
        <f t="shared" ca="1" si="4"/>
        <v>1</v>
      </c>
      <c r="J61" s="107"/>
      <c r="K61" s="107">
        <f t="shared" si="5"/>
        <v>1</v>
      </c>
      <c r="L61" s="107"/>
      <c r="M61" s="107">
        <f t="shared" si="6"/>
        <v>0</v>
      </c>
      <c r="N61" s="111"/>
      <c r="O61" s="107"/>
      <c r="P61" s="107">
        <f t="shared" si="7"/>
        <v>0</v>
      </c>
      <c r="Q61" s="111"/>
      <c r="R61" s="107"/>
      <c r="S61" s="107">
        <f t="shared" si="8"/>
        <v>0</v>
      </c>
      <c r="T61" s="107"/>
      <c r="U61" s="107"/>
      <c r="V61" s="107">
        <f t="shared" si="9"/>
        <v>0</v>
      </c>
      <c r="W61" s="107"/>
      <c r="X61" s="107"/>
      <c r="Y61" s="107">
        <f t="shared" si="10"/>
        <v>0</v>
      </c>
      <c r="Z61" s="109"/>
      <c r="AA61" s="107"/>
      <c r="AB61" s="109"/>
      <c r="AC61" s="107"/>
      <c r="AD61" s="107"/>
      <c r="AE61" s="113">
        <f t="shared" si="11"/>
        <v>0</v>
      </c>
      <c r="AF61" s="107"/>
      <c r="AG61" s="107"/>
      <c r="AH61" s="107">
        <f t="shared" si="12"/>
        <v>0</v>
      </c>
      <c r="AI61" s="107"/>
      <c r="AJ61" s="107"/>
      <c r="AK61" s="107"/>
      <c r="AL61" s="114">
        <f t="shared" ca="1" si="13"/>
        <v>2</v>
      </c>
      <c r="AM61" s="126" t="str">
        <f t="shared" ca="1" si="14"/>
        <v>Atención Remota</v>
      </c>
    </row>
    <row r="62" spans="1:39" s="26" customFormat="1" ht="18" customHeight="1" x14ac:dyDescent="0.25">
      <c r="A62" s="125">
        <v>48</v>
      </c>
      <c r="B62" s="107"/>
      <c r="C62" s="108"/>
      <c r="D62" s="109"/>
      <c r="E62" s="110"/>
      <c r="F62" s="111"/>
      <c r="G62" s="112" t="str">
        <f t="shared" ca="1" si="0"/>
        <v>121 años, 2 meses, 3 días</v>
      </c>
      <c r="H62" s="112" t="str">
        <f t="shared" ca="1" si="3"/>
        <v>SI</v>
      </c>
      <c r="I62" s="107">
        <f t="shared" ca="1" si="4"/>
        <v>1</v>
      </c>
      <c r="J62" s="107"/>
      <c r="K62" s="107">
        <f t="shared" si="5"/>
        <v>1</v>
      </c>
      <c r="L62" s="107"/>
      <c r="M62" s="107">
        <f t="shared" si="6"/>
        <v>0</v>
      </c>
      <c r="N62" s="111"/>
      <c r="O62" s="107"/>
      <c r="P62" s="107">
        <f t="shared" si="7"/>
        <v>0</v>
      </c>
      <c r="Q62" s="111"/>
      <c r="R62" s="107"/>
      <c r="S62" s="107">
        <f t="shared" si="8"/>
        <v>0</v>
      </c>
      <c r="T62" s="107"/>
      <c r="U62" s="107"/>
      <c r="V62" s="107">
        <f t="shared" si="9"/>
        <v>0</v>
      </c>
      <c r="W62" s="107"/>
      <c r="X62" s="107"/>
      <c r="Y62" s="107">
        <f t="shared" si="10"/>
        <v>0</v>
      </c>
      <c r="Z62" s="109"/>
      <c r="AA62" s="107"/>
      <c r="AB62" s="109"/>
      <c r="AC62" s="107"/>
      <c r="AD62" s="107"/>
      <c r="AE62" s="113">
        <f t="shared" si="11"/>
        <v>0</v>
      </c>
      <c r="AF62" s="107"/>
      <c r="AG62" s="107"/>
      <c r="AH62" s="107">
        <f t="shared" si="12"/>
        <v>0</v>
      </c>
      <c r="AI62" s="107"/>
      <c r="AJ62" s="107"/>
      <c r="AK62" s="107"/>
      <c r="AL62" s="114">
        <f t="shared" ca="1" si="13"/>
        <v>2</v>
      </c>
      <c r="AM62" s="126" t="str">
        <f t="shared" ca="1" si="14"/>
        <v>Atención Remota</v>
      </c>
    </row>
    <row r="63" spans="1:39" s="26" customFormat="1" ht="18" customHeight="1" x14ac:dyDescent="0.25">
      <c r="A63" s="125">
        <v>49</v>
      </c>
      <c r="B63" s="107"/>
      <c r="C63" s="108"/>
      <c r="D63" s="109"/>
      <c r="E63" s="110"/>
      <c r="F63" s="111"/>
      <c r="G63" s="112" t="str">
        <f t="shared" ca="1" si="0"/>
        <v>121 años, 2 meses, 3 días</v>
      </c>
      <c r="H63" s="112" t="str">
        <f t="shared" ca="1" si="3"/>
        <v>SI</v>
      </c>
      <c r="I63" s="107">
        <f t="shared" ca="1" si="4"/>
        <v>1</v>
      </c>
      <c r="J63" s="107"/>
      <c r="K63" s="107">
        <f t="shared" si="5"/>
        <v>1</v>
      </c>
      <c r="L63" s="107"/>
      <c r="M63" s="107">
        <f t="shared" si="6"/>
        <v>0</v>
      </c>
      <c r="N63" s="111"/>
      <c r="O63" s="107"/>
      <c r="P63" s="107">
        <f t="shared" si="7"/>
        <v>0</v>
      </c>
      <c r="Q63" s="111"/>
      <c r="R63" s="107"/>
      <c r="S63" s="107">
        <f t="shared" si="8"/>
        <v>0</v>
      </c>
      <c r="T63" s="107"/>
      <c r="U63" s="107"/>
      <c r="V63" s="107">
        <f t="shared" si="9"/>
        <v>0</v>
      </c>
      <c r="W63" s="107"/>
      <c r="X63" s="107"/>
      <c r="Y63" s="107">
        <f t="shared" si="10"/>
        <v>0</v>
      </c>
      <c r="Z63" s="109"/>
      <c r="AA63" s="107"/>
      <c r="AB63" s="109"/>
      <c r="AC63" s="107"/>
      <c r="AD63" s="107"/>
      <c r="AE63" s="113">
        <f t="shared" si="11"/>
        <v>0</v>
      </c>
      <c r="AF63" s="107"/>
      <c r="AG63" s="107"/>
      <c r="AH63" s="107">
        <f t="shared" si="12"/>
        <v>0</v>
      </c>
      <c r="AI63" s="107"/>
      <c r="AJ63" s="107"/>
      <c r="AK63" s="107"/>
      <c r="AL63" s="114">
        <f t="shared" ca="1" si="13"/>
        <v>2</v>
      </c>
      <c r="AM63" s="126" t="str">
        <f t="shared" ca="1" si="14"/>
        <v>Atención Remota</v>
      </c>
    </row>
    <row r="64" spans="1:39" s="26" customFormat="1" ht="18" customHeight="1" x14ac:dyDescent="0.25">
      <c r="A64" s="125">
        <v>50</v>
      </c>
      <c r="B64" s="107"/>
      <c r="C64" s="108"/>
      <c r="D64" s="109"/>
      <c r="E64" s="110"/>
      <c r="F64" s="111"/>
      <c r="G64" s="112" t="str">
        <f t="shared" ca="1" si="0"/>
        <v>121 años, 2 meses, 3 días</v>
      </c>
      <c r="H64" s="112" t="str">
        <f t="shared" ca="1" si="3"/>
        <v>SI</v>
      </c>
      <c r="I64" s="107">
        <f t="shared" ca="1" si="4"/>
        <v>1</v>
      </c>
      <c r="J64" s="107"/>
      <c r="K64" s="107">
        <f t="shared" si="5"/>
        <v>1</v>
      </c>
      <c r="L64" s="107"/>
      <c r="M64" s="107">
        <f t="shared" si="6"/>
        <v>0</v>
      </c>
      <c r="N64" s="111"/>
      <c r="O64" s="107"/>
      <c r="P64" s="107">
        <f t="shared" si="7"/>
        <v>0</v>
      </c>
      <c r="Q64" s="111"/>
      <c r="R64" s="107"/>
      <c r="S64" s="107">
        <f t="shared" si="8"/>
        <v>0</v>
      </c>
      <c r="T64" s="107"/>
      <c r="U64" s="107"/>
      <c r="V64" s="107">
        <f t="shared" si="9"/>
        <v>0</v>
      </c>
      <c r="W64" s="107"/>
      <c r="X64" s="107"/>
      <c r="Y64" s="107">
        <f t="shared" si="10"/>
        <v>0</v>
      </c>
      <c r="Z64" s="109"/>
      <c r="AA64" s="107"/>
      <c r="AB64" s="109"/>
      <c r="AC64" s="107"/>
      <c r="AD64" s="107"/>
      <c r="AE64" s="113">
        <f t="shared" si="11"/>
        <v>0</v>
      </c>
      <c r="AF64" s="107"/>
      <c r="AG64" s="107"/>
      <c r="AH64" s="107">
        <f t="shared" si="12"/>
        <v>0</v>
      </c>
      <c r="AI64" s="107"/>
      <c r="AJ64" s="107"/>
      <c r="AK64" s="107"/>
      <c r="AL64" s="114">
        <f t="shared" ca="1" si="13"/>
        <v>2</v>
      </c>
      <c r="AM64" s="126" t="str">
        <f t="shared" ca="1" si="14"/>
        <v>Atención Remota</v>
      </c>
    </row>
    <row r="65" spans="1:39" s="26" customFormat="1" ht="18" customHeight="1" x14ac:dyDescent="0.25">
      <c r="A65" s="125">
        <v>51</v>
      </c>
      <c r="B65" s="107"/>
      <c r="C65" s="108"/>
      <c r="D65" s="109"/>
      <c r="E65" s="110"/>
      <c r="F65" s="111"/>
      <c r="G65" s="112" t="str">
        <f t="shared" ca="1" si="0"/>
        <v>121 años, 2 meses, 3 días</v>
      </c>
      <c r="H65" s="112" t="str">
        <f t="shared" ca="1" si="3"/>
        <v>SI</v>
      </c>
      <c r="I65" s="107">
        <f t="shared" ca="1" si="4"/>
        <v>1</v>
      </c>
      <c r="J65" s="107"/>
      <c r="K65" s="107">
        <f t="shared" si="5"/>
        <v>1</v>
      </c>
      <c r="L65" s="107"/>
      <c r="M65" s="107">
        <f t="shared" si="6"/>
        <v>0</v>
      </c>
      <c r="N65" s="111"/>
      <c r="O65" s="107"/>
      <c r="P65" s="107">
        <f t="shared" si="7"/>
        <v>0</v>
      </c>
      <c r="Q65" s="111"/>
      <c r="R65" s="107"/>
      <c r="S65" s="107">
        <f t="shared" si="8"/>
        <v>0</v>
      </c>
      <c r="T65" s="107"/>
      <c r="U65" s="107"/>
      <c r="V65" s="107">
        <f t="shared" si="9"/>
        <v>0</v>
      </c>
      <c r="W65" s="107"/>
      <c r="X65" s="107"/>
      <c r="Y65" s="107">
        <f t="shared" si="10"/>
        <v>0</v>
      </c>
      <c r="Z65" s="109"/>
      <c r="AA65" s="107"/>
      <c r="AB65" s="109"/>
      <c r="AC65" s="107"/>
      <c r="AD65" s="107"/>
      <c r="AE65" s="113">
        <f t="shared" si="11"/>
        <v>0</v>
      </c>
      <c r="AF65" s="107"/>
      <c r="AG65" s="107"/>
      <c r="AH65" s="107">
        <f t="shared" si="12"/>
        <v>0</v>
      </c>
      <c r="AI65" s="107"/>
      <c r="AJ65" s="107"/>
      <c r="AK65" s="107"/>
      <c r="AL65" s="114">
        <f t="shared" ca="1" si="13"/>
        <v>2</v>
      </c>
      <c r="AM65" s="126" t="str">
        <f t="shared" ca="1" si="14"/>
        <v>Atención Remota</v>
      </c>
    </row>
    <row r="66" spans="1:39" s="26" customFormat="1" ht="18" customHeight="1" x14ac:dyDescent="0.25">
      <c r="A66" s="125">
        <v>52</v>
      </c>
      <c r="B66" s="107"/>
      <c r="C66" s="108"/>
      <c r="D66" s="109"/>
      <c r="E66" s="110"/>
      <c r="F66" s="111"/>
      <c r="G66" s="112" t="str">
        <f t="shared" ca="1" si="0"/>
        <v>121 años, 2 meses, 3 días</v>
      </c>
      <c r="H66" s="112" t="str">
        <f t="shared" ca="1" si="3"/>
        <v>SI</v>
      </c>
      <c r="I66" s="107">
        <f t="shared" ca="1" si="4"/>
        <v>1</v>
      </c>
      <c r="J66" s="107"/>
      <c r="K66" s="107">
        <f t="shared" si="5"/>
        <v>1</v>
      </c>
      <c r="L66" s="107"/>
      <c r="M66" s="107">
        <f t="shared" si="6"/>
        <v>0</v>
      </c>
      <c r="N66" s="111"/>
      <c r="O66" s="107"/>
      <c r="P66" s="107">
        <f t="shared" si="7"/>
        <v>0</v>
      </c>
      <c r="Q66" s="111"/>
      <c r="R66" s="107"/>
      <c r="S66" s="107">
        <f t="shared" si="8"/>
        <v>0</v>
      </c>
      <c r="T66" s="107"/>
      <c r="U66" s="107"/>
      <c r="V66" s="107">
        <f t="shared" si="9"/>
        <v>0</v>
      </c>
      <c r="W66" s="107"/>
      <c r="X66" s="107"/>
      <c r="Y66" s="107">
        <f t="shared" si="10"/>
        <v>0</v>
      </c>
      <c r="Z66" s="109"/>
      <c r="AA66" s="107"/>
      <c r="AB66" s="109"/>
      <c r="AC66" s="107"/>
      <c r="AD66" s="107"/>
      <c r="AE66" s="113">
        <f t="shared" si="11"/>
        <v>0</v>
      </c>
      <c r="AF66" s="107"/>
      <c r="AG66" s="107"/>
      <c r="AH66" s="107">
        <f t="shared" si="12"/>
        <v>0</v>
      </c>
      <c r="AI66" s="107"/>
      <c r="AJ66" s="107"/>
      <c r="AK66" s="107"/>
      <c r="AL66" s="114">
        <f t="shared" ca="1" si="13"/>
        <v>2</v>
      </c>
      <c r="AM66" s="126" t="str">
        <f t="shared" ca="1" si="14"/>
        <v>Atención Remota</v>
      </c>
    </row>
    <row r="67" spans="1:39" s="26" customFormat="1" ht="18" customHeight="1" x14ac:dyDescent="0.25">
      <c r="A67" s="125">
        <v>53</v>
      </c>
      <c r="B67" s="107"/>
      <c r="C67" s="108"/>
      <c r="D67" s="109"/>
      <c r="E67" s="110"/>
      <c r="F67" s="111"/>
      <c r="G67" s="112" t="str">
        <f t="shared" ca="1" si="0"/>
        <v>121 años, 2 meses, 3 días</v>
      </c>
      <c r="H67" s="112" t="str">
        <f t="shared" ca="1" si="3"/>
        <v>SI</v>
      </c>
      <c r="I67" s="107">
        <f t="shared" ca="1" si="4"/>
        <v>1</v>
      </c>
      <c r="J67" s="107"/>
      <c r="K67" s="107">
        <f t="shared" si="5"/>
        <v>1</v>
      </c>
      <c r="L67" s="107"/>
      <c r="M67" s="107">
        <f t="shared" si="6"/>
        <v>0</v>
      </c>
      <c r="N67" s="111"/>
      <c r="O67" s="107"/>
      <c r="P67" s="107">
        <f t="shared" si="7"/>
        <v>0</v>
      </c>
      <c r="Q67" s="111"/>
      <c r="R67" s="107"/>
      <c r="S67" s="107">
        <f t="shared" si="8"/>
        <v>0</v>
      </c>
      <c r="T67" s="107"/>
      <c r="U67" s="107"/>
      <c r="V67" s="107">
        <f t="shared" si="9"/>
        <v>0</v>
      </c>
      <c r="W67" s="107"/>
      <c r="X67" s="107"/>
      <c r="Y67" s="107">
        <f t="shared" si="10"/>
        <v>0</v>
      </c>
      <c r="Z67" s="109"/>
      <c r="AA67" s="107"/>
      <c r="AB67" s="109"/>
      <c r="AC67" s="107"/>
      <c r="AD67" s="107"/>
      <c r="AE67" s="113">
        <f t="shared" si="11"/>
        <v>0</v>
      </c>
      <c r="AF67" s="107"/>
      <c r="AG67" s="107"/>
      <c r="AH67" s="107">
        <f t="shared" si="12"/>
        <v>0</v>
      </c>
      <c r="AI67" s="107"/>
      <c r="AJ67" s="107"/>
      <c r="AK67" s="107"/>
      <c r="AL67" s="114">
        <f t="shared" ca="1" si="13"/>
        <v>2</v>
      </c>
      <c r="AM67" s="126" t="str">
        <f t="shared" ca="1" si="14"/>
        <v>Atención Remota</v>
      </c>
    </row>
    <row r="68" spans="1:39" s="26" customFormat="1" ht="18" customHeight="1" x14ac:dyDescent="0.25">
      <c r="A68" s="125">
        <v>54</v>
      </c>
      <c r="B68" s="107"/>
      <c r="C68" s="108"/>
      <c r="D68" s="109"/>
      <c r="E68" s="110"/>
      <c r="F68" s="111"/>
      <c r="G68" s="112" t="str">
        <f t="shared" ca="1" si="0"/>
        <v>121 años, 2 meses, 3 días</v>
      </c>
      <c r="H68" s="112" t="str">
        <f t="shared" ca="1" si="3"/>
        <v>SI</v>
      </c>
      <c r="I68" s="107">
        <f t="shared" ca="1" si="4"/>
        <v>1</v>
      </c>
      <c r="J68" s="107"/>
      <c r="K68" s="107">
        <f t="shared" si="5"/>
        <v>1</v>
      </c>
      <c r="L68" s="107"/>
      <c r="M68" s="107">
        <f t="shared" si="6"/>
        <v>0</v>
      </c>
      <c r="N68" s="111"/>
      <c r="O68" s="107"/>
      <c r="P68" s="107">
        <f t="shared" si="7"/>
        <v>0</v>
      </c>
      <c r="Q68" s="111"/>
      <c r="R68" s="107"/>
      <c r="S68" s="107">
        <f t="shared" si="8"/>
        <v>0</v>
      </c>
      <c r="T68" s="107"/>
      <c r="U68" s="107"/>
      <c r="V68" s="107">
        <f t="shared" si="9"/>
        <v>0</v>
      </c>
      <c r="W68" s="107"/>
      <c r="X68" s="107"/>
      <c r="Y68" s="107">
        <f t="shared" si="10"/>
        <v>0</v>
      </c>
      <c r="Z68" s="109"/>
      <c r="AA68" s="107"/>
      <c r="AB68" s="109"/>
      <c r="AC68" s="107"/>
      <c r="AD68" s="107"/>
      <c r="AE68" s="113">
        <f t="shared" si="11"/>
        <v>0</v>
      </c>
      <c r="AF68" s="107"/>
      <c r="AG68" s="107"/>
      <c r="AH68" s="107">
        <f t="shared" si="12"/>
        <v>0</v>
      </c>
      <c r="AI68" s="107"/>
      <c r="AJ68" s="107"/>
      <c r="AK68" s="107"/>
      <c r="AL68" s="114">
        <f t="shared" ca="1" si="13"/>
        <v>2</v>
      </c>
      <c r="AM68" s="126" t="str">
        <f t="shared" ca="1" si="14"/>
        <v>Atención Remota</v>
      </c>
    </row>
    <row r="69" spans="1:39" s="26" customFormat="1" ht="18" customHeight="1" x14ac:dyDescent="0.25">
      <c r="A69" s="125">
        <v>55</v>
      </c>
      <c r="B69" s="107"/>
      <c r="C69" s="108"/>
      <c r="D69" s="109"/>
      <c r="E69" s="110"/>
      <c r="F69" s="111"/>
      <c r="G69" s="112" t="str">
        <f t="shared" ca="1" si="0"/>
        <v>121 años, 2 meses, 3 días</v>
      </c>
      <c r="H69" s="112" t="str">
        <f t="shared" ca="1" si="3"/>
        <v>SI</v>
      </c>
      <c r="I69" s="107">
        <f t="shared" ca="1" si="4"/>
        <v>1</v>
      </c>
      <c r="J69" s="107"/>
      <c r="K69" s="107">
        <f t="shared" si="5"/>
        <v>1</v>
      </c>
      <c r="L69" s="107"/>
      <c r="M69" s="107">
        <f t="shared" si="6"/>
        <v>0</v>
      </c>
      <c r="N69" s="111"/>
      <c r="O69" s="107"/>
      <c r="P69" s="107">
        <f t="shared" si="7"/>
        <v>0</v>
      </c>
      <c r="Q69" s="111"/>
      <c r="R69" s="107"/>
      <c r="S69" s="107">
        <f t="shared" si="8"/>
        <v>0</v>
      </c>
      <c r="T69" s="107"/>
      <c r="U69" s="107"/>
      <c r="V69" s="107">
        <f t="shared" si="9"/>
        <v>0</v>
      </c>
      <c r="W69" s="107"/>
      <c r="X69" s="107"/>
      <c r="Y69" s="107">
        <f t="shared" si="10"/>
        <v>0</v>
      </c>
      <c r="Z69" s="109"/>
      <c r="AA69" s="107"/>
      <c r="AB69" s="109"/>
      <c r="AC69" s="107"/>
      <c r="AD69" s="107"/>
      <c r="AE69" s="113">
        <f t="shared" si="11"/>
        <v>0</v>
      </c>
      <c r="AF69" s="107"/>
      <c r="AG69" s="107"/>
      <c r="AH69" s="107">
        <f t="shared" si="12"/>
        <v>0</v>
      </c>
      <c r="AI69" s="107"/>
      <c r="AJ69" s="107"/>
      <c r="AK69" s="107"/>
      <c r="AL69" s="114">
        <f t="shared" ca="1" si="13"/>
        <v>2</v>
      </c>
      <c r="AM69" s="126" t="str">
        <f t="shared" ca="1" si="14"/>
        <v>Atención Remota</v>
      </c>
    </row>
    <row r="70" spans="1:39" s="26" customFormat="1" ht="18" customHeight="1" x14ac:dyDescent="0.25">
      <c r="A70" s="125">
        <v>56</v>
      </c>
      <c r="B70" s="107"/>
      <c r="C70" s="108"/>
      <c r="D70" s="109"/>
      <c r="E70" s="110"/>
      <c r="F70" s="111"/>
      <c r="G70" s="112" t="str">
        <f t="shared" ca="1" si="0"/>
        <v>121 años, 2 meses, 3 días</v>
      </c>
      <c r="H70" s="112" t="str">
        <f t="shared" ca="1" si="3"/>
        <v>SI</v>
      </c>
      <c r="I70" s="107">
        <f t="shared" ca="1" si="4"/>
        <v>1</v>
      </c>
      <c r="J70" s="107"/>
      <c r="K70" s="107">
        <f t="shared" si="5"/>
        <v>1</v>
      </c>
      <c r="L70" s="107"/>
      <c r="M70" s="107">
        <f t="shared" si="6"/>
        <v>0</v>
      </c>
      <c r="N70" s="111"/>
      <c r="O70" s="107"/>
      <c r="P70" s="107">
        <f t="shared" si="7"/>
        <v>0</v>
      </c>
      <c r="Q70" s="111"/>
      <c r="R70" s="107"/>
      <c r="S70" s="107">
        <f t="shared" si="8"/>
        <v>0</v>
      </c>
      <c r="T70" s="107"/>
      <c r="U70" s="107"/>
      <c r="V70" s="107">
        <f t="shared" si="9"/>
        <v>0</v>
      </c>
      <c r="W70" s="107"/>
      <c r="X70" s="107"/>
      <c r="Y70" s="107">
        <f t="shared" si="10"/>
        <v>0</v>
      </c>
      <c r="Z70" s="109"/>
      <c r="AA70" s="107"/>
      <c r="AB70" s="109"/>
      <c r="AC70" s="107"/>
      <c r="AD70" s="107"/>
      <c r="AE70" s="113">
        <f t="shared" si="11"/>
        <v>0</v>
      </c>
      <c r="AF70" s="107"/>
      <c r="AG70" s="107"/>
      <c r="AH70" s="107">
        <f t="shared" si="12"/>
        <v>0</v>
      </c>
      <c r="AI70" s="107"/>
      <c r="AJ70" s="107"/>
      <c r="AK70" s="107"/>
      <c r="AL70" s="114">
        <f t="shared" ca="1" si="13"/>
        <v>2</v>
      </c>
      <c r="AM70" s="126" t="str">
        <f t="shared" ca="1" si="14"/>
        <v>Atención Remota</v>
      </c>
    </row>
    <row r="71" spans="1:39" s="26" customFormat="1" ht="18" customHeight="1" x14ac:dyDescent="0.25">
      <c r="A71" s="125">
        <v>57</v>
      </c>
      <c r="B71" s="107"/>
      <c r="C71" s="108"/>
      <c r="D71" s="109"/>
      <c r="E71" s="110"/>
      <c r="F71" s="111"/>
      <c r="G71" s="112" t="str">
        <f t="shared" ca="1" si="0"/>
        <v>121 años, 2 meses, 3 días</v>
      </c>
      <c r="H71" s="112" t="str">
        <f t="shared" ca="1" si="3"/>
        <v>SI</v>
      </c>
      <c r="I71" s="107">
        <f t="shared" ca="1" si="4"/>
        <v>1</v>
      </c>
      <c r="J71" s="107"/>
      <c r="K71" s="107">
        <f t="shared" si="5"/>
        <v>1</v>
      </c>
      <c r="L71" s="107"/>
      <c r="M71" s="107">
        <f t="shared" si="6"/>
        <v>0</v>
      </c>
      <c r="N71" s="111"/>
      <c r="O71" s="107"/>
      <c r="P71" s="107">
        <f t="shared" si="7"/>
        <v>0</v>
      </c>
      <c r="Q71" s="111"/>
      <c r="R71" s="107"/>
      <c r="S71" s="107">
        <f t="shared" si="8"/>
        <v>0</v>
      </c>
      <c r="T71" s="107"/>
      <c r="U71" s="107"/>
      <c r="V71" s="107">
        <f t="shared" si="9"/>
        <v>0</v>
      </c>
      <c r="W71" s="107"/>
      <c r="X71" s="107"/>
      <c r="Y71" s="107">
        <f t="shared" si="10"/>
        <v>0</v>
      </c>
      <c r="Z71" s="109"/>
      <c r="AA71" s="107"/>
      <c r="AB71" s="109"/>
      <c r="AC71" s="107"/>
      <c r="AD71" s="107"/>
      <c r="AE71" s="113">
        <f t="shared" si="11"/>
        <v>0</v>
      </c>
      <c r="AF71" s="107"/>
      <c r="AG71" s="107"/>
      <c r="AH71" s="107">
        <f t="shared" si="12"/>
        <v>0</v>
      </c>
      <c r="AI71" s="107"/>
      <c r="AJ71" s="107"/>
      <c r="AK71" s="107"/>
      <c r="AL71" s="114">
        <f t="shared" ca="1" si="13"/>
        <v>2</v>
      </c>
      <c r="AM71" s="126" t="str">
        <f t="shared" ca="1" si="14"/>
        <v>Atención Remota</v>
      </c>
    </row>
    <row r="72" spans="1:39" s="26" customFormat="1" ht="18" customHeight="1" x14ac:dyDescent="0.25">
      <c r="A72" s="125">
        <v>58</v>
      </c>
      <c r="B72" s="107"/>
      <c r="C72" s="108"/>
      <c r="D72" s="109"/>
      <c r="E72" s="110"/>
      <c r="F72" s="111"/>
      <c r="G72" s="112" t="str">
        <f t="shared" ca="1" si="0"/>
        <v>121 años, 2 meses, 3 días</v>
      </c>
      <c r="H72" s="112" t="str">
        <f t="shared" ca="1" si="3"/>
        <v>SI</v>
      </c>
      <c r="I72" s="107">
        <f t="shared" ca="1" si="4"/>
        <v>1</v>
      </c>
      <c r="J72" s="107"/>
      <c r="K72" s="107">
        <f t="shared" si="5"/>
        <v>1</v>
      </c>
      <c r="L72" s="107"/>
      <c r="M72" s="107">
        <f t="shared" si="6"/>
        <v>0</v>
      </c>
      <c r="N72" s="111"/>
      <c r="O72" s="107"/>
      <c r="P72" s="107">
        <f t="shared" si="7"/>
        <v>0</v>
      </c>
      <c r="Q72" s="111"/>
      <c r="R72" s="107"/>
      <c r="S72" s="107">
        <f t="shared" si="8"/>
        <v>0</v>
      </c>
      <c r="T72" s="107"/>
      <c r="U72" s="107"/>
      <c r="V72" s="107">
        <f t="shared" si="9"/>
        <v>0</v>
      </c>
      <c r="W72" s="107"/>
      <c r="X72" s="107"/>
      <c r="Y72" s="107">
        <f t="shared" si="10"/>
        <v>0</v>
      </c>
      <c r="Z72" s="109"/>
      <c r="AA72" s="107"/>
      <c r="AB72" s="109"/>
      <c r="AC72" s="107"/>
      <c r="AD72" s="107"/>
      <c r="AE72" s="113">
        <f t="shared" si="11"/>
        <v>0</v>
      </c>
      <c r="AF72" s="107"/>
      <c r="AG72" s="107"/>
      <c r="AH72" s="107">
        <f t="shared" si="12"/>
        <v>0</v>
      </c>
      <c r="AI72" s="107"/>
      <c r="AJ72" s="107"/>
      <c r="AK72" s="107"/>
      <c r="AL72" s="114">
        <f t="shared" ca="1" si="13"/>
        <v>2</v>
      </c>
      <c r="AM72" s="126" t="str">
        <f t="shared" ca="1" si="14"/>
        <v>Atención Remota</v>
      </c>
    </row>
    <row r="73" spans="1:39" s="26" customFormat="1" ht="18" customHeight="1" x14ac:dyDescent="0.25">
      <c r="A73" s="125">
        <v>59</v>
      </c>
      <c r="B73" s="107"/>
      <c r="C73" s="108"/>
      <c r="D73" s="109"/>
      <c r="E73" s="110"/>
      <c r="F73" s="111"/>
      <c r="G73" s="112" t="str">
        <f t="shared" ca="1" si="0"/>
        <v>121 años, 2 meses, 3 días</v>
      </c>
      <c r="H73" s="112" t="str">
        <f t="shared" ca="1" si="3"/>
        <v>SI</v>
      </c>
      <c r="I73" s="107">
        <f t="shared" ca="1" si="4"/>
        <v>1</v>
      </c>
      <c r="J73" s="107"/>
      <c r="K73" s="107">
        <f t="shared" si="5"/>
        <v>1</v>
      </c>
      <c r="L73" s="107"/>
      <c r="M73" s="107">
        <f t="shared" si="6"/>
        <v>0</v>
      </c>
      <c r="N73" s="111"/>
      <c r="O73" s="107"/>
      <c r="P73" s="107">
        <f t="shared" si="7"/>
        <v>0</v>
      </c>
      <c r="Q73" s="111"/>
      <c r="R73" s="107"/>
      <c r="S73" s="107">
        <f t="shared" si="8"/>
        <v>0</v>
      </c>
      <c r="T73" s="107"/>
      <c r="U73" s="107"/>
      <c r="V73" s="107">
        <f t="shared" si="9"/>
        <v>0</v>
      </c>
      <c r="W73" s="107"/>
      <c r="X73" s="107"/>
      <c r="Y73" s="107">
        <f t="shared" si="10"/>
        <v>0</v>
      </c>
      <c r="Z73" s="109"/>
      <c r="AA73" s="107"/>
      <c r="AB73" s="109"/>
      <c r="AC73" s="107"/>
      <c r="AD73" s="107"/>
      <c r="AE73" s="113">
        <f t="shared" si="11"/>
        <v>0</v>
      </c>
      <c r="AF73" s="107"/>
      <c r="AG73" s="107"/>
      <c r="AH73" s="107">
        <f t="shared" si="12"/>
        <v>0</v>
      </c>
      <c r="AI73" s="107"/>
      <c r="AJ73" s="107"/>
      <c r="AK73" s="107"/>
      <c r="AL73" s="114">
        <f t="shared" ca="1" si="13"/>
        <v>2</v>
      </c>
      <c r="AM73" s="126" t="str">
        <f t="shared" ca="1" si="14"/>
        <v>Atención Remota</v>
      </c>
    </row>
    <row r="74" spans="1:39" s="26" customFormat="1" ht="18" customHeight="1" x14ac:dyDescent="0.25">
      <c r="A74" s="125">
        <v>60</v>
      </c>
      <c r="B74" s="107"/>
      <c r="C74" s="108"/>
      <c r="D74" s="109"/>
      <c r="E74" s="110"/>
      <c r="F74" s="111"/>
      <c r="G74" s="112" t="str">
        <f t="shared" ca="1" si="0"/>
        <v>121 años, 2 meses, 3 días</v>
      </c>
      <c r="H74" s="112" t="str">
        <f t="shared" ca="1" si="3"/>
        <v>SI</v>
      </c>
      <c r="I74" s="107">
        <f t="shared" ca="1" si="4"/>
        <v>1</v>
      </c>
      <c r="J74" s="107"/>
      <c r="K74" s="107">
        <f t="shared" si="5"/>
        <v>1</v>
      </c>
      <c r="L74" s="107"/>
      <c r="M74" s="107">
        <f t="shared" si="6"/>
        <v>0</v>
      </c>
      <c r="N74" s="111"/>
      <c r="O74" s="107"/>
      <c r="P74" s="107">
        <f t="shared" si="7"/>
        <v>0</v>
      </c>
      <c r="Q74" s="111"/>
      <c r="R74" s="107"/>
      <c r="S74" s="107">
        <f t="shared" si="8"/>
        <v>0</v>
      </c>
      <c r="T74" s="107"/>
      <c r="U74" s="107"/>
      <c r="V74" s="107">
        <f t="shared" si="9"/>
        <v>0</v>
      </c>
      <c r="W74" s="107"/>
      <c r="X74" s="107"/>
      <c r="Y74" s="107">
        <f t="shared" si="10"/>
        <v>0</v>
      </c>
      <c r="Z74" s="109"/>
      <c r="AA74" s="107"/>
      <c r="AB74" s="109"/>
      <c r="AC74" s="107"/>
      <c r="AD74" s="107"/>
      <c r="AE74" s="113">
        <f t="shared" si="11"/>
        <v>0</v>
      </c>
      <c r="AF74" s="107"/>
      <c r="AG74" s="107"/>
      <c r="AH74" s="107">
        <f t="shared" si="12"/>
        <v>0</v>
      </c>
      <c r="AI74" s="107"/>
      <c r="AJ74" s="107"/>
      <c r="AK74" s="107"/>
      <c r="AL74" s="114">
        <f t="shared" ca="1" si="13"/>
        <v>2</v>
      </c>
      <c r="AM74" s="126" t="str">
        <f t="shared" ca="1" si="14"/>
        <v>Atención Remota</v>
      </c>
    </row>
    <row r="75" spans="1:39" s="26" customFormat="1" ht="18" customHeight="1" x14ac:dyDescent="0.25">
      <c r="A75" s="125">
        <v>61</v>
      </c>
      <c r="B75" s="107"/>
      <c r="C75" s="108"/>
      <c r="D75" s="109"/>
      <c r="E75" s="110"/>
      <c r="F75" s="111"/>
      <c r="G75" s="112" t="str">
        <f t="shared" ca="1" si="0"/>
        <v>121 años, 2 meses, 3 días</v>
      </c>
      <c r="H75" s="112" t="str">
        <f t="shared" ca="1" si="3"/>
        <v>SI</v>
      </c>
      <c r="I75" s="107">
        <f t="shared" ca="1" si="4"/>
        <v>1</v>
      </c>
      <c r="J75" s="107"/>
      <c r="K75" s="107">
        <f t="shared" si="5"/>
        <v>1</v>
      </c>
      <c r="L75" s="107"/>
      <c r="M75" s="107">
        <f t="shared" si="6"/>
        <v>0</v>
      </c>
      <c r="N75" s="111"/>
      <c r="O75" s="107"/>
      <c r="P75" s="107">
        <f t="shared" si="7"/>
        <v>0</v>
      </c>
      <c r="Q75" s="111"/>
      <c r="R75" s="107"/>
      <c r="S75" s="107">
        <f t="shared" si="8"/>
        <v>0</v>
      </c>
      <c r="T75" s="107"/>
      <c r="U75" s="107"/>
      <c r="V75" s="107">
        <f t="shared" si="9"/>
        <v>0</v>
      </c>
      <c r="W75" s="107"/>
      <c r="X75" s="107"/>
      <c r="Y75" s="107">
        <f t="shared" si="10"/>
        <v>0</v>
      </c>
      <c r="Z75" s="109"/>
      <c r="AA75" s="107"/>
      <c r="AB75" s="109"/>
      <c r="AC75" s="107"/>
      <c r="AD75" s="107"/>
      <c r="AE75" s="113">
        <f t="shared" si="11"/>
        <v>0</v>
      </c>
      <c r="AF75" s="107"/>
      <c r="AG75" s="107"/>
      <c r="AH75" s="107">
        <f t="shared" si="12"/>
        <v>0</v>
      </c>
      <c r="AI75" s="107"/>
      <c r="AJ75" s="107"/>
      <c r="AK75" s="107"/>
      <c r="AL75" s="114">
        <f t="shared" ca="1" si="13"/>
        <v>2</v>
      </c>
      <c r="AM75" s="126" t="str">
        <f t="shared" ca="1" si="14"/>
        <v>Atención Remota</v>
      </c>
    </row>
    <row r="76" spans="1:39" s="26" customFormat="1" ht="18" customHeight="1" x14ac:dyDescent="0.25">
      <c r="A76" s="125">
        <v>62</v>
      </c>
      <c r="B76" s="107"/>
      <c r="C76" s="108"/>
      <c r="D76" s="109"/>
      <c r="E76" s="110"/>
      <c r="F76" s="111"/>
      <c r="G76" s="112" t="str">
        <f t="shared" ca="1" si="0"/>
        <v>121 años, 2 meses, 3 días</v>
      </c>
      <c r="H76" s="112" t="str">
        <f t="shared" ca="1" si="3"/>
        <v>SI</v>
      </c>
      <c r="I76" s="107">
        <f t="shared" ca="1" si="4"/>
        <v>1</v>
      </c>
      <c r="J76" s="107"/>
      <c r="K76" s="107">
        <f t="shared" si="5"/>
        <v>1</v>
      </c>
      <c r="L76" s="107"/>
      <c r="M76" s="107">
        <f t="shared" si="6"/>
        <v>0</v>
      </c>
      <c r="N76" s="111"/>
      <c r="O76" s="107"/>
      <c r="P76" s="107">
        <f t="shared" si="7"/>
        <v>0</v>
      </c>
      <c r="Q76" s="111"/>
      <c r="R76" s="107"/>
      <c r="S76" s="107">
        <f t="shared" si="8"/>
        <v>0</v>
      </c>
      <c r="T76" s="107"/>
      <c r="U76" s="107"/>
      <c r="V76" s="107">
        <f t="shared" si="9"/>
        <v>0</v>
      </c>
      <c r="W76" s="107"/>
      <c r="X76" s="107"/>
      <c r="Y76" s="107">
        <f t="shared" si="10"/>
        <v>0</v>
      </c>
      <c r="Z76" s="109"/>
      <c r="AA76" s="107"/>
      <c r="AB76" s="109"/>
      <c r="AC76" s="107"/>
      <c r="AD76" s="107"/>
      <c r="AE76" s="113">
        <f t="shared" si="11"/>
        <v>0</v>
      </c>
      <c r="AF76" s="107"/>
      <c r="AG76" s="107"/>
      <c r="AH76" s="107">
        <f t="shared" si="12"/>
        <v>0</v>
      </c>
      <c r="AI76" s="107"/>
      <c r="AJ76" s="107"/>
      <c r="AK76" s="107"/>
      <c r="AL76" s="114">
        <f t="shared" ca="1" si="13"/>
        <v>2</v>
      </c>
      <c r="AM76" s="126" t="str">
        <f t="shared" ca="1" si="14"/>
        <v>Atención Remota</v>
      </c>
    </row>
    <row r="77" spans="1:39" s="26" customFormat="1" ht="18" customHeight="1" x14ac:dyDescent="0.25">
      <c r="A77" s="125">
        <v>63</v>
      </c>
      <c r="B77" s="107"/>
      <c r="C77" s="108"/>
      <c r="D77" s="109"/>
      <c r="E77" s="110"/>
      <c r="F77" s="111"/>
      <c r="G77" s="112" t="str">
        <f t="shared" ca="1" si="0"/>
        <v>121 años, 2 meses, 3 días</v>
      </c>
      <c r="H77" s="112" t="str">
        <f t="shared" ca="1" si="3"/>
        <v>SI</v>
      </c>
      <c r="I77" s="107">
        <f t="shared" ca="1" si="4"/>
        <v>1</v>
      </c>
      <c r="J77" s="107"/>
      <c r="K77" s="107">
        <f t="shared" si="5"/>
        <v>1</v>
      </c>
      <c r="L77" s="107"/>
      <c r="M77" s="107">
        <f t="shared" si="6"/>
        <v>0</v>
      </c>
      <c r="N77" s="111"/>
      <c r="O77" s="107"/>
      <c r="P77" s="107">
        <f t="shared" si="7"/>
        <v>0</v>
      </c>
      <c r="Q77" s="111"/>
      <c r="R77" s="107"/>
      <c r="S77" s="107">
        <f t="shared" si="8"/>
        <v>0</v>
      </c>
      <c r="T77" s="107"/>
      <c r="U77" s="107"/>
      <c r="V77" s="107">
        <f t="shared" si="9"/>
        <v>0</v>
      </c>
      <c r="W77" s="107"/>
      <c r="X77" s="107"/>
      <c r="Y77" s="107">
        <f t="shared" si="10"/>
        <v>0</v>
      </c>
      <c r="Z77" s="109"/>
      <c r="AA77" s="107"/>
      <c r="AB77" s="109"/>
      <c r="AC77" s="107"/>
      <c r="AD77" s="107"/>
      <c r="AE77" s="113">
        <f t="shared" si="11"/>
        <v>0</v>
      </c>
      <c r="AF77" s="107"/>
      <c r="AG77" s="107"/>
      <c r="AH77" s="107">
        <f t="shared" si="12"/>
        <v>0</v>
      </c>
      <c r="AI77" s="107"/>
      <c r="AJ77" s="107"/>
      <c r="AK77" s="107"/>
      <c r="AL77" s="114">
        <f t="shared" ca="1" si="13"/>
        <v>2</v>
      </c>
      <c r="AM77" s="126" t="str">
        <f t="shared" ca="1" si="14"/>
        <v>Atención Remota</v>
      </c>
    </row>
    <row r="78" spans="1:39" s="26" customFormat="1" ht="18" customHeight="1" x14ac:dyDescent="0.25">
      <c r="A78" s="125">
        <v>64</v>
      </c>
      <c r="B78" s="107"/>
      <c r="C78" s="108"/>
      <c r="D78" s="109"/>
      <c r="E78" s="110"/>
      <c r="F78" s="111"/>
      <c r="G78" s="112" t="str">
        <f t="shared" ca="1" si="0"/>
        <v>121 años, 2 meses, 3 días</v>
      </c>
      <c r="H78" s="112" t="str">
        <f t="shared" ca="1" si="3"/>
        <v>SI</v>
      </c>
      <c r="I78" s="107">
        <f t="shared" ca="1" si="4"/>
        <v>1</v>
      </c>
      <c r="J78" s="107"/>
      <c r="K78" s="107">
        <f t="shared" si="5"/>
        <v>1</v>
      </c>
      <c r="L78" s="107"/>
      <c r="M78" s="107">
        <f t="shared" si="6"/>
        <v>0</v>
      </c>
      <c r="N78" s="111"/>
      <c r="O78" s="107"/>
      <c r="P78" s="107">
        <f t="shared" si="7"/>
        <v>0</v>
      </c>
      <c r="Q78" s="111"/>
      <c r="R78" s="107"/>
      <c r="S78" s="107">
        <f t="shared" si="8"/>
        <v>0</v>
      </c>
      <c r="T78" s="107"/>
      <c r="U78" s="107"/>
      <c r="V78" s="107">
        <f t="shared" si="9"/>
        <v>0</v>
      </c>
      <c r="W78" s="107"/>
      <c r="X78" s="107"/>
      <c r="Y78" s="107">
        <f t="shared" si="10"/>
        <v>0</v>
      </c>
      <c r="Z78" s="109"/>
      <c r="AA78" s="107"/>
      <c r="AB78" s="109"/>
      <c r="AC78" s="107"/>
      <c r="AD78" s="107"/>
      <c r="AE78" s="113">
        <f t="shared" si="11"/>
        <v>0</v>
      </c>
      <c r="AF78" s="107"/>
      <c r="AG78" s="107"/>
      <c r="AH78" s="107">
        <f t="shared" si="12"/>
        <v>0</v>
      </c>
      <c r="AI78" s="107"/>
      <c r="AJ78" s="107"/>
      <c r="AK78" s="107"/>
      <c r="AL78" s="114">
        <f t="shared" ca="1" si="13"/>
        <v>2</v>
      </c>
      <c r="AM78" s="126" t="str">
        <f t="shared" ca="1" si="14"/>
        <v>Atención Remota</v>
      </c>
    </row>
    <row r="79" spans="1:39" s="26" customFormat="1" ht="18" customHeight="1" x14ac:dyDescent="0.25">
      <c r="A79" s="125">
        <v>65</v>
      </c>
      <c r="B79" s="107"/>
      <c r="C79" s="108"/>
      <c r="D79" s="109"/>
      <c r="E79" s="110"/>
      <c r="F79" s="111"/>
      <c r="G79" s="112" t="str">
        <f t="shared" ref="G79:G142" ca="1" si="15">DATEDIF(F79,TODAY(),"y") &amp; " años, " &amp; DATEDIF(F79,TODAY(),"ym") &amp; " meses, " &amp;DATEDIF(F79,TODAY(),"md")&amp; " días"</f>
        <v>121 años, 2 meses, 3 días</v>
      </c>
      <c r="H79" s="112" t="str">
        <f t="shared" ca="1" si="3"/>
        <v>SI</v>
      </c>
      <c r="I79" s="107">
        <f t="shared" ca="1" si="4"/>
        <v>1</v>
      </c>
      <c r="J79" s="107"/>
      <c r="K79" s="107">
        <f t="shared" si="5"/>
        <v>1</v>
      </c>
      <c r="L79" s="107"/>
      <c r="M79" s="107">
        <f t="shared" si="6"/>
        <v>0</v>
      </c>
      <c r="N79" s="111"/>
      <c r="O79" s="107"/>
      <c r="P79" s="107">
        <f t="shared" si="7"/>
        <v>0</v>
      </c>
      <c r="Q79" s="111"/>
      <c r="R79" s="107"/>
      <c r="S79" s="107">
        <f t="shared" si="8"/>
        <v>0</v>
      </c>
      <c r="T79" s="107"/>
      <c r="U79" s="107"/>
      <c r="V79" s="107">
        <f t="shared" si="9"/>
        <v>0</v>
      </c>
      <c r="W79" s="107"/>
      <c r="X79" s="107"/>
      <c r="Y79" s="107">
        <f t="shared" si="10"/>
        <v>0</v>
      </c>
      <c r="Z79" s="109"/>
      <c r="AA79" s="107"/>
      <c r="AB79" s="109"/>
      <c r="AC79" s="107"/>
      <c r="AD79" s="107"/>
      <c r="AE79" s="113">
        <f t="shared" si="11"/>
        <v>0</v>
      </c>
      <c r="AF79" s="107"/>
      <c r="AG79" s="107"/>
      <c r="AH79" s="107">
        <f t="shared" si="12"/>
        <v>0</v>
      </c>
      <c r="AI79" s="107"/>
      <c r="AJ79" s="107"/>
      <c r="AK79" s="107"/>
      <c r="AL79" s="114">
        <f t="shared" ca="1" si="13"/>
        <v>2</v>
      </c>
      <c r="AM79" s="126" t="str">
        <f t="shared" ca="1" si="14"/>
        <v>Atención Remota</v>
      </c>
    </row>
    <row r="80" spans="1:39" s="26" customFormat="1" ht="18" customHeight="1" x14ac:dyDescent="0.25">
      <c r="A80" s="125">
        <v>66</v>
      </c>
      <c r="B80" s="107"/>
      <c r="C80" s="108"/>
      <c r="D80" s="109"/>
      <c r="E80" s="110"/>
      <c r="F80" s="111"/>
      <c r="G80" s="112" t="str">
        <f t="shared" ca="1" si="15"/>
        <v>121 años, 2 meses, 3 días</v>
      </c>
      <c r="H80" s="112" t="str">
        <f t="shared" ref="H80:H143" ca="1" si="16">IF(G80&gt;="2 años, 0 meses, 0 días","NO","SI")</f>
        <v>SI</v>
      </c>
      <c r="I80" s="107">
        <f t="shared" ref="I80:I143" ca="1" si="17">IF(H80="SI",1,0)</f>
        <v>1</v>
      </c>
      <c r="J80" s="107"/>
      <c r="K80" s="107">
        <f t="shared" ref="K80:K143" si="18">IF(J80="SI",0,1)</f>
        <v>1</v>
      </c>
      <c r="L80" s="107"/>
      <c r="M80" s="107">
        <f t="shared" ref="M80:M143" si="19">IF(L80="SI",1,0)</f>
        <v>0</v>
      </c>
      <c r="N80" s="111"/>
      <c r="O80" s="107"/>
      <c r="P80" s="107">
        <f t="shared" ref="P80:P143" si="20">IF(O80="SI",1,0)</f>
        <v>0</v>
      </c>
      <c r="Q80" s="111"/>
      <c r="R80" s="107"/>
      <c r="S80" s="107">
        <f t="shared" ref="S80:S143" si="21">IF(R80="SI",1,0)</f>
        <v>0</v>
      </c>
      <c r="T80" s="107"/>
      <c r="U80" s="107"/>
      <c r="V80" s="107">
        <f t="shared" ref="V80:V143" si="22">IF(U80="SI",1,0)</f>
        <v>0</v>
      </c>
      <c r="W80" s="107"/>
      <c r="X80" s="107"/>
      <c r="Y80" s="107">
        <f t="shared" ref="Y80:Y143" si="23">IF(X80="SI",1,0)</f>
        <v>0</v>
      </c>
      <c r="Z80" s="109"/>
      <c r="AA80" s="107"/>
      <c r="AB80" s="109"/>
      <c r="AC80" s="107"/>
      <c r="AD80" s="107"/>
      <c r="AE80" s="113">
        <f t="shared" ref="AE80:AE143" si="24">IF(AD80="SI",1,0)</f>
        <v>0</v>
      </c>
      <c r="AF80" s="107"/>
      <c r="AG80" s="107"/>
      <c r="AH80" s="107">
        <f t="shared" ref="AH80:AH143" si="25">IF(AG80="SI",1,0)</f>
        <v>0</v>
      </c>
      <c r="AI80" s="107"/>
      <c r="AJ80" s="107"/>
      <c r="AK80" s="107"/>
      <c r="AL80" s="114">
        <f t="shared" ref="AL80:AL143" ca="1" si="26">I80+K80+M80+P80+S80+V80+Y80+AE80+AH80</f>
        <v>2</v>
      </c>
      <c r="AM80" s="126" t="str">
        <f t="shared" ref="AM80:AM143" ca="1" si="27">IF(AL80=0,"Presencialidad bajo el esquema de alternancia","Atención Remota")</f>
        <v>Atención Remota</v>
      </c>
    </row>
    <row r="81" spans="1:39" s="26" customFormat="1" ht="18" customHeight="1" x14ac:dyDescent="0.25">
      <c r="A81" s="125">
        <v>67</v>
      </c>
      <c r="B81" s="107"/>
      <c r="C81" s="108"/>
      <c r="D81" s="109"/>
      <c r="E81" s="110"/>
      <c r="F81" s="111"/>
      <c r="G81" s="112" t="str">
        <f t="shared" ca="1" si="15"/>
        <v>121 años, 2 meses, 3 días</v>
      </c>
      <c r="H81" s="112" t="str">
        <f t="shared" ca="1" si="16"/>
        <v>SI</v>
      </c>
      <c r="I81" s="107">
        <f t="shared" ca="1" si="17"/>
        <v>1</v>
      </c>
      <c r="J81" s="107"/>
      <c r="K81" s="107">
        <f t="shared" si="18"/>
        <v>1</v>
      </c>
      <c r="L81" s="107"/>
      <c r="M81" s="107">
        <f t="shared" si="19"/>
        <v>0</v>
      </c>
      <c r="N81" s="111"/>
      <c r="O81" s="107"/>
      <c r="P81" s="107">
        <f t="shared" si="20"/>
        <v>0</v>
      </c>
      <c r="Q81" s="111"/>
      <c r="R81" s="107"/>
      <c r="S81" s="107">
        <f t="shared" si="21"/>
        <v>0</v>
      </c>
      <c r="T81" s="107"/>
      <c r="U81" s="107"/>
      <c r="V81" s="107">
        <f t="shared" si="22"/>
        <v>0</v>
      </c>
      <c r="W81" s="107"/>
      <c r="X81" s="107"/>
      <c r="Y81" s="107">
        <f t="shared" si="23"/>
        <v>0</v>
      </c>
      <c r="Z81" s="109"/>
      <c r="AA81" s="107"/>
      <c r="AB81" s="109"/>
      <c r="AC81" s="107"/>
      <c r="AD81" s="107"/>
      <c r="AE81" s="113">
        <f t="shared" si="24"/>
        <v>0</v>
      </c>
      <c r="AF81" s="107"/>
      <c r="AG81" s="107"/>
      <c r="AH81" s="107">
        <f t="shared" si="25"/>
        <v>0</v>
      </c>
      <c r="AI81" s="107"/>
      <c r="AJ81" s="107"/>
      <c r="AK81" s="107"/>
      <c r="AL81" s="114">
        <f t="shared" ca="1" si="26"/>
        <v>2</v>
      </c>
      <c r="AM81" s="126" t="str">
        <f t="shared" ca="1" si="27"/>
        <v>Atención Remota</v>
      </c>
    </row>
    <row r="82" spans="1:39" s="26" customFormat="1" ht="18" customHeight="1" x14ac:dyDescent="0.25">
      <c r="A82" s="125">
        <v>68</v>
      </c>
      <c r="B82" s="107"/>
      <c r="C82" s="108"/>
      <c r="D82" s="109"/>
      <c r="E82" s="110"/>
      <c r="F82" s="111"/>
      <c r="G82" s="112" t="str">
        <f t="shared" ca="1" si="15"/>
        <v>121 años, 2 meses, 3 días</v>
      </c>
      <c r="H82" s="112" t="str">
        <f t="shared" ca="1" si="16"/>
        <v>SI</v>
      </c>
      <c r="I82" s="107">
        <f t="shared" ca="1" si="17"/>
        <v>1</v>
      </c>
      <c r="J82" s="107"/>
      <c r="K82" s="107">
        <f t="shared" si="18"/>
        <v>1</v>
      </c>
      <c r="L82" s="107"/>
      <c r="M82" s="107">
        <f t="shared" si="19"/>
        <v>0</v>
      </c>
      <c r="N82" s="111"/>
      <c r="O82" s="107"/>
      <c r="P82" s="107">
        <f t="shared" si="20"/>
        <v>0</v>
      </c>
      <c r="Q82" s="111"/>
      <c r="R82" s="107"/>
      <c r="S82" s="107">
        <f t="shared" si="21"/>
        <v>0</v>
      </c>
      <c r="T82" s="107"/>
      <c r="U82" s="107"/>
      <c r="V82" s="107">
        <f t="shared" si="22"/>
        <v>0</v>
      </c>
      <c r="W82" s="107"/>
      <c r="X82" s="107"/>
      <c r="Y82" s="107">
        <f t="shared" si="23"/>
        <v>0</v>
      </c>
      <c r="Z82" s="109"/>
      <c r="AA82" s="107"/>
      <c r="AB82" s="109"/>
      <c r="AC82" s="107"/>
      <c r="AD82" s="107"/>
      <c r="AE82" s="113">
        <f t="shared" si="24"/>
        <v>0</v>
      </c>
      <c r="AF82" s="107"/>
      <c r="AG82" s="107"/>
      <c r="AH82" s="107">
        <f t="shared" si="25"/>
        <v>0</v>
      </c>
      <c r="AI82" s="107"/>
      <c r="AJ82" s="107"/>
      <c r="AK82" s="107"/>
      <c r="AL82" s="114">
        <f t="shared" ca="1" si="26"/>
        <v>2</v>
      </c>
      <c r="AM82" s="126" t="str">
        <f t="shared" ca="1" si="27"/>
        <v>Atención Remota</v>
      </c>
    </row>
    <row r="83" spans="1:39" s="26" customFormat="1" ht="18" customHeight="1" x14ac:dyDescent="0.25">
      <c r="A83" s="125">
        <v>69</v>
      </c>
      <c r="B83" s="107"/>
      <c r="C83" s="108"/>
      <c r="D83" s="109"/>
      <c r="E83" s="110"/>
      <c r="F83" s="111"/>
      <c r="G83" s="112" t="str">
        <f t="shared" ca="1" si="15"/>
        <v>121 años, 2 meses, 3 días</v>
      </c>
      <c r="H83" s="112" t="str">
        <f t="shared" ca="1" si="16"/>
        <v>SI</v>
      </c>
      <c r="I83" s="107">
        <f t="shared" ca="1" si="17"/>
        <v>1</v>
      </c>
      <c r="J83" s="107"/>
      <c r="K83" s="107">
        <f t="shared" si="18"/>
        <v>1</v>
      </c>
      <c r="L83" s="107"/>
      <c r="M83" s="107">
        <f t="shared" si="19"/>
        <v>0</v>
      </c>
      <c r="N83" s="111"/>
      <c r="O83" s="107"/>
      <c r="P83" s="107">
        <f t="shared" si="20"/>
        <v>0</v>
      </c>
      <c r="Q83" s="111"/>
      <c r="R83" s="107"/>
      <c r="S83" s="107">
        <f t="shared" si="21"/>
        <v>0</v>
      </c>
      <c r="T83" s="107"/>
      <c r="U83" s="107"/>
      <c r="V83" s="107">
        <f t="shared" si="22"/>
        <v>0</v>
      </c>
      <c r="W83" s="107"/>
      <c r="X83" s="107"/>
      <c r="Y83" s="107">
        <f t="shared" si="23"/>
        <v>0</v>
      </c>
      <c r="Z83" s="109"/>
      <c r="AA83" s="107"/>
      <c r="AB83" s="109"/>
      <c r="AC83" s="107"/>
      <c r="AD83" s="107"/>
      <c r="AE83" s="113">
        <f t="shared" si="24"/>
        <v>0</v>
      </c>
      <c r="AF83" s="107"/>
      <c r="AG83" s="107"/>
      <c r="AH83" s="107">
        <f t="shared" si="25"/>
        <v>0</v>
      </c>
      <c r="AI83" s="107"/>
      <c r="AJ83" s="107"/>
      <c r="AK83" s="107"/>
      <c r="AL83" s="114">
        <f t="shared" ca="1" si="26"/>
        <v>2</v>
      </c>
      <c r="AM83" s="126" t="str">
        <f t="shared" ca="1" si="27"/>
        <v>Atención Remota</v>
      </c>
    </row>
    <row r="84" spans="1:39" s="26" customFormat="1" ht="18" customHeight="1" x14ac:dyDescent="0.25">
      <c r="A84" s="125">
        <v>70</v>
      </c>
      <c r="B84" s="107"/>
      <c r="C84" s="108"/>
      <c r="D84" s="109"/>
      <c r="E84" s="110"/>
      <c r="F84" s="111"/>
      <c r="G84" s="112" t="str">
        <f t="shared" ca="1" si="15"/>
        <v>121 años, 2 meses, 3 días</v>
      </c>
      <c r="H84" s="112" t="str">
        <f t="shared" ca="1" si="16"/>
        <v>SI</v>
      </c>
      <c r="I84" s="107">
        <f t="shared" ca="1" si="17"/>
        <v>1</v>
      </c>
      <c r="J84" s="107"/>
      <c r="K84" s="107">
        <f t="shared" si="18"/>
        <v>1</v>
      </c>
      <c r="L84" s="107"/>
      <c r="M84" s="107">
        <f t="shared" si="19"/>
        <v>0</v>
      </c>
      <c r="N84" s="111"/>
      <c r="O84" s="107"/>
      <c r="P84" s="107">
        <f t="shared" si="20"/>
        <v>0</v>
      </c>
      <c r="Q84" s="111"/>
      <c r="R84" s="107"/>
      <c r="S84" s="107">
        <f t="shared" si="21"/>
        <v>0</v>
      </c>
      <c r="T84" s="107"/>
      <c r="U84" s="107"/>
      <c r="V84" s="107">
        <f t="shared" si="22"/>
        <v>0</v>
      </c>
      <c r="W84" s="107"/>
      <c r="X84" s="107"/>
      <c r="Y84" s="107">
        <f t="shared" si="23"/>
        <v>0</v>
      </c>
      <c r="Z84" s="109"/>
      <c r="AA84" s="107"/>
      <c r="AB84" s="109"/>
      <c r="AC84" s="107"/>
      <c r="AD84" s="107"/>
      <c r="AE84" s="113">
        <f t="shared" si="24"/>
        <v>0</v>
      </c>
      <c r="AF84" s="107"/>
      <c r="AG84" s="107"/>
      <c r="AH84" s="107">
        <f t="shared" si="25"/>
        <v>0</v>
      </c>
      <c r="AI84" s="107"/>
      <c r="AJ84" s="107"/>
      <c r="AK84" s="107"/>
      <c r="AL84" s="114">
        <f t="shared" ca="1" si="26"/>
        <v>2</v>
      </c>
      <c r="AM84" s="126" t="str">
        <f t="shared" ca="1" si="27"/>
        <v>Atención Remota</v>
      </c>
    </row>
    <row r="85" spans="1:39" s="26" customFormat="1" ht="18" customHeight="1" x14ac:dyDescent="0.25">
      <c r="A85" s="125">
        <v>71</v>
      </c>
      <c r="B85" s="107"/>
      <c r="C85" s="108"/>
      <c r="D85" s="109"/>
      <c r="E85" s="110"/>
      <c r="F85" s="111"/>
      <c r="G85" s="112" t="str">
        <f t="shared" ca="1" si="15"/>
        <v>121 años, 2 meses, 3 días</v>
      </c>
      <c r="H85" s="112" t="str">
        <f t="shared" ca="1" si="16"/>
        <v>SI</v>
      </c>
      <c r="I85" s="107">
        <f t="shared" ca="1" si="17"/>
        <v>1</v>
      </c>
      <c r="J85" s="107"/>
      <c r="K85" s="107">
        <f t="shared" si="18"/>
        <v>1</v>
      </c>
      <c r="L85" s="107"/>
      <c r="M85" s="107">
        <f t="shared" si="19"/>
        <v>0</v>
      </c>
      <c r="N85" s="111"/>
      <c r="O85" s="107"/>
      <c r="P85" s="107">
        <f t="shared" si="20"/>
        <v>0</v>
      </c>
      <c r="Q85" s="111"/>
      <c r="R85" s="107"/>
      <c r="S85" s="107">
        <f t="shared" si="21"/>
        <v>0</v>
      </c>
      <c r="T85" s="107"/>
      <c r="U85" s="107"/>
      <c r="V85" s="107">
        <f t="shared" si="22"/>
        <v>0</v>
      </c>
      <c r="W85" s="107"/>
      <c r="X85" s="107"/>
      <c r="Y85" s="107">
        <f t="shared" si="23"/>
        <v>0</v>
      </c>
      <c r="Z85" s="109"/>
      <c r="AA85" s="107"/>
      <c r="AB85" s="109"/>
      <c r="AC85" s="107"/>
      <c r="AD85" s="107"/>
      <c r="AE85" s="113">
        <f t="shared" si="24"/>
        <v>0</v>
      </c>
      <c r="AF85" s="107"/>
      <c r="AG85" s="107"/>
      <c r="AH85" s="107">
        <f t="shared" si="25"/>
        <v>0</v>
      </c>
      <c r="AI85" s="107"/>
      <c r="AJ85" s="107"/>
      <c r="AK85" s="107"/>
      <c r="AL85" s="114">
        <f t="shared" ca="1" si="26"/>
        <v>2</v>
      </c>
      <c r="AM85" s="126" t="str">
        <f t="shared" ca="1" si="27"/>
        <v>Atención Remota</v>
      </c>
    </row>
    <row r="86" spans="1:39" s="26" customFormat="1" ht="18" customHeight="1" x14ac:dyDescent="0.25">
      <c r="A86" s="125">
        <v>72</v>
      </c>
      <c r="B86" s="107"/>
      <c r="C86" s="108"/>
      <c r="D86" s="109"/>
      <c r="E86" s="110"/>
      <c r="F86" s="111"/>
      <c r="G86" s="112" t="str">
        <f t="shared" ca="1" si="15"/>
        <v>121 años, 2 meses, 3 días</v>
      </c>
      <c r="H86" s="112" t="str">
        <f t="shared" ca="1" si="16"/>
        <v>SI</v>
      </c>
      <c r="I86" s="107">
        <f t="shared" ca="1" si="17"/>
        <v>1</v>
      </c>
      <c r="J86" s="107"/>
      <c r="K86" s="107">
        <f t="shared" si="18"/>
        <v>1</v>
      </c>
      <c r="L86" s="107"/>
      <c r="M86" s="107">
        <f t="shared" si="19"/>
        <v>0</v>
      </c>
      <c r="N86" s="111"/>
      <c r="O86" s="107"/>
      <c r="P86" s="107">
        <f t="shared" si="20"/>
        <v>0</v>
      </c>
      <c r="Q86" s="111"/>
      <c r="R86" s="107"/>
      <c r="S86" s="107">
        <f t="shared" si="21"/>
        <v>0</v>
      </c>
      <c r="T86" s="107"/>
      <c r="U86" s="107"/>
      <c r="V86" s="107">
        <f t="shared" si="22"/>
        <v>0</v>
      </c>
      <c r="W86" s="107"/>
      <c r="X86" s="107"/>
      <c r="Y86" s="107">
        <f t="shared" si="23"/>
        <v>0</v>
      </c>
      <c r="Z86" s="109"/>
      <c r="AA86" s="107"/>
      <c r="AB86" s="109"/>
      <c r="AC86" s="107"/>
      <c r="AD86" s="107"/>
      <c r="AE86" s="113">
        <f t="shared" si="24"/>
        <v>0</v>
      </c>
      <c r="AF86" s="107"/>
      <c r="AG86" s="107"/>
      <c r="AH86" s="107">
        <f t="shared" si="25"/>
        <v>0</v>
      </c>
      <c r="AI86" s="107"/>
      <c r="AJ86" s="107"/>
      <c r="AK86" s="107"/>
      <c r="AL86" s="114">
        <f t="shared" ca="1" si="26"/>
        <v>2</v>
      </c>
      <c r="AM86" s="126" t="str">
        <f t="shared" ca="1" si="27"/>
        <v>Atención Remota</v>
      </c>
    </row>
    <row r="87" spans="1:39" s="26" customFormat="1" ht="18" customHeight="1" x14ac:dyDescent="0.25">
      <c r="A87" s="125">
        <v>73</v>
      </c>
      <c r="B87" s="107"/>
      <c r="C87" s="108"/>
      <c r="D87" s="109"/>
      <c r="E87" s="110"/>
      <c r="F87" s="111"/>
      <c r="G87" s="112" t="str">
        <f t="shared" ca="1" si="15"/>
        <v>121 años, 2 meses, 3 días</v>
      </c>
      <c r="H87" s="112" t="str">
        <f t="shared" ca="1" si="16"/>
        <v>SI</v>
      </c>
      <c r="I87" s="107">
        <f t="shared" ca="1" si="17"/>
        <v>1</v>
      </c>
      <c r="J87" s="107"/>
      <c r="K87" s="107">
        <f t="shared" si="18"/>
        <v>1</v>
      </c>
      <c r="L87" s="107"/>
      <c r="M87" s="107">
        <f t="shared" si="19"/>
        <v>0</v>
      </c>
      <c r="N87" s="111"/>
      <c r="O87" s="107"/>
      <c r="P87" s="107">
        <f t="shared" si="20"/>
        <v>0</v>
      </c>
      <c r="Q87" s="111"/>
      <c r="R87" s="107"/>
      <c r="S87" s="107">
        <f t="shared" si="21"/>
        <v>0</v>
      </c>
      <c r="T87" s="107"/>
      <c r="U87" s="107"/>
      <c r="V87" s="107">
        <f t="shared" si="22"/>
        <v>0</v>
      </c>
      <c r="W87" s="107"/>
      <c r="X87" s="107"/>
      <c r="Y87" s="107">
        <f t="shared" si="23"/>
        <v>0</v>
      </c>
      <c r="Z87" s="109"/>
      <c r="AA87" s="107"/>
      <c r="AB87" s="109"/>
      <c r="AC87" s="107"/>
      <c r="AD87" s="107"/>
      <c r="AE87" s="113">
        <f t="shared" si="24"/>
        <v>0</v>
      </c>
      <c r="AF87" s="107"/>
      <c r="AG87" s="107"/>
      <c r="AH87" s="107">
        <f t="shared" si="25"/>
        <v>0</v>
      </c>
      <c r="AI87" s="107"/>
      <c r="AJ87" s="107"/>
      <c r="AK87" s="107"/>
      <c r="AL87" s="114">
        <f t="shared" ca="1" si="26"/>
        <v>2</v>
      </c>
      <c r="AM87" s="126" t="str">
        <f t="shared" ca="1" si="27"/>
        <v>Atención Remota</v>
      </c>
    </row>
    <row r="88" spans="1:39" s="26" customFormat="1" ht="18" customHeight="1" x14ac:dyDescent="0.25">
      <c r="A88" s="125">
        <v>74</v>
      </c>
      <c r="B88" s="107"/>
      <c r="C88" s="108"/>
      <c r="D88" s="109"/>
      <c r="E88" s="110"/>
      <c r="F88" s="111"/>
      <c r="G88" s="112" t="str">
        <f t="shared" ca="1" si="15"/>
        <v>121 años, 2 meses, 3 días</v>
      </c>
      <c r="H88" s="112" t="str">
        <f t="shared" ca="1" si="16"/>
        <v>SI</v>
      </c>
      <c r="I88" s="107">
        <f t="shared" ca="1" si="17"/>
        <v>1</v>
      </c>
      <c r="J88" s="107"/>
      <c r="K88" s="107">
        <f t="shared" si="18"/>
        <v>1</v>
      </c>
      <c r="L88" s="107"/>
      <c r="M88" s="107">
        <f t="shared" si="19"/>
        <v>0</v>
      </c>
      <c r="N88" s="111"/>
      <c r="O88" s="107"/>
      <c r="P88" s="107">
        <f t="shared" si="20"/>
        <v>0</v>
      </c>
      <c r="Q88" s="111"/>
      <c r="R88" s="107"/>
      <c r="S88" s="107">
        <f t="shared" si="21"/>
        <v>0</v>
      </c>
      <c r="T88" s="107"/>
      <c r="U88" s="107"/>
      <c r="V88" s="107">
        <f t="shared" si="22"/>
        <v>0</v>
      </c>
      <c r="W88" s="107"/>
      <c r="X88" s="107"/>
      <c r="Y88" s="107">
        <f t="shared" si="23"/>
        <v>0</v>
      </c>
      <c r="Z88" s="109"/>
      <c r="AA88" s="107"/>
      <c r="AB88" s="109"/>
      <c r="AC88" s="107"/>
      <c r="AD88" s="107"/>
      <c r="AE88" s="113">
        <f t="shared" si="24"/>
        <v>0</v>
      </c>
      <c r="AF88" s="107"/>
      <c r="AG88" s="107"/>
      <c r="AH88" s="107">
        <f t="shared" si="25"/>
        <v>0</v>
      </c>
      <c r="AI88" s="107"/>
      <c r="AJ88" s="107"/>
      <c r="AK88" s="107"/>
      <c r="AL88" s="114">
        <f t="shared" ca="1" si="26"/>
        <v>2</v>
      </c>
      <c r="AM88" s="126" t="str">
        <f t="shared" ca="1" si="27"/>
        <v>Atención Remota</v>
      </c>
    </row>
    <row r="89" spans="1:39" s="26" customFormat="1" ht="18" customHeight="1" x14ac:dyDescent="0.25">
      <c r="A89" s="125">
        <v>75</v>
      </c>
      <c r="B89" s="107"/>
      <c r="C89" s="108"/>
      <c r="D89" s="109"/>
      <c r="E89" s="110"/>
      <c r="F89" s="111"/>
      <c r="G89" s="112" t="str">
        <f t="shared" ca="1" si="15"/>
        <v>121 años, 2 meses, 3 días</v>
      </c>
      <c r="H89" s="112" t="str">
        <f t="shared" ca="1" si="16"/>
        <v>SI</v>
      </c>
      <c r="I89" s="107">
        <f t="shared" ca="1" si="17"/>
        <v>1</v>
      </c>
      <c r="J89" s="107"/>
      <c r="K89" s="107">
        <f t="shared" si="18"/>
        <v>1</v>
      </c>
      <c r="L89" s="107"/>
      <c r="M89" s="107">
        <f t="shared" si="19"/>
        <v>0</v>
      </c>
      <c r="N89" s="111"/>
      <c r="O89" s="107"/>
      <c r="P89" s="107">
        <f t="shared" si="20"/>
        <v>0</v>
      </c>
      <c r="Q89" s="111"/>
      <c r="R89" s="107"/>
      <c r="S89" s="107">
        <f t="shared" si="21"/>
        <v>0</v>
      </c>
      <c r="T89" s="107"/>
      <c r="U89" s="107"/>
      <c r="V89" s="107">
        <f t="shared" si="22"/>
        <v>0</v>
      </c>
      <c r="W89" s="107"/>
      <c r="X89" s="107"/>
      <c r="Y89" s="107">
        <f t="shared" si="23"/>
        <v>0</v>
      </c>
      <c r="Z89" s="109"/>
      <c r="AA89" s="107"/>
      <c r="AB89" s="109"/>
      <c r="AC89" s="107"/>
      <c r="AD89" s="107"/>
      <c r="AE89" s="113">
        <f t="shared" si="24"/>
        <v>0</v>
      </c>
      <c r="AF89" s="107"/>
      <c r="AG89" s="107"/>
      <c r="AH89" s="107">
        <f t="shared" si="25"/>
        <v>0</v>
      </c>
      <c r="AI89" s="107"/>
      <c r="AJ89" s="107"/>
      <c r="AK89" s="107"/>
      <c r="AL89" s="114">
        <f t="shared" ca="1" si="26"/>
        <v>2</v>
      </c>
      <c r="AM89" s="126" t="str">
        <f t="shared" ca="1" si="27"/>
        <v>Atención Remota</v>
      </c>
    </row>
    <row r="90" spans="1:39" s="26" customFormat="1" ht="18" customHeight="1" x14ac:dyDescent="0.25">
      <c r="A90" s="125">
        <v>76</v>
      </c>
      <c r="B90" s="107"/>
      <c r="C90" s="108"/>
      <c r="D90" s="109"/>
      <c r="E90" s="110"/>
      <c r="F90" s="111"/>
      <c r="G90" s="112" t="str">
        <f t="shared" ca="1" si="15"/>
        <v>121 años, 2 meses, 3 días</v>
      </c>
      <c r="H90" s="112" t="str">
        <f t="shared" ca="1" si="16"/>
        <v>SI</v>
      </c>
      <c r="I90" s="107">
        <f t="shared" ca="1" si="17"/>
        <v>1</v>
      </c>
      <c r="J90" s="107"/>
      <c r="K90" s="107">
        <f t="shared" si="18"/>
        <v>1</v>
      </c>
      <c r="L90" s="107"/>
      <c r="M90" s="107">
        <f t="shared" si="19"/>
        <v>0</v>
      </c>
      <c r="N90" s="111"/>
      <c r="O90" s="107"/>
      <c r="P90" s="107">
        <f t="shared" si="20"/>
        <v>0</v>
      </c>
      <c r="Q90" s="111"/>
      <c r="R90" s="107"/>
      <c r="S90" s="107">
        <f t="shared" si="21"/>
        <v>0</v>
      </c>
      <c r="T90" s="107"/>
      <c r="U90" s="107"/>
      <c r="V90" s="107">
        <f t="shared" si="22"/>
        <v>0</v>
      </c>
      <c r="W90" s="107"/>
      <c r="X90" s="107"/>
      <c r="Y90" s="107">
        <f t="shared" si="23"/>
        <v>0</v>
      </c>
      <c r="Z90" s="109"/>
      <c r="AA90" s="107"/>
      <c r="AB90" s="109"/>
      <c r="AC90" s="107"/>
      <c r="AD90" s="107"/>
      <c r="AE90" s="113">
        <f t="shared" si="24"/>
        <v>0</v>
      </c>
      <c r="AF90" s="107"/>
      <c r="AG90" s="107"/>
      <c r="AH90" s="107">
        <f t="shared" si="25"/>
        <v>0</v>
      </c>
      <c r="AI90" s="107"/>
      <c r="AJ90" s="107"/>
      <c r="AK90" s="107"/>
      <c r="AL90" s="114">
        <f t="shared" ca="1" si="26"/>
        <v>2</v>
      </c>
      <c r="AM90" s="126" t="str">
        <f t="shared" ca="1" si="27"/>
        <v>Atención Remota</v>
      </c>
    </row>
    <row r="91" spans="1:39" s="26" customFormat="1" ht="18" customHeight="1" x14ac:dyDescent="0.25">
      <c r="A91" s="125">
        <v>77</v>
      </c>
      <c r="B91" s="107"/>
      <c r="C91" s="108"/>
      <c r="D91" s="109"/>
      <c r="E91" s="110"/>
      <c r="F91" s="111"/>
      <c r="G91" s="112" t="str">
        <f t="shared" ca="1" si="15"/>
        <v>121 años, 2 meses, 3 días</v>
      </c>
      <c r="H91" s="112" t="str">
        <f t="shared" ca="1" si="16"/>
        <v>SI</v>
      </c>
      <c r="I91" s="107">
        <f t="shared" ca="1" si="17"/>
        <v>1</v>
      </c>
      <c r="J91" s="107"/>
      <c r="K91" s="107">
        <f t="shared" si="18"/>
        <v>1</v>
      </c>
      <c r="L91" s="107"/>
      <c r="M91" s="107">
        <f t="shared" si="19"/>
        <v>0</v>
      </c>
      <c r="N91" s="111"/>
      <c r="O91" s="107"/>
      <c r="P91" s="107">
        <f t="shared" si="20"/>
        <v>0</v>
      </c>
      <c r="Q91" s="111"/>
      <c r="R91" s="107"/>
      <c r="S91" s="107">
        <f t="shared" si="21"/>
        <v>0</v>
      </c>
      <c r="T91" s="107"/>
      <c r="U91" s="107"/>
      <c r="V91" s="107">
        <f t="shared" si="22"/>
        <v>0</v>
      </c>
      <c r="W91" s="107"/>
      <c r="X91" s="107"/>
      <c r="Y91" s="107">
        <f t="shared" si="23"/>
        <v>0</v>
      </c>
      <c r="Z91" s="109"/>
      <c r="AA91" s="107"/>
      <c r="AB91" s="109"/>
      <c r="AC91" s="107"/>
      <c r="AD91" s="107"/>
      <c r="AE91" s="113">
        <f t="shared" si="24"/>
        <v>0</v>
      </c>
      <c r="AF91" s="107"/>
      <c r="AG91" s="107"/>
      <c r="AH91" s="107">
        <f t="shared" si="25"/>
        <v>0</v>
      </c>
      <c r="AI91" s="107"/>
      <c r="AJ91" s="107"/>
      <c r="AK91" s="107"/>
      <c r="AL91" s="114">
        <f t="shared" ca="1" si="26"/>
        <v>2</v>
      </c>
      <c r="AM91" s="126" t="str">
        <f t="shared" ca="1" si="27"/>
        <v>Atención Remota</v>
      </c>
    </row>
    <row r="92" spans="1:39" s="26" customFormat="1" ht="18" customHeight="1" x14ac:dyDescent="0.25">
      <c r="A92" s="125">
        <v>78</v>
      </c>
      <c r="B92" s="107"/>
      <c r="C92" s="108"/>
      <c r="D92" s="109"/>
      <c r="E92" s="110"/>
      <c r="F92" s="111"/>
      <c r="G92" s="112" t="str">
        <f t="shared" ca="1" si="15"/>
        <v>121 años, 2 meses, 3 días</v>
      </c>
      <c r="H92" s="112" t="str">
        <f t="shared" ca="1" si="16"/>
        <v>SI</v>
      </c>
      <c r="I92" s="107">
        <f t="shared" ca="1" si="17"/>
        <v>1</v>
      </c>
      <c r="J92" s="107"/>
      <c r="K92" s="107">
        <f t="shared" si="18"/>
        <v>1</v>
      </c>
      <c r="L92" s="107"/>
      <c r="M92" s="107">
        <f t="shared" si="19"/>
        <v>0</v>
      </c>
      <c r="N92" s="111"/>
      <c r="O92" s="107"/>
      <c r="P92" s="107">
        <f t="shared" si="20"/>
        <v>0</v>
      </c>
      <c r="Q92" s="111"/>
      <c r="R92" s="107"/>
      <c r="S92" s="107">
        <f t="shared" si="21"/>
        <v>0</v>
      </c>
      <c r="T92" s="107"/>
      <c r="U92" s="107"/>
      <c r="V92" s="107">
        <f t="shared" si="22"/>
        <v>0</v>
      </c>
      <c r="W92" s="107"/>
      <c r="X92" s="107"/>
      <c r="Y92" s="107">
        <f t="shared" si="23"/>
        <v>0</v>
      </c>
      <c r="Z92" s="109"/>
      <c r="AA92" s="107"/>
      <c r="AB92" s="109"/>
      <c r="AC92" s="107"/>
      <c r="AD92" s="107"/>
      <c r="AE92" s="113">
        <f t="shared" si="24"/>
        <v>0</v>
      </c>
      <c r="AF92" s="107"/>
      <c r="AG92" s="107"/>
      <c r="AH92" s="107">
        <f t="shared" si="25"/>
        <v>0</v>
      </c>
      <c r="AI92" s="107"/>
      <c r="AJ92" s="107"/>
      <c r="AK92" s="107"/>
      <c r="AL92" s="114">
        <f t="shared" ca="1" si="26"/>
        <v>2</v>
      </c>
      <c r="AM92" s="126" t="str">
        <f t="shared" ca="1" si="27"/>
        <v>Atención Remota</v>
      </c>
    </row>
    <row r="93" spans="1:39" s="26" customFormat="1" ht="18" customHeight="1" x14ac:dyDescent="0.25">
      <c r="A93" s="125">
        <v>79</v>
      </c>
      <c r="B93" s="107"/>
      <c r="C93" s="108"/>
      <c r="D93" s="109"/>
      <c r="E93" s="110"/>
      <c r="F93" s="111"/>
      <c r="G93" s="112" t="str">
        <f t="shared" ca="1" si="15"/>
        <v>121 años, 2 meses, 3 días</v>
      </c>
      <c r="H93" s="112" t="str">
        <f t="shared" ca="1" si="16"/>
        <v>SI</v>
      </c>
      <c r="I93" s="107">
        <f t="shared" ca="1" si="17"/>
        <v>1</v>
      </c>
      <c r="J93" s="107"/>
      <c r="K93" s="107">
        <f t="shared" si="18"/>
        <v>1</v>
      </c>
      <c r="L93" s="107"/>
      <c r="M93" s="107">
        <f t="shared" si="19"/>
        <v>0</v>
      </c>
      <c r="N93" s="111"/>
      <c r="O93" s="107"/>
      <c r="P93" s="107">
        <f t="shared" si="20"/>
        <v>0</v>
      </c>
      <c r="Q93" s="111"/>
      <c r="R93" s="107"/>
      <c r="S93" s="107">
        <f t="shared" si="21"/>
        <v>0</v>
      </c>
      <c r="T93" s="107"/>
      <c r="U93" s="107"/>
      <c r="V93" s="107">
        <f t="shared" si="22"/>
        <v>0</v>
      </c>
      <c r="W93" s="107"/>
      <c r="X93" s="107"/>
      <c r="Y93" s="107">
        <f t="shared" si="23"/>
        <v>0</v>
      </c>
      <c r="Z93" s="109"/>
      <c r="AA93" s="107"/>
      <c r="AB93" s="109"/>
      <c r="AC93" s="107"/>
      <c r="AD93" s="107"/>
      <c r="AE93" s="113">
        <f t="shared" si="24"/>
        <v>0</v>
      </c>
      <c r="AF93" s="107"/>
      <c r="AG93" s="107"/>
      <c r="AH93" s="107">
        <f t="shared" si="25"/>
        <v>0</v>
      </c>
      <c r="AI93" s="107"/>
      <c r="AJ93" s="107"/>
      <c r="AK93" s="107"/>
      <c r="AL93" s="114">
        <f t="shared" ca="1" si="26"/>
        <v>2</v>
      </c>
      <c r="AM93" s="126" t="str">
        <f t="shared" ca="1" si="27"/>
        <v>Atención Remota</v>
      </c>
    </row>
    <row r="94" spans="1:39" s="26" customFormat="1" ht="18" customHeight="1" x14ac:dyDescent="0.25">
      <c r="A94" s="125">
        <v>80</v>
      </c>
      <c r="B94" s="107"/>
      <c r="C94" s="108"/>
      <c r="D94" s="109"/>
      <c r="E94" s="110"/>
      <c r="F94" s="111"/>
      <c r="G94" s="112" t="str">
        <f t="shared" ca="1" si="15"/>
        <v>121 años, 2 meses, 3 días</v>
      </c>
      <c r="H94" s="112" t="str">
        <f t="shared" ca="1" si="16"/>
        <v>SI</v>
      </c>
      <c r="I94" s="107">
        <f t="shared" ca="1" si="17"/>
        <v>1</v>
      </c>
      <c r="J94" s="107"/>
      <c r="K94" s="107">
        <f t="shared" si="18"/>
        <v>1</v>
      </c>
      <c r="L94" s="107"/>
      <c r="M94" s="107">
        <f t="shared" si="19"/>
        <v>0</v>
      </c>
      <c r="N94" s="111"/>
      <c r="O94" s="107"/>
      <c r="P94" s="107">
        <f t="shared" si="20"/>
        <v>0</v>
      </c>
      <c r="Q94" s="111"/>
      <c r="R94" s="107"/>
      <c r="S94" s="107">
        <f t="shared" si="21"/>
        <v>0</v>
      </c>
      <c r="T94" s="107"/>
      <c r="U94" s="107"/>
      <c r="V94" s="107">
        <f t="shared" si="22"/>
        <v>0</v>
      </c>
      <c r="W94" s="107"/>
      <c r="X94" s="107"/>
      <c r="Y94" s="107">
        <f t="shared" si="23"/>
        <v>0</v>
      </c>
      <c r="Z94" s="109"/>
      <c r="AA94" s="107"/>
      <c r="AB94" s="109"/>
      <c r="AC94" s="107"/>
      <c r="AD94" s="107"/>
      <c r="AE94" s="113">
        <f t="shared" si="24"/>
        <v>0</v>
      </c>
      <c r="AF94" s="107"/>
      <c r="AG94" s="107"/>
      <c r="AH94" s="107">
        <f t="shared" si="25"/>
        <v>0</v>
      </c>
      <c r="AI94" s="107"/>
      <c r="AJ94" s="107"/>
      <c r="AK94" s="107"/>
      <c r="AL94" s="114">
        <f t="shared" ca="1" si="26"/>
        <v>2</v>
      </c>
      <c r="AM94" s="126" t="str">
        <f t="shared" ca="1" si="27"/>
        <v>Atención Remota</v>
      </c>
    </row>
    <row r="95" spans="1:39" s="26" customFormat="1" ht="18" customHeight="1" x14ac:dyDescent="0.25">
      <c r="A95" s="125">
        <v>81</v>
      </c>
      <c r="B95" s="107"/>
      <c r="C95" s="108"/>
      <c r="D95" s="109"/>
      <c r="E95" s="110"/>
      <c r="F95" s="111"/>
      <c r="G95" s="112" t="str">
        <f t="shared" ca="1" si="15"/>
        <v>121 años, 2 meses, 3 días</v>
      </c>
      <c r="H95" s="112" t="str">
        <f t="shared" ca="1" si="16"/>
        <v>SI</v>
      </c>
      <c r="I95" s="107">
        <f t="shared" ca="1" si="17"/>
        <v>1</v>
      </c>
      <c r="J95" s="107"/>
      <c r="K95" s="107">
        <f t="shared" si="18"/>
        <v>1</v>
      </c>
      <c r="L95" s="107"/>
      <c r="M95" s="107">
        <f t="shared" si="19"/>
        <v>0</v>
      </c>
      <c r="N95" s="111"/>
      <c r="O95" s="107"/>
      <c r="P95" s="107">
        <f t="shared" si="20"/>
        <v>0</v>
      </c>
      <c r="Q95" s="111"/>
      <c r="R95" s="107"/>
      <c r="S95" s="107">
        <f t="shared" si="21"/>
        <v>0</v>
      </c>
      <c r="T95" s="107"/>
      <c r="U95" s="107"/>
      <c r="V95" s="107">
        <f t="shared" si="22"/>
        <v>0</v>
      </c>
      <c r="W95" s="107"/>
      <c r="X95" s="107"/>
      <c r="Y95" s="107">
        <f t="shared" si="23"/>
        <v>0</v>
      </c>
      <c r="Z95" s="109"/>
      <c r="AA95" s="107"/>
      <c r="AB95" s="109"/>
      <c r="AC95" s="107"/>
      <c r="AD95" s="107"/>
      <c r="AE95" s="113">
        <f t="shared" si="24"/>
        <v>0</v>
      </c>
      <c r="AF95" s="107"/>
      <c r="AG95" s="107"/>
      <c r="AH95" s="107">
        <f t="shared" si="25"/>
        <v>0</v>
      </c>
      <c r="AI95" s="107"/>
      <c r="AJ95" s="107"/>
      <c r="AK95" s="107"/>
      <c r="AL95" s="114">
        <f t="shared" ca="1" si="26"/>
        <v>2</v>
      </c>
      <c r="AM95" s="126" t="str">
        <f t="shared" ca="1" si="27"/>
        <v>Atención Remota</v>
      </c>
    </row>
    <row r="96" spans="1:39" s="26" customFormat="1" ht="18" customHeight="1" x14ac:dyDescent="0.25">
      <c r="A96" s="125">
        <v>82</v>
      </c>
      <c r="B96" s="107"/>
      <c r="C96" s="108"/>
      <c r="D96" s="109"/>
      <c r="E96" s="110"/>
      <c r="F96" s="111"/>
      <c r="G96" s="112" t="str">
        <f t="shared" ca="1" si="15"/>
        <v>121 años, 2 meses, 3 días</v>
      </c>
      <c r="H96" s="112" t="str">
        <f t="shared" ca="1" si="16"/>
        <v>SI</v>
      </c>
      <c r="I96" s="107">
        <f t="shared" ca="1" si="17"/>
        <v>1</v>
      </c>
      <c r="J96" s="107"/>
      <c r="K96" s="107">
        <f t="shared" si="18"/>
        <v>1</v>
      </c>
      <c r="L96" s="107"/>
      <c r="M96" s="107">
        <f t="shared" si="19"/>
        <v>0</v>
      </c>
      <c r="N96" s="111"/>
      <c r="O96" s="107"/>
      <c r="P96" s="107">
        <f t="shared" si="20"/>
        <v>0</v>
      </c>
      <c r="Q96" s="111"/>
      <c r="R96" s="107"/>
      <c r="S96" s="107">
        <f t="shared" si="21"/>
        <v>0</v>
      </c>
      <c r="T96" s="107"/>
      <c r="U96" s="107"/>
      <c r="V96" s="107">
        <f t="shared" si="22"/>
        <v>0</v>
      </c>
      <c r="W96" s="107"/>
      <c r="X96" s="107"/>
      <c r="Y96" s="107">
        <f t="shared" si="23"/>
        <v>0</v>
      </c>
      <c r="Z96" s="109"/>
      <c r="AA96" s="107"/>
      <c r="AB96" s="109"/>
      <c r="AC96" s="107"/>
      <c r="AD96" s="107"/>
      <c r="AE96" s="113">
        <f t="shared" si="24"/>
        <v>0</v>
      </c>
      <c r="AF96" s="107"/>
      <c r="AG96" s="107"/>
      <c r="AH96" s="107">
        <f t="shared" si="25"/>
        <v>0</v>
      </c>
      <c r="AI96" s="107"/>
      <c r="AJ96" s="107"/>
      <c r="AK96" s="107"/>
      <c r="AL96" s="114">
        <f t="shared" ca="1" si="26"/>
        <v>2</v>
      </c>
      <c r="AM96" s="126" t="str">
        <f t="shared" ca="1" si="27"/>
        <v>Atención Remota</v>
      </c>
    </row>
    <row r="97" spans="1:39" s="26" customFormat="1" ht="18" customHeight="1" x14ac:dyDescent="0.25">
      <c r="A97" s="125">
        <v>83</v>
      </c>
      <c r="B97" s="107"/>
      <c r="C97" s="108"/>
      <c r="D97" s="109"/>
      <c r="E97" s="110"/>
      <c r="F97" s="111"/>
      <c r="G97" s="112" t="str">
        <f t="shared" ca="1" si="15"/>
        <v>121 años, 2 meses, 3 días</v>
      </c>
      <c r="H97" s="112" t="str">
        <f t="shared" ca="1" si="16"/>
        <v>SI</v>
      </c>
      <c r="I97" s="107">
        <f t="shared" ca="1" si="17"/>
        <v>1</v>
      </c>
      <c r="J97" s="107"/>
      <c r="K97" s="107">
        <f t="shared" si="18"/>
        <v>1</v>
      </c>
      <c r="L97" s="107"/>
      <c r="M97" s="107">
        <f t="shared" si="19"/>
        <v>0</v>
      </c>
      <c r="N97" s="111"/>
      <c r="O97" s="107"/>
      <c r="P97" s="107">
        <f t="shared" si="20"/>
        <v>0</v>
      </c>
      <c r="Q97" s="111"/>
      <c r="R97" s="107"/>
      <c r="S97" s="107">
        <f t="shared" si="21"/>
        <v>0</v>
      </c>
      <c r="T97" s="107"/>
      <c r="U97" s="107"/>
      <c r="V97" s="107">
        <f t="shared" si="22"/>
        <v>0</v>
      </c>
      <c r="W97" s="107"/>
      <c r="X97" s="107"/>
      <c r="Y97" s="107">
        <f t="shared" si="23"/>
        <v>0</v>
      </c>
      <c r="Z97" s="109"/>
      <c r="AA97" s="107"/>
      <c r="AB97" s="109"/>
      <c r="AC97" s="107"/>
      <c r="AD97" s="107"/>
      <c r="AE97" s="113">
        <f t="shared" si="24"/>
        <v>0</v>
      </c>
      <c r="AF97" s="107"/>
      <c r="AG97" s="107"/>
      <c r="AH97" s="107">
        <f t="shared" si="25"/>
        <v>0</v>
      </c>
      <c r="AI97" s="107"/>
      <c r="AJ97" s="107"/>
      <c r="AK97" s="107"/>
      <c r="AL97" s="114">
        <f t="shared" ca="1" si="26"/>
        <v>2</v>
      </c>
      <c r="AM97" s="126" t="str">
        <f t="shared" ca="1" si="27"/>
        <v>Atención Remota</v>
      </c>
    </row>
    <row r="98" spans="1:39" s="26" customFormat="1" ht="18" customHeight="1" x14ac:dyDescent="0.25">
      <c r="A98" s="125">
        <v>84</v>
      </c>
      <c r="B98" s="107"/>
      <c r="C98" s="108"/>
      <c r="D98" s="109"/>
      <c r="E98" s="110"/>
      <c r="F98" s="111"/>
      <c r="G98" s="112" t="str">
        <f t="shared" ca="1" si="15"/>
        <v>121 años, 2 meses, 3 días</v>
      </c>
      <c r="H98" s="112" t="str">
        <f t="shared" ca="1" si="16"/>
        <v>SI</v>
      </c>
      <c r="I98" s="107">
        <f t="shared" ca="1" si="17"/>
        <v>1</v>
      </c>
      <c r="J98" s="107"/>
      <c r="K98" s="107">
        <f t="shared" si="18"/>
        <v>1</v>
      </c>
      <c r="L98" s="107"/>
      <c r="M98" s="107">
        <f t="shared" si="19"/>
        <v>0</v>
      </c>
      <c r="N98" s="111"/>
      <c r="O98" s="107"/>
      <c r="P98" s="107">
        <f t="shared" si="20"/>
        <v>0</v>
      </c>
      <c r="Q98" s="111"/>
      <c r="R98" s="107"/>
      <c r="S98" s="107">
        <f t="shared" si="21"/>
        <v>0</v>
      </c>
      <c r="T98" s="107"/>
      <c r="U98" s="107"/>
      <c r="V98" s="107">
        <f t="shared" si="22"/>
        <v>0</v>
      </c>
      <c r="W98" s="107"/>
      <c r="X98" s="107"/>
      <c r="Y98" s="107">
        <f t="shared" si="23"/>
        <v>0</v>
      </c>
      <c r="Z98" s="109"/>
      <c r="AA98" s="107"/>
      <c r="AB98" s="109"/>
      <c r="AC98" s="107"/>
      <c r="AD98" s="107"/>
      <c r="AE98" s="113">
        <f t="shared" si="24"/>
        <v>0</v>
      </c>
      <c r="AF98" s="107"/>
      <c r="AG98" s="107"/>
      <c r="AH98" s="107">
        <f t="shared" si="25"/>
        <v>0</v>
      </c>
      <c r="AI98" s="107"/>
      <c r="AJ98" s="107"/>
      <c r="AK98" s="107"/>
      <c r="AL98" s="114">
        <f t="shared" ca="1" si="26"/>
        <v>2</v>
      </c>
      <c r="AM98" s="126" t="str">
        <f t="shared" ca="1" si="27"/>
        <v>Atención Remota</v>
      </c>
    </row>
    <row r="99" spans="1:39" s="26" customFormat="1" ht="18" customHeight="1" x14ac:dyDescent="0.25">
      <c r="A99" s="125">
        <v>85</v>
      </c>
      <c r="B99" s="107"/>
      <c r="C99" s="108"/>
      <c r="D99" s="109"/>
      <c r="E99" s="110"/>
      <c r="F99" s="111"/>
      <c r="G99" s="112" t="str">
        <f t="shared" ca="1" si="15"/>
        <v>121 años, 2 meses, 3 días</v>
      </c>
      <c r="H99" s="112" t="str">
        <f t="shared" ca="1" si="16"/>
        <v>SI</v>
      </c>
      <c r="I99" s="107">
        <f t="shared" ca="1" si="17"/>
        <v>1</v>
      </c>
      <c r="J99" s="107"/>
      <c r="K99" s="107">
        <f t="shared" si="18"/>
        <v>1</v>
      </c>
      <c r="L99" s="107"/>
      <c r="M99" s="107">
        <f t="shared" si="19"/>
        <v>0</v>
      </c>
      <c r="N99" s="111"/>
      <c r="O99" s="107"/>
      <c r="P99" s="107">
        <f t="shared" si="20"/>
        <v>0</v>
      </c>
      <c r="Q99" s="111"/>
      <c r="R99" s="107"/>
      <c r="S99" s="107">
        <f t="shared" si="21"/>
        <v>0</v>
      </c>
      <c r="T99" s="107"/>
      <c r="U99" s="107"/>
      <c r="V99" s="107">
        <f t="shared" si="22"/>
        <v>0</v>
      </c>
      <c r="W99" s="107"/>
      <c r="X99" s="107"/>
      <c r="Y99" s="107">
        <f t="shared" si="23"/>
        <v>0</v>
      </c>
      <c r="Z99" s="109"/>
      <c r="AA99" s="107"/>
      <c r="AB99" s="109"/>
      <c r="AC99" s="107"/>
      <c r="AD99" s="107"/>
      <c r="AE99" s="113">
        <f t="shared" si="24"/>
        <v>0</v>
      </c>
      <c r="AF99" s="107"/>
      <c r="AG99" s="107"/>
      <c r="AH99" s="107">
        <f t="shared" si="25"/>
        <v>0</v>
      </c>
      <c r="AI99" s="107"/>
      <c r="AJ99" s="107"/>
      <c r="AK99" s="107"/>
      <c r="AL99" s="114">
        <f t="shared" ca="1" si="26"/>
        <v>2</v>
      </c>
      <c r="AM99" s="126" t="str">
        <f t="shared" ca="1" si="27"/>
        <v>Atención Remota</v>
      </c>
    </row>
    <row r="100" spans="1:39" s="26" customFormat="1" ht="18" customHeight="1" x14ac:dyDescent="0.25">
      <c r="A100" s="125">
        <v>86</v>
      </c>
      <c r="B100" s="107"/>
      <c r="C100" s="108"/>
      <c r="D100" s="109"/>
      <c r="E100" s="110"/>
      <c r="F100" s="111"/>
      <c r="G100" s="112" t="str">
        <f t="shared" ca="1" si="15"/>
        <v>121 años, 2 meses, 3 días</v>
      </c>
      <c r="H100" s="112" t="str">
        <f t="shared" ca="1" si="16"/>
        <v>SI</v>
      </c>
      <c r="I100" s="107">
        <f t="shared" ca="1" si="17"/>
        <v>1</v>
      </c>
      <c r="J100" s="107"/>
      <c r="K100" s="107">
        <f t="shared" si="18"/>
        <v>1</v>
      </c>
      <c r="L100" s="107"/>
      <c r="M100" s="107">
        <f t="shared" si="19"/>
        <v>0</v>
      </c>
      <c r="N100" s="111"/>
      <c r="O100" s="107"/>
      <c r="P100" s="107">
        <f t="shared" si="20"/>
        <v>0</v>
      </c>
      <c r="Q100" s="111"/>
      <c r="R100" s="107"/>
      <c r="S100" s="107">
        <f t="shared" si="21"/>
        <v>0</v>
      </c>
      <c r="T100" s="107"/>
      <c r="U100" s="107"/>
      <c r="V100" s="107">
        <f t="shared" si="22"/>
        <v>0</v>
      </c>
      <c r="W100" s="107"/>
      <c r="X100" s="107"/>
      <c r="Y100" s="107">
        <f t="shared" si="23"/>
        <v>0</v>
      </c>
      <c r="Z100" s="109"/>
      <c r="AA100" s="107"/>
      <c r="AB100" s="109"/>
      <c r="AC100" s="107"/>
      <c r="AD100" s="107"/>
      <c r="AE100" s="113">
        <f t="shared" si="24"/>
        <v>0</v>
      </c>
      <c r="AF100" s="107"/>
      <c r="AG100" s="107"/>
      <c r="AH100" s="107">
        <f t="shared" si="25"/>
        <v>0</v>
      </c>
      <c r="AI100" s="107"/>
      <c r="AJ100" s="107"/>
      <c r="AK100" s="107"/>
      <c r="AL100" s="114">
        <f t="shared" ca="1" si="26"/>
        <v>2</v>
      </c>
      <c r="AM100" s="126" t="str">
        <f t="shared" ca="1" si="27"/>
        <v>Atención Remota</v>
      </c>
    </row>
    <row r="101" spans="1:39" s="26" customFormat="1" ht="18" customHeight="1" x14ac:dyDescent="0.25">
      <c r="A101" s="125">
        <v>87</v>
      </c>
      <c r="B101" s="107"/>
      <c r="C101" s="108"/>
      <c r="D101" s="109"/>
      <c r="E101" s="110"/>
      <c r="F101" s="111"/>
      <c r="G101" s="112" t="str">
        <f t="shared" ca="1" si="15"/>
        <v>121 años, 2 meses, 3 días</v>
      </c>
      <c r="H101" s="112" t="str">
        <f t="shared" ca="1" si="16"/>
        <v>SI</v>
      </c>
      <c r="I101" s="107">
        <f t="shared" ca="1" si="17"/>
        <v>1</v>
      </c>
      <c r="J101" s="107"/>
      <c r="K101" s="107">
        <f t="shared" si="18"/>
        <v>1</v>
      </c>
      <c r="L101" s="107"/>
      <c r="M101" s="107">
        <f t="shared" si="19"/>
        <v>0</v>
      </c>
      <c r="N101" s="111"/>
      <c r="O101" s="107"/>
      <c r="P101" s="107">
        <f t="shared" si="20"/>
        <v>0</v>
      </c>
      <c r="Q101" s="111"/>
      <c r="R101" s="107"/>
      <c r="S101" s="107">
        <f t="shared" si="21"/>
        <v>0</v>
      </c>
      <c r="T101" s="107"/>
      <c r="U101" s="107"/>
      <c r="V101" s="107">
        <f t="shared" si="22"/>
        <v>0</v>
      </c>
      <c r="W101" s="107"/>
      <c r="X101" s="107"/>
      <c r="Y101" s="107">
        <f t="shared" si="23"/>
        <v>0</v>
      </c>
      <c r="Z101" s="109"/>
      <c r="AA101" s="107"/>
      <c r="AB101" s="109"/>
      <c r="AC101" s="107"/>
      <c r="AD101" s="107"/>
      <c r="AE101" s="113">
        <f t="shared" si="24"/>
        <v>0</v>
      </c>
      <c r="AF101" s="107"/>
      <c r="AG101" s="107"/>
      <c r="AH101" s="107">
        <f t="shared" si="25"/>
        <v>0</v>
      </c>
      <c r="AI101" s="107"/>
      <c r="AJ101" s="107"/>
      <c r="AK101" s="107"/>
      <c r="AL101" s="114">
        <f t="shared" ca="1" si="26"/>
        <v>2</v>
      </c>
      <c r="AM101" s="126" t="str">
        <f t="shared" ca="1" si="27"/>
        <v>Atención Remota</v>
      </c>
    </row>
    <row r="102" spans="1:39" s="26" customFormat="1" ht="18" customHeight="1" x14ac:dyDescent="0.25">
      <c r="A102" s="125">
        <v>88</v>
      </c>
      <c r="B102" s="107"/>
      <c r="C102" s="108"/>
      <c r="D102" s="109"/>
      <c r="E102" s="110"/>
      <c r="F102" s="111"/>
      <c r="G102" s="112" t="str">
        <f t="shared" ca="1" si="15"/>
        <v>121 años, 2 meses, 3 días</v>
      </c>
      <c r="H102" s="112" t="str">
        <f t="shared" ca="1" si="16"/>
        <v>SI</v>
      </c>
      <c r="I102" s="107">
        <f t="shared" ca="1" si="17"/>
        <v>1</v>
      </c>
      <c r="J102" s="107"/>
      <c r="K102" s="107">
        <f t="shared" si="18"/>
        <v>1</v>
      </c>
      <c r="L102" s="107"/>
      <c r="M102" s="107">
        <f t="shared" si="19"/>
        <v>0</v>
      </c>
      <c r="N102" s="111"/>
      <c r="O102" s="107"/>
      <c r="P102" s="107">
        <f t="shared" si="20"/>
        <v>0</v>
      </c>
      <c r="Q102" s="111"/>
      <c r="R102" s="107"/>
      <c r="S102" s="107">
        <f t="shared" si="21"/>
        <v>0</v>
      </c>
      <c r="T102" s="107"/>
      <c r="U102" s="107"/>
      <c r="V102" s="107">
        <f t="shared" si="22"/>
        <v>0</v>
      </c>
      <c r="W102" s="107"/>
      <c r="X102" s="107"/>
      <c r="Y102" s="107">
        <f t="shared" si="23"/>
        <v>0</v>
      </c>
      <c r="Z102" s="109"/>
      <c r="AA102" s="107"/>
      <c r="AB102" s="109"/>
      <c r="AC102" s="107"/>
      <c r="AD102" s="107"/>
      <c r="AE102" s="113">
        <f t="shared" si="24"/>
        <v>0</v>
      </c>
      <c r="AF102" s="107"/>
      <c r="AG102" s="107"/>
      <c r="AH102" s="107">
        <f t="shared" si="25"/>
        <v>0</v>
      </c>
      <c r="AI102" s="107"/>
      <c r="AJ102" s="107"/>
      <c r="AK102" s="107"/>
      <c r="AL102" s="114">
        <f t="shared" ca="1" si="26"/>
        <v>2</v>
      </c>
      <c r="AM102" s="126" t="str">
        <f t="shared" ca="1" si="27"/>
        <v>Atención Remota</v>
      </c>
    </row>
    <row r="103" spans="1:39" s="26" customFormat="1" ht="18" customHeight="1" x14ac:dyDescent="0.25">
      <c r="A103" s="125">
        <v>89</v>
      </c>
      <c r="B103" s="107"/>
      <c r="C103" s="108"/>
      <c r="D103" s="109"/>
      <c r="E103" s="110"/>
      <c r="F103" s="111"/>
      <c r="G103" s="112" t="str">
        <f t="shared" ca="1" si="15"/>
        <v>121 años, 2 meses, 3 días</v>
      </c>
      <c r="H103" s="112" t="str">
        <f t="shared" ca="1" si="16"/>
        <v>SI</v>
      </c>
      <c r="I103" s="107">
        <f t="shared" ca="1" si="17"/>
        <v>1</v>
      </c>
      <c r="J103" s="107"/>
      <c r="K103" s="107">
        <f t="shared" si="18"/>
        <v>1</v>
      </c>
      <c r="L103" s="107"/>
      <c r="M103" s="107">
        <f t="shared" si="19"/>
        <v>0</v>
      </c>
      <c r="N103" s="111"/>
      <c r="O103" s="107"/>
      <c r="P103" s="107">
        <f t="shared" si="20"/>
        <v>0</v>
      </c>
      <c r="Q103" s="111"/>
      <c r="R103" s="107"/>
      <c r="S103" s="107">
        <f t="shared" si="21"/>
        <v>0</v>
      </c>
      <c r="T103" s="107"/>
      <c r="U103" s="107"/>
      <c r="V103" s="107">
        <f t="shared" si="22"/>
        <v>0</v>
      </c>
      <c r="W103" s="107"/>
      <c r="X103" s="107"/>
      <c r="Y103" s="107">
        <f t="shared" si="23"/>
        <v>0</v>
      </c>
      <c r="Z103" s="109"/>
      <c r="AA103" s="107"/>
      <c r="AB103" s="109"/>
      <c r="AC103" s="107"/>
      <c r="AD103" s="107"/>
      <c r="AE103" s="113">
        <f t="shared" si="24"/>
        <v>0</v>
      </c>
      <c r="AF103" s="107"/>
      <c r="AG103" s="107"/>
      <c r="AH103" s="107">
        <f t="shared" si="25"/>
        <v>0</v>
      </c>
      <c r="AI103" s="107"/>
      <c r="AJ103" s="107"/>
      <c r="AK103" s="107"/>
      <c r="AL103" s="114">
        <f t="shared" ca="1" si="26"/>
        <v>2</v>
      </c>
      <c r="AM103" s="126" t="str">
        <f t="shared" ca="1" si="27"/>
        <v>Atención Remota</v>
      </c>
    </row>
    <row r="104" spans="1:39" s="26" customFormat="1" ht="18" customHeight="1" x14ac:dyDescent="0.25">
      <c r="A104" s="125">
        <v>90</v>
      </c>
      <c r="B104" s="107"/>
      <c r="C104" s="108"/>
      <c r="D104" s="109"/>
      <c r="E104" s="110"/>
      <c r="F104" s="111"/>
      <c r="G104" s="112" t="str">
        <f t="shared" ca="1" si="15"/>
        <v>121 años, 2 meses, 3 días</v>
      </c>
      <c r="H104" s="112" t="str">
        <f t="shared" ca="1" si="16"/>
        <v>SI</v>
      </c>
      <c r="I104" s="107">
        <f t="shared" ca="1" si="17"/>
        <v>1</v>
      </c>
      <c r="J104" s="107"/>
      <c r="K104" s="107">
        <f t="shared" si="18"/>
        <v>1</v>
      </c>
      <c r="L104" s="107"/>
      <c r="M104" s="107">
        <f t="shared" si="19"/>
        <v>0</v>
      </c>
      <c r="N104" s="111"/>
      <c r="O104" s="107"/>
      <c r="P104" s="107">
        <f t="shared" si="20"/>
        <v>0</v>
      </c>
      <c r="Q104" s="111"/>
      <c r="R104" s="107"/>
      <c r="S104" s="107">
        <f t="shared" si="21"/>
        <v>0</v>
      </c>
      <c r="T104" s="107"/>
      <c r="U104" s="107"/>
      <c r="V104" s="107">
        <f t="shared" si="22"/>
        <v>0</v>
      </c>
      <c r="W104" s="107"/>
      <c r="X104" s="107"/>
      <c r="Y104" s="107">
        <f t="shared" si="23"/>
        <v>0</v>
      </c>
      <c r="Z104" s="109"/>
      <c r="AA104" s="107"/>
      <c r="AB104" s="109"/>
      <c r="AC104" s="107"/>
      <c r="AD104" s="107"/>
      <c r="AE104" s="113">
        <f t="shared" si="24"/>
        <v>0</v>
      </c>
      <c r="AF104" s="107"/>
      <c r="AG104" s="107"/>
      <c r="AH104" s="107">
        <f t="shared" si="25"/>
        <v>0</v>
      </c>
      <c r="AI104" s="107"/>
      <c r="AJ104" s="107"/>
      <c r="AK104" s="107"/>
      <c r="AL104" s="114">
        <f t="shared" ca="1" si="26"/>
        <v>2</v>
      </c>
      <c r="AM104" s="126" t="str">
        <f t="shared" ca="1" si="27"/>
        <v>Atención Remota</v>
      </c>
    </row>
    <row r="105" spans="1:39" s="26" customFormat="1" ht="18" customHeight="1" x14ac:dyDescent="0.25">
      <c r="A105" s="125">
        <v>91</v>
      </c>
      <c r="B105" s="107"/>
      <c r="C105" s="108"/>
      <c r="D105" s="109"/>
      <c r="E105" s="110"/>
      <c r="F105" s="111"/>
      <c r="G105" s="112" t="str">
        <f t="shared" ca="1" si="15"/>
        <v>121 años, 2 meses, 3 días</v>
      </c>
      <c r="H105" s="112" t="str">
        <f t="shared" ca="1" si="16"/>
        <v>SI</v>
      </c>
      <c r="I105" s="107">
        <f t="shared" ca="1" si="17"/>
        <v>1</v>
      </c>
      <c r="J105" s="107"/>
      <c r="K105" s="107">
        <f t="shared" si="18"/>
        <v>1</v>
      </c>
      <c r="L105" s="107"/>
      <c r="M105" s="107">
        <f t="shared" si="19"/>
        <v>0</v>
      </c>
      <c r="N105" s="111"/>
      <c r="O105" s="107"/>
      <c r="P105" s="107">
        <f t="shared" si="20"/>
        <v>0</v>
      </c>
      <c r="Q105" s="111"/>
      <c r="R105" s="107"/>
      <c r="S105" s="107">
        <f t="shared" si="21"/>
        <v>0</v>
      </c>
      <c r="T105" s="107"/>
      <c r="U105" s="107"/>
      <c r="V105" s="107">
        <f t="shared" si="22"/>
        <v>0</v>
      </c>
      <c r="W105" s="107"/>
      <c r="X105" s="107"/>
      <c r="Y105" s="107">
        <f t="shared" si="23"/>
        <v>0</v>
      </c>
      <c r="Z105" s="109"/>
      <c r="AA105" s="107"/>
      <c r="AB105" s="109"/>
      <c r="AC105" s="107"/>
      <c r="AD105" s="107"/>
      <c r="AE105" s="113">
        <f t="shared" si="24"/>
        <v>0</v>
      </c>
      <c r="AF105" s="107"/>
      <c r="AG105" s="107"/>
      <c r="AH105" s="107">
        <f t="shared" si="25"/>
        <v>0</v>
      </c>
      <c r="AI105" s="107"/>
      <c r="AJ105" s="107"/>
      <c r="AK105" s="107"/>
      <c r="AL105" s="114">
        <f t="shared" ca="1" si="26"/>
        <v>2</v>
      </c>
      <c r="AM105" s="126" t="str">
        <f t="shared" ca="1" si="27"/>
        <v>Atención Remota</v>
      </c>
    </row>
    <row r="106" spans="1:39" s="26" customFormat="1" ht="18" customHeight="1" x14ac:dyDescent="0.25">
      <c r="A106" s="125">
        <v>92</v>
      </c>
      <c r="B106" s="107"/>
      <c r="C106" s="108"/>
      <c r="D106" s="109"/>
      <c r="E106" s="110"/>
      <c r="F106" s="111"/>
      <c r="G106" s="112" t="str">
        <f t="shared" ca="1" si="15"/>
        <v>121 años, 2 meses, 3 días</v>
      </c>
      <c r="H106" s="112" t="str">
        <f t="shared" ca="1" si="16"/>
        <v>SI</v>
      </c>
      <c r="I106" s="107">
        <f t="shared" ca="1" si="17"/>
        <v>1</v>
      </c>
      <c r="J106" s="107"/>
      <c r="K106" s="107">
        <f t="shared" si="18"/>
        <v>1</v>
      </c>
      <c r="L106" s="107"/>
      <c r="M106" s="107">
        <f t="shared" si="19"/>
        <v>0</v>
      </c>
      <c r="N106" s="111"/>
      <c r="O106" s="107"/>
      <c r="P106" s="107">
        <f t="shared" si="20"/>
        <v>0</v>
      </c>
      <c r="Q106" s="111"/>
      <c r="R106" s="107"/>
      <c r="S106" s="107">
        <f t="shared" si="21"/>
        <v>0</v>
      </c>
      <c r="T106" s="107"/>
      <c r="U106" s="107"/>
      <c r="V106" s="107">
        <f t="shared" si="22"/>
        <v>0</v>
      </c>
      <c r="W106" s="107"/>
      <c r="X106" s="107"/>
      <c r="Y106" s="107">
        <f t="shared" si="23"/>
        <v>0</v>
      </c>
      <c r="Z106" s="109"/>
      <c r="AA106" s="107"/>
      <c r="AB106" s="109"/>
      <c r="AC106" s="107"/>
      <c r="AD106" s="107"/>
      <c r="AE106" s="113">
        <f t="shared" si="24"/>
        <v>0</v>
      </c>
      <c r="AF106" s="107"/>
      <c r="AG106" s="107"/>
      <c r="AH106" s="107">
        <f t="shared" si="25"/>
        <v>0</v>
      </c>
      <c r="AI106" s="107"/>
      <c r="AJ106" s="107"/>
      <c r="AK106" s="107"/>
      <c r="AL106" s="114">
        <f t="shared" ca="1" si="26"/>
        <v>2</v>
      </c>
      <c r="AM106" s="126" t="str">
        <f t="shared" ca="1" si="27"/>
        <v>Atención Remota</v>
      </c>
    </row>
    <row r="107" spans="1:39" s="26" customFormat="1" ht="18" customHeight="1" x14ac:dyDescent="0.25">
      <c r="A107" s="125">
        <v>93</v>
      </c>
      <c r="B107" s="107"/>
      <c r="C107" s="108"/>
      <c r="D107" s="109"/>
      <c r="E107" s="110"/>
      <c r="F107" s="111"/>
      <c r="G107" s="112" t="str">
        <f t="shared" ca="1" si="15"/>
        <v>121 años, 2 meses, 3 días</v>
      </c>
      <c r="H107" s="112" t="str">
        <f t="shared" ca="1" si="16"/>
        <v>SI</v>
      </c>
      <c r="I107" s="107">
        <f t="shared" ca="1" si="17"/>
        <v>1</v>
      </c>
      <c r="J107" s="107"/>
      <c r="K107" s="107">
        <f t="shared" si="18"/>
        <v>1</v>
      </c>
      <c r="L107" s="107"/>
      <c r="M107" s="107">
        <f t="shared" si="19"/>
        <v>0</v>
      </c>
      <c r="N107" s="111"/>
      <c r="O107" s="107"/>
      <c r="P107" s="107">
        <f t="shared" si="20"/>
        <v>0</v>
      </c>
      <c r="Q107" s="111"/>
      <c r="R107" s="107"/>
      <c r="S107" s="107">
        <f t="shared" si="21"/>
        <v>0</v>
      </c>
      <c r="T107" s="107"/>
      <c r="U107" s="107"/>
      <c r="V107" s="107">
        <f t="shared" si="22"/>
        <v>0</v>
      </c>
      <c r="W107" s="107"/>
      <c r="X107" s="107"/>
      <c r="Y107" s="107">
        <f t="shared" si="23"/>
        <v>0</v>
      </c>
      <c r="Z107" s="109"/>
      <c r="AA107" s="107"/>
      <c r="AB107" s="109"/>
      <c r="AC107" s="107"/>
      <c r="AD107" s="107"/>
      <c r="AE107" s="113">
        <f t="shared" si="24"/>
        <v>0</v>
      </c>
      <c r="AF107" s="107"/>
      <c r="AG107" s="107"/>
      <c r="AH107" s="107">
        <f t="shared" si="25"/>
        <v>0</v>
      </c>
      <c r="AI107" s="107"/>
      <c r="AJ107" s="107"/>
      <c r="AK107" s="107"/>
      <c r="AL107" s="114">
        <f t="shared" ca="1" si="26"/>
        <v>2</v>
      </c>
      <c r="AM107" s="126" t="str">
        <f t="shared" ca="1" si="27"/>
        <v>Atención Remota</v>
      </c>
    </row>
    <row r="108" spans="1:39" s="26" customFormat="1" ht="18" customHeight="1" x14ac:dyDescent="0.25">
      <c r="A108" s="125">
        <v>94</v>
      </c>
      <c r="B108" s="107"/>
      <c r="C108" s="108"/>
      <c r="D108" s="109"/>
      <c r="E108" s="110"/>
      <c r="F108" s="111"/>
      <c r="G108" s="112" t="str">
        <f t="shared" ca="1" si="15"/>
        <v>121 años, 2 meses, 3 días</v>
      </c>
      <c r="H108" s="112" t="str">
        <f t="shared" ca="1" si="16"/>
        <v>SI</v>
      </c>
      <c r="I108" s="107">
        <f t="shared" ca="1" si="17"/>
        <v>1</v>
      </c>
      <c r="J108" s="107"/>
      <c r="K108" s="107">
        <f t="shared" si="18"/>
        <v>1</v>
      </c>
      <c r="L108" s="107"/>
      <c r="M108" s="107">
        <f t="shared" si="19"/>
        <v>0</v>
      </c>
      <c r="N108" s="111"/>
      <c r="O108" s="107"/>
      <c r="P108" s="107">
        <f t="shared" si="20"/>
        <v>0</v>
      </c>
      <c r="Q108" s="111"/>
      <c r="R108" s="107"/>
      <c r="S108" s="107">
        <f t="shared" si="21"/>
        <v>0</v>
      </c>
      <c r="T108" s="107"/>
      <c r="U108" s="107"/>
      <c r="V108" s="107">
        <f t="shared" si="22"/>
        <v>0</v>
      </c>
      <c r="W108" s="107"/>
      <c r="X108" s="107"/>
      <c r="Y108" s="107">
        <f t="shared" si="23"/>
        <v>0</v>
      </c>
      <c r="Z108" s="109"/>
      <c r="AA108" s="107"/>
      <c r="AB108" s="109"/>
      <c r="AC108" s="107"/>
      <c r="AD108" s="107"/>
      <c r="AE108" s="113">
        <f t="shared" si="24"/>
        <v>0</v>
      </c>
      <c r="AF108" s="107"/>
      <c r="AG108" s="107"/>
      <c r="AH108" s="107">
        <f t="shared" si="25"/>
        <v>0</v>
      </c>
      <c r="AI108" s="107"/>
      <c r="AJ108" s="107"/>
      <c r="AK108" s="107"/>
      <c r="AL108" s="114">
        <f t="shared" ca="1" si="26"/>
        <v>2</v>
      </c>
      <c r="AM108" s="126" t="str">
        <f t="shared" ca="1" si="27"/>
        <v>Atención Remota</v>
      </c>
    </row>
    <row r="109" spans="1:39" s="26" customFormat="1" ht="18" customHeight="1" x14ac:dyDescent="0.25">
      <c r="A109" s="125">
        <v>95</v>
      </c>
      <c r="B109" s="107"/>
      <c r="C109" s="108"/>
      <c r="D109" s="109"/>
      <c r="E109" s="110"/>
      <c r="F109" s="111"/>
      <c r="G109" s="112" t="str">
        <f t="shared" ca="1" si="15"/>
        <v>121 años, 2 meses, 3 días</v>
      </c>
      <c r="H109" s="112" t="str">
        <f t="shared" ca="1" si="16"/>
        <v>SI</v>
      </c>
      <c r="I109" s="107">
        <f t="shared" ca="1" si="17"/>
        <v>1</v>
      </c>
      <c r="J109" s="107"/>
      <c r="K109" s="107">
        <f t="shared" si="18"/>
        <v>1</v>
      </c>
      <c r="L109" s="107"/>
      <c r="M109" s="107">
        <f t="shared" si="19"/>
        <v>0</v>
      </c>
      <c r="N109" s="111"/>
      <c r="O109" s="107"/>
      <c r="P109" s="107">
        <f t="shared" si="20"/>
        <v>0</v>
      </c>
      <c r="Q109" s="111"/>
      <c r="R109" s="107"/>
      <c r="S109" s="107">
        <f t="shared" si="21"/>
        <v>0</v>
      </c>
      <c r="T109" s="107"/>
      <c r="U109" s="107"/>
      <c r="V109" s="107">
        <f t="shared" si="22"/>
        <v>0</v>
      </c>
      <c r="W109" s="107"/>
      <c r="X109" s="107"/>
      <c r="Y109" s="107">
        <f t="shared" si="23"/>
        <v>0</v>
      </c>
      <c r="Z109" s="109"/>
      <c r="AA109" s="107"/>
      <c r="AB109" s="109"/>
      <c r="AC109" s="107"/>
      <c r="AD109" s="107"/>
      <c r="AE109" s="113">
        <f t="shared" si="24"/>
        <v>0</v>
      </c>
      <c r="AF109" s="107"/>
      <c r="AG109" s="107"/>
      <c r="AH109" s="107">
        <f t="shared" si="25"/>
        <v>0</v>
      </c>
      <c r="AI109" s="107"/>
      <c r="AJ109" s="107"/>
      <c r="AK109" s="107"/>
      <c r="AL109" s="114">
        <f t="shared" ca="1" si="26"/>
        <v>2</v>
      </c>
      <c r="AM109" s="126" t="str">
        <f t="shared" ca="1" si="27"/>
        <v>Atención Remota</v>
      </c>
    </row>
    <row r="110" spans="1:39" s="26" customFormat="1" ht="18" customHeight="1" x14ac:dyDescent="0.25">
      <c r="A110" s="125">
        <v>96</v>
      </c>
      <c r="B110" s="107"/>
      <c r="C110" s="108"/>
      <c r="D110" s="109"/>
      <c r="E110" s="110"/>
      <c r="F110" s="111"/>
      <c r="G110" s="112" t="str">
        <f t="shared" ca="1" si="15"/>
        <v>121 años, 2 meses, 3 días</v>
      </c>
      <c r="H110" s="112" t="str">
        <f t="shared" ca="1" si="16"/>
        <v>SI</v>
      </c>
      <c r="I110" s="107">
        <f t="shared" ca="1" si="17"/>
        <v>1</v>
      </c>
      <c r="J110" s="107"/>
      <c r="K110" s="107">
        <f t="shared" si="18"/>
        <v>1</v>
      </c>
      <c r="L110" s="107"/>
      <c r="M110" s="107">
        <f t="shared" si="19"/>
        <v>0</v>
      </c>
      <c r="N110" s="111"/>
      <c r="O110" s="107"/>
      <c r="P110" s="107">
        <f t="shared" si="20"/>
        <v>0</v>
      </c>
      <c r="Q110" s="111"/>
      <c r="R110" s="107"/>
      <c r="S110" s="107">
        <f t="shared" si="21"/>
        <v>0</v>
      </c>
      <c r="T110" s="107"/>
      <c r="U110" s="107"/>
      <c r="V110" s="107">
        <f t="shared" si="22"/>
        <v>0</v>
      </c>
      <c r="W110" s="107"/>
      <c r="X110" s="107"/>
      <c r="Y110" s="107">
        <f t="shared" si="23"/>
        <v>0</v>
      </c>
      <c r="Z110" s="109"/>
      <c r="AA110" s="107"/>
      <c r="AB110" s="109"/>
      <c r="AC110" s="107"/>
      <c r="AD110" s="107"/>
      <c r="AE110" s="113">
        <f t="shared" si="24"/>
        <v>0</v>
      </c>
      <c r="AF110" s="107"/>
      <c r="AG110" s="107"/>
      <c r="AH110" s="107">
        <f t="shared" si="25"/>
        <v>0</v>
      </c>
      <c r="AI110" s="107"/>
      <c r="AJ110" s="107"/>
      <c r="AK110" s="107"/>
      <c r="AL110" s="114">
        <f t="shared" ca="1" si="26"/>
        <v>2</v>
      </c>
      <c r="AM110" s="126" t="str">
        <f t="shared" ca="1" si="27"/>
        <v>Atención Remota</v>
      </c>
    </row>
    <row r="111" spans="1:39" s="26" customFormat="1" ht="18" customHeight="1" x14ac:dyDescent="0.25">
      <c r="A111" s="125">
        <v>97</v>
      </c>
      <c r="B111" s="107"/>
      <c r="C111" s="108"/>
      <c r="D111" s="109"/>
      <c r="E111" s="110"/>
      <c r="F111" s="111"/>
      <c r="G111" s="112" t="str">
        <f t="shared" ca="1" si="15"/>
        <v>121 años, 2 meses, 3 días</v>
      </c>
      <c r="H111" s="112" t="str">
        <f t="shared" ca="1" si="16"/>
        <v>SI</v>
      </c>
      <c r="I111" s="107">
        <f t="shared" ca="1" si="17"/>
        <v>1</v>
      </c>
      <c r="J111" s="107"/>
      <c r="K111" s="107">
        <f t="shared" si="18"/>
        <v>1</v>
      </c>
      <c r="L111" s="107"/>
      <c r="M111" s="107">
        <f t="shared" si="19"/>
        <v>0</v>
      </c>
      <c r="N111" s="111"/>
      <c r="O111" s="107"/>
      <c r="P111" s="107">
        <f t="shared" si="20"/>
        <v>0</v>
      </c>
      <c r="Q111" s="111"/>
      <c r="R111" s="107"/>
      <c r="S111" s="107">
        <f t="shared" si="21"/>
        <v>0</v>
      </c>
      <c r="T111" s="107"/>
      <c r="U111" s="107"/>
      <c r="V111" s="107">
        <f t="shared" si="22"/>
        <v>0</v>
      </c>
      <c r="W111" s="107"/>
      <c r="X111" s="107"/>
      <c r="Y111" s="107">
        <f t="shared" si="23"/>
        <v>0</v>
      </c>
      <c r="Z111" s="109"/>
      <c r="AA111" s="107"/>
      <c r="AB111" s="109"/>
      <c r="AC111" s="107"/>
      <c r="AD111" s="107"/>
      <c r="AE111" s="113">
        <f t="shared" si="24"/>
        <v>0</v>
      </c>
      <c r="AF111" s="107"/>
      <c r="AG111" s="107"/>
      <c r="AH111" s="107">
        <f t="shared" si="25"/>
        <v>0</v>
      </c>
      <c r="AI111" s="107"/>
      <c r="AJ111" s="107"/>
      <c r="AK111" s="107"/>
      <c r="AL111" s="114">
        <f t="shared" ca="1" si="26"/>
        <v>2</v>
      </c>
      <c r="AM111" s="126" t="str">
        <f t="shared" ca="1" si="27"/>
        <v>Atención Remota</v>
      </c>
    </row>
    <row r="112" spans="1:39" s="26" customFormat="1" ht="18" customHeight="1" x14ac:dyDescent="0.25">
      <c r="A112" s="125">
        <v>98</v>
      </c>
      <c r="B112" s="107"/>
      <c r="C112" s="108"/>
      <c r="D112" s="109"/>
      <c r="E112" s="110"/>
      <c r="F112" s="111"/>
      <c r="G112" s="112" t="str">
        <f t="shared" ca="1" si="15"/>
        <v>121 años, 2 meses, 3 días</v>
      </c>
      <c r="H112" s="112" t="str">
        <f t="shared" ca="1" si="16"/>
        <v>SI</v>
      </c>
      <c r="I112" s="107">
        <f t="shared" ca="1" si="17"/>
        <v>1</v>
      </c>
      <c r="J112" s="107"/>
      <c r="K112" s="107">
        <f t="shared" si="18"/>
        <v>1</v>
      </c>
      <c r="L112" s="107"/>
      <c r="M112" s="107">
        <f t="shared" si="19"/>
        <v>0</v>
      </c>
      <c r="N112" s="111"/>
      <c r="O112" s="107"/>
      <c r="P112" s="107">
        <f t="shared" si="20"/>
        <v>0</v>
      </c>
      <c r="Q112" s="111"/>
      <c r="R112" s="107"/>
      <c r="S112" s="107">
        <f t="shared" si="21"/>
        <v>0</v>
      </c>
      <c r="T112" s="107"/>
      <c r="U112" s="107"/>
      <c r="V112" s="107">
        <f t="shared" si="22"/>
        <v>0</v>
      </c>
      <c r="W112" s="107"/>
      <c r="X112" s="107"/>
      <c r="Y112" s="107">
        <f t="shared" si="23"/>
        <v>0</v>
      </c>
      <c r="Z112" s="109"/>
      <c r="AA112" s="107"/>
      <c r="AB112" s="109"/>
      <c r="AC112" s="107"/>
      <c r="AD112" s="107"/>
      <c r="AE112" s="113">
        <f t="shared" si="24"/>
        <v>0</v>
      </c>
      <c r="AF112" s="107"/>
      <c r="AG112" s="107"/>
      <c r="AH112" s="107">
        <f t="shared" si="25"/>
        <v>0</v>
      </c>
      <c r="AI112" s="107"/>
      <c r="AJ112" s="107"/>
      <c r="AK112" s="107"/>
      <c r="AL112" s="114">
        <f t="shared" ca="1" si="26"/>
        <v>2</v>
      </c>
      <c r="AM112" s="126" t="str">
        <f t="shared" ca="1" si="27"/>
        <v>Atención Remota</v>
      </c>
    </row>
    <row r="113" spans="1:39" s="26" customFormat="1" ht="18" customHeight="1" x14ac:dyDescent="0.25">
      <c r="A113" s="125">
        <v>99</v>
      </c>
      <c r="B113" s="107"/>
      <c r="C113" s="108"/>
      <c r="D113" s="109"/>
      <c r="E113" s="110"/>
      <c r="F113" s="111"/>
      <c r="G113" s="112" t="str">
        <f t="shared" ca="1" si="15"/>
        <v>121 años, 2 meses, 3 días</v>
      </c>
      <c r="H113" s="112" t="str">
        <f t="shared" ca="1" si="16"/>
        <v>SI</v>
      </c>
      <c r="I113" s="107">
        <f t="shared" ca="1" si="17"/>
        <v>1</v>
      </c>
      <c r="J113" s="107"/>
      <c r="K113" s="107">
        <f t="shared" si="18"/>
        <v>1</v>
      </c>
      <c r="L113" s="107"/>
      <c r="M113" s="107">
        <f t="shared" si="19"/>
        <v>0</v>
      </c>
      <c r="N113" s="111"/>
      <c r="O113" s="107"/>
      <c r="P113" s="107">
        <f t="shared" si="20"/>
        <v>0</v>
      </c>
      <c r="Q113" s="111"/>
      <c r="R113" s="107"/>
      <c r="S113" s="107">
        <f t="shared" si="21"/>
        <v>0</v>
      </c>
      <c r="T113" s="107"/>
      <c r="U113" s="107"/>
      <c r="V113" s="107">
        <f t="shared" si="22"/>
        <v>0</v>
      </c>
      <c r="W113" s="107"/>
      <c r="X113" s="107"/>
      <c r="Y113" s="107">
        <f t="shared" si="23"/>
        <v>0</v>
      </c>
      <c r="Z113" s="109"/>
      <c r="AA113" s="107"/>
      <c r="AB113" s="109"/>
      <c r="AC113" s="107"/>
      <c r="AD113" s="107"/>
      <c r="AE113" s="113">
        <f t="shared" si="24"/>
        <v>0</v>
      </c>
      <c r="AF113" s="107"/>
      <c r="AG113" s="107"/>
      <c r="AH113" s="107">
        <f t="shared" si="25"/>
        <v>0</v>
      </c>
      <c r="AI113" s="107"/>
      <c r="AJ113" s="107"/>
      <c r="AK113" s="107"/>
      <c r="AL113" s="114">
        <f t="shared" ca="1" si="26"/>
        <v>2</v>
      </c>
      <c r="AM113" s="126" t="str">
        <f t="shared" ca="1" si="27"/>
        <v>Atención Remota</v>
      </c>
    </row>
    <row r="114" spans="1:39" s="26" customFormat="1" ht="18" customHeight="1" x14ac:dyDescent="0.25">
      <c r="A114" s="125">
        <v>100</v>
      </c>
      <c r="B114" s="107"/>
      <c r="C114" s="108"/>
      <c r="D114" s="109"/>
      <c r="E114" s="110"/>
      <c r="F114" s="111"/>
      <c r="G114" s="112" t="str">
        <f t="shared" ca="1" si="15"/>
        <v>121 años, 2 meses, 3 días</v>
      </c>
      <c r="H114" s="112" t="str">
        <f t="shared" ca="1" si="16"/>
        <v>SI</v>
      </c>
      <c r="I114" s="107">
        <f t="shared" ca="1" si="17"/>
        <v>1</v>
      </c>
      <c r="J114" s="107"/>
      <c r="K114" s="107">
        <f t="shared" si="18"/>
        <v>1</v>
      </c>
      <c r="L114" s="107"/>
      <c r="M114" s="107">
        <f t="shared" si="19"/>
        <v>0</v>
      </c>
      <c r="N114" s="111"/>
      <c r="O114" s="107"/>
      <c r="P114" s="107">
        <f t="shared" si="20"/>
        <v>0</v>
      </c>
      <c r="Q114" s="111"/>
      <c r="R114" s="107"/>
      <c r="S114" s="107">
        <f t="shared" si="21"/>
        <v>0</v>
      </c>
      <c r="T114" s="107"/>
      <c r="U114" s="107"/>
      <c r="V114" s="107">
        <f t="shared" si="22"/>
        <v>0</v>
      </c>
      <c r="W114" s="107"/>
      <c r="X114" s="107"/>
      <c r="Y114" s="107">
        <f t="shared" si="23"/>
        <v>0</v>
      </c>
      <c r="Z114" s="109"/>
      <c r="AA114" s="107"/>
      <c r="AB114" s="109"/>
      <c r="AC114" s="107"/>
      <c r="AD114" s="107"/>
      <c r="AE114" s="113">
        <f t="shared" si="24"/>
        <v>0</v>
      </c>
      <c r="AF114" s="107"/>
      <c r="AG114" s="107"/>
      <c r="AH114" s="107">
        <f t="shared" si="25"/>
        <v>0</v>
      </c>
      <c r="AI114" s="107"/>
      <c r="AJ114" s="107"/>
      <c r="AK114" s="107"/>
      <c r="AL114" s="114">
        <f t="shared" ca="1" si="26"/>
        <v>2</v>
      </c>
      <c r="AM114" s="126" t="str">
        <f t="shared" ca="1" si="27"/>
        <v>Atención Remota</v>
      </c>
    </row>
    <row r="115" spans="1:39" s="26" customFormat="1" ht="18" customHeight="1" x14ac:dyDescent="0.25">
      <c r="A115" s="125">
        <v>101</v>
      </c>
      <c r="B115" s="107"/>
      <c r="C115" s="108"/>
      <c r="D115" s="109"/>
      <c r="E115" s="110"/>
      <c r="F115" s="111"/>
      <c r="G115" s="112" t="str">
        <f t="shared" ca="1" si="15"/>
        <v>121 años, 2 meses, 3 días</v>
      </c>
      <c r="H115" s="112" t="str">
        <f t="shared" ca="1" si="16"/>
        <v>SI</v>
      </c>
      <c r="I115" s="107">
        <f t="shared" ca="1" si="17"/>
        <v>1</v>
      </c>
      <c r="J115" s="107"/>
      <c r="K115" s="107">
        <f t="shared" si="18"/>
        <v>1</v>
      </c>
      <c r="L115" s="107"/>
      <c r="M115" s="107">
        <f t="shared" si="19"/>
        <v>0</v>
      </c>
      <c r="N115" s="111"/>
      <c r="O115" s="107"/>
      <c r="P115" s="107">
        <f t="shared" si="20"/>
        <v>0</v>
      </c>
      <c r="Q115" s="111"/>
      <c r="R115" s="107"/>
      <c r="S115" s="107">
        <f t="shared" si="21"/>
        <v>0</v>
      </c>
      <c r="T115" s="107"/>
      <c r="U115" s="107"/>
      <c r="V115" s="107">
        <f t="shared" si="22"/>
        <v>0</v>
      </c>
      <c r="W115" s="107"/>
      <c r="X115" s="107"/>
      <c r="Y115" s="107">
        <f t="shared" si="23"/>
        <v>0</v>
      </c>
      <c r="Z115" s="109"/>
      <c r="AA115" s="107"/>
      <c r="AB115" s="109"/>
      <c r="AC115" s="107"/>
      <c r="AD115" s="107"/>
      <c r="AE115" s="113">
        <f t="shared" si="24"/>
        <v>0</v>
      </c>
      <c r="AF115" s="107"/>
      <c r="AG115" s="107"/>
      <c r="AH115" s="107">
        <f t="shared" si="25"/>
        <v>0</v>
      </c>
      <c r="AI115" s="107"/>
      <c r="AJ115" s="107"/>
      <c r="AK115" s="107"/>
      <c r="AL115" s="114">
        <f t="shared" ca="1" si="26"/>
        <v>2</v>
      </c>
      <c r="AM115" s="126" t="str">
        <f t="shared" ca="1" si="27"/>
        <v>Atención Remota</v>
      </c>
    </row>
    <row r="116" spans="1:39" s="26" customFormat="1" ht="18" customHeight="1" x14ac:dyDescent="0.25">
      <c r="A116" s="125">
        <v>102</v>
      </c>
      <c r="B116" s="107"/>
      <c r="C116" s="108"/>
      <c r="D116" s="109"/>
      <c r="E116" s="110"/>
      <c r="F116" s="111"/>
      <c r="G116" s="112" t="str">
        <f t="shared" ca="1" si="15"/>
        <v>121 años, 2 meses, 3 días</v>
      </c>
      <c r="H116" s="112" t="str">
        <f t="shared" ca="1" si="16"/>
        <v>SI</v>
      </c>
      <c r="I116" s="107">
        <f t="shared" ca="1" si="17"/>
        <v>1</v>
      </c>
      <c r="J116" s="107"/>
      <c r="K116" s="107">
        <f t="shared" si="18"/>
        <v>1</v>
      </c>
      <c r="L116" s="107"/>
      <c r="M116" s="107">
        <f t="shared" si="19"/>
        <v>0</v>
      </c>
      <c r="N116" s="111"/>
      <c r="O116" s="107"/>
      <c r="P116" s="107">
        <f t="shared" si="20"/>
        <v>0</v>
      </c>
      <c r="Q116" s="111"/>
      <c r="R116" s="107"/>
      <c r="S116" s="107">
        <f t="shared" si="21"/>
        <v>0</v>
      </c>
      <c r="T116" s="107"/>
      <c r="U116" s="107"/>
      <c r="V116" s="107">
        <f t="shared" si="22"/>
        <v>0</v>
      </c>
      <c r="W116" s="107"/>
      <c r="X116" s="107"/>
      <c r="Y116" s="107">
        <f t="shared" si="23"/>
        <v>0</v>
      </c>
      <c r="Z116" s="109"/>
      <c r="AA116" s="107"/>
      <c r="AB116" s="109"/>
      <c r="AC116" s="107"/>
      <c r="AD116" s="107"/>
      <c r="AE116" s="113">
        <f t="shared" si="24"/>
        <v>0</v>
      </c>
      <c r="AF116" s="107"/>
      <c r="AG116" s="107"/>
      <c r="AH116" s="107">
        <f t="shared" si="25"/>
        <v>0</v>
      </c>
      <c r="AI116" s="107"/>
      <c r="AJ116" s="107"/>
      <c r="AK116" s="107"/>
      <c r="AL116" s="114">
        <f t="shared" ca="1" si="26"/>
        <v>2</v>
      </c>
      <c r="AM116" s="126" t="str">
        <f t="shared" ca="1" si="27"/>
        <v>Atención Remota</v>
      </c>
    </row>
    <row r="117" spans="1:39" s="26" customFormat="1" ht="18" customHeight="1" x14ac:dyDescent="0.25">
      <c r="A117" s="125">
        <v>103</v>
      </c>
      <c r="B117" s="107"/>
      <c r="C117" s="108"/>
      <c r="D117" s="109"/>
      <c r="E117" s="110"/>
      <c r="F117" s="111"/>
      <c r="G117" s="112" t="str">
        <f t="shared" ca="1" si="15"/>
        <v>121 años, 2 meses, 3 días</v>
      </c>
      <c r="H117" s="112" t="str">
        <f t="shared" ca="1" si="16"/>
        <v>SI</v>
      </c>
      <c r="I117" s="107">
        <f t="shared" ca="1" si="17"/>
        <v>1</v>
      </c>
      <c r="J117" s="107"/>
      <c r="K117" s="107">
        <f t="shared" si="18"/>
        <v>1</v>
      </c>
      <c r="L117" s="107"/>
      <c r="M117" s="107">
        <f t="shared" si="19"/>
        <v>0</v>
      </c>
      <c r="N117" s="111"/>
      <c r="O117" s="107"/>
      <c r="P117" s="107">
        <f t="shared" si="20"/>
        <v>0</v>
      </c>
      <c r="Q117" s="111"/>
      <c r="R117" s="107"/>
      <c r="S117" s="107">
        <f t="shared" si="21"/>
        <v>0</v>
      </c>
      <c r="T117" s="107"/>
      <c r="U117" s="107"/>
      <c r="V117" s="107">
        <f t="shared" si="22"/>
        <v>0</v>
      </c>
      <c r="W117" s="107"/>
      <c r="X117" s="107"/>
      <c r="Y117" s="107">
        <f t="shared" si="23"/>
        <v>0</v>
      </c>
      <c r="Z117" s="109"/>
      <c r="AA117" s="107"/>
      <c r="AB117" s="109"/>
      <c r="AC117" s="107"/>
      <c r="AD117" s="107"/>
      <c r="AE117" s="113">
        <f t="shared" si="24"/>
        <v>0</v>
      </c>
      <c r="AF117" s="107"/>
      <c r="AG117" s="107"/>
      <c r="AH117" s="107">
        <f t="shared" si="25"/>
        <v>0</v>
      </c>
      <c r="AI117" s="107"/>
      <c r="AJ117" s="107"/>
      <c r="AK117" s="107"/>
      <c r="AL117" s="114">
        <f t="shared" ca="1" si="26"/>
        <v>2</v>
      </c>
      <c r="AM117" s="126" t="str">
        <f t="shared" ca="1" si="27"/>
        <v>Atención Remota</v>
      </c>
    </row>
    <row r="118" spans="1:39" s="26" customFormat="1" ht="18" customHeight="1" x14ac:dyDescent="0.25">
      <c r="A118" s="125">
        <v>104</v>
      </c>
      <c r="B118" s="107"/>
      <c r="C118" s="108"/>
      <c r="D118" s="109"/>
      <c r="E118" s="110"/>
      <c r="F118" s="111"/>
      <c r="G118" s="112" t="str">
        <f t="shared" ca="1" si="15"/>
        <v>121 años, 2 meses, 3 días</v>
      </c>
      <c r="H118" s="112" t="str">
        <f t="shared" ca="1" si="16"/>
        <v>SI</v>
      </c>
      <c r="I118" s="107">
        <f t="shared" ca="1" si="17"/>
        <v>1</v>
      </c>
      <c r="J118" s="107"/>
      <c r="K118" s="107">
        <f t="shared" si="18"/>
        <v>1</v>
      </c>
      <c r="L118" s="107"/>
      <c r="M118" s="107">
        <f t="shared" si="19"/>
        <v>0</v>
      </c>
      <c r="N118" s="111"/>
      <c r="O118" s="107"/>
      <c r="P118" s="107">
        <f t="shared" si="20"/>
        <v>0</v>
      </c>
      <c r="Q118" s="111"/>
      <c r="R118" s="107"/>
      <c r="S118" s="107">
        <f t="shared" si="21"/>
        <v>0</v>
      </c>
      <c r="T118" s="107"/>
      <c r="U118" s="107"/>
      <c r="V118" s="107">
        <f t="shared" si="22"/>
        <v>0</v>
      </c>
      <c r="W118" s="107"/>
      <c r="X118" s="107"/>
      <c r="Y118" s="107">
        <f t="shared" si="23"/>
        <v>0</v>
      </c>
      <c r="Z118" s="109"/>
      <c r="AA118" s="107"/>
      <c r="AB118" s="109"/>
      <c r="AC118" s="107"/>
      <c r="AD118" s="107"/>
      <c r="AE118" s="113">
        <f t="shared" si="24"/>
        <v>0</v>
      </c>
      <c r="AF118" s="107"/>
      <c r="AG118" s="107"/>
      <c r="AH118" s="107">
        <f t="shared" si="25"/>
        <v>0</v>
      </c>
      <c r="AI118" s="107"/>
      <c r="AJ118" s="107"/>
      <c r="AK118" s="107"/>
      <c r="AL118" s="114">
        <f t="shared" ca="1" si="26"/>
        <v>2</v>
      </c>
      <c r="AM118" s="126" t="str">
        <f t="shared" ca="1" si="27"/>
        <v>Atención Remota</v>
      </c>
    </row>
    <row r="119" spans="1:39" s="26" customFormat="1" ht="18" customHeight="1" x14ac:dyDescent="0.25">
      <c r="A119" s="125">
        <v>105</v>
      </c>
      <c r="B119" s="107"/>
      <c r="C119" s="108"/>
      <c r="D119" s="109"/>
      <c r="E119" s="110"/>
      <c r="F119" s="111"/>
      <c r="G119" s="112" t="str">
        <f t="shared" ca="1" si="15"/>
        <v>121 años, 2 meses, 3 días</v>
      </c>
      <c r="H119" s="112" t="str">
        <f t="shared" ca="1" si="16"/>
        <v>SI</v>
      </c>
      <c r="I119" s="107">
        <f t="shared" ca="1" si="17"/>
        <v>1</v>
      </c>
      <c r="J119" s="107"/>
      <c r="K119" s="107">
        <f t="shared" si="18"/>
        <v>1</v>
      </c>
      <c r="L119" s="107"/>
      <c r="M119" s="107">
        <f t="shared" si="19"/>
        <v>0</v>
      </c>
      <c r="N119" s="111"/>
      <c r="O119" s="107"/>
      <c r="P119" s="107">
        <f t="shared" si="20"/>
        <v>0</v>
      </c>
      <c r="Q119" s="111"/>
      <c r="R119" s="107"/>
      <c r="S119" s="107">
        <f t="shared" si="21"/>
        <v>0</v>
      </c>
      <c r="T119" s="107"/>
      <c r="U119" s="107"/>
      <c r="V119" s="107">
        <f t="shared" si="22"/>
        <v>0</v>
      </c>
      <c r="W119" s="107"/>
      <c r="X119" s="107"/>
      <c r="Y119" s="107">
        <f t="shared" si="23"/>
        <v>0</v>
      </c>
      <c r="Z119" s="109"/>
      <c r="AA119" s="107"/>
      <c r="AB119" s="109"/>
      <c r="AC119" s="107"/>
      <c r="AD119" s="107"/>
      <c r="AE119" s="113">
        <f t="shared" si="24"/>
        <v>0</v>
      </c>
      <c r="AF119" s="107"/>
      <c r="AG119" s="107"/>
      <c r="AH119" s="107">
        <f t="shared" si="25"/>
        <v>0</v>
      </c>
      <c r="AI119" s="107"/>
      <c r="AJ119" s="107"/>
      <c r="AK119" s="107"/>
      <c r="AL119" s="114">
        <f t="shared" ca="1" si="26"/>
        <v>2</v>
      </c>
      <c r="AM119" s="126" t="str">
        <f t="shared" ca="1" si="27"/>
        <v>Atención Remota</v>
      </c>
    </row>
    <row r="120" spans="1:39" s="26" customFormat="1" ht="18" customHeight="1" x14ac:dyDescent="0.25">
      <c r="A120" s="125">
        <v>106</v>
      </c>
      <c r="B120" s="107"/>
      <c r="C120" s="108"/>
      <c r="D120" s="109"/>
      <c r="E120" s="110"/>
      <c r="F120" s="111"/>
      <c r="G120" s="112" t="str">
        <f t="shared" ca="1" si="15"/>
        <v>121 años, 2 meses, 3 días</v>
      </c>
      <c r="H120" s="112" t="str">
        <f t="shared" ca="1" si="16"/>
        <v>SI</v>
      </c>
      <c r="I120" s="107">
        <f t="shared" ca="1" si="17"/>
        <v>1</v>
      </c>
      <c r="J120" s="107"/>
      <c r="K120" s="107">
        <f t="shared" si="18"/>
        <v>1</v>
      </c>
      <c r="L120" s="107"/>
      <c r="M120" s="107">
        <f t="shared" si="19"/>
        <v>0</v>
      </c>
      <c r="N120" s="111"/>
      <c r="O120" s="107"/>
      <c r="P120" s="107">
        <f t="shared" si="20"/>
        <v>0</v>
      </c>
      <c r="Q120" s="111"/>
      <c r="R120" s="107"/>
      <c r="S120" s="107">
        <f t="shared" si="21"/>
        <v>0</v>
      </c>
      <c r="T120" s="107"/>
      <c r="U120" s="107"/>
      <c r="V120" s="107">
        <f t="shared" si="22"/>
        <v>0</v>
      </c>
      <c r="W120" s="107"/>
      <c r="X120" s="107"/>
      <c r="Y120" s="107">
        <f t="shared" si="23"/>
        <v>0</v>
      </c>
      <c r="Z120" s="109"/>
      <c r="AA120" s="107"/>
      <c r="AB120" s="109"/>
      <c r="AC120" s="107"/>
      <c r="AD120" s="107"/>
      <c r="AE120" s="113">
        <f t="shared" si="24"/>
        <v>0</v>
      </c>
      <c r="AF120" s="107"/>
      <c r="AG120" s="107"/>
      <c r="AH120" s="107">
        <f t="shared" si="25"/>
        <v>0</v>
      </c>
      <c r="AI120" s="107"/>
      <c r="AJ120" s="107"/>
      <c r="AK120" s="107"/>
      <c r="AL120" s="114">
        <f t="shared" ca="1" si="26"/>
        <v>2</v>
      </c>
      <c r="AM120" s="126" t="str">
        <f t="shared" ca="1" si="27"/>
        <v>Atención Remota</v>
      </c>
    </row>
    <row r="121" spans="1:39" s="26" customFormat="1" ht="18" customHeight="1" x14ac:dyDescent="0.25">
      <c r="A121" s="125">
        <v>107</v>
      </c>
      <c r="B121" s="107"/>
      <c r="C121" s="108"/>
      <c r="D121" s="109"/>
      <c r="E121" s="110"/>
      <c r="F121" s="111"/>
      <c r="G121" s="112" t="str">
        <f t="shared" ca="1" si="15"/>
        <v>121 años, 2 meses, 3 días</v>
      </c>
      <c r="H121" s="112" t="str">
        <f t="shared" ca="1" si="16"/>
        <v>SI</v>
      </c>
      <c r="I121" s="107">
        <f t="shared" ca="1" si="17"/>
        <v>1</v>
      </c>
      <c r="J121" s="107"/>
      <c r="K121" s="107">
        <f t="shared" si="18"/>
        <v>1</v>
      </c>
      <c r="L121" s="107"/>
      <c r="M121" s="107">
        <f t="shared" si="19"/>
        <v>0</v>
      </c>
      <c r="N121" s="111"/>
      <c r="O121" s="107"/>
      <c r="P121" s="107">
        <f t="shared" si="20"/>
        <v>0</v>
      </c>
      <c r="Q121" s="111"/>
      <c r="R121" s="107"/>
      <c r="S121" s="107">
        <f t="shared" si="21"/>
        <v>0</v>
      </c>
      <c r="T121" s="107"/>
      <c r="U121" s="107"/>
      <c r="V121" s="107">
        <f t="shared" si="22"/>
        <v>0</v>
      </c>
      <c r="W121" s="107"/>
      <c r="X121" s="107"/>
      <c r="Y121" s="107">
        <f t="shared" si="23"/>
        <v>0</v>
      </c>
      <c r="Z121" s="109"/>
      <c r="AA121" s="107"/>
      <c r="AB121" s="109"/>
      <c r="AC121" s="107"/>
      <c r="AD121" s="107"/>
      <c r="AE121" s="113">
        <f t="shared" si="24"/>
        <v>0</v>
      </c>
      <c r="AF121" s="107"/>
      <c r="AG121" s="107"/>
      <c r="AH121" s="107">
        <f t="shared" si="25"/>
        <v>0</v>
      </c>
      <c r="AI121" s="107"/>
      <c r="AJ121" s="107"/>
      <c r="AK121" s="107"/>
      <c r="AL121" s="114">
        <f t="shared" ca="1" si="26"/>
        <v>2</v>
      </c>
      <c r="AM121" s="126" t="str">
        <f t="shared" ca="1" si="27"/>
        <v>Atención Remota</v>
      </c>
    </row>
    <row r="122" spans="1:39" s="26" customFormat="1" ht="18" customHeight="1" x14ac:dyDescent="0.25">
      <c r="A122" s="125">
        <v>108</v>
      </c>
      <c r="B122" s="107"/>
      <c r="C122" s="108"/>
      <c r="D122" s="109"/>
      <c r="E122" s="110"/>
      <c r="F122" s="111"/>
      <c r="G122" s="112" t="str">
        <f t="shared" ca="1" si="15"/>
        <v>121 años, 2 meses, 3 días</v>
      </c>
      <c r="H122" s="112" t="str">
        <f t="shared" ca="1" si="16"/>
        <v>SI</v>
      </c>
      <c r="I122" s="107">
        <f t="shared" ca="1" si="17"/>
        <v>1</v>
      </c>
      <c r="J122" s="107"/>
      <c r="K122" s="107">
        <f t="shared" si="18"/>
        <v>1</v>
      </c>
      <c r="L122" s="107"/>
      <c r="M122" s="107">
        <f t="shared" si="19"/>
        <v>0</v>
      </c>
      <c r="N122" s="111"/>
      <c r="O122" s="107"/>
      <c r="P122" s="107">
        <f t="shared" si="20"/>
        <v>0</v>
      </c>
      <c r="Q122" s="111"/>
      <c r="R122" s="107"/>
      <c r="S122" s="107">
        <f t="shared" si="21"/>
        <v>0</v>
      </c>
      <c r="T122" s="107"/>
      <c r="U122" s="107"/>
      <c r="V122" s="107">
        <f t="shared" si="22"/>
        <v>0</v>
      </c>
      <c r="W122" s="107"/>
      <c r="X122" s="107"/>
      <c r="Y122" s="107">
        <f t="shared" si="23"/>
        <v>0</v>
      </c>
      <c r="Z122" s="109"/>
      <c r="AA122" s="107"/>
      <c r="AB122" s="109"/>
      <c r="AC122" s="107"/>
      <c r="AD122" s="107"/>
      <c r="AE122" s="113">
        <f t="shared" si="24"/>
        <v>0</v>
      </c>
      <c r="AF122" s="107"/>
      <c r="AG122" s="107"/>
      <c r="AH122" s="107">
        <f t="shared" si="25"/>
        <v>0</v>
      </c>
      <c r="AI122" s="107"/>
      <c r="AJ122" s="107"/>
      <c r="AK122" s="107"/>
      <c r="AL122" s="114">
        <f t="shared" ca="1" si="26"/>
        <v>2</v>
      </c>
      <c r="AM122" s="126" t="str">
        <f t="shared" ca="1" si="27"/>
        <v>Atención Remota</v>
      </c>
    </row>
    <row r="123" spans="1:39" s="26" customFormat="1" ht="18" customHeight="1" x14ac:dyDescent="0.25">
      <c r="A123" s="125">
        <v>109</v>
      </c>
      <c r="B123" s="107"/>
      <c r="C123" s="108"/>
      <c r="D123" s="109"/>
      <c r="E123" s="110"/>
      <c r="F123" s="111"/>
      <c r="G123" s="112" t="str">
        <f t="shared" ca="1" si="15"/>
        <v>121 años, 2 meses, 3 días</v>
      </c>
      <c r="H123" s="112" t="str">
        <f t="shared" ca="1" si="16"/>
        <v>SI</v>
      </c>
      <c r="I123" s="107">
        <f t="shared" ca="1" si="17"/>
        <v>1</v>
      </c>
      <c r="J123" s="107"/>
      <c r="K123" s="107">
        <f t="shared" si="18"/>
        <v>1</v>
      </c>
      <c r="L123" s="107"/>
      <c r="M123" s="107">
        <f t="shared" si="19"/>
        <v>0</v>
      </c>
      <c r="N123" s="111"/>
      <c r="O123" s="107"/>
      <c r="P123" s="107">
        <f t="shared" si="20"/>
        <v>0</v>
      </c>
      <c r="Q123" s="111"/>
      <c r="R123" s="107"/>
      <c r="S123" s="107">
        <f t="shared" si="21"/>
        <v>0</v>
      </c>
      <c r="T123" s="107"/>
      <c r="U123" s="107"/>
      <c r="V123" s="107">
        <f t="shared" si="22"/>
        <v>0</v>
      </c>
      <c r="W123" s="107"/>
      <c r="X123" s="107"/>
      <c r="Y123" s="107">
        <f t="shared" si="23"/>
        <v>0</v>
      </c>
      <c r="Z123" s="109"/>
      <c r="AA123" s="107"/>
      <c r="AB123" s="109"/>
      <c r="AC123" s="107"/>
      <c r="AD123" s="107"/>
      <c r="AE123" s="113">
        <f t="shared" si="24"/>
        <v>0</v>
      </c>
      <c r="AF123" s="107"/>
      <c r="AG123" s="107"/>
      <c r="AH123" s="107">
        <f t="shared" si="25"/>
        <v>0</v>
      </c>
      <c r="AI123" s="107"/>
      <c r="AJ123" s="107"/>
      <c r="AK123" s="107"/>
      <c r="AL123" s="114">
        <f t="shared" ca="1" si="26"/>
        <v>2</v>
      </c>
      <c r="AM123" s="126" t="str">
        <f t="shared" ca="1" si="27"/>
        <v>Atención Remota</v>
      </c>
    </row>
    <row r="124" spans="1:39" s="26" customFormat="1" ht="18" customHeight="1" x14ac:dyDescent="0.25">
      <c r="A124" s="125">
        <v>110</v>
      </c>
      <c r="B124" s="107"/>
      <c r="C124" s="108"/>
      <c r="D124" s="109"/>
      <c r="E124" s="110"/>
      <c r="F124" s="111"/>
      <c r="G124" s="112" t="str">
        <f t="shared" ca="1" si="15"/>
        <v>121 años, 2 meses, 3 días</v>
      </c>
      <c r="H124" s="112" t="str">
        <f t="shared" ca="1" si="16"/>
        <v>SI</v>
      </c>
      <c r="I124" s="107">
        <f t="shared" ca="1" si="17"/>
        <v>1</v>
      </c>
      <c r="J124" s="107"/>
      <c r="K124" s="107">
        <f t="shared" si="18"/>
        <v>1</v>
      </c>
      <c r="L124" s="107"/>
      <c r="M124" s="107">
        <f t="shared" si="19"/>
        <v>0</v>
      </c>
      <c r="N124" s="111"/>
      <c r="O124" s="107"/>
      <c r="P124" s="107">
        <f t="shared" si="20"/>
        <v>0</v>
      </c>
      <c r="Q124" s="111"/>
      <c r="R124" s="107"/>
      <c r="S124" s="107">
        <f t="shared" si="21"/>
        <v>0</v>
      </c>
      <c r="T124" s="107"/>
      <c r="U124" s="107"/>
      <c r="V124" s="107">
        <f t="shared" si="22"/>
        <v>0</v>
      </c>
      <c r="W124" s="107"/>
      <c r="X124" s="107"/>
      <c r="Y124" s="107">
        <f t="shared" si="23"/>
        <v>0</v>
      </c>
      <c r="Z124" s="109"/>
      <c r="AA124" s="107"/>
      <c r="AB124" s="109"/>
      <c r="AC124" s="107"/>
      <c r="AD124" s="107"/>
      <c r="AE124" s="113">
        <f t="shared" si="24"/>
        <v>0</v>
      </c>
      <c r="AF124" s="107"/>
      <c r="AG124" s="107"/>
      <c r="AH124" s="107">
        <f t="shared" si="25"/>
        <v>0</v>
      </c>
      <c r="AI124" s="107"/>
      <c r="AJ124" s="107"/>
      <c r="AK124" s="107"/>
      <c r="AL124" s="114">
        <f t="shared" ca="1" si="26"/>
        <v>2</v>
      </c>
      <c r="AM124" s="126" t="str">
        <f t="shared" ca="1" si="27"/>
        <v>Atención Remota</v>
      </c>
    </row>
    <row r="125" spans="1:39" s="26" customFormat="1" ht="18" customHeight="1" x14ac:dyDescent="0.25">
      <c r="A125" s="125">
        <v>111</v>
      </c>
      <c r="B125" s="107"/>
      <c r="C125" s="108"/>
      <c r="D125" s="109"/>
      <c r="E125" s="110"/>
      <c r="F125" s="111"/>
      <c r="G125" s="112" t="str">
        <f t="shared" ca="1" si="15"/>
        <v>121 años, 2 meses, 3 días</v>
      </c>
      <c r="H125" s="112" t="str">
        <f t="shared" ca="1" si="16"/>
        <v>SI</v>
      </c>
      <c r="I125" s="107">
        <f t="shared" ca="1" si="17"/>
        <v>1</v>
      </c>
      <c r="J125" s="107"/>
      <c r="K125" s="107">
        <f t="shared" si="18"/>
        <v>1</v>
      </c>
      <c r="L125" s="107"/>
      <c r="M125" s="107">
        <f t="shared" si="19"/>
        <v>0</v>
      </c>
      <c r="N125" s="111"/>
      <c r="O125" s="107"/>
      <c r="P125" s="107">
        <f t="shared" si="20"/>
        <v>0</v>
      </c>
      <c r="Q125" s="111"/>
      <c r="R125" s="107"/>
      <c r="S125" s="107">
        <f t="shared" si="21"/>
        <v>0</v>
      </c>
      <c r="T125" s="107"/>
      <c r="U125" s="107"/>
      <c r="V125" s="107">
        <f t="shared" si="22"/>
        <v>0</v>
      </c>
      <c r="W125" s="107"/>
      <c r="X125" s="107"/>
      <c r="Y125" s="107">
        <f t="shared" si="23"/>
        <v>0</v>
      </c>
      <c r="Z125" s="109"/>
      <c r="AA125" s="107"/>
      <c r="AB125" s="109"/>
      <c r="AC125" s="107"/>
      <c r="AD125" s="107"/>
      <c r="AE125" s="113">
        <f t="shared" si="24"/>
        <v>0</v>
      </c>
      <c r="AF125" s="107"/>
      <c r="AG125" s="107"/>
      <c r="AH125" s="107">
        <f t="shared" si="25"/>
        <v>0</v>
      </c>
      <c r="AI125" s="107"/>
      <c r="AJ125" s="107"/>
      <c r="AK125" s="107"/>
      <c r="AL125" s="114">
        <f t="shared" ca="1" si="26"/>
        <v>2</v>
      </c>
      <c r="AM125" s="126" t="str">
        <f t="shared" ca="1" si="27"/>
        <v>Atención Remota</v>
      </c>
    </row>
    <row r="126" spans="1:39" s="26" customFormat="1" ht="18" customHeight="1" x14ac:dyDescent="0.25">
      <c r="A126" s="125">
        <v>112</v>
      </c>
      <c r="B126" s="107"/>
      <c r="C126" s="108"/>
      <c r="D126" s="109"/>
      <c r="E126" s="110"/>
      <c r="F126" s="111"/>
      <c r="G126" s="112" t="str">
        <f t="shared" ca="1" si="15"/>
        <v>121 años, 2 meses, 3 días</v>
      </c>
      <c r="H126" s="112" t="str">
        <f t="shared" ca="1" si="16"/>
        <v>SI</v>
      </c>
      <c r="I126" s="107">
        <f t="shared" ca="1" si="17"/>
        <v>1</v>
      </c>
      <c r="J126" s="107"/>
      <c r="K126" s="107">
        <f t="shared" si="18"/>
        <v>1</v>
      </c>
      <c r="L126" s="107"/>
      <c r="M126" s="107">
        <f t="shared" si="19"/>
        <v>0</v>
      </c>
      <c r="N126" s="111"/>
      <c r="O126" s="107"/>
      <c r="P126" s="107">
        <f t="shared" si="20"/>
        <v>0</v>
      </c>
      <c r="Q126" s="111"/>
      <c r="R126" s="107"/>
      <c r="S126" s="107">
        <f t="shared" si="21"/>
        <v>0</v>
      </c>
      <c r="T126" s="107"/>
      <c r="U126" s="107"/>
      <c r="V126" s="107">
        <f t="shared" si="22"/>
        <v>0</v>
      </c>
      <c r="W126" s="107"/>
      <c r="X126" s="107"/>
      <c r="Y126" s="107">
        <f t="shared" si="23"/>
        <v>0</v>
      </c>
      <c r="Z126" s="109"/>
      <c r="AA126" s="107"/>
      <c r="AB126" s="109"/>
      <c r="AC126" s="107"/>
      <c r="AD126" s="107"/>
      <c r="AE126" s="113">
        <f t="shared" si="24"/>
        <v>0</v>
      </c>
      <c r="AF126" s="107"/>
      <c r="AG126" s="107"/>
      <c r="AH126" s="107">
        <f t="shared" si="25"/>
        <v>0</v>
      </c>
      <c r="AI126" s="107"/>
      <c r="AJ126" s="107"/>
      <c r="AK126" s="107"/>
      <c r="AL126" s="114">
        <f t="shared" ca="1" si="26"/>
        <v>2</v>
      </c>
      <c r="AM126" s="126" t="str">
        <f t="shared" ca="1" si="27"/>
        <v>Atención Remota</v>
      </c>
    </row>
    <row r="127" spans="1:39" s="26" customFormat="1" ht="18" customHeight="1" x14ac:dyDescent="0.25">
      <c r="A127" s="125">
        <v>113</v>
      </c>
      <c r="B127" s="107"/>
      <c r="C127" s="108"/>
      <c r="D127" s="109"/>
      <c r="E127" s="110"/>
      <c r="F127" s="111"/>
      <c r="G127" s="112" t="str">
        <f t="shared" ca="1" si="15"/>
        <v>121 años, 2 meses, 3 días</v>
      </c>
      <c r="H127" s="112" t="str">
        <f t="shared" ca="1" si="16"/>
        <v>SI</v>
      </c>
      <c r="I127" s="107">
        <f t="shared" ca="1" si="17"/>
        <v>1</v>
      </c>
      <c r="J127" s="107"/>
      <c r="K127" s="107">
        <f t="shared" si="18"/>
        <v>1</v>
      </c>
      <c r="L127" s="107"/>
      <c r="M127" s="107">
        <f t="shared" si="19"/>
        <v>0</v>
      </c>
      <c r="N127" s="111"/>
      <c r="O127" s="107"/>
      <c r="P127" s="107">
        <f t="shared" si="20"/>
        <v>0</v>
      </c>
      <c r="Q127" s="111"/>
      <c r="R127" s="107"/>
      <c r="S127" s="107">
        <f t="shared" si="21"/>
        <v>0</v>
      </c>
      <c r="T127" s="107"/>
      <c r="U127" s="107"/>
      <c r="V127" s="107">
        <f t="shared" si="22"/>
        <v>0</v>
      </c>
      <c r="W127" s="107"/>
      <c r="X127" s="107"/>
      <c r="Y127" s="107">
        <f t="shared" si="23"/>
        <v>0</v>
      </c>
      <c r="Z127" s="109"/>
      <c r="AA127" s="107"/>
      <c r="AB127" s="109"/>
      <c r="AC127" s="107"/>
      <c r="AD127" s="107"/>
      <c r="AE127" s="113">
        <f t="shared" si="24"/>
        <v>0</v>
      </c>
      <c r="AF127" s="107"/>
      <c r="AG127" s="107"/>
      <c r="AH127" s="107">
        <f t="shared" si="25"/>
        <v>0</v>
      </c>
      <c r="AI127" s="107"/>
      <c r="AJ127" s="107"/>
      <c r="AK127" s="107"/>
      <c r="AL127" s="114">
        <f t="shared" ca="1" si="26"/>
        <v>2</v>
      </c>
      <c r="AM127" s="126" t="str">
        <f t="shared" ca="1" si="27"/>
        <v>Atención Remota</v>
      </c>
    </row>
    <row r="128" spans="1:39" s="26" customFormat="1" ht="18" customHeight="1" x14ac:dyDescent="0.25">
      <c r="A128" s="125">
        <v>114</v>
      </c>
      <c r="B128" s="107"/>
      <c r="C128" s="108"/>
      <c r="D128" s="109"/>
      <c r="E128" s="110"/>
      <c r="F128" s="111"/>
      <c r="G128" s="112" t="str">
        <f t="shared" ca="1" si="15"/>
        <v>121 años, 2 meses, 3 días</v>
      </c>
      <c r="H128" s="112" t="str">
        <f t="shared" ca="1" si="16"/>
        <v>SI</v>
      </c>
      <c r="I128" s="107">
        <f t="shared" ca="1" si="17"/>
        <v>1</v>
      </c>
      <c r="J128" s="107"/>
      <c r="K128" s="107">
        <f t="shared" si="18"/>
        <v>1</v>
      </c>
      <c r="L128" s="107"/>
      <c r="M128" s="107">
        <f t="shared" si="19"/>
        <v>0</v>
      </c>
      <c r="N128" s="111"/>
      <c r="O128" s="107"/>
      <c r="P128" s="107">
        <f t="shared" si="20"/>
        <v>0</v>
      </c>
      <c r="Q128" s="111"/>
      <c r="R128" s="107"/>
      <c r="S128" s="107">
        <f t="shared" si="21"/>
        <v>0</v>
      </c>
      <c r="T128" s="107"/>
      <c r="U128" s="107"/>
      <c r="V128" s="107">
        <f t="shared" si="22"/>
        <v>0</v>
      </c>
      <c r="W128" s="107"/>
      <c r="X128" s="107"/>
      <c r="Y128" s="107">
        <f t="shared" si="23"/>
        <v>0</v>
      </c>
      <c r="Z128" s="109"/>
      <c r="AA128" s="107"/>
      <c r="AB128" s="109"/>
      <c r="AC128" s="107"/>
      <c r="AD128" s="107"/>
      <c r="AE128" s="113">
        <f t="shared" si="24"/>
        <v>0</v>
      </c>
      <c r="AF128" s="107"/>
      <c r="AG128" s="107"/>
      <c r="AH128" s="107">
        <f t="shared" si="25"/>
        <v>0</v>
      </c>
      <c r="AI128" s="107"/>
      <c r="AJ128" s="107"/>
      <c r="AK128" s="107"/>
      <c r="AL128" s="114">
        <f t="shared" ca="1" si="26"/>
        <v>2</v>
      </c>
      <c r="AM128" s="126" t="str">
        <f t="shared" ca="1" si="27"/>
        <v>Atención Remota</v>
      </c>
    </row>
    <row r="129" spans="1:39" s="26" customFormat="1" ht="18" customHeight="1" x14ac:dyDescent="0.25">
      <c r="A129" s="125">
        <v>115</v>
      </c>
      <c r="B129" s="107"/>
      <c r="C129" s="108"/>
      <c r="D129" s="109"/>
      <c r="E129" s="110"/>
      <c r="F129" s="111"/>
      <c r="G129" s="112" t="str">
        <f t="shared" ca="1" si="15"/>
        <v>121 años, 2 meses, 3 días</v>
      </c>
      <c r="H129" s="112" t="str">
        <f t="shared" ca="1" si="16"/>
        <v>SI</v>
      </c>
      <c r="I129" s="107">
        <f t="shared" ca="1" si="17"/>
        <v>1</v>
      </c>
      <c r="J129" s="107"/>
      <c r="K129" s="107">
        <f t="shared" si="18"/>
        <v>1</v>
      </c>
      <c r="L129" s="107"/>
      <c r="M129" s="107">
        <f t="shared" si="19"/>
        <v>0</v>
      </c>
      <c r="N129" s="111"/>
      <c r="O129" s="107"/>
      <c r="P129" s="107">
        <f t="shared" si="20"/>
        <v>0</v>
      </c>
      <c r="Q129" s="111"/>
      <c r="R129" s="107"/>
      <c r="S129" s="107">
        <f t="shared" si="21"/>
        <v>0</v>
      </c>
      <c r="T129" s="107"/>
      <c r="U129" s="107"/>
      <c r="V129" s="107">
        <f t="shared" si="22"/>
        <v>0</v>
      </c>
      <c r="W129" s="107"/>
      <c r="X129" s="107"/>
      <c r="Y129" s="107">
        <f t="shared" si="23"/>
        <v>0</v>
      </c>
      <c r="Z129" s="109"/>
      <c r="AA129" s="107"/>
      <c r="AB129" s="109"/>
      <c r="AC129" s="107"/>
      <c r="AD129" s="107"/>
      <c r="AE129" s="113">
        <f t="shared" si="24"/>
        <v>0</v>
      </c>
      <c r="AF129" s="107"/>
      <c r="AG129" s="107"/>
      <c r="AH129" s="107">
        <f t="shared" si="25"/>
        <v>0</v>
      </c>
      <c r="AI129" s="107"/>
      <c r="AJ129" s="107"/>
      <c r="AK129" s="107"/>
      <c r="AL129" s="114">
        <f t="shared" ca="1" si="26"/>
        <v>2</v>
      </c>
      <c r="AM129" s="126" t="str">
        <f t="shared" ca="1" si="27"/>
        <v>Atención Remota</v>
      </c>
    </row>
    <row r="130" spans="1:39" s="26" customFormat="1" ht="18" customHeight="1" x14ac:dyDescent="0.25">
      <c r="A130" s="125">
        <v>116</v>
      </c>
      <c r="B130" s="107"/>
      <c r="C130" s="108"/>
      <c r="D130" s="109"/>
      <c r="E130" s="110"/>
      <c r="F130" s="111"/>
      <c r="G130" s="112" t="str">
        <f t="shared" ca="1" si="15"/>
        <v>121 años, 2 meses, 3 días</v>
      </c>
      <c r="H130" s="112" t="str">
        <f t="shared" ca="1" si="16"/>
        <v>SI</v>
      </c>
      <c r="I130" s="107">
        <f t="shared" ca="1" si="17"/>
        <v>1</v>
      </c>
      <c r="J130" s="107"/>
      <c r="K130" s="107">
        <f t="shared" si="18"/>
        <v>1</v>
      </c>
      <c r="L130" s="107"/>
      <c r="M130" s="107">
        <f t="shared" si="19"/>
        <v>0</v>
      </c>
      <c r="N130" s="111"/>
      <c r="O130" s="107"/>
      <c r="P130" s="107">
        <f t="shared" si="20"/>
        <v>0</v>
      </c>
      <c r="Q130" s="111"/>
      <c r="R130" s="107"/>
      <c r="S130" s="107">
        <f t="shared" si="21"/>
        <v>0</v>
      </c>
      <c r="T130" s="107"/>
      <c r="U130" s="107"/>
      <c r="V130" s="107">
        <f t="shared" si="22"/>
        <v>0</v>
      </c>
      <c r="W130" s="107"/>
      <c r="X130" s="107"/>
      <c r="Y130" s="107">
        <f t="shared" si="23"/>
        <v>0</v>
      </c>
      <c r="Z130" s="109"/>
      <c r="AA130" s="107"/>
      <c r="AB130" s="109"/>
      <c r="AC130" s="107"/>
      <c r="AD130" s="107"/>
      <c r="AE130" s="113">
        <f t="shared" si="24"/>
        <v>0</v>
      </c>
      <c r="AF130" s="107"/>
      <c r="AG130" s="107"/>
      <c r="AH130" s="107">
        <f t="shared" si="25"/>
        <v>0</v>
      </c>
      <c r="AI130" s="107"/>
      <c r="AJ130" s="107"/>
      <c r="AK130" s="107"/>
      <c r="AL130" s="114">
        <f t="shared" ca="1" si="26"/>
        <v>2</v>
      </c>
      <c r="AM130" s="126" t="str">
        <f t="shared" ca="1" si="27"/>
        <v>Atención Remota</v>
      </c>
    </row>
    <row r="131" spans="1:39" s="26" customFormat="1" ht="18" customHeight="1" x14ac:dyDescent="0.25">
      <c r="A131" s="125">
        <v>117</v>
      </c>
      <c r="B131" s="107"/>
      <c r="C131" s="108"/>
      <c r="D131" s="109"/>
      <c r="E131" s="110"/>
      <c r="F131" s="111"/>
      <c r="G131" s="112" t="str">
        <f t="shared" ca="1" si="15"/>
        <v>121 años, 2 meses, 3 días</v>
      </c>
      <c r="H131" s="112" t="str">
        <f t="shared" ca="1" si="16"/>
        <v>SI</v>
      </c>
      <c r="I131" s="107">
        <f t="shared" ca="1" si="17"/>
        <v>1</v>
      </c>
      <c r="J131" s="107"/>
      <c r="K131" s="107">
        <f t="shared" si="18"/>
        <v>1</v>
      </c>
      <c r="L131" s="107"/>
      <c r="M131" s="107">
        <f t="shared" si="19"/>
        <v>0</v>
      </c>
      <c r="N131" s="111"/>
      <c r="O131" s="107"/>
      <c r="P131" s="107">
        <f t="shared" si="20"/>
        <v>0</v>
      </c>
      <c r="Q131" s="111"/>
      <c r="R131" s="107"/>
      <c r="S131" s="107">
        <f t="shared" si="21"/>
        <v>0</v>
      </c>
      <c r="T131" s="107"/>
      <c r="U131" s="107"/>
      <c r="V131" s="107">
        <f t="shared" si="22"/>
        <v>0</v>
      </c>
      <c r="W131" s="107"/>
      <c r="X131" s="107"/>
      <c r="Y131" s="107">
        <f t="shared" si="23"/>
        <v>0</v>
      </c>
      <c r="Z131" s="109"/>
      <c r="AA131" s="107"/>
      <c r="AB131" s="109"/>
      <c r="AC131" s="107"/>
      <c r="AD131" s="107"/>
      <c r="AE131" s="113">
        <f t="shared" si="24"/>
        <v>0</v>
      </c>
      <c r="AF131" s="107"/>
      <c r="AG131" s="107"/>
      <c r="AH131" s="107">
        <f t="shared" si="25"/>
        <v>0</v>
      </c>
      <c r="AI131" s="107"/>
      <c r="AJ131" s="107"/>
      <c r="AK131" s="107"/>
      <c r="AL131" s="114">
        <f t="shared" ca="1" si="26"/>
        <v>2</v>
      </c>
      <c r="AM131" s="126" t="str">
        <f t="shared" ca="1" si="27"/>
        <v>Atención Remota</v>
      </c>
    </row>
    <row r="132" spans="1:39" s="26" customFormat="1" ht="18" customHeight="1" x14ac:dyDescent="0.25">
      <c r="A132" s="125">
        <v>118</v>
      </c>
      <c r="B132" s="107"/>
      <c r="C132" s="108"/>
      <c r="D132" s="109"/>
      <c r="E132" s="110"/>
      <c r="F132" s="111"/>
      <c r="G132" s="112" t="str">
        <f t="shared" ca="1" si="15"/>
        <v>121 años, 2 meses, 3 días</v>
      </c>
      <c r="H132" s="112" t="str">
        <f t="shared" ca="1" si="16"/>
        <v>SI</v>
      </c>
      <c r="I132" s="107">
        <f t="shared" ca="1" si="17"/>
        <v>1</v>
      </c>
      <c r="J132" s="107"/>
      <c r="K132" s="107">
        <f t="shared" si="18"/>
        <v>1</v>
      </c>
      <c r="L132" s="107"/>
      <c r="M132" s="107">
        <f t="shared" si="19"/>
        <v>0</v>
      </c>
      <c r="N132" s="111"/>
      <c r="O132" s="107"/>
      <c r="P132" s="107">
        <f t="shared" si="20"/>
        <v>0</v>
      </c>
      <c r="Q132" s="111"/>
      <c r="R132" s="107"/>
      <c r="S132" s="107">
        <f t="shared" si="21"/>
        <v>0</v>
      </c>
      <c r="T132" s="107"/>
      <c r="U132" s="107"/>
      <c r="V132" s="107">
        <f t="shared" si="22"/>
        <v>0</v>
      </c>
      <c r="W132" s="107"/>
      <c r="X132" s="107"/>
      <c r="Y132" s="107">
        <f t="shared" si="23"/>
        <v>0</v>
      </c>
      <c r="Z132" s="109"/>
      <c r="AA132" s="107"/>
      <c r="AB132" s="109"/>
      <c r="AC132" s="107"/>
      <c r="AD132" s="107"/>
      <c r="AE132" s="113">
        <f t="shared" si="24"/>
        <v>0</v>
      </c>
      <c r="AF132" s="107"/>
      <c r="AG132" s="107"/>
      <c r="AH132" s="107">
        <f t="shared" si="25"/>
        <v>0</v>
      </c>
      <c r="AI132" s="107"/>
      <c r="AJ132" s="107"/>
      <c r="AK132" s="107"/>
      <c r="AL132" s="114">
        <f t="shared" ca="1" si="26"/>
        <v>2</v>
      </c>
      <c r="AM132" s="126" t="str">
        <f t="shared" ca="1" si="27"/>
        <v>Atención Remota</v>
      </c>
    </row>
    <row r="133" spans="1:39" s="26" customFormat="1" ht="18" customHeight="1" x14ac:dyDescent="0.25">
      <c r="A133" s="125">
        <v>119</v>
      </c>
      <c r="B133" s="107"/>
      <c r="C133" s="108"/>
      <c r="D133" s="109"/>
      <c r="E133" s="110"/>
      <c r="F133" s="111"/>
      <c r="G133" s="112" t="str">
        <f t="shared" ca="1" si="15"/>
        <v>121 años, 2 meses, 3 días</v>
      </c>
      <c r="H133" s="112" t="str">
        <f t="shared" ca="1" si="16"/>
        <v>SI</v>
      </c>
      <c r="I133" s="107">
        <f t="shared" ca="1" si="17"/>
        <v>1</v>
      </c>
      <c r="J133" s="107"/>
      <c r="K133" s="107">
        <f t="shared" si="18"/>
        <v>1</v>
      </c>
      <c r="L133" s="107"/>
      <c r="M133" s="107">
        <f t="shared" si="19"/>
        <v>0</v>
      </c>
      <c r="N133" s="111"/>
      <c r="O133" s="107"/>
      <c r="P133" s="107">
        <f t="shared" si="20"/>
        <v>0</v>
      </c>
      <c r="Q133" s="111"/>
      <c r="R133" s="107"/>
      <c r="S133" s="107">
        <f t="shared" si="21"/>
        <v>0</v>
      </c>
      <c r="T133" s="107"/>
      <c r="U133" s="107"/>
      <c r="V133" s="107">
        <f t="shared" si="22"/>
        <v>0</v>
      </c>
      <c r="W133" s="107"/>
      <c r="X133" s="107"/>
      <c r="Y133" s="107">
        <f t="shared" si="23"/>
        <v>0</v>
      </c>
      <c r="Z133" s="109"/>
      <c r="AA133" s="107"/>
      <c r="AB133" s="109"/>
      <c r="AC133" s="107"/>
      <c r="AD133" s="107"/>
      <c r="AE133" s="113">
        <f t="shared" si="24"/>
        <v>0</v>
      </c>
      <c r="AF133" s="107"/>
      <c r="AG133" s="107"/>
      <c r="AH133" s="107">
        <f t="shared" si="25"/>
        <v>0</v>
      </c>
      <c r="AI133" s="107"/>
      <c r="AJ133" s="107"/>
      <c r="AK133" s="107"/>
      <c r="AL133" s="114">
        <f t="shared" ca="1" si="26"/>
        <v>2</v>
      </c>
      <c r="AM133" s="126" t="str">
        <f t="shared" ca="1" si="27"/>
        <v>Atención Remota</v>
      </c>
    </row>
    <row r="134" spans="1:39" s="26" customFormat="1" ht="18" customHeight="1" x14ac:dyDescent="0.25">
      <c r="A134" s="125">
        <v>120</v>
      </c>
      <c r="B134" s="107"/>
      <c r="C134" s="108"/>
      <c r="D134" s="109"/>
      <c r="E134" s="110"/>
      <c r="F134" s="111"/>
      <c r="G134" s="112" t="str">
        <f t="shared" ca="1" si="15"/>
        <v>121 años, 2 meses, 3 días</v>
      </c>
      <c r="H134" s="112" t="str">
        <f t="shared" ca="1" si="16"/>
        <v>SI</v>
      </c>
      <c r="I134" s="107">
        <f t="shared" ca="1" si="17"/>
        <v>1</v>
      </c>
      <c r="J134" s="107"/>
      <c r="K134" s="107">
        <f t="shared" si="18"/>
        <v>1</v>
      </c>
      <c r="L134" s="107"/>
      <c r="M134" s="107">
        <f t="shared" si="19"/>
        <v>0</v>
      </c>
      <c r="N134" s="111"/>
      <c r="O134" s="107"/>
      <c r="P134" s="107">
        <f t="shared" si="20"/>
        <v>0</v>
      </c>
      <c r="Q134" s="111"/>
      <c r="R134" s="107"/>
      <c r="S134" s="107">
        <f t="shared" si="21"/>
        <v>0</v>
      </c>
      <c r="T134" s="107"/>
      <c r="U134" s="107"/>
      <c r="V134" s="107">
        <f t="shared" si="22"/>
        <v>0</v>
      </c>
      <c r="W134" s="107"/>
      <c r="X134" s="107"/>
      <c r="Y134" s="107">
        <f t="shared" si="23"/>
        <v>0</v>
      </c>
      <c r="Z134" s="109"/>
      <c r="AA134" s="107"/>
      <c r="AB134" s="109"/>
      <c r="AC134" s="107"/>
      <c r="AD134" s="107"/>
      <c r="AE134" s="113">
        <f t="shared" si="24"/>
        <v>0</v>
      </c>
      <c r="AF134" s="107"/>
      <c r="AG134" s="107"/>
      <c r="AH134" s="107">
        <f t="shared" si="25"/>
        <v>0</v>
      </c>
      <c r="AI134" s="107"/>
      <c r="AJ134" s="107"/>
      <c r="AK134" s="107"/>
      <c r="AL134" s="114">
        <f t="shared" ca="1" si="26"/>
        <v>2</v>
      </c>
      <c r="AM134" s="126" t="str">
        <f t="shared" ca="1" si="27"/>
        <v>Atención Remota</v>
      </c>
    </row>
    <row r="135" spans="1:39" s="26" customFormat="1" ht="18" customHeight="1" x14ac:dyDescent="0.25">
      <c r="A135" s="125">
        <v>121</v>
      </c>
      <c r="B135" s="107"/>
      <c r="C135" s="108"/>
      <c r="D135" s="109"/>
      <c r="E135" s="110"/>
      <c r="F135" s="111"/>
      <c r="G135" s="112" t="str">
        <f t="shared" ca="1" si="15"/>
        <v>121 años, 2 meses, 3 días</v>
      </c>
      <c r="H135" s="112" t="str">
        <f t="shared" ca="1" si="16"/>
        <v>SI</v>
      </c>
      <c r="I135" s="107">
        <f t="shared" ca="1" si="17"/>
        <v>1</v>
      </c>
      <c r="J135" s="107"/>
      <c r="K135" s="107">
        <f t="shared" si="18"/>
        <v>1</v>
      </c>
      <c r="L135" s="107"/>
      <c r="M135" s="107">
        <f t="shared" si="19"/>
        <v>0</v>
      </c>
      <c r="N135" s="111"/>
      <c r="O135" s="107"/>
      <c r="P135" s="107">
        <f t="shared" si="20"/>
        <v>0</v>
      </c>
      <c r="Q135" s="111"/>
      <c r="R135" s="107"/>
      <c r="S135" s="107">
        <f t="shared" si="21"/>
        <v>0</v>
      </c>
      <c r="T135" s="107"/>
      <c r="U135" s="107"/>
      <c r="V135" s="107">
        <f t="shared" si="22"/>
        <v>0</v>
      </c>
      <c r="W135" s="107"/>
      <c r="X135" s="107"/>
      <c r="Y135" s="107">
        <f t="shared" si="23"/>
        <v>0</v>
      </c>
      <c r="Z135" s="109"/>
      <c r="AA135" s="107"/>
      <c r="AB135" s="109"/>
      <c r="AC135" s="107"/>
      <c r="AD135" s="107"/>
      <c r="AE135" s="113">
        <f t="shared" si="24"/>
        <v>0</v>
      </c>
      <c r="AF135" s="107"/>
      <c r="AG135" s="107"/>
      <c r="AH135" s="107">
        <f t="shared" si="25"/>
        <v>0</v>
      </c>
      <c r="AI135" s="107"/>
      <c r="AJ135" s="107"/>
      <c r="AK135" s="107"/>
      <c r="AL135" s="114">
        <f t="shared" ca="1" si="26"/>
        <v>2</v>
      </c>
      <c r="AM135" s="126" t="str">
        <f t="shared" ca="1" si="27"/>
        <v>Atención Remota</v>
      </c>
    </row>
    <row r="136" spans="1:39" s="26" customFormat="1" ht="18" customHeight="1" x14ac:dyDescent="0.25">
      <c r="A136" s="125">
        <v>122</v>
      </c>
      <c r="B136" s="107"/>
      <c r="C136" s="108"/>
      <c r="D136" s="109"/>
      <c r="E136" s="110"/>
      <c r="F136" s="111"/>
      <c r="G136" s="112" t="str">
        <f t="shared" ca="1" si="15"/>
        <v>121 años, 2 meses, 3 días</v>
      </c>
      <c r="H136" s="112" t="str">
        <f t="shared" ca="1" si="16"/>
        <v>SI</v>
      </c>
      <c r="I136" s="107">
        <f t="shared" ca="1" si="17"/>
        <v>1</v>
      </c>
      <c r="J136" s="107"/>
      <c r="K136" s="107">
        <f t="shared" si="18"/>
        <v>1</v>
      </c>
      <c r="L136" s="107"/>
      <c r="M136" s="107">
        <f t="shared" si="19"/>
        <v>0</v>
      </c>
      <c r="N136" s="111"/>
      <c r="O136" s="107"/>
      <c r="P136" s="107">
        <f t="shared" si="20"/>
        <v>0</v>
      </c>
      <c r="Q136" s="111"/>
      <c r="R136" s="107"/>
      <c r="S136" s="107">
        <f t="shared" si="21"/>
        <v>0</v>
      </c>
      <c r="T136" s="107"/>
      <c r="U136" s="107"/>
      <c r="V136" s="107">
        <f t="shared" si="22"/>
        <v>0</v>
      </c>
      <c r="W136" s="107"/>
      <c r="X136" s="107"/>
      <c r="Y136" s="107">
        <f t="shared" si="23"/>
        <v>0</v>
      </c>
      <c r="Z136" s="109"/>
      <c r="AA136" s="107"/>
      <c r="AB136" s="109"/>
      <c r="AC136" s="107"/>
      <c r="AD136" s="107"/>
      <c r="AE136" s="113">
        <f t="shared" si="24"/>
        <v>0</v>
      </c>
      <c r="AF136" s="107"/>
      <c r="AG136" s="107"/>
      <c r="AH136" s="107">
        <f t="shared" si="25"/>
        <v>0</v>
      </c>
      <c r="AI136" s="107"/>
      <c r="AJ136" s="107"/>
      <c r="AK136" s="107"/>
      <c r="AL136" s="114">
        <f t="shared" ca="1" si="26"/>
        <v>2</v>
      </c>
      <c r="AM136" s="126" t="str">
        <f t="shared" ca="1" si="27"/>
        <v>Atención Remota</v>
      </c>
    </row>
    <row r="137" spans="1:39" s="26" customFormat="1" ht="18" customHeight="1" x14ac:dyDescent="0.25">
      <c r="A137" s="125">
        <v>123</v>
      </c>
      <c r="B137" s="107"/>
      <c r="C137" s="108"/>
      <c r="D137" s="109"/>
      <c r="E137" s="110"/>
      <c r="F137" s="111"/>
      <c r="G137" s="112" t="str">
        <f t="shared" ca="1" si="15"/>
        <v>121 años, 2 meses, 3 días</v>
      </c>
      <c r="H137" s="112" t="str">
        <f t="shared" ca="1" si="16"/>
        <v>SI</v>
      </c>
      <c r="I137" s="107">
        <f t="shared" ca="1" si="17"/>
        <v>1</v>
      </c>
      <c r="J137" s="107"/>
      <c r="K137" s="107">
        <f t="shared" si="18"/>
        <v>1</v>
      </c>
      <c r="L137" s="107"/>
      <c r="M137" s="107">
        <f t="shared" si="19"/>
        <v>0</v>
      </c>
      <c r="N137" s="111"/>
      <c r="O137" s="107"/>
      <c r="P137" s="107">
        <f t="shared" si="20"/>
        <v>0</v>
      </c>
      <c r="Q137" s="111"/>
      <c r="R137" s="107"/>
      <c r="S137" s="107">
        <f t="shared" si="21"/>
        <v>0</v>
      </c>
      <c r="T137" s="107"/>
      <c r="U137" s="107"/>
      <c r="V137" s="107">
        <f t="shared" si="22"/>
        <v>0</v>
      </c>
      <c r="W137" s="107"/>
      <c r="X137" s="107"/>
      <c r="Y137" s="107">
        <f t="shared" si="23"/>
        <v>0</v>
      </c>
      <c r="Z137" s="109"/>
      <c r="AA137" s="107"/>
      <c r="AB137" s="109"/>
      <c r="AC137" s="107"/>
      <c r="AD137" s="107"/>
      <c r="AE137" s="113">
        <f t="shared" si="24"/>
        <v>0</v>
      </c>
      <c r="AF137" s="107"/>
      <c r="AG137" s="107"/>
      <c r="AH137" s="107">
        <f t="shared" si="25"/>
        <v>0</v>
      </c>
      <c r="AI137" s="107"/>
      <c r="AJ137" s="107"/>
      <c r="AK137" s="107"/>
      <c r="AL137" s="114">
        <f t="shared" ca="1" si="26"/>
        <v>2</v>
      </c>
      <c r="AM137" s="126" t="str">
        <f t="shared" ca="1" si="27"/>
        <v>Atención Remota</v>
      </c>
    </row>
    <row r="138" spans="1:39" s="26" customFormat="1" ht="18" customHeight="1" x14ac:dyDescent="0.25">
      <c r="A138" s="125">
        <v>124</v>
      </c>
      <c r="B138" s="107"/>
      <c r="C138" s="108"/>
      <c r="D138" s="109"/>
      <c r="E138" s="110"/>
      <c r="F138" s="111"/>
      <c r="G138" s="112" t="str">
        <f t="shared" ca="1" si="15"/>
        <v>121 años, 2 meses, 3 días</v>
      </c>
      <c r="H138" s="112" t="str">
        <f t="shared" ca="1" si="16"/>
        <v>SI</v>
      </c>
      <c r="I138" s="107">
        <f t="shared" ca="1" si="17"/>
        <v>1</v>
      </c>
      <c r="J138" s="107"/>
      <c r="K138" s="107">
        <f t="shared" si="18"/>
        <v>1</v>
      </c>
      <c r="L138" s="107"/>
      <c r="M138" s="107">
        <f t="shared" si="19"/>
        <v>0</v>
      </c>
      <c r="N138" s="111"/>
      <c r="O138" s="107"/>
      <c r="P138" s="107">
        <f t="shared" si="20"/>
        <v>0</v>
      </c>
      <c r="Q138" s="111"/>
      <c r="R138" s="107"/>
      <c r="S138" s="107">
        <f t="shared" si="21"/>
        <v>0</v>
      </c>
      <c r="T138" s="107"/>
      <c r="U138" s="107"/>
      <c r="V138" s="107">
        <f t="shared" si="22"/>
        <v>0</v>
      </c>
      <c r="W138" s="107"/>
      <c r="X138" s="107"/>
      <c r="Y138" s="107">
        <f t="shared" si="23"/>
        <v>0</v>
      </c>
      <c r="Z138" s="109"/>
      <c r="AA138" s="107"/>
      <c r="AB138" s="109"/>
      <c r="AC138" s="107"/>
      <c r="AD138" s="107"/>
      <c r="AE138" s="113">
        <f t="shared" si="24"/>
        <v>0</v>
      </c>
      <c r="AF138" s="107"/>
      <c r="AG138" s="107"/>
      <c r="AH138" s="107">
        <f t="shared" si="25"/>
        <v>0</v>
      </c>
      <c r="AI138" s="107"/>
      <c r="AJ138" s="107"/>
      <c r="AK138" s="107"/>
      <c r="AL138" s="114">
        <f t="shared" ca="1" si="26"/>
        <v>2</v>
      </c>
      <c r="AM138" s="126" t="str">
        <f t="shared" ca="1" si="27"/>
        <v>Atención Remota</v>
      </c>
    </row>
    <row r="139" spans="1:39" s="26" customFormat="1" ht="18" customHeight="1" x14ac:dyDescent="0.25">
      <c r="A139" s="125">
        <v>125</v>
      </c>
      <c r="B139" s="107"/>
      <c r="C139" s="108"/>
      <c r="D139" s="109"/>
      <c r="E139" s="110"/>
      <c r="F139" s="111"/>
      <c r="G139" s="112" t="str">
        <f t="shared" ca="1" si="15"/>
        <v>121 años, 2 meses, 3 días</v>
      </c>
      <c r="H139" s="112" t="str">
        <f t="shared" ca="1" si="16"/>
        <v>SI</v>
      </c>
      <c r="I139" s="107">
        <f t="shared" ca="1" si="17"/>
        <v>1</v>
      </c>
      <c r="J139" s="107"/>
      <c r="K139" s="107">
        <f t="shared" si="18"/>
        <v>1</v>
      </c>
      <c r="L139" s="107"/>
      <c r="M139" s="107">
        <f t="shared" si="19"/>
        <v>0</v>
      </c>
      <c r="N139" s="111"/>
      <c r="O139" s="107"/>
      <c r="P139" s="107">
        <f t="shared" si="20"/>
        <v>0</v>
      </c>
      <c r="Q139" s="111"/>
      <c r="R139" s="107"/>
      <c r="S139" s="107">
        <f t="shared" si="21"/>
        <v>0</v>
      </c>
      <c r="T139" s="107"/>
      <c r="U139" s="107"/>
      <c r="V139" s="107">
        <f t="shared" si="22"/>
        <v>0</v>
      </c>
      <c r="W139" s="107"/>
      <c r="X139" s="107"/>
      <c r="Y139" s="107">
        <f t="shared" si="23"/>
        <v>0</v>
      </c>
      <c r="Z139" s="109"/>
      <c r="AA139" s="107"/>
      <c r="AB139" s="109"/>
      <c r="AC139" s="107"/>
      <c r="AD139" s="107"/>
      <c r="AE139" s="113">
        <f t="shared" si="24"/>
        <v>0</v>
      </c>
      <c r="AF139" s="107"/>
      <c r="AG139" s="107"/>
      <c r="AH139" s="107">
        <f t="shared" si="25"/>
        <v>0</v>
      </c>
      <c r="AI139" s="107"/>
      <c r="AJ139" s="107"/>
      <c r="AK139" s="107"/>
      <c r="AL139" s="114">
        <f t="shared" ca="1" si="26"/>
        <v>2</v>
      </c>
      <c r="AM139" s="126" t="str">
        <f t="shared" ca="1" si="27"/>
        <v>Atención Remota</v>
      </c>
    </row>
    <row r="140" spans="1:39" s="26" customFormat="1" ht="18" customHeight="1" x14ac:dyDescent="0.25">
      <c r="A140" s="125">
        <v>126</v>
      </c>
      <c r="B140" s="107"/>
      <c r="C140" s="108"/>
      <c r="D140" s="109"/>
      <c r="E140" s="110"/>
      <c r="F140" s="111"/>
      <c r="G140" s="112" t="str">
        <f t="shared" ca="1" si="15"/>
        <v>121 años, 2 meses, 3 días</v>
      </c>
      <c r="H140" s="112" t="str">
        <f t="shared" ca="1" si="16"/>
        <v>SI</v>
      </c>
      <c r="I140" s="107">
        <f t="shared" ca="1" si="17"/>
        <v>1</v>
      </c>
      <c r="J140" s="107"/>
      <c r="K140" s="107">
        <f t="shared" si="18"/>
        <v>1</v>
      </c>
      <c r="L140" s="107"/>
      <c r="M140" s="107">
        <f t="shared" si="19"/>
        <v>0</v>
      </c>
      <c r="N140" s="111"/>
      <c r="O140" s="107"/>
      <c r="P140" s="107">
        <f t="shared" si="20"/>
        <v>0</v>
      </c>
      <c r="Q140" s="111"/>
      <c r="R140" s="107"/>
      <c r="S140" s="107">
        <f t="shared" si="21"/>
        <v>0</v>
      </c>
      <c r="T140" s="107"/>
      <c r="U140" s="107"/>
      <c r="V140" s="107">
        <f t="shared" si="22"/>
        <v>0</v>
      </c>
      <c r="W140" s="107"/>
      <c r="X140" s="107"/>
      <c r="Y140" s="107">
        <f t="shared" si="23"/>
        <v>0</v>
      </c>
      <c r="Z140" s="109"/>
      <c r="AA140" s="107"/>
      <c r="AB140" s="109"/>
      <c r="AC140" s="107"/>
      <c r="AD140" s="107"/>
      <c r="AE140" s="113">
        <f t="shared" si="24"/>
        <v>0</v>
      </c>
      <c r="AF140" s="107"/>
      <c r="AG140" s="107"/>
      <c r="AH140" s="107">
        <f t="shared" si="25"/>
        <v>0</v>
      </c>
      <c r="AI140" s="107"/>
      <c r="AJ140" s="107"/>
      <c r="AK140" s="107"/>
      <c r="AL140" s="114">
        <f t="shared" ca="1" si="26"/>
        <v>2</v>
      </c>
      <c r="AM140" s="126" t="str">
        <f t="shared" ca="1" si="27"/>
        <v>Atención Remota</v>
      </c>
    </row>
    <row r="141" spans="1:39" s="26" customFormat="1" ht="18" customHeight="1" x14ac:dyDescent="0.25">
      <c r="A141" s="125">
        <v>127</v>
      </c>
      <c r="B141" s="107"/>
      <c r="C141" s="108"/>
      <c r="D141" s="109"/>
      <c r="E141" s="110"/>
      <c r="F141" s="111"/>
      <c r="G141" s="112" t="str">
        <f t="shared" ca="1" si="15"/>
        <v>121 años, 2 meses, 3 días</v>
      </c>
      <c r="H141" s="112" t="str">
        <f t="shared" ca="1" si="16"/>
        <v>SI</v>
      </c>
      <c r="I141" s="107">
        <f t="shared" ca="1" si="17"/>
        <v>1</v>
      </c>
      <c r="J141" s="107"/>
      <c r="K141" s="107">
        <f t="shared" si="18"/>
        <v>1</v>
      </c>
      <c r="L141" s="107"/>
      <c r="M141" s="107">
        <f t="shared" si="19"/>
        <v>0</v>
      </c>
      <c r="N141" s="111"/>
      <c r="O141" s="107"/>
      <c r="P141" s="107">
        <f t="shared" si="20"/>
        <v>0</v>
      </c>
      <c r="Q141" s="111"/>
      <c r="R141" s="107"/>
      <c r="S141" s="107">
        <f t="shared" si="21"/>
        <v>0</v>
      </c>
      <c r="T141" s="107"/>
      <c r="U141" s="107"/>
      <c r="V141" s="107">
        <f t="shared" si="22"/>
        <v>0</v>
      </c>
      <c r="W141" s="107"/>
      <c r="X141" s="107"/>
      <c r="Y141" s="107">
        <f t="shared" si="23"/>
        <v>0</v>
      </c>
      <c r="Z141" s="109"/>
      <c r="AA141" s="107"/>
      <c r="AB141" s="109"/>
      <c r="AC141" s="107"/>
      <c r="AD141" s="107"/>
      <c r="AE141" s="113">
        <f t="shared" si="24"/>
        <v>0</v>
      </c>
      <c r="AF141" s="107"/>
      <c r="AG141" s="107"/>
      <c r="AH141" s="107">
        <f t="shared" si="25"/>
        <v>0</v>
      </c>
      <c r="AI141" s="107"/>
      <c r="AJ141" s="107"/>
      <c r="AK141" s="107"/>
      <c r="AL141" s="114">
        <f t="shared" ca="1" si="26"/>
        <v>2</v>
      </c>
      <c r="AM141" s="126" t="str">
        <f t="shared" ca="1" si="27"/>
        <v>Atención Remota</v>
      </c>
    </row>
    <row r="142" spans="1:39" s="26" customFormat="1" ht="18" customHeight="1" x14ac:dyDescent="0.25">
      <c r="A142" s="125">
        <v>128</v>
      </c>
      <c r="B142" s="107"/>
      <c r="C142" s="108"/>
      <c r="D142" s="109"/>
      <c r="E142" s="110"/>
      <c r="F142" s="111"/>
      <c r="G142" s="112" t="str">
        <f t="shared" ca="1" si="15"/>
        <v>121 años, 2 meses, 3 días</v>
      </c>
      <c r="H142" s="112" t="str">
        <f t="shared" ca="1" si="16"/>
        <v>SI</v>
      </c>
      <c r="I142" s="107">
        <f t="shared" ca="1" si="17"/>
        <v>1</v>
      </c>
      <c r="J142" s="107"/>
      <c r="K142" s="107">
        <f t="shared" si="18"/>
        <v>1</v>
      </c>
      <c r="L142" s="107"/>
      <c r="M142" s="107">
        <f t="shared" si="19"/>
        <v>0</v>
      </c>
      <c r="N142" s="111"/>
      <c r="O142" s="107"/>
      <c r="P142" s="107">
        <f t="shared" si="20"/>
        <v>0</v>
      </c>
      <c r="Q142" s="111"/>
      <c r="R142" s="107"/>
      <c r="S142" s="107">
        <f t="shared" si="21"/>
        <v>0</v>
      </c>
      <c r="T142" s="107"/>
      <c r="U142" s="107"/>
      <c r="V142" s="107">
        <f t="shared" si="22"/>
        <v>0</v>
      </c>
      <c r="W142" s="107"/>
      <c r="X142" s="107"/>
      <c r="Y142" s="107">
        <f t="shared" si="23"/>
        <v>0</v>
      </c>
      <c r="Z142" s="109"/>
      <c r="AA142" s="107"/>
      <c r="AB142" s="109"/>
      <c r="AC142" s="107"/>
      <c r="AD142" s="107"/>
      <c r="AE142" s="113">
        <f t="shared" si="24"/>
        <v>0</v>
      </c>
      <c r="AF142" s="107"/>
      <c r="AG142" s="107"/>
      <c r="AH142" s="107">
        <f t="shared" si="25"/>
        <v>0</v>
      </c>
      <c r="AI142" s="107"/>
      <c r="AJ142" s="107"/>
      <c r="AK142" s="107"/>
      <c r="AL142" s="114">
        <f t="shared" ca="1" si="26"/>
        <v>2</v>
      </c>
      <c r="AM142" s="126" t="str">
        <f t="shared" ca="1" si="27"/>
        <v>Atención Remota</v>
      </c>
    </row>
    <row r="143" spans="1:39" s="26" customFormat="1" ht="18" customHeight="1" x14ac:dyDescent="0.25">
      <c r="A143" s="125">
        <v>129</v>
      </c>
      <c r="B143" s="107"/>
      <c r="C143" s="108"/>
      <c r="D143" s="109"/>
      <c r="E143" s="110"/>
      <c r="F143" s="111"/>
      <c r="G143" s="112" t="str">
        <f t="shared" ref="G143:G206" ca="1" si="28">DATEDIF(F143,TODAY(),"y") &amp; " años, " &amp; DATEDIF(F143,TODAY(),"ym") &amp; " meses, " &amp;DATEDIF(F143,TODAY(),"md")&amp; " días"</f>
        <v>121 años, 2 meses, 3 días</v>
      </c>
      <c r="H143" s="112" t="str">
        <f t="shared" ca="1" si="16"/>
        <v>SI</v>
      </c>
      <c r="I143" s="107">
        <f t="shared" ca="1" si="17"/>
        <v>1</v>
      </c>
      <c r="J143" s="107"/>
      <c r="K143" s="107">
        <f t="shared" si="18"/>
        <v>1</v>
      </c>
      <c r="L143" s="107"/>
      <c r="M143" s="107">
        <f t="shared" si="19"/>
        <v>0</v>
      </c>
      <c r="N143" s="111"/>
      <c r="O143" s="107"/>
      <c r="P143" s="107">
        <f t="shared" si="20"/>
        <v>0</v>
      </c>
      <c r="Q143" s="111"/>
      <c r="R143" s="107"/>
      <c r="S143" s="107">
        <f t="shared" si="21"/>
        <v>0</v>
      </c>
      <c r="T143" s="107"/>
      <c r="U143" s="107"/>
      <c r="V143" s="107">
        <f t="shared" si="22"/>
        <v>0</v>
      </c>
      <c r="W143" s="107"/>
      <c r="X143" s="107"/>
      <c r="Y143" s="107">
        <f t="shared" si="23"/>
        <v>0</v>
      </c>
      <c r="Z143" s="109"/>
      <c r="AA143" s="107"/>
      <c r="AB143" s="109"/>
      <c r="AC143" s="107"/>
      <c r="AD143" s="107"/>
      <c r="AE143" s="113">
        <f t="shared" si="24"/>
        <v>0</v>
      </c>
      <c r="AF143" s="107"/>
      <c r="AG143" s="107"/>
      <c r="AH143" s="107">
        <f t="shared" si="25"/>
        <v>0</v>
      </c>
      <c r="AI143" s="107"/>
      <c r="AJ143" s="107"/>
      <c r="AK143" s="107"/>
      <c r="AL143" s="114">
        <f t="shared" ca="1" si="26"/>
        <v>2</v>
      </c>
      <c r="AM143" s="126" t="str">
        <f t="shared" ca="1" si="27"/>
        <v>Atención Remota</v>
      </c>
    </row>
    <row r="144" spans="1:39" s="26" customFormat="1" ht="18" customHeight="1" x14ac:dyDescent="0.25">
      <c r="A144" s="125">
        <v>130</v>
      </c>
      <c r="B144" s="107"/>
      <c r="C144" s="108"/>
      <c r="D144" s="109"/>
      <c r="E144" s="110"/>
      <c r="F144" s="111"/>
      <c r="G144" s="112" t="str">
        <f t="shared" ca="1" si="28"/>
        <v>121 años, 2 meses, 3 días</v>
      </c>
      <c r="H144" s="112" t="str">
        <f t="shared" ref="H144:H207" ca="1" si="29">IF(G144&gt;="2 años, 0 meses, 0 días","NO","SI")</f>
        <v>SI</v>
      </c>
      <c r="I144" s="107">
        <f t="shared" ref="I144:I207" ca="1" si="30">IF(H144="SI",1,0)</f>
        <v>1</v>
      </c>
      <c r="J144" s="107"/>
      <c r="K144" s="107">
        <f t="shared" ref="K144:K207" si="31">IF(J144="SI",0,1)</f>
        <v>1</v>
      </c>
      <c r="L144" s="107"/>
      <c r="M144" s="107">
        <f t="shared" ref="M144:M207" si="32">IF(L144="SI",1,0)</f>
        <v>0</v>
      </c>
      <c r="N144" s="111"/>
      <c r="O144" s="107"/>
      <c r="P144" s="107">
        <f t="shared" ref="P144:P207" si="33">IF(O144="SI",1,0)</f>
        <v>0</v>
      </c>
      <c r="Q144" s="111"/>
      <c r="R144" s="107"/>
      <c r="S144" s="107">
        <f t="shared" ref="S144:S207" si="34">IF(R144="SI",1,0)</f>
        <v>0</v>
      </c>
      <c r="T144" s="107"/>
      <c r="U144" s="107"/>
      <c r="V144" s="107">
        <f t="shared" ref="V144:V207" si="35">IF(U144="SI",1,0)</f>
        <v>0</v>
      </c>
      <c r="W144" s="107"/>
      <c r="X144" s="107"/>
      <c r="Y144" s="107">
        <f t="shared" ref="Y144:Y207" si="36">IF(X144="SI",1,0)</f>
        <v>0</v>
      </c>
      <c r="Z144" s="109"/>
      <c r="AA144" s="107"/>
      <c r="AB144" s="109"/>
      <c r="AC144" s="107"/>
      <c r="AD144" s="107"/>
      <c r="AE144" s="113">
        <f t="shared" ref="AE144:AE207" si="37">IF(AD144="SI",1,0)</f>
        <v>0</v>
      </c>
      <c r="AF144" s="107"/>
      <c r="AG144" s="107"/>
      <c r="AH144" s="107">
        <f t="shared" ref="AH144:AH207" si="38">IF(AG144="SI",1,0)</f>
        <v>0</v>
      </c>
      <c r="AI144" s="107"/>
      <c r="AJ144" s="107"/>
      <c r="AK144" s="107"/>
      <c r="AL144" s="114">
        <f t="shared" ref="AL144:AL207" ca="1" si="39">I144+K144+M144+P144+S144+V144+Y144+AE144+AH144</f>
        <v>2</v>
      </c>
      <c r="AM144" s="126" t="str">
        <f t="shared" ref="AM144:AM207" ca="1" si="40">IF(AL144=0,"Presencialidad bajo el esquema de alternancia","Atención Remota")</f>
        <v>Atención Remota</v>
      </c>
    </row>
    <row r="145" spans="1:39" s="26" customFormat="1" ht="18" customHeight="1" x14ac:dyDescent="0.25">
      <c r="A145" s="125">
        <v>131</v>
      </c>
      <c r="B145" s="107"/>
      <c r="C145" s="108"/>
      <c r="D145" s="109"/>
      <c r="E145" s="110"/>
      <c r="F145" s="111"/>
      <c r="G145" s="112" t="str">
        <f t="shared" ca="1" si="28"/>
        <v>121 años, 2 meses, 3 días</v>
      </c>
      <c r="H145" s="112" t="str">
        <f t="shared" ca="1" si="29"/>
        <v>SI</v>
      </c>
      <c r="I145" s="107">
        <f t="shared" ca="1" si="30"/>
        <v>1</v>
      </c>
      <c r="J145" s="107"/>
      <c r="K145" s="107">
        <f t="shared" si="31"/>
        <v>1</v>
      </c>
      <c r="L145" s="107"/>
      <c r="M145" s="107">
        <f t="shared" si="32"/>
        <v>0</v>
      </c>
      <c r="N145" s="111"/>
      <c r="O145" s="107"/>
      <c r="P145" s="107">
        <f t="shared" si="33"/>
        <v>0</v>
      </c>
      <c r="Q145" s="111"/>
      <c r="R145" s="107"/>
      <c r="S145" s="107">
        <f t="shared" si="34"/>
        <v>0</v>
      </c>
      <c r="T145" s="107"/>
      <c r="U145" s="107"/>
      <c r="V145" s="107">
        <f t="shared" si="35"/>
        <v>0</v>
      </c>
      <c r="W145" s="107"/>
      <c r="X145" s="107"/>
      <c r="Y145" s="107">
        <f t="shared" si="36"/>
        <v>0</v>
      </c>
      <c r="Z145" s="109"/>
      <c r="AA145" s="107"/>
      <c r="AB145" s="109"/>
      <c r="AC145" s="107"/>
      <c r="AD145" s="107"/>
      <c r="AE145" s="113">
        <f t="shared" si="37"/>
        <v>0</v>
      </c>
      <c r="AF145" s="107"/>
      <c r="AG145" s="107"/>
      <c r="AH145" s="107">
        <f t="shared" si="38"/>
        <v>0</v>
      </c>
      <c r="AI145" s="107"/>
      <c r="AJ145" s="107"/>
      <c r="AK145" s="107"/>
      <c r="AL145" s="114">
        <f t="shared" ca="1" si="39"/>
        <v>2</v>
      </c>
      <c r="AM145" s="126" t="str">
        <f t="shared" ca="1" si="40"/>
        <v>Atención Remota</v>
      </c>
    </row>
    <row r="146" spans="1:39" s="26" customFormat="1" ht="18" customHeight="1" x14ac:dyDescent="0.25">
      <c r="A146" s="125">
        <v>132</v>
      </c>
      <c r="B146" s="107"/>
      <c r="C146" s="108"/>
      <c r="D146" s="109"/>
      <c r="E146" s="110"/>
      <c r="F146" s="111"/>
      <c r="G146" s="112" t="str">
        <f t="shared" ca="1" si="28"/>
        <v>121 años, 2 meses, 3 días</v>
      </c>
      <c r="H146" s="112" t="str">
        <f t="shared" ca="1" si="29"/>
        <v>SI</v>
      </c>
      <c r="I146" s="107">
        <f t="shared" ca="1" si="30"/>
        <v>1</v>
      </c>
      <c r="J146" s="107"/>
      <c r="K146" s="107">
        <f t="shared" si="31"/>
        <v>1</v>
      </c>
      <c r="L146" s="107"/>
      <c r="M146" s="107">
        <f t="shared" si="32"/>
        <v>0</v>
      </c>
      <c r="N146" s="111"/>
      <c r="O146" s="107"/>
      <c r="P146" s="107">
        <f t="shared" si="33"/>
        <v>0</v>
      </c>
      <c r="Q146" s="111"/>
      <c r="R146" s="107"/>
      <c r="S146" s="107">
        <f t="shared" si="34"/>
        <v>0</v>
      </c>
      <c r="T146" s="107"/>
      <c r="U146" s="107"/>
      <c r="V146" s="107">
        <f t="shared" si="35"/>
        <v>0</v>
      </c>
      <c r="W146" s="107"/>
      <c r="X146" s="107"/>
      <c r="Y146" s="107">
        <f t="shared" si="36"/>
        <v>0</v>
      </c>
      <c r="Z146" s="109"/>
      <c r="AA146" s="107"/>
      <c r="AB146" s="109"/>
      <c r="AC146" s="107"/>
      <c r="AD146" s="107"/>
      <c r="AE146" s="113">
        <f t="shared" si="37"/>
        <v>0</v>
      </c>
      <c r="AF146" s="107"/>
      <c r="AG146" s="107"/>
      <c r="AH146" s="107">
        <f t="shared" si="38"/>
        <v>0</v>
      </c>
      <c r="AI146" s="107"/>
      <c r="AJ146" s="107"/>
      <c r="AK146" s="107"/>
      <c r="AL146" s="114">
        <f t="shared" ca="1" si="39"/>
        <v>2</v>
      </c>
      <c r="AM146" s="126" t="str">
        <f t="shared" ca="1" si="40"/>
        <v>Atención Remota</v>
      </c>
    </row>
    <row r="147" spans="1:39" s="26" customFormat="1" ht="18" customHeight="1" x14ac:dyDescent="0.25">
      <c r="A147" s="125">
        <v>133</v>
      </c>
      <c r="B147" s="107"/>
      <c r="C147" s="108"/>
      <c r="D147" s="109"/>
      <c r="E147" s="110"/>
      <c r="F147" s="111"/>
      <c r="G147" s="112" t="str">
        <f t="shared" ca="1" si="28"/>
        <v>121 años, 2 meses, 3 días</v>
      </c>
      <c r="H147" s="112" t="str">
        <f t="shared" ca="1" si="29"/>
        <v>SI</v>
      </c>
      <c r="I147" s="107">
        <f t="shared" ca="1" si="30"/>
        <v>1</v>
      </c>
      <c r="J147" s="107"/>
      <c r="K147" s="107">
        <f t="shared" si="31"/>
        <v>1</v>
      </c>
      <c r="L147" s="107"/>
      <c r="M147" s="107">
        <f t="shared" si="32"/>
        <v>0</v>
      </c>
      <c r="N147" s="111"/>
      <c r="O147" s="107"/>
      <c r="P147" s="107">
        <f t="shared" si="33"/>
        <v>0</v>
      </c>
      <c r="Q147" s="111"/>
      <c r="R147" s="107"/>
      <c r="S147" s="107">
        <f t="shared" si="34"/>
        <v>0</v>
      </c>
      <c r="T147" s="107"/>
      <c r="U147" s="107"/>
      <c r="V147" s="107">
        <f t="shared" si="35"/>
        <v>0</v>
      </c>
      <c r="W147" s="107"/>
      <c r="X147" s="107"/>
      <c r="Y147" s="107">
        <f t="shared" si="36"/>
        <v>0</v>
      </c>
      <c r="Z147" s="109"/>
      <c r="AA147" s="107"/>
      <c r="AB147" s="109"/>
      <c r="AC147" s="107"/>
      <c r="AD147" s="107"/>
      <c r="AE147" s="113">
        <f t="shared" si="37"/>
        <v>0</v>
      </c>
      <c r="AF147" s="107"/>
      <c r="AG147" s="107"/>
      <c r="AH147" s="107">
        <f t="shared" si="38"/>
        <v>0</v>
      </c>
      <c r="AI147" s="107"/>
      <c r="AJ147" s="107"/>
      <c r="AK147" s="107"/>
      <c r="AL147" s="114">
        <f t="shared" ca="1" si="39"/>
        <v>2</v>
      </c>
      <c r="AM147" s="126" t="str">
        <f t="shared" ca="1" si="40"/>
        <v>Atención Remota</v>
      </c>
    </row>
    <row r="148" spans="1:39" s="26" customFormat="1" ht="18" customHeight="1" x14ac:dyDescent="0.25">
      <c r="A148" s="125">
        <v>134</v>
      </c>
      <c r="B148" s="107"/>
      <c r="C148" s="108"/>
      <c r="D148" s="109"/>
      <c r="E148" s="110"/>
      <c r="F148" s="111"/>
      <c r="G148" s="112" t="str">
        <f t="shared" ca="1" si="28"/>
        <v>121 años, 2 meses, 3 días</v>
      </c>
      <c r="H148" s="112" t="str">
        <f t="shared" ca="1" si="29"/>
        <v>SI</v>
      </c>
      <c r="I148" s="107">
        <f t="shared" ca="1" si="30"/>
        <v>1</v>
      </c>
      <c r="J148" s="107"/>
      <c r="K148" s="107">
        <f t="shared" si="31"/>
        <v>1</v>
      </c>
      <c r="L148" s="107"/>
      <c r="M148" s="107">
        <f t="shared" si="32"/>
        <v>0</v>
      </c>
      <c r="N148" s="111"/>
      <c r="O148" s="107"/>
      <c r="P148" s="107">
        <f t="shared" si="33"/>
        <v>0</v>
      </c>
      <c r="Q148" s="111"/>
      <c r="R148" s="107"/>
      <c r="S148" s="107">
        <f t="shared" si="34"/>
        <v>0</v>
      </c>
      <c r="T148" s="107"/>
      <c r="U148" s="107"/>
      <c r="V148" s="107">
        <f t="shared" si="35"/>
        <v>0</v>
      </c>
      <c r="W148" s="107"/>
      <c r="X148" s="107"/>
      <c r="Y148" s="107">
        <f t="shared" si="36"/>
        <v>0</v>
      </c>
      <c r="Z148" s="109"/>
      <c r="AA148" s="107"/>
      <c r="AB148" s="109"/>
      <c r="AC148" s="107"/>
      <c r="AD148" s="107"/>
      <c r="AE148" s="113">
        <f t="shared" si="37"/>
        <v>0</v>
      </c>
      <c r="AF148" s="107"/>
      <c r="AG148" s="107"/>
      <c r="AH148" s="107">
        <f t="shared" si="38"/>
        <v>0</v>
      </c>
      <c r="AI148" s="107"/>
      <c r="AJ148" s="107"/>
      <c r="AK148" s="107"/>
      <c r="AL148" s="114">
        <f t="shared" ca="1" si="39"/>
        <v>2</v>
      </c>
      <c r="AM148" s="126" t="str">
        <f t="shared" ca="1" si="40"/>
        <v>Atención Remota</v>
      </c>
    </row>
    <row r="149" spans="1:39" s="26" customFormat="1" ht="18" customHeight="1" x14ac:dyDescent="0.25">
      <c r="A149" s="125">
        <v>135</v>
      </c>
      <c r="B149" s="107"/>
      <c r="C149" s="108"/>
      <c r="D149" s="109"/>
      <c r="E149" s="110"/>
      <c r="F149" s="111"/>
      <c r="G149" s="112" t="str">
        <f t="shared" ca="1" si="28"/>
        <v>121 años, 2 meses, 3 días</v>
      </c>
      <c r="H149" s="112" t="str">
        <f t="shared" ca="1" si="29"/>
        <v>SI</v>
      </c>
      <c r="I149" s="107">
        <f t="shared" ca="1" si="30"/>
        <v>1</v>
      </c>
      <c r="J149" s="107"/>
      <c r="K149" s="107">
        <f t="shared" si="31"/>
        <v>1</v>
      </c>
      <c r="L149" s="107"/>
      <c r="M149" s="107">
        <f t="shared" si="32"/>
        <v>0</v>
      </c>
      <c r="N149" s="111"/>
      <c r="O149" s="107"/>
      <c r="P149" s="107">
        <f t="shared" si="33"/>
        <v>0</v>
      </c>
      <c r="Q149" s="111"/>
      <c r="R149" s="107"/>
      <c r="S149" s="107">
        <f t="shared" si="34"/>
        <v>0</v>
      </c>
      <c r="T149" s="107"/>
      <c r="U149" s="107"/>
      <c r="V149" s="107">
        <f t="shared" si="35"/>
        <v>0</v>
      </c>
      <c r="W149" s="107"/>
      <c r="X149" s="107"/>
      <c r="Y149" s="107">
        <f t="shared" si="36"/>
        <v>0</v>
      </c>
      <c r="Z149" s="109"/>
      <c r="AA149" s="107"/>
      <c r="AB149" s="109"/>
      <c r="AC149" s="107"/>
      <c r="AD149" s="107"/>
      <c r="AE149" s="113">
        <f t="shared" si="37"/>
        <v>0</v>
      </c>
      <c r="AF149" s="107"/>
      <c r="AG149" s="107"/>
      <c r="AH149" s="107">
        <f t="shared" si="38"/>
        <v>0</v>
      </c>
      <c r="AI149" s="107"/>
      <c r="AJ149" s="107"/>
      <c r="AK149" s="107"/>
      <c r="AL149" s="114">
        <f t="shared" ca="1" si="39"/>
        <v>2</v>
      </c>
      <c r="AM149" s="126" t="str">
        <f t="shared" ca="1" si="40"/>
        <v>Atención Remota</v>
      </c>
    </row>
    <row r="150" spans="1:39" s="26" customFormat="1" ht="18" customHeight="1" x14ac:dyDescent="0.25">
      <c r="A150" s="125">
        <v>136</v>
      </c>
      <c r="B150" s="107"/>
      <c r="C150" s="108"/>
      <c r="D150" s="109"/>
      <c r="E150" s="110"/>
      <c r="F150" s="111"/>
      <c r="G150" s="112" t="str">
        <f t="shared" ca="1" si="28"/>
        <v>121 años, 2 meses, 3 días</v>
      </c>
      <c r="H150" s="112" t="str">
        <f t="shared" ca="1" si="29"/>
        <v>SI</v>
      </c>
      <c r="I150" s="107">
        <f t="shared" ca="1" si="30"/>
        <v>1</v>
      </c>
      <c r="J150" s="107"/>
      <c r="K150" s="107">
        <f t="shared" si="31"/>
        <v>1</v>
      </c>
      <c r="L150" s="107"/>
      <c r="M150" s="107">
        <f t="shared" si="32"/>
        <v>0</v>
      </c>
      <c r="N150" s="111"/>
      <c r="O150" s="107"/>
      <c r="P150" s="107">
        <f t="shared" si="33"/>
        <v>0</v>
      </c>
      <c r="Q150" s="111"/>
      <c r="R150" s="107"/>
      <c r="S150" s="107">
        <f t="shared" si="34"/>
        <v>0</v>
      </c>
      <c r="T150" s="107"/>
      <c r="U150" s="107"/>
      <c r="V150" s="107">
        <f t="shared" si="35"/>
        <v>0</v>
      </c>
      <c r="W150" s="107"/>
      <c r="X150" s="107"/>
      <c r="Y150" s="107">
        <f t="shared" si="36"/>
        <v>0</v>
      </c>
      <c r="Z150" s="109"/>
      <c r="AA150" s="107"/>
      <c r="AB150" s="109"/>
      <c r="AC150" s="107"/>
      <c r="AD150" s="107"/>
      <c r="AE150" s="113">
        <f t="shared" si="37"/>
        <v>0</v>
      </c>
      <c r="AF150" s="107"/>
      <c r="AG150" s="107"/>
      <c r="AH150" s="107">
        <f t="shared" si="38"/>
        <v>0</v>
      </c>
      <c r="AI150" s="107"/>
      <c r="AJ150" s="107"/>
      <c r="AK150" s="107"/>
      <c r="AL150" s="114">
        <f t="shared" ca="1" si="39"/>
        <v>2</v>
      </c>
      <c r="AM150" s="126" t="str">
        <f t="shared" ca="1" si="40"/>
        <v>Atención Remota</v>
      </c>
    </row>
    <row r="151" spans="1:39" s="26" customFormat="1" ht="18" customHeight="1" x14ac:dyDescent="0.25">
      <c r="A151" s="125">
        <v>137</v>
      </c>
      <c r="B151" s="107"/>
      <c r="C151" s="108"/>
      <c r="D151" s="109"/>
      <c r="E151" s="110"/>
      <c r="F151" s="111"/>
      <c r="G151" s="112" t="str">
        <f t="shared" ca="1" si="28"/>
        <v>121 años, 2 meses, 3 días</v>
      </c>
      <c r="H151" s="112" t="str">
        <f t="shared" ca="1" si="29"/>
        <v>SI</v>
      </c>
      <c r="I151" s="107">
        <f t="shared" ca="1" si="30"/>
        <v>1</v>
      </c>
      <c r="J151" s="107"/>
      <c r="K151" s="107">
        <f t="shared" si="31"/>
        <v>1</v>
      </c>
      <c r="L151" s="107"/>
      <c r="M151" s="107">
        <f t="shared" si="32"/>
        <v>0</v>
      </c>
      <c r="N151" s="111"/>
      <c r="O151" s="107"/>
      <c r="P151" s="107">
        <f t="shared" si="33"/>
        <v>0</v>
      </c>
      <c r="Q151" s="111"/>
      <c r="R151" s="107"/>
      <c r="S151" s="107">
        <f t="shared" si="34"/>
        <v>0</v>
      </c>
      <c r="T151" s="107"/>
      <c r="U151" s="107"/>
      <c r="V151" s="107">
        <f t="shared" si="35"/>
        <v>0</v>
      </c>
      <c r="W151" s="107"/>
      <c r="X151" s="107"/>
      <c r="Y151" s="107">
        <f t="shared" si="36"/>
        <v>0</v>
      </c>
      <c r="Z151" s="109"/>
      <c r="AA151" s="107"/>
      <c r="AB151" s="109"/>
      <c r="AC151" s="107"/>
      <c r="AD151" s="107"/>
      <c r="AE151" s="113">
        <f t="shared" si="37"/>
        <v>0</v>
      </c>
      <c r="AF151" s="107"/>
      <c r="AG151" s="107"/>
      <c r="AH151" s="107">
        <f t="shared" si="38"/>
        <v>0</v>
      </c>
      <c r="AI151" s="107"/>
      <c r="AJ151" s="107"/>
      <c r="AK151" s="107"/>
      <c r="AL151" s="114">
        <f t="shared" ca="1" si="39"/>
        <v>2</v>
      </c>
      <c r="AM151" s="126" t="str">
        <f t="shared" ca="1" si="40"/>
        <v>Atención Remota</v>
      </c>
    </row>
    <row r="152" spans="1:39" s="26" customFormat="1" ht="18" customHeight="1" x14ac:dyDescent="0.25">
      <c r="A152" s="125">
        <v>138</v>
      </c>
      <c r="B152" s="107"/>
      <c r="C152" s="108"/>
      <c r="D152" s="109"/>
      <c r="E152" s="110"/>
      <c r="F152" s="111"/>
      <c r="G152" s="112" t="str">
        <f t="shared" ca="1" si="28"/>
        <v>121 años, 2 meses, 3 días</v>
      </c>
      <c r="H152" s="112" t="str">
        <f t="shared" ca="1" si="29"/>
        <v>SI</v>
      </c>
      <c r="I152" s="107">
        <f t="shared" ca="1" si="30"/>
        <v>1</v>
      </c>
      <c r="J152" s="107"/>
      <c r="K152" s="107">
        <f t="shared" si="31"/>
        <v>1</v>
      </c>
      <c r="L152" s="107"/>
      <c r="M152" s="107">
        <f t="shared" si="32"/>
        <v>0</v>
      </c>
      <c r="N152" s="111"/>
      <c r="O152" s="107"/>
      <c r="P152" s="107">
        <f t="shared" si="33"/>
        <v>0</v>
      </c>
      <c r="Q152" s="111"/>
      <c r="R152" s="107"/>
      <c r="S152" s="107">
        <f t="shared" si="34"/>
        <v>0</v>
      </c>
      <c r="T152" s="107"/>
      <c r="U152" s="107"/>
      <c r="V152" s="107">
        <f t="shared" si="35"/>
        <v>0</v>
      </c>
      <c r="W152" s="107"/>
      <c r="X152" s="107"/>
      <c r="Y152" s="107">
        <f t="shared" si="36"/>
        <v>0</v>
      </c>
      <c r="Z152" s="109"/>
      <c r="AA152" s="107"/>
      <c r="AB152" s="109"/>
      <c r="AC152" s="107"/>
      <c r="AD152" s="107"/>
      <c r="AE152" s="113">
        <f t="shared" si="37"/>
        <v>0</v>
      </c>
      <c r="AF152" s="107"/>
      <c r="AG152" s="107"/>
      <c r="AH152" s="107">
        <f t="shared" si="38"/>
        <v>0</v>
      </c>
      <c r="AI152" s="107"/>
      <c r="AJ152" s="107"/>
      <c r="AK152" s="107"/>
      <c r="AL152" s="114">
        <f t="shared" ca="1" si="39"/>
        <v>2</v>
      </c>
      <c r="AM152" s="126" t="str">
        <f t="shared" ca="1" si="40"/>
        <v>Atención Remota</v>
      </c>
    </row>
    <row r="153" spans="1:39" s="26" customFormat="1" ht="18" customHeight="1" x14ac:dyDescent="0.25">
      <c r="A153" s="125">
        <v>139</v>
      </c>
      <c r="B153" s="107"/>
      <c r="C153" s="108"/>
      <c r="D153" s="109"/>
      <c r="E153" s="110"/>
      <c r="F153" s="111"/>
      <c r="G153" s="112" t="str">
        <f t="shared" ca="1" si="28"/>
        <v>121 años, 2 meses, 3 días</v>
      </c>
      <c r="H153" s="112" t="str">
        <f t="shared" ca="1" si="29"/>
        <v>SI</v>
      </c>
      <c r="I153" s="107">
        <f t="shared" ca="1" si="30"/>
        <v>1</v>
      </c>
      <c r="J153" s="107"/>
      <c r="K153" s="107">
        <f t="shared" si="31"/>
        <v>1</v>
      </c>
      <c r="L153" s="107"/>
      <c r="M153" s="107">
        <f t="shared" si="32"/>
        <v>0</v>
      </c>
      <c r="N153" s="111"/>
      <c r="O153" s="107"/>
      <c r="P153" s="107">
        <f t="shared" si="33"/>
        <v>0</v>
      </c>
      <c r="Q153" s="111"/>
      <c r="R153" s="107"/>
      <c r="S153" s="107">
        <f t="shared" si="34"/>
        <v>0</v>
      </c>
      <c r="T153" s="107"/>
      <c r="U153" s="107"/>
      <c r="V153" s="107">
        <f t="shared" si="35"/>
        <v>0</v>
      </c>
      <c r="W153" s="107"/>
      <c r="X153" s="107"/>
      <c r="Y153" s="107">
        <f t="shared" si="36"/>
        <v>0</v>
      </c>
      <c r="Z153" s="109"/>
      <c r="AA153" s="107"/>
      <c r="AB153" s="109"/>
      <c r="AC153" s="107"/>
      <c r="AD153" s="107"/>
      <c r="AE153" s="113">
        <f t="shared" si="37"/>
        <v>0</v>
      </c>
      <c r="AF153" s="107"/>
      <c r="AG153" s="107"/>
      <c r="AH153" s="107">
        <f t="shared" si="38"/>
        <v>0</v>
      </c>
      <c r="AI153" s="107"/>
      <c r="AJ153" s="107"/>
      <c r="AK153" s="107"/>
      <c r="AL153" s="114">
        <f t="shared" ca="1" si="39"/>
        <v>2</v>
      </c>
      <c r="AM153" s="126" t="str">
        <f t="shared" ca="1" si="40"/>
        <v>Atención Remota</v>
      </c>
    </row>
    <row r="154" spans="1:39" s="26" customFormat="1" ht="18" customHeight="1" x14ac:dyDescent="0.25">
      <c r="A154" s="125">
        <v>140</v>
      </c>
      <c r="B154" s="107"/>
      <c r="C154" s="108"/>
      <c r="D154" s="109"/>
      <c r="E154" s="110"/>
      <c r="F154" s="111"/>
      <c r="G154" s="112" t="str">
        <f t="shared" ca="1" si="28"/>
        <v>121 años, 2 meses, 3 días</v>
      </c>
      <c r="H154" s="112" t="str">
        <f t="shared" ca="1" si="29"/>
        <v>SI</v>
      </c>
      <c r="I154" s="107">
        <f t="shared" ca="1" si="30"/>
        <v>1</v>
      </c>
      <c r="J154" s="107"/>
      <c r="K154" s="107">
        <f t="shared" si="31"/>
        <v>1</v>
      </c>
      <c r="L154" s="107"/>
      <c r="M154" s="107">
        <f t="shared" si="32"/>
        <v>0</v>
      </c>
      <c r="N154" s="111"/>
      <c r="O154" s="107"/>
      <c r="P154" s="107">
        <f t="shared" si="33"/>
        <v>0</v>
      </c>
      <c r="Q154" s="111"/>
      <c r="R154" s="107"/>
      <c r="S154" s="107">
        <f t="shared" si="34"/>
        <v>0</v>
      </c>
      <c r="T154" s="107"/>
      <c r="U154" s="107"/>
      <c r="V154" s="107">
        <f t="shared" si="35"/>
        <v>0</v>
      </c>
      <c r="W154" s="107"/>
      <c r="X154" s="107"/>
      <c r="Y154" s="107">
        <f t="shared" si="36"/>
        <v>0</v>
      </c>
      <c r="Z154" s="109"/>
      <c r="AA154" s="107"/>
      <c r="AB154" s="109"/>
      <c r="AC154" s="107"/>
      <c r="AD154" s="107"/>
      <c r="AE154" s="113">
        <f t="shared" si="37"/>
        <v>0</v>
      </c>
      <c r="AF154" s="107"/>
      <c r="AG154" s="107"/>
      <c r="AH154" s="107">
        <f t="shared" si="38"/>
        <v>0</v>
      </c>
      <c r="AI154" s="107"/>
      <c r="AJ154" s="107"/>
      <c r="AK154" s="107"/>
      <c r="AL154" s="114">
        <f t="shared" ca="1" si="39"/>
        <v>2</v>
      </c>
      <c r="AM154" s="126" t="str">
        <f t="shared" ca="1" si="40"/>
        <v>Atención Remota</v>
      </c>
    </row>
    <row r="155" spans="1:39" s="26" customFormat="1" ht="18" customHeight="1" x14ac:dyDescent="0.25">
      <c r="A155" s="125">
        <v>141</v>
      </c>
      <c r="B155" s="107"/>
      <c r="C155" s="108"/>
      <c r="D155" s="109"/>
      <c r="E155" s="110"/>
      <c r="F155" s="111"/>
      <c r="G155" s="112" t="str">
        <f t="shared" ca="1" si="28"/>
        <v>121 años, 2 meses, 3 días</v>
      </c>
      <c r="H155" s="112" t="str">
        <f t="shared" ca="1" si="29"/>
        <v>SI</v>
      </c>
      <c r="I155" s="107">
        <f t="shared" ca="1" si="30"/>
        <v>1</v>
      </c>
      <c r="J155" s="107"/>
      <c r="K155" s="107">
        <f t="shared" si="31"/>
        <v>1</v>
      </c>
      <c r="L155" s="107"/>
      <c r="M155" s="107">
        <f t="shared" si="32"/>
        <v>0</v>
      </c>
      <c r="N155" s="111"/>
      <c r="O155" s="107"/>
      <c r="P155" s="107">
        <f t="shared" si="33"/>
        <v>0</v>
      </c>
      <c r="Q155" s="111"/>
      <c r="R155" s="107"/>
      <c r="S155" s="107">
        <f t="shared" si="34"/>
        <v>0</v>
      </c>
      <c r="T155" s="107"/>
      <c r="U155" s="107"/>
      <c r="V155" s="107">
        <f t="shared" si="35"/>
        <v>0</v>
      </c>
      <c r="W155" s="107"/>
      <c r="X155" s="107"/>
      <c r="Y155" s="107">
        <f t="shared" si="36"/>
        <v>0</v>
      </c>
      <c r="Z155" s="109"/>
      <c r="AA155" s="107"/>
      <c r="AB155" s="109"/>
      <c r="AC155" s="107"/>
      <c r="AD155" s="107"/>
      <c r="AE155" s="113">
        <f t="shared" si="37"/>
        <v>0</v>
      </c>
      <c r="AF155" s="107"/>
      <c r="AG155" s="107"/>
      <c r="AH155" s="107">
        <f t="shared" si="38"/>
        <v>0</v>
      </c>
      <c r="AI155" s="107"/>
      <c r="AJ155" s="107"/>
      <c r="AK155" s="107"/>
      <c r="AL155" s="114">
        <f t="shared" ca="1" si="39"/>
        <v>2</v>
      </c>
      <c r="AM155" s="126" t="str">
        <f t="shared" ca="1" si="40"/>
        <v>Atención Remota</v>
      </c>
    </row>
    <row r="156" spans="1:39" s="26" customFormat="1" ht="18" customHeight="1" x14ac:dyDescent="0.25">
      <c r="A156" s="125">
        <v>142</v>
      </c>
      <c r="B156" s="107"/>
      <c r="C156" s="108"/>
      <c r="D156" s="109"/>
      <c r="E156" s="110"/>
      <c r="F156" s="111"/>
      <c r="G156" s="112" t="str">
        <f t="shared" ca="1" si="28"/>
        <v>121 años, 2 meses, 3 días</v>
      </c>
      <c r="H156" s="112" t="str">
        <f t="shared" ca="1" si="29"/>
        <v>SI</v>
      </c>
      <c r="I156" s="107">
        <f t="shared" ca="1" si="30"/>
        <v>1</v>
      </c>
      <c r="J156" s="107"/>
      <c r="K156" s="107">
        <f t="shared" si="31"/>
        <v>1</v>
      </c>
      <c r="L156" s="107"/>
      <c r="M156" s="107">
        <f t="shared" si="32"/>
        <v>0</v>
      </c>
      <c r="N156" s="111"/>
      <c r="O156" s="107"/>
      <c r="P156" s="107">
        <f t="shared" si="33"/>
        <v>0</v>
      </c>
      <c r="Q156" s="111"/>
      <c r="R156" s="107"/>
      <c r="S156" s="107">
        <f t="shared" si="34"/>
        <v>0</v>
      </c>
      <c r="T156" s="107"/>
      <c r="U156" s="107"/>
      <c r="V156" s="107">
        <f t="shared" si="35"/>
        <v>0</v>
      </c>
      <c r="W156" s="107"/>
      <c r="X156" s="107"/>
      <c r="Y156" s="107">
        <f t="shared" si="36"/>
        <v>0</v>
      </c>
      <c r="Z156" s="109"/>
      <c r="AA156" s="107"/>
      <c r="AB156" s="109"/>
      <c r="AC156" s="107"/>
      <c r="AD156" s="107"/>
      <c r="AE156" s="113">
        <f t="shared" si="37"/>
        <v>0</v>
      </c>
      <c r="AF156" s="107"/>
      <c r="AG156" s="107"/>
      <c r="AH156" s="107">
        <f t="shared" si="38"/>
        <v>0</v>
      </c>
      <c r="AI156" s="107"/>
      <c r="AJ156" s="107"/>
      <c r="AK156" s="107"/>
      <c r="AL156" s="114">
        <f t="shared" ca="1" si="39"/>
        <v>2</v>
      </c>
      <c r="AM156" s="126" t="str">
        <f t="shared" ca="1" si="40"/>
        <v>Atención Remota</v>
      </c>
    </row>
    <row r="157" spans="1:39" s="26" customFormat="1" ht="18" customHeight="1" x14ac:dyDescent="0.25">
      <c r="A157" s="125">
        <v>143</v>
      </c>
      <c r="B157" s="107"/>
      <c r="C157" s="108"/>
      <c r="D157" s="109"/>
      <c r="E157" s="110"/>
      <c r="F157" s="111"/>
      <c r="G157" s="112" t="str">
        <f t="shared" ca="1" si="28"/>
        <v>121 años, 2 meses, 3 días</v>
      </c>
      <c r="H157" s="112" t="str">
        <f t="shared" ca="1" si="29"/>
        <v>SI</v>
      </c>
      <c r="I157" s="107">
        <f t="shared" ca="1" si="30"/>
        <v>1</v>
      </c>
      <c r="J157" s="107"/>
      <c r="K157" s="107">
        <f t="shared" si="31"/>
        <v>1</v>
      </c>
      <c r="L157" s="107"/>
      <c r="M157" s="107">
        <f t="shared" si="32"/>
        <v>0</v>
      </c>
      <c r="N157" s="111"/>
      <c r="O157" s="107"/>
      <c r="P157" s="107">
        <f t="shared" si="33"/>
        <v>0</v>
      </c>
      <c r="Q157" s="111"/>
      <c r="R157" s="107"/>
      <c r="S157" s="107">
        <f t="shared" si="34"/>
        <v>0</v>
      </c>
      <c r="T157" s="107"/>
      <c r="U157" s="107"/>
      <c r="V157" s="107">
        <f t="shared" si="35"/>
        <v>0</v>
      </c>
      <c r="W157" s="107"/>
      <c r="X157" s="107"/>
      <c r="Y157" s="107">
        <f t="shared" si="36"/>
        <v>0</v>
      </c>
      <c r="Z157" s="109"/>
      <c r="AA157" s="107"/>
      <c r="AB157" s="109"/>
      <c r="AC157" s="107"/>
      <c r="AD157" s="107"/>
      <c r="AE157" s="113">
        <f t="shared" si="37"/>
        <v>0</v>
      </c>
      <c r="AF157" s="107"/>
      <c r="AG157" s="107"/>
      <c r="AH157" s="107">
        <f t="shared" si="38"/>
        <v>0</v>
      </c>
      <c r="AI157" s="107"/>
      <c r="AJ157" s="107"/>
      <c r="AK157" s="107"/>
      <c r="AL157" s="114">
        <f t="shared" ca="1" si="39"/>
        <v>2</v>
      </c>
      <c r="AM157" s="126" t="str">
        <f t="shared" ca="1" si="40"/>
        <v>Atención Remota</v>
      </c>
    </row>
    <row r="158" spans="1:39" s="26" customFormat="1" ht="18" customHeight="1" x14ac:dyDescent="0.25">
      <c r="A158" s="125">
        <v>144</v>
      </c>
      <c r="B158" s="107"/>
      <c r="C158" s="108"/>
      <c r="D158" s="109"/>
      <c r="E158" s="110"/>
      <c r="F158" s="111"/>
      <c r="G158" s="112" t="str">
        <f t="shared" ca="1" si="28"/>
        <v>121 años, 2 meses, 3 días</v>
      </c>
      <c r="H158" s="112" t="str">
        <f t="shared" ca="1" si="29"/>
        <v>SI</v>
      </c>
      <c r="I158" s="107">
        <f t="shared" ca="1" si="30"/>
        <v>1</v>
      </c>
      <c r="J158" s="107"/>
      <c r="K158" s="107">
        <f t="shared" si="31"/>
        <v>1</v>
      </c>
      <c r="L158" s="107"/>
      <c r="M158" s="107">
        <f t="shared" si="32"/>
        <v>0</v>
      </c>
      <c r="N158" s="111"/>
      <c r="O158" s="107"/>
      <c r="P158" s="107">
        <f t="shared" si="33"/>
        <v>0</v>
      </c>
      <c r="Q158" s="111"/>
      <c r="R158" s="107"/>
      <c r="S158" s="107">
        <f t="shared" si="34"/>
        <v>0</v>
      </c>
      <c r="T158" s="107"/>
      <c r="U158" s="107"/>
      <c r="V158" s="107">
        <f t="shared" si="35"/>
        <v>0</v>
      </c>
      <c r="W158" s="107"/>
      <c r="X158" s="107"/>
      <c r="Y158" s="107">
        <f t="shared" si="36"/>
        <v>0</v>
      </c>
      <c r="Z158" s="109"/>
      <c r="AA158" s="107"/>
      <c r="AB158" s="109"/>
      <c r="AC158" s="107"/>
      <c r="AD158" s="107"/>
      <c r="AE158" s="113">
        <f t="shared" si="37"/>
        <v>0</v>
      </c>
      <c r="AF158" s="107"/>
      <c r="AG158" s="107"/>
      <c r="AH158" s="107">
        <f t="shared" si="38"/>
        <v>0</v>
      </c>
      <c r="AI158" s="107"/>
      <c r="AJ158" s="107"/>
      <c r="AK158" s="107"/>
      <c r="AL158" s="114">
        <f t="shared" ca="1" si="39"/>
        <v>2</v>
      </c>
      <c r="AM158" s="126" t="str">
        <f t="shared" ca="1" si="40"/>
        <v>Atención Remota</v>
      </c>
    </row>
    <row r="159" spans="1:39" s="26" customFormat="1" ht="18" customHeight="1" x14ac:dyDescent="0.25">
      <c r="A159" s="125">
        <v>145</v>
      </c>
      <c r="B159" s="107"/>
      <c r="C159" s="108"/>
      <c r="D159" s="109"/>
      <c r="E159" s="110"/>
      <c r="F159" s="111"/>
      <c r="G159" s="112" t="str">
        <f t="shared" ca="1" si="28"/>
        <v>121 años, 2 meses, 3 días</v>
      </c>
      <c r="H159" s="112" t="str">
        <f t="shared" ca="1" si="29"/>
        <v>SI</v>
      </c>
      <c r="I159" s="107">
        <f t="shared" ca="1" si="30"/>
        <v>1</v>
      </c>
      <c r="J159" s="107"/>
      <c r="K159" s="107">
        <f t="shared" si="31"/>
        <v>1</v>
      </c>
      <c r="L159" s="107"/>
      <c r="M159" s="107">
        <f t="shared" si="32"/>
        <v>0</v>
      </c>
      <c r="N159" s="111"/>
      <c r="O159" s="107"/>
      <c r="P159" s="107">
        <f t="shared" si="33"/>
        <v>0</v>
      </c>
      <c r="Q159" s="111"/>
      <c r="R159" s="107"/>
      <c r="S159" s="107">
        <f t="shared" si="34"/>
        <v>0</v>
      </c>
      <c r="T159" s="107"/>
      <c r="U159" s="107"/>
      <c r="V159" s="107">
        <f t="shared" si="35"/>
        <v>0</v>
      </c>
      <c r="W159" s="107"/>
      <c r="X159" s="107"/>
      <c r="Y159" s="107">
        <f t="shared" si="36"/>
        <v>0</v>
      </c>
      <c r="Z159" s="109"/>
      <c r="AA159" s="107"/>
      <c r="AB159" s="109"/>
      <c r="AC159" s="107"/>
      <c r="AD159" s="107"/>
      <c r="AE159" s="113">
        <f t="shared" si="37"/>
        <v>0</v>
      </c>
      <c r="AF159" s="107"/>
      <c r="AG159" s="107"/>
      <c r="AH159" s="107">
        <f t="shared" si="38"/>
        <v>0</v>
      </c>
      <c r="AI159" s="107"/>
      <c r="AJ159" s="107"/>
      <c r="AK159" s="107"/>
      <c r="AL159" s="114">
        <f t="shared" ca="1" si="39"/>
        <v>2</v>
      </c>
      <c r="AM159" s="126" t="str">
        <f t="shared" ca="1" si="40"/>
        <v>Atención Remota</v>
      </c>
    </row>
    <row r="160" spans="1:39" s="26" customFormat="1" ht="18" customHeight="1" x14ac:dyDescent="0.25">
      <c r="A160" s="125">
        <v>146</v>
      </c>
      <c r="B160" s="107"/>
      <c r="C160" s="108"/>
      <c r="D160" s="109"/>
      <c r="E160" s="110"/>
      <c r="F160" s="111"/>
      <c r="G160" s="112" t="str">
        <f t="shared" ca="1" si="28"/>
        <v>121 años, 2 meses, 3 días</v>
      </c>
      <c r="H160" s="112" t="str">
        <f t="shared" ca="1" si="29"/>
        <v>SI</v>
      </c>
      <c r="I160" s="107">
        <f t="shared" ca="1" si="30"/>
        <v>1</v>
      </c>
      <c r="J160" s="107"/>
      <c r="K160" s="107">
        <f t="shared" si="31"/>
        <v>1</v>
      </c>
      <c r="L160" s="107"/>
      <c r="M160" s="107">
        <f t="shared" si="32"/>
        <v>0</v>
      </c>
      <c r="N160" s="111"/>
      <c r="O160" s="107"/>
      <c r="P160" s="107">
        <f t="shared" si="33"/>
        <v>0</v>
      </c>
      <c r="Q160" s="111"/>
      <c r="R160" s="107"/>
      <c r="S160" s="107">
        <f t="shared" si="34"/>
        <v>0</v>
      </c>
      <c r="T160" s="107"/>
      <c r="U160" s="107"/>
      <c r="V160" s="107">
        <f t="shared" si="35"/>
        <v>0</v>
      </c>
      <c r="W160" s="107"/>
      <c r="X160" s="107"/>
      <c r="Y160" s="107">
        <f t="shared" si="36"/>
        <v>0</v>
      </c>
      <c r="Z160" s="109"/>
      <c r="AA160" s="107"/>
      <c r="AB160" s="109"/>
      <c r="AC160" s="107"/>
      <c r="AD160" s="107"/>
      <c r="AE160" s="113">
        <f t="shared" si="37"/>
        <v>0</v>
      </c>
      <c r="AF160" s="107"/>
      <c r="AG160" s="107"/>
      <c r="AH160" s="107">
        <f t="shared" si="38"/>
        <v>0</v>
      </c>
      <c r="AI160" s="107"/>
      <c r="AJ160" s="107"/>
      <c r="AK160" s="107"/>
      <c r="AL160" s="114">
        <f t="shared" ca="1" si="39"/>
        <v>2</v>
      </c>
      <c r="AM160" s="126" t="str">
        <f t="shared" ca="1" si="40"/>
        <v>Atención Remota</v>
      </c>
    </row>
    <row r="161" spans="1:39" s="26" customFormat="1" ht="18" customHeight="1" x14ac:dyDescent="0.25">
      <c r="A161" s="125">
        <v>147</v>
      </c>
      <c r="B161" s="107"/>
      <c r="C161" s="108"/>
      <c r="D161" s="109"/>
      <c r="E161" s="110"/>
      <c r="F161" s="111"/>
      <c r="G161" s="112" t="str">
        <f t="shared" ca="1" si="28"/>
        <v>121 años, 2 meses, 3 días</v>
      </c>
      <c r="H161" s="112" t="str">
        <f t="shared" ca="1" si="29"/>
        <v>SI</v>
      </c>
      <c r="I161" s="107">
        <f t="shared" ca="1" si="30"/>
        <v>1</v>
      </c>
      <c r="J161" s="107"/>
      <c r="K161" s="107">
        <f t="shared" si="31"/>
        <v>1</v>
      </c>
      <c r="L161" s="107"/>
      <c r="M161" s="107">
        <f t="shared" si="32"/>
        <v>0</v>
      </c>
      <c r="N161" s="111"/>
      <c r="O161" s="107"/>
      <c r="P161" s="107">
        <f t="shared" si="33"/>
        <v>0</v>
      </c>
      <c r="Q161" s="111"/>
      <c r="R161" s="107"/>
      <c r="S161" s="107">
        <f t="shared" si="34"/>
        <v>0</v>
      </c>
      <c r="T161" s="107"/>
      <c r="U161" s="107"/>
      <c r="V161" s="107">
        <f t="shared" si="35"/>
        <v>0</v>
      </c>
      <c r="W161" s="107"/>
      <c r="X161" s="107"/>
      <c r="Y161" s="107">
        <f t="shared" si="36"/>
        <v>0</v>
      </c>
      <c r="Z161" s="109"/>
      <c r="AA161" s="107"/>
      <c r="AB161" s="109"/>
      <c r="AC161" s="107"/>
      <c r="AD161" s="107"/>
      <c r="AE161" s="113">
        <f t="shared" si="37"/>
        <v>0</v>
      </c>
      <c r="AF161" s="107"/>
      <c r="AG161" s="107"/>
      <c r="AH161" s="107">
        <f t="shared" si="38"/>
        <v>0</v>
      </c>
      <c r="AI161" s="107"/>
      <c r="AJ161" s="107"/>
      <c r="AK161" s="107"/>
      <c r="AL161" s="114">
        <f t="shared" ca="1" si="39"/>
        <v>2</v>
      </c>
      <c r="AM161" s="126" t="str">
        <f t="shared" ca="1" si="40"/>
        <v>Atención Remota</v>
      </c>
    </row>
    <row r="162" spans="1:39" s="26" customFormat="1" ht="18" customHeight="1" x14ac:dyDescent="0.25">
      <c r="A162" s="125">
        <v>148</v>
      </c>
      <c r="B162" s="107"/>
      <c r="C162" s="108"/>
      <c r="D162" s="109"/>
      <c r="E162" s="110"/>
      <c r="F162" s="111"/>
      <c r="G162" s="112" t="str">
        <f t="shared" ca="1" si="28"/>
        <v>121 años, 2 meses, 3 días</v>
      </c>
      <c r="H162" s="112" t="str">
        <f t="shared" ca="1" si="29"/>
        <v>SI</v>
      </c>
      <c r="I162" s="107">
        <f t="shared" ca="1" si="30"/>
        <v>1</v>
      </c>
      <c r="J162" s="107"/>
      <c r="K162" s="107">
        <f t="shared" si="31"/>
        <v>1</v>
      </c>
      <c r="L162" s="107"/>
      <c r="M162" s="107">
        <f t="shared" si="32"/>
        <v>0</v>
      </c>
      <c r="N162" s="111"/>
      <c r="O162" s="107"/>
      <c r="P162" s="107">
        <f t="shared" si="33"/>
        <v>0</v>
      </c>
      <c r="Q162" s="111"/>
      <c r="R162" s="107"/>
      <c r="S162" s="107">
        <f t="shared" si="34"/>
        <v>0</v>
      </c>
      <c r="T162" s="107"/>
      <c r="U162" s="107"/>
      <c r="V162" s="107">
        <f t="shared" si="35"/>
        <v>0</v>
      </c>
      <c r="W162" s="107"/>
      <c r="X162" s="107"/>
      <c r="Y162" s="107">
        <f t="shared" si="36"/>
        <v>0</v>
      </c>
      <c r="Z162" s="109"/>
      <c r="AA162" s="107"/>
      <c r="AB162" s="109"/>
      <c r="AC162" s="107"/>
      <c r="AD162" s="107"/>
      <c r="AE162" s="113">
        <f t="shared" si="37"/>
        <v>0</v>
      </c>
      <c r="AF162" s="107"/>
      <c r="AG162" s="107"/>
      <c r="AH162" s="107">
        <f t="shared" si="38"/>
        <v>0</v>
      </c>
      <c r="AI162" s="107"/>
      <c r="AJ162" s="107"/>
      <c r="AK162" s="107"/>
      <c r="AL162" s="114">
        <f t="shared" ca="1" si="39"/>
        <v>2</v>
      </c>
      <c r="AM162" s="126" t="str">
        <f t="shared" ca="1" si="40"/>
        <v>Atención Remota</v>
      </c>
    </row>
    <row r="163" spans="1:39" s="26" customFormat="1" ht="18" customHeight="1" x14ac:dyDescent="0.25">
      <c r="A163" s="125">
        <v>149</v>
      </c>
      <c r="B163" s="107"/>
      <c r="C163" s="108"/>
      <c r="D163" s="109"/>
      <c r="E163" s="110"/>
      <c r="F163" s="111"/>
      <c r="G163" s="112" t="str">
        <f t="shared" ca="1" si="28"/>
        <v>121 años, 2 meses, 3 días</v>
      </c>
      <c r="H163" s="112" t="str">
        <f t="shared" ca="1" si="29"/>
        <v>SI</v>
      </c>
      <c r="I163" s="107">
        <f t="shared" ca="1" si="30"/>
        <v>1</v>
      </c>
      <c r="J163" s="107"/>
      <c r="K163" s="107">
        <f t="shared" si="31"/>
        <v>1</v>
      </c>
      <c r="L163" s="107"/>
      <c r="M163" s="107">
        <f t="shared" si="32"/>
        <v>0</v>
      </c>
      <c r="N163" s="111"/>
      <c r="O163" s="107"/>
      <c r="P163" s="107">
        <f t="shared" si="33"/>
        <v>0</v>
      </c>
      <c r="Q163" s="111"/>
      <c r="R163" s="107"/>
      <c r="S163" s="107">
        <f t="shared" si="34"/>
        <v>0</v>
      </c>
      <c r="T163" s="107"/>
      <c r="U163" s="107"/>
      <c r="V163" s="107">
        <f t="shared" si="35"/>
        <v>0</v>
      </c>
      <c r="W163" s="107"/>
      <c r="X163" s="107"/>
      <c r="Y163" s="107">
        <f t="shared" si="36"/>
        <v>0</v>
      </c>
      <c r="Z163" s="109"/>
      <c r="AA163" s="107"/>
      <c r="AB163" s="109"/>
      <c r="AC163" s="107"/>
      <c r="AD163" s="107"/>
      <c r="AE163" s="113">
        <f t="shared" si="37"/>
        <v>0</v>
      </c>
      <c r="AF163" s="107"/>
      <c r="AG163" s="107"/>
      <c r="AH163" s="107">
        <f t="shared" si="38"/>
        <v>0</v>
      </c>
      <c r="AI163" s="107"/>
      <c r="AJ163" s="107"/>
      <c r="AK163" s="107"/>
      <c r="AL163" s="114">
        <f t="shared" ca="1" si="39"/>
        <v>2</v>
      </c>
      <c r="AM163" s="126" t="str">
        <f t="shared" ca="1" si="40"/>
        <v>Atención Remota</v>
      </c>
    </row>
    <row r="164" spans="1:39" s="26" customFormat="1" ht="18" customHeight="1" x14ac:dyDescent="0.25">
      <c r="A164" s="125">
        <v>150</v>
      </c>
      <c r="B164" s="107"/>
      <c r="C164" s="108"/>
      <c r="D164" s="109"/>
      <c r="E164" s="110"/>
      <c r="F164" s="111"/>
      <c r="G164" s="112" t="str">
        <f t="shared" ca="1" si="28"/>
        <v>121 años, 2 meses, 3 días</v>
      </c>
      <c r="H164" s="112" t="str">
        <f t="shared" ca="1" si="29"/>
        <v>SI</v>
      </c>
      <c r="I164" s="107">
        <f t="shared" ca="1" si="30"/>
        <v>1</v>
      </c>
      <c r="J164" s="107"/>
      <c r="K164" s="107">
        <f t="shared" si="31"/>
        <v>1</v>
      </c>
      <c r="L164" s="107"/>
      <c r="M164" s="107">
        <f t="shared" si="32"/>
        <v>0</v>
      </c>
      <c r="N164" s="111"/>
      <c r="O164" s="107"/>
      <c r="P164" s="107">
        <f t="shared" si="33"/>
        <v>0</v>
      </c>
      <c r="Q164" s="111"/>
      <c r="R164" s="107"/>
      <c r="S164" s="107">
        <f t="shared" si="34"/>
        <v>0</v>
      </c>
      <c r="T164" s="107"/>
      <c r="U164" s="107"/>
      <c r="V164" s="107">
        <f t="shared" si="35"/>
        <v>0</v>
      </c>
      <c r="W164" s="107"/>
      <c r="X164" s="107"/>
      <c r="Y164" s="107">
        <f t="shared" si="36"/>
        <v>0</v>
      </c>
      <c r="Z164" s="109"/>
      <c r="AA164" s="107"/>
      <c r="AB164" s="109"/>
      <c r="AC164" s="107"/>
      <c r="AD164" s="107"/>
      <c r="AE164" s="113">
        <f t="shared" si="37"/>
        <v>0</v>
      </c>
      <c r="AF164" s="107"/>
      <c r="AG164" s="107"/>
      <c r="AH164" s="107">
        <f t="shared" si="38"/>
        <v>0</v>
      </c>
      <c r="AI164" s="107"/>
      <c r="AJ164" s="107"/>
      <c r="AK164" s="107"/>
      <c r="AL164" s="114">
        <f t="shared" ca="1" si="39"/>
        <v>2</v>
      </c>
      <c r="AM164" s="126" t="str">
        <f t="shared" ca="1" si="40"/>
        <v>Atención Remota</v>
      </c>
    </row>
    <row r="165" spans="1:39" s="26" customFormat="1" ht="18" customHeight="1" x14ac:dyDescent="0.25">
      <c r="A165" s="125">
        <v>151</v>
      </c>
      <c r="B165" s="107"/>
      <c r="C165" s="108"/>
      <c r="D165" s="109"/>
      <c r="E165" s="110"/>
      <c r="F165" s="111"/>
      <c r="G165" s="112" t="str">
        <f t="shared" ca="1" si="28"/>
        <v>121 años, 2 meses, 3 días</v>
      </c>
      <c r="H165" s="112" t="str">
        <f t="shared" ca="1" si="29"/>
        <v>SI</v>
      </c>
      <c r="I165" s="107">
        <f t="shared" ca="1" si="30"/>
        <v>1</v>
      </c>
      <c r="J165" s="107"/>
      <c r="K165" s="107">
        <f t="shared" si="31"/>
        <v>1</v>
      </c>
      <c r="L165" s="107"/>
      <c r="M165" s="107">
        <f t="shared" si="32"/>
        <v>0</v>
      </c>
      <c r="N165" s="111"/>
      <c r="O165" s="107"/>
      <c r="P165" s="107">
        <f t="shared" si="33"/>
        <v>0</v>
      </c>
      <c r="Q165" s="111"/>
      <c r="R165" s="107"/>
      <c r="S165" s="107">
        <f t="shared" si="34"/>
        <v>0</v>
      </c>
      <c r="T165" s="107"/>
      <c r="U165" s="107"/>
      <c r="V165" s="107">
        <f t="shared" si="35"/>
        <v>0</v>
      </c>
      <c r="W165" s="107"/>
      <c r="X165" s="107"/>
      <c r="Y165" s="107">
        <f t="shared" si="36"/>
        <v>0</v>
      </c>
      <c r="Z165" s="109"/>
      <c r="AA165" s="107"/>
      <c r="AB165" s="109"/>
      <c r="AC165" s="107"/>
      <c r="AD165" s="107"/>
      <c r="AE165" s="113">
        <f t="shared" si="37"/>
        <v>0</v>
      </c>
      <c r="AF165" s="107"/>
      <c r="AG165" s="107"/>
      <c r="AH165" s="107">
        <f t="shared" si="38"/>
        <v>0</v>
      </c>
      <c r="AI165" s="107"/>
      <c r="AJ165" s="107"/>
      <c r="AK165" s="107"/>
      <c r="AL165" s="114">
        <f t="shared" ca="1" si="39"/>
        <v>2</v>
      </c>
      <c r="AM165" s="126" t="str">
        <f t="shared" ca="1" si="40"/>
        <v>Atención Remota</v>
      </c>
    </row>
    <row r="166" spans="1:39" s="26" customFormat="1" ht="18" customHeight="1" x14ac:dyDescent="0.25">
      <c r="A166" s="125">
        <v>152</v>
      </c>
      <c r="B166" s="107"/>
      <c r="C166" s="108"/>
      <c r="D166" s="109"/>
      <c r="E166" s="110"/>
      <c r="F166" s="111"/>
      <c r="G166" s="112" t="str">
        <f t="shared" ca="1" si="28"/>
        <v>121 años, 2 meses, 3 días</v>
      </c>
      <c r="H166" s="112" t="str">
        <f t="shared" ca="1" si="29"/>
        <v>SI</v>
      </c>
      <c r="I166" s="107">
        <f t="shared" ca="1" si="30"/>
        <v>1</v>
      </c>
      <c r="J166" s="107"/>
      <c r="K166" s="107">
        <f t="shared" si="31"/>
        <v>1</v>
      </c>
      <c r="L166" s="107"/>
      <c r="M166" s="107">
        <f t="shared" si="32"/>
        <v>0</v>
      </c>
      <c r="N166" s="111"/>
      <c r="O166" s="107"/>
      <c r="P166" s="107">
        <f t="shared" si="33"/>
        <v>0</v>
      </c>
      <c r="Q166" s="111"/>
      <c r="R166" s="107"/>
      <c r="S166" s="107">
        <f t="shared" si="34"/>
        <v>0</v>
      </c>
      <c r="T166" s="107"/>
      <c r="U166" s="107"/>
      <c r="V166" s="107">
        <f t="shared" si="35"/>
        <v>0</v>
      </c>
      <c r="W166" s="107"/>
      <c r="X166" s="107"/>
      <c r="Y166" s="107">
        <f t="shared" si="36"/>
        <v>0</v>
      </c>
      <c r="Z166" s="109"/>
      <c r="AA166" s="107"/>
      <c r="AB166" s="109"/>
      <c r="AC166" s="107"/>
      <c r="AD166" s="107"/>
      <c r="AE166" s="113">
        <f t="shared" si="37"/>
        <v>0</v>
      </c>
      <c r="AF166" s="107"/>
      <c r="AG166" s="107"/>
      <c r="AH166" s="107">
        <f t="shared" si="38"/>
        <v>0</v>
      </c>
      <c r="AI166" s="107"/>
      <c r="AJ166" s="107"/>
      <c r="AK166" s="107"/>
      <c r="AL166" s="114">
        <f t="shared" ca="1" si="39"/>
        <v>2</v>
      </c>
      <c r="AM166" s="126" t="str">
        <f t="shared" ca="1" si="40"/>
        <v>Atención Remota</v>
      </c>
    </row>
    <row r="167" spans="1:39" s="26" customFormat="1" ht="18" customHeight="1" x14ac:dyDescent="0.25">
      <c r="A167" s="125">
        <v>153</v>
      </c>
      <c r="B167" s="107"/>
      <c r="C167" s="108"/>
      <c r="D167" s="109"/>
      <c r="E167" s="110"/>
      <c r="F167" s="111"/>
      <c r="G167" s="112" t="str">
        <f t="shared" ca="1" si="28"/>
        <v>121 años, 2 meses, 3 días</v>
      </c>
      <c r="H167" s="112" t="str">
        <f t="shared" ca="1" si="29"/>
        <v>SI</v>
      </c>
      <c r="I167" s="107">
        <f t="shared" ca="1" si="30"/>
        <v>1</v>
      </c>
      <c r="J167" s="107"/>
      <c r="K167" s="107">
        <f t="shared" si="31"/>
        <v>1</v>
      </c>
      <c r="L167" s="107"/>
      <c r="M167" s="107">
        <f t="shared" si="32"/>
        <v>0</v>
      </c>
      <c r="N167" s="111"/>
      <c r="O167" s="107"/>
      <c r="P167" s="107">
        <f t="shared" si="33"/>
        <v>0</v>
      </c>
      <c r="Q167" s="111"/>
      <c r="R167" s="107"/>
      <c r="S167" s="107">
        <f t="shared" si="34"/>
        <v>0</v>
      </c>
      <c r="T167" s="107"/>
      <c r="U167" s="107"/>
      <c r="V167" s="107">
        <f t="shared" si="35"/>
        <v>0</v>
      </c>
      <c r="W167" s="107"/>
      <c r="X167" s="107"/>
      <c r="Y167" s="107">
        <f t="shared" si="36"/>
        <v>0</v>
      </c>
      <c r="Z167" s="109"/>
      <c r="AA167" s="107"/>
      <c r="AB167" s="109"/>
      <c r="AC167" s="107"/>
      <c r="AD167" s="107"/>
      <c r="AE167" s="113">
        <f t="shared" si="37"/>
        <v>0</v>
      </c>
      <c r="AF167" s="107"/>
      <c r="AG167" s="107"/>
      <c r="AH167" s="107">
        <f t="shared" si="38"/>
        <v>0</v>
      </c>
      <c r="AI167" s="107"/>
      <c r="AJ167" s="107"/>
      <c r="AK167" s="107"/>
      <c r="AL167" s="114">
        <f t="shared" ca="1" si="39"/>
        <v>2</v>
      </c>
      <c r="AM167" s="126" t="str">
        <f t="shared" ca="1" si="40"/>
        <v>Atención Remota</v>
      </c>
    </row>
    <row r="168" spans="1:39" s="26" customFormat="1" ht="18" customHeight="1" x14ac:dyDescent="0.25">
      <c r="A168" s="125">
        <v>154</v>
      </c>
      <c r="B168" s="107"/>
      <c r="C168" s="108"/>
      <c r="D168" s="109"/>
      <c r="E168" s="110"/>
      <c r="F168" s="111"/>
      <c r="G168" s="112" t="str">
        <f t="shared" ca="1" si="28"/>
        <v>121 años, 2 meses, 3 días</v>
      </c>
      <c r="H168" s="112" t="str">
        <f t="shared" ca="1" si="29"/>
        <v>SI</v>
      </c>
      <c r="I168" s="107">
        <f t="shared" ca="1" si="30"/>
        <v>1</v>
      </c>
      <c r="J168" s="107"/>
      <c r="K168" s="107">
        <f t="shared" si="31"/>
        <v>1</v>
      </c>
      <c r="L168" s="107"/>
      <c r="M168" s="107">
        <f t="shared" si="32"/>
        <v>0</v>
      </c>
      <c r="N168" s="111"/>
      <c r="O168" s="107"/>
      <c r="P168" s="107">
        <f t="shared" si="33"/>
        <v>0</v>
      </c>
      <c r="Q168" s="111"/>
      <c r="R168" s="107"/>
      <c r="S168" s="107">
        <f t="shared" si="34"/>
        <v>0</v>
      </c>
      <c r="T168" s="107"/>
      <c r="U168" s="107"/>
      <c r="V168" s="107">
        <f t="shared" si="35"/>
        <v>0</v>
      </c>
      <c r="W168" s="107"/>
      <c r="X168" s="107"/>
      <c r="Y168" s="107">
        <f t="shared" si="36"/>
        <v>0</v>
      </c>
      <c r="Z168" s="109"/>
      <c r="AA168" s="107"/>
      <c r="AB168" s="109"/>
      <c r="AC168" s="107"/>
      <c r="AD168" s="107"/>
      <c r="AE168" s="113">
        <f t="shared" si="37"/>
        <v>0</v>
      </c>
      <c r="AF168" s="107"/>
      <c r="AG168" s="107"/>
      <c r="AH168" s="107">
        <f t="shared" si="38"/>
        <v>0</v>
      </c>
      <c r="AI168" s="107"/>
      <c r="AJ168" s="107"/>
      <c r="AK168" s="107"/>
      <c r="AL168" s="114">
        <f t="shared" ca="1" si="39"/>
        <v>2</v>
      </c>
      <c r="AM168" s="126" t="str">
        <f t="shared" ca="1" si="40"/>
        <v>Atención Remota</v>
      </c>
    </row>
    <row r="169" spans="1:39" s="26" customFormat="1" ht="18" customHeight="1" x14ac:dyDescent="0.25">
      <c r="A169" s="125">
        <v>155</v>
      </c>
      <c r="B169" s="107"/>
      <c r="C169" s="108"/>
      <c r="D169" s="109"/>
      <c r="E169" s="110"/>
      <c r="F169" s="111"/>
      <c r="G169" s="112" t="str">
        <f t="shared" ca="1" si="28"/>
        <v>121 años, 2 meses, 3 días</v>
      </c>
      <c r="H169" s="112" t="str">
        <f t="shared" ca="1" si="29"/>
        <v>SI</v>
      </c>
      <c r="I169" s="107">
        <f t="shared" ca="1" si="30"/>
        <v>1</v>
      </c>
      <c r="J169" s="107"/>
      <c r="K169" s="107">
        <f t="shared" si="31"/>
        <v>1</v>
      </c>
      <c r="L169" s="107"/>
      <c r="M169" s="107">
        <f t="shared" si="32"/>
        <v>0</v>
      </c>
      <c r="N169" s="111"/>
      <c r="O169" s="107"/>
      <c r="P169" s="107">
        <f t="shared" si="33"/>
        <v>0</v>
      </c>
      <c r="Q169" s="111"/>
      <c r="R169" s="107"/>
      <c r="S169" s="107">
        <f t="shared" si="34"/>
        <v>0</v>
      </c>
      <c r="T169" s="107"/>
      <c r="U169" s="107"/>
      <c r="V169" s="107">
        <f t="shared" si="35"/>
        <v>0</v>
      </c>
      <c r="W169" s="107"/>
      <c r="X169" s="107"/>
      <c r="Y169" s="107">
        <f t="shared" si="36"/>
        <v>0</v>
      </c>
      <c r="Z169" s="109"/>
      <c r="AA169" s="107"/>
      <c r="AB169" s="109"/>
      <c r="AC169" s="107"/>
      <c r="AD169" s="107"/>
      <c r="AE169" s="113">
        <f t="shared" si="37"/>
        <v>0</v>
      </c>
      <c r="AF169" s="107"/>
      <c r="AG169" s="107"/>
      <c r="AH169" s="107">
        <f t="shared" si="38"/>
        <v>0</v>
      </c>
      <c r="AI169" s="107"/>
      <c r="AJ169" s="107"/>
      <c r="AK169" s="107"/>
      <c r="AL169" s="114">
        <f t="shared" ca="1" si="39"/>
        <v>2</v>
      </c>
      <c r="AM169" s="126" t="str">
        <f t="shared" ca="1" si="40"/>
        <v>Atención Remota</v>
      </c>
    </row>
    <row r="170" spans="1:39" s="26" customFormat="1" ht="18" customHeight="1" x14ac:dyDescent="0.25">
      <c r="A170" s="125">
        <v>156</v>
      </c>
      <c r="B170" s="107"/>
      <c r="C170" s="108"/>
      <c r="D170" s="109"/>
      <c r="E170" s="110"/>
      <c r="F170" s="111"/>
      <c r="G170" s="112" t="str">
        <f t="shared" ca="1" si="28"/>
        <v>121 años, 2 meses, 3 días</v>
      </c>
      <c r="H170" s="112" t="str">
        <f t="shared" ca="1" si="29"/>
        <v>SI</v>
      </c>
      <c r="I170" s="107">
        <f t="shared" ca="1" si="30"/>
        <v>1</v>
      </c>
      <c r="J170" s="107"/>
      <c r="K170" s="107">
        <f t="shared" si="31"/>
        <v>1</v>
      </c>
      <c r="L170" s="107"/>
      <c r="M170" s="107">
        <f t="shared" si="32"/>
        <v>0</v>
      </c>
      <c r="N170" s="111"/>
      <c r="O170" s="107"/>
      <c r="P170" s="107">
        <f t="shared" si="33"/>
        <v>0</v>
      </c>
      <c r="Q170" s="111"/>
      <c r="R170" s="107"/>
      <c r="S170" s="107">
        <f t="shared" si="34"/>
        <v>0</v>
      </c>
      <c r="T170" s="107"/>
      <c r="U170" s="107"/>
      <c r="V170" s="107">
        <f t="shared" si="35"/>
        <v>0</v>
      </c>
      <c r="W170" s="107"/>
      <c r="X170" s="107"/>
      <c r="Y170" s="107">
        <f t="shared" si="36"/>
        <v>0</v>
      </c>
      <c r="Z170" s="109"/>
      <c r="AA170" s="107"/>
      <c r="AB170" s="109"/>
      <c r="AC170" s="107"/>
      <c r="AD170" s="107"/>
      <c r="AE170" s="113">
        <f t="shared" si="37"/>
        <v>0</v>
      </c>
      <c r="AF170" s="107"/>
      <c r="AG170" s="107"/>
      <c r="AH170" s="107">
        <f t="shared" si="38"/>
        <v>0</v>
      </c>
      <c r="AI170" s="107"/>
      <c r="AJ170" s="107"/>
      <c r="AK170" s="107"/>
      <c r="AL170" s="114">
        <f t="shared" ca="1" si="39"/>
        <v>2</v>
      </c>
      <c r="AM170" s="126" t="str">
        <f t="shared" ca="1" si="40"/>
        <v>Atención Remota</v>
      </c>
    </row>
    <row r="171" spans="1:39" s="26" customFormat="1" ht="18" customHeight="1" x14ac:dyDescent="0.25">
      <c r="A171" s="125">
        <v>157</v>
      </c>
      <c r="B171" s="107"/>
      <c r="C171" s="108"/>
      <c r="D171" s="109"/>
      <c r="E171" s="110"/>
      <c r="F171" s="111"/>
      <c r="G171" s="112" t="str">
        <f t="shared" ca="1" si="28"/>
        <v>121 años, 2 meses, 3 días</v>
      </c>
      <c r="H171" s="112" t="str">
        <f t="shared" ca="1" si="29"/>
        <v>SI</v>
      </c>
      <c r="I171" s="107">
        <f t="shared" ca="1" si="30"/>
        <v>1</v>
      </c>
      <c r="J171" s="107"/>
      <c r="K171" s="107">
        <f t="shared" si="31"/>
        <v>1</v>
      </c>
      <c r="L171" s="107"/>
      <c r="M171" s="107">
        <f t="shared" si="32"/>
        <v>0</v>
      </c>
      <c r="N171" s="111"/>
      <c r="O171" s="107"/>
      <c r="P171" s="107">
        <f t="shared" si="33"/>
        <v>0</v>
      </c>
      <c r="Q171" s="111"/>
      <c r="R171" s="107"/>
      <c r="S171" s="107">
        <f t="shared" si="34"/>
        <v>0</v>
      </c>
      <c r="T171" s="107"/>
      <c r="U171" s="107"/>
      <c r="V171" s="107">
        <f t="shared" si="35"/>
        <v>0</v>
      </c>
      <c r="W171" s="107"/>
      <c r="X171" s="107"/>
      <c r="Y171" s="107">
        <f t="shared" si="36"/>
        <v>0</v>
      </c>
      <c r="Z171" s="109"/>
      <c r="AA171" s="107"/>
      <c r="AB171" s="109"/>
      <c r="AC171" s="107"/>
      <c r="AD171" s="107"/>
      <c r="AE171" s="113">
        <f t="shared" si="37"/>
        <v>0</v>
      </c>
      <c r="AF171" s="107"/>
      <c r="AG171" s="107"/>
      <c r="AH171" s="107">
        <f t="shared" si="38"/>
        <v>0</v>
      </c>
      <c r="AI171" s="107"/>
      <c r="AJ171" s="107"/>
      <c r="AK171" s="107"/>
      <c r="AL171" s="114">
        <f t="shared" ca="1" si="39"/>
        <v>2</v>
      </c>
      <c r="AM171" s="126" t="str">
        <f t="shared" ca="1" si="40"/>
        <v>Atención Remota</v>
      </c>
    </row>
    <row r="172" spans="1:39" s="26" customFormat="1" ht="18" customHeight="1" x14ac:dyDescent="0.25">
      <c r="A172" s="125">
        <v>158</v>
      </c>
      <c r="B172" s="107"/>
      <c r="C172" s="108"/>
      <c r="D172" s="109"/>
      <c r="E172" s="110"/>
      <c r="F172" s="111"/>
      <c r="G172" s="112" t="str">
        <f t="shared" ca="1" si="28"/>
        <v>121 años, 2 meses, 3 días</v>
      </c>
      <c r="H172" s="112" t="str">
        <f t="shared" ca="1" si="29"/>
        <v>SI</v>
      </c>
      <c r="I172" s="107">
        <f t="shared" ca="1" si="30"/>
        <v>1</v>
      </c>
      <c r="J172" s="107"/>
      <c r="K172" s="107">
        <f t="shared" si="31"/>
        <v>1</v>
      </c>
      <c r="L172" s="107"/>
      <c r="M172" s="107">
        <f t="shared" si="32"/>
        <v>0</v>
      </c>
      <c r="N172" s="111"/>
      <c r="O172" s="107"/>
      <c r="P172" s="107">
        <f t="shared" si="33"/>
        <v>0</v>
      </c>
      <c r="Q172" s="111"/>
      <c r="R172" s="107"/>
      <c r="S172" s="107">
        <f t="shared" si="34"/>
        <v>0</v>
      </c>
      <c r="T172" s="107"/>
      <c r="U172" s="107"/>
      <c r="V172" s="107">
        <f t="shared" si="35"/>
        <v>0</v>
      </c>
      <c r="W172" s="107"/>
      <c r="X172" s="107"/>
      <c r="Y172" s="107">
        <f t="shared" si="36"/>
        <v>0</v>
      </c>
      <c r="Z172" s="109"/>
      <c r="AA172" s="107"/>
      <c r="AB172" s="109"/>
      <c r="AC172" s="107"/>
      <c r="AD172" s="107"/>
      <c r="AE172" s="113">
        <f t="shared" si="37"/>
        <v>0</v>
      </c>
      <c r="AF172" s="107"/>
      <c r="AG172" s="107"/>
      <c r="AH172" s="107">
        <f t="shared" si="38"/>
        <v>0</v>
      </c>
      <c r="AI172" s="107"/>
      <c r="AJ172" s="107"/>
      <c r="AK172" s="107"/>
      <c r="AL172" s="114">
        <f t="shared" ca="1" si="39"/>
        <v>2</v>
      </c>
      <c r="AM172" s="126" t="str">
        <f t="shared" ca="1" si="40"/>
        <v>Atención Remota</v>
      </c>
    </row>
    <row r="173" spans="1:39" s="26" customFormat="1" ht="18" customHeight="1" x14ac:dyDescent="0.25">
      <c r="A173" s="125">
        <v>159</v>
      </c>
      <c r="B173" s="107"/>
      <c r="C173" s="108"/>
      <c r="D173" s="109"/>
      <c r="E173" s="110"/>
      <c r="F173" s="111"/>
      <c r="G173" s="112" t="str">
        <f t="shared" ca="1" si="28"/>
        <v>121 años, 2 meses, 3 días</v>
      </c>
      <c r="H173" s="112" t="str">
        <f t="shared" ca="1" si="29"/>
        <v>SI</v>
      </c>
      <c r="I173" s="107">
        <f t="shared" ca="1" si="30"/>
        <v>1</v>
      </c>
      <c r="J173" s="107"/>
      <c r="K173" s="107">
        <f t="shared" si="31"/>
        <v>1</v>
      </c>
      <c r="L173" s="107"/>
      <c r="M173" s="107">
        <f t="shared" si="32"/>
        <v>0</v>
      </c>
      <c r="N173" s="111"/>
      <c r="O173" s="107"/>
      <c r="P173" s="107">
        <f t="shared" si="33"/>
        <v>0</v>
      </c>
      <c r="Q173" s="111"/>
      <c r="R173" s="107"/>
      <c r="S173" s="107">
        <f t="shared" si="34"/>
        <v>0</v>
      </c>
      <c r="T173" s="107"/>
      <c r="U173" s="107"/>
      <c r="V173" s="107">
        <f t="shared" si="35"/>
        <v>0</v>
      </c>
      <c r="W173" s="107"/>
      <c r="X173" s="107"/>
      <c r="Y173" s="107">
        <f t="shared" si="36"/>
        <v>0</v>
      </c>
      <c r="Z173" s="109"/>
      <c r="AA173" s="107"/>
      <c r="AB173" s="109"/>
      <c r="AC173" s="107"/>
      <c r="AD173" s="107"/>
      <c r="AE173" s="113">
        <f t="shared" si="37"/>
        <v>0</v>
      </c>
      <c r="AF173" s="107"/>
      <c r="AG173" s="107"/>
      <c r="AH173" s="107">
        <f t="shared" si="38"/>
        <v>0</v>
      </c>
      <c r="AI173" s="107"/>
      <c r="AJ173" s="107"/>
      <c r="AK173" s="107"/>
      <c r="AL173" s="114">
        <f t="shared" ca="1" si="39"/>
        <v>2</v>
      </c>
      <c r="AM173" s="126" t="str">
        <f t="shared" ca="1" si="40"/>
        <v>Atención Remota</v>
      </c>
    </row>
    <row r="174" spans="1:39" s="26" customFormat="1" ht="18" customHeight="1" x14ac:dyDescent="0.25">
      <c r="A174" s="125">
        <v>160</v>
      </c>
      <c r="B174" s="107"/>
      <c r="C174" s="108"/>
      <c r="D174" s="109"/>
      <c r="E174" s="110"/>
      <c r="F174" s="111"/>
      <c r="G174" s="112" t="str">
        <f t="shared" ca="1" si="28"/>
        <v>121 años, 2 meses, 3 días</v>
      </c>
      <c r="H174" s="112" t="str">
        <f t="shared" ca="1" si="29"/>
        <v>SI</v>
      </c>
      <c r="I174" s="107">
        <f t="shared" ca="1" si="30"/>
        <v>1</v>
      </c>
      <c r="J174" s="107"/>
      <c r="K174" s="107">
        <f t="shared" si="31"/>
        <v>1</v>
      </c>
      <c r="L174" s="107"/>
      <c r="M174" s="107">
        <f t="shared" si="32"/>
        <v>0</v>
      </c>
      <c r="N174" s="111"/>
      <c r="O174" s="107"/>
      <c r="P174" s="107">
        <f t="shared" si="33"/>
        <v>0</v>
      </c>
      <c r="Q174" s="111"/>
      <c r="R174" s="107"/>
      <c r="S174" s="107">
        <f t="shared" si="34"/>
        <v>0</v>
      </c>
      <c r="T174" s="107"/>
      <c r="U174" s="107"/>
      <c r="V174" s="107">
        <f t="shared" si="35"/>
        <v>0</v>
      </c>
      <c r="W174" s="107"/>
      <c r="X174" s="107"/>
      <c r="Y174" s="107">
        <f t="shared" si="36"/>
        <v>0</v>
      </c>
      <c r="Z174" s="109"/>
      <c r="AA174" s="107"/>
      <c r="AB174" s="109"/>
      <c r="AC174" s="107"/>
      <c r="AD174" s="107"/>
      <c r="AE174" s="113">
        <f t="shared" si="37"/>
        <v>0</v>
      </c>
      <c r="AF174" s="107"/>
      <c r="AG174" s="107"/>
      <c r="AH174" s="107">
        <f t="shared" si="38"/>
        <v>0</v>
      </c>
      <c r="AI174" s="107"/>
      <c r="AJ174" s="107"/>
      <c r="AK174" s="107"/>
      <c r="AL174" s="114">
        <f t="shared" ca="1" si="39"/>
        <v>2</v>
      </c>
      <c r="AM174" s="126" t="str">
        <f t="shared" ca="1" si="40"/>
        <v>Atención Remota</v>
      </c>
    </row>
    <row r="175" spans="1:39" s="26" customFormat="1" ht="18" customHeight="1" x14ac:dyDescent="0.25">
      <c r="A175" s="125">
        <v>161</v>
      </c>
      <c r="B175" s="107"/>
      <c r="C175" s="108"/>
      <c r="D175" s="109"/>
      <c r="E175" s="110"/>
      <c r="F175" s="111"/>
      <c r="G175" s="112" t="str">
        <f t="shared" ca="1" si="28"/>
        <v>121 años, 2 meses, 3 días</v>
      </c>
      <c r="H175" s="112" t="str">
        <f t="shared" ca="1" si="29"/>
        <v>SI</v>
      </c>
      <c r="I175" s="107">
        <f t="shared" ca="1" si="30"/>
        <v>1</v>
      </c>
      <c r="J175" s="107"/>
      <c r="K175" s="107">
        <f t="shared" si="31"/>
        <v>1</v>
      </c>
      <c r="L175" s="107"/>
      <c r="M175" s="107">
        <f t="shared" si="32"/>
        <v>0</v>
      </c>
      <c r="N175" s="111"/>
      <c r="O175" s="107"/>
      <c r="P175" s="107">
        <f t="shared" si="33"/>
        <v>0</v>
      </c>
      <c r="Q175" s="111"/>
      <c r="R175" s="107"/>
      <c r="S175" s="107">
        <f t="shared" si="34"/>
        <v>0</v>
      </c>
      <c r="T175" s="107"/>
      <c r="U175" s="107"/>
      <c r="V175" s="107">
        <f t="shared" si="35"/>
        <v>0</v>
      </c>
      <c r="W175" s="107"/>
      <c r="X175" s="107"/>
      <c r="Y175" s="107">
        <f t="shared" si="36"/>
        <v>0</v>
      </c>
      <c r="Z175" s="109"/>
      <c r="AA175" s="107"/>
      <c r="AB175" s="109"/>
      <c r="AC175" s="107"/>
      <c r="AD175" s="107"/>
      <c r="AE175" s="113">
        <f t="shared" si="37"/>
        <v>0</v>
      </c>
      <c r="AF175" s="107"/>
      <c r="AG175" s="107"/>
      <c r="AH175" s="107">
        <f t="shared" si="38"/>
        <v>0</v>
      </c>
      <c r="AI175" s="107"/>
      <c r="AJ175" s="107"/>
      <c r="AK175" s="107"/>
      <c r="AL175" s="114">
        <f t="shared" ca="1" si="39"/>
        <v>2</v>
      </c>
      <c r="AM175" s="126" t="str">
        <f t="shared" ca="1" si="40"/>
        <v>Atención Remota</v>
      </c>
    </row>
    <row r="176" spans="1:39" s="26" customFormat="1" ht="18" customHeight="1" x14ac:dyDescent="0.25">
      <c r="A176" s="125">
        <v>162</v>
      </c>
      <c r="B176" s="107"/>
      <c r="C176" s="108"/>
      <c r="D176" s="109"/>
      <c r="E176" s="110"/>
      <c r="F176" s="111"/>
      <c r="G176" s="112" t="str">
        <f t="shared" ca="1" si="28"/>
        <v>121 años, 2 meses, 3 días</v>
      </c>
      <c r="H176" s="112" t="str">
        <f t="shared" ca="1" si="29"/>
        <v>SI</v>
      </c>
      <c r="I176" s="107">
        <f t="shared" ca="1" si="30"/>
        <v>1</v>
      </c>
      <c r="J176" s="107"/>
      <c r="K176" s="107">
        <f t="shared" si="31"/>
        <v>1</v>
      </c>
      <c r="L176" s="107"/>
      <c r="M176" s="107">
        <f t="shared" si="32"/>
        <v>0</v>
      </c>
      <c r="N176" s="111"/>
      <c r="O176" s="107"/>
      <c r="P176" s="107">
        <f t="shared" si="33"/>
        <v>0</v>
      </c>
      <c r="Q176" s="111"/>
      <c r="R176" s="107"/>
      <c r="S176" s="107">
        <f t="shared" si="34"/>
        <v>0</v>
      </c>
      <c r="T176" s="107"/>
      <c r="U176" s="107"/>
      <c r="V176" s="107">
        <f t="shared" si="35"/>
        <v>0</v>
      </c>
      <c r="W176" s="107"/>
      <c r="X176" s="107"/>
      <c r="Y176" s="107">
        <f t="shared" si="36"/>
        <v>0</v>
      </c>
      <c r="Z176" s="109"/>
      <c r="AA176" s="107"/>
      <c r="AB176" s="109"/>
      <c r="AC176" s="107"/>
      <c r="AD176" s="107"/>
      <c r="AE176" s="113">
        <f t="shared" si="37"/>
        <v>0</v>
      </c>
      <c r="AF176" s="107"/>
      <c r="AG176" s="107"/>
      <c r="AH176" s="107">
        <f t="shared" si="38"/>
        <v>0</v>
      </c>
      <c r="AI176" s="107"/>
      <c r="AJ176" s="107"/>
      <c r="AK176" s="107"/>
      <c r="AL176" s="114">
        <f t="shared" ca="1" si="39"/>
        <v>2</v>
      </c>
      <c r="AM176" s="126" t="str">
        <f t="shared" ca="1" si="40"/>
        <v>Atención Remota</v>
      </c>
    </row>
    <row r="177" spans="1:39" s="26" customFormat="1" ht="18" customHeight="1" x14ac:dyDescent="0.25">
      <c r="A177" s="125">
        <v>163</v>
      </c>
      <c r="B177" s="107"/>
      <c r="C177" s="108"/>
      <c r="D177" s="109"/>
      <c r="E177" s="110"/>
      <c r="F177" s="111"/>
      <c r="G177" s="112" t="str">
        <f t="shared" ca="1" si="28"/>
        <v>121 años, 2 meses, 3 días</v>
      </c>
      <c r="H177" s="112" t="str">
        <f t="shared" ca="1" si="29"/>
        <v>SI</v>
      </c>
      <c r="I177" s="107">
        <f t="shared" ca="1" si="30"/>
        <v>1</v>
      </c>
      <c r="J177" s="107"/>
      <c r="K177" s="107">
        <f t="shared" si="31"/>
        <v>1</v>
      </c>
      <c r="L177" s="107"/>
      <c r="M177" s="107">
        <f t="shared" si="32"/>
        <v>0</v>
      </c>
      <c r="N177" s="111"/>
      <c r="O177" s="107"/>
      <c r="P177" s="107">
        <f t="shared" si="33"/>
        <v>0</v>
      </c>
      <c r="Q177" s="111"/>
      <c r="R177" s="107"/>
      <c r="S177" s="107">
        <f t="shared" si="34"/>
        <v>0</v>
      </c>
      <c r="T177" s="107"/>
      <c r="U177" s="107"/>
      <c r="V177" s="107">
        <f t="shared" si="35"/>
        <v>0</v>
      </c>
      <c r="W177" s="107"/>
      <c r="X177" s="107"/>
      <c r="Y177" s="107">
        <f t="shared" si="36"/>
        <v>0</v>
      </c>
      <c r="Z177" s="109"/>
      <c r="AA177" s="107"/>
      <c r="AB177" s="109"/>
      <c r="AC177" s="107"/>
      <c r="AD177" s="107"/>
      <c r="AE177" s="113">
        <f t="shared" si="37"/>
        <v>0</v>
      </c>
      <c r="AF177" s="107"/>
      <c r="AG177" s="107"/>
      <c r="AH177" s="107">
        <f t="shared" si="38"/>
        <v>0</v>
      </c>
      <c r="AI177" s="107"/>
      <c r="AJ177" s="107"/>
      <c r="AK177" s="107"/>
      <c r="AL177" s="114">
        <f t="shared" ca="1" si="39"/>
        <v>2</v>
      </c>
      <c r="AM177" s="126" t="str">
        <f t="shared" ca="1" si="40"/>
        <v>Atención Remota</v>
      </c>
    </row>
    <row r="178" spans="1:39" s="26" customFormat="1" ht="18" customHeight="1" x14ac:dyDescent="0.25">
      <c r="A178" s="125">
        <v>164</v>
      </c>
      <c r="B178" s="107"/>
      <c r="C178" s="108"/>
      <c r="D178" s="109"/>
      <c r="E178" s="110"/>
      <c r="F178" s="111"/>
      <c r="G178" s="112" t="str">
        <f t="shared" ca="1" si="28"/>
        <v>121 años, 2 meses, 3 días</v>
      </c>
      <c r="H178" s="112" t="str">
        <f t="shared" ca="1" si="29"/>
        <v>SI</v>
      </c>
      <c r="I178" s="107">
        <f t="shared" ca="1" si="30"/>
        <v>1</v>
      </c>
      <c r="J178" s="107"/>
      <c r="K178" s="107">
        <f t="shared" si="31"/>
        <v>1</v>
      </c>
      <c r="L178" s="107"/>
      <c r="M178" s="107">
        <f t="shared" si="32"/>
        <v>0</v>
      </c>
      <c r="N178" s="111"/>
      <c r="O178" s="107"/>
      <c r="P178" s="107">
        <f t="shared" si="33"/>
        <v>0</v>
      </c>
      <c r="Q178" s="111"/>
      <c r="R178" s="107"/>
      <c r="S178" s="107">
        <f t="shared" si="34"/>
        <v>0</v>
      </c>
      <c r="T178" s="107"/>
      <c r="U178" s="107"/>
      <c r="V178" s="107">
        <f t="shared" si="35"/>
        <v>0</v>
      </c>
      <c r="W178" s="107"/>
      <c r="X178" s="107"/>
      <c r="Y178" s="107">
        <f t="shared" si="36"/>
        <v>0</v>
      </c>
      <c r="Z178" s="109"/>
      <c r="AA178" s="107"/>
      <c r="AB178" s="109"/>
      <c r="AC178" s="107"/>
      <c r="AD178" s="107"/>
      <c r="AE178" s="113">
        <f t="shared" si="37"/>
        <v>0</v>
      </c>
      <c r="AF178" s="107"/>
      <c r="AG178" s="107"/>
      <c r="AH178" s="107">
        <f t="shared" si="38"/>
        <v>0</v>
      </c>
      <c r="AI178" s="107"/>
      <c r="AJ178" s="107"/>
      <c r="AK178" s="107"/>
      <c r="AL178" s="114">
        <f t="shared" ca="1" si="39"/>
        <v>2</v>
      </c>
      <c r="AM178" s="126" t="str">
        <f t="shared" ca="1" si="40"/>
        <v>Atención Remota</v>
      </c>
    </row>
    <row r="179" spans="1:39" s="26" customFormat="1" ht="18" customHeight="1" x14ac:dyDescent="0.25">
      <c r="A179" s="125">
        <v>165</v>
      </c>
      <c r="B179" s="107"/>
      <c r="C179" s="108"/>
      <c r="D179" s="109"/>
      <c r="E179" s="110"/>
      <c r="F179" s="111"/>
      <c r="G179" s="112" t="str">
        <f t="shared" ca="1" si="28"/>
        <v>121 años, 2 meses, 3 días</v>
      </c>
      <c r="H179" s="112" t="str">
        <f t="shared" ca="1" si="29"/>
        <v>SI</v>
      </c>
      <c r="I179" s="107">
        <f t="shared" ca="1" si="30"/>
        <v>1</v>
      </c>
      <c r="J179" s="107"/>
      <c r="K179" s="107">
        <f t="shared" si="31"/>
        <v>1</v>
      </c>
      <c r="L179" s="107"/>
      <c r="M179" s="107">
        <f t="shared" si="32"/>
        <v>0</v>
      </c>
      <c r="N179" s="111"/>
      <c r="O179" s="107"/>
      <c r="P179" s="107">
        <f t="shared" si="33"/>
        <v>0</v>
      </c>
      <c r="Q179" s="111"/>
      <c r="R179" s="107"/>
      <c r="S179" s="107">
        <f t="shared" si="34"/>
        <v>0</v>
      </c>
      <c r="T179" s="107"/>
      <c r="U179" s="107"/>
      <c r="V179" s="107">
        <f t="shared" si="35"/>
        <v>0</v>
      </c>
      <c r="W179" s="107"/>
      <c r="X179" s="107"/>
      <c r="Y179" s="107">
        <f t="shared" si="36"/>
        <v>0</v>
      </c>
      <c r="Z179" s="109"/>
      <c r="AA179" s="107"/>
      <c r="AB179" s="109"/>
      <c r="AC179" s="107"/>
      <c r="AD179" s="107"/>
      <c r="AE179" s="113">
        <f t="shared" si="37"/>
        <v>0</v>
      </c>
      <c r="AF179" s="107"/>
      <c r="AG179" s="107"/>
      <c r="AH179" s="107">
        <f t="shared" si="38"/>
        <v>0</v>
      </c>
      <c r="AI179" s="107"/>
      <c r="AJ179" s="107"/>
      <c r="AK179" s="107"/>
      <c r="AL179" s="114">
        <f t="shared" ca="1" si="39"/>
        <v>2</v>
      </c>
      <c r="AM179" s="126" t="str">
        <f t="shared" ca="1" si="40"/>
        <v>Atención Remota</v>
      </c>
    </row>
    <row r="180" spans="1:39" s="26" customFormat="1" ht="18" customHeight="1" x14ac:dyDescent="0.25">
      <c r="A180" s="125">
        <v>166</v>
      </c>
      <c r="B180" s="107"/>
      <c r="C180" s="108"/>
      <c r="D180" s="109"/>
      <c r="E180" s="110"/>
      <c r="F180" s="111"/>
      <c r="G180" s="112" t="str">
        <f t="shared" ca="1" si="28"/>
        <v>121 años, 2 meses, 3 días</v>
      </c>
      <c r="H180" s="112" t="str">
        <f t="shared" ca="1" si="29"/>
        <v>SI</v>
      </c>
      <c r="I180" s="107">
        <f t="shared" ca="1" si="30"/>
        <v>1</v>
      </c>
      <c r="J180" s="107"/>
      <c r="K180" s="107">
        <f t="shared" si="31"/>
        <v>1</v>
      </c>
      <c r="L180" s="107"/>
      <c r="M180" s="107">
        <f t="shared" si="32"/>
        <v>0</v>
      </c>
      <c r="N180" s="111"/>
      <c r="O180" s="107"/>
      <c r="P180" s="107">
        <f t="shared" si="33"/>
        <v>0</v>
      </c>
      <c r="Q180" s="111"/>
      <c r="R180" s="107"/>
      <c r="S180" s="107">
        <f t="shared" si="34"/>
        <v>0</v>
      </c>
      <c r="T180" s="107"/>
      <c r="U180" s="107"/>
      <c r="V180" s="107">
        <f t="shared" si="35"/>
        <v>0</v>
      </c>
      <c r="W180" s="107"/>
      <c r="X180" s="107"/>
      <c r="Y180" s="107">
        <f t="shared" si="36"/>
        <v>0</v>
      </c>
      <c r="Z180" s="109"/>
      <c r="AA180" s="107"/>
      <c r="AB180" s="109"/>
      <c r="AC180" s="107"/>
      <c r="AD180" s="107"/>
      <c r="AE180" s="113">
        <f t="shared" si="37"/>
        <v>0</v>
      </c>
      <c r="AF180" s="107"/>
      <c r="AG180" s="107"/>
      <c r="AH180" s="107">
        <f t="shared" si="38"/>
        <v>0</v>
      </c>
      <c r="AI180" s="107"/>
      <c r="AJ180" s="107"/>
      <c r="AK180" s="107"/>
      <c r="AL180" s="114">
        <f t="shared" ca="1" si="39"/>
        <v>2</v>
      </c>
      <c r="AM180" s="126" t="str">
        <f t="shared" ca="1" si="40"/>
        <v>Atención Remota</v>
      </c>
    </row>
    <row r="181" spans="1:39" s="26" customFormat="1" ht="18" customHeight="1" x14ac:dyDescent="0.25">
      <c r="A181" s="125">
        <v>167</v>
      </c>
      <c r="B181" s="107"/>
      <c r="C181" s="108"/>
      <c r="D181" s="109"/>
      <c r="E181" s="110"/>
      <c r="F181" s="111"/>
      <c r="G181" s="112" t="str">
        <f t="shared" ca="1" si="28"/>
        <v>121 años, 2 meses, 3 días</v>
      </c>
      <c r="H181" s="112" t="str">
        <f t="shared" ca="1" si="29"/>
        <v>SI</v>
      </c>
      <c r="I181" s="107">
        <f t="shared" ca="1" si="30"/>
        <v>1</v>
      </c>
      <c r="J181" s="107"/>
      <c r="K181" s="107">
        <f t="shared" si="31"/>
        <v>1</v>
      </c>
      <c r="L181" s="107"/>
      <c r="M181" s="107">
        <f t="shared" si="32"/>
        <v>0</v>
      </c>
      <c r="N181" s="111"/>
      <c r="O181" s="107"/>
      <c r="P181" s="107">
        <f t="shared" si="33"/>
        <v>0</v>
      </c>
      <c r="Q181" s="111"/>
      <c r="R181" s="107"/>
      <c r="S181" s="107">
        <f t="shared" si="34"/>
        <v>0</v>
      </c>
      <c r="T181" s="107"/>
      <c r="U181" s="107"/>
      <c r="V181" s="107">
        <f t="shared" si="35"/>
        <v>0</v>
      </c>
      <c r="W181" s="107"/>
      <c r="X181" s="107"/>
      <c r="Y181" s="107">
        <f t="shared" si="36"/>
        <v>0</v>
      </c>
      <c r="Z181" s="109"/>
      <c r="AA181" s="107"/>
      <c r="AB181" s="109"/>
      <c r="AC181" s="107"/>
      <c r="AD181" s="107"/>
      <c r="AE181" s="113">
        <f t="shared" si="37"/>
        <v>0</v>
      </c>
      <c r="AF181" s="107"/>
      <c r="AG181" s="107"/>
      <c r="AH181" s="107">
        <f t="shared" si="38"/>
        <v>0</v>
      </c>
      <c r="AI181" s="107"/>
      <c r="AJ181" s="107"/>
      <c r="AK181" s="107"/>
      <c r="AL181" s="114">
        <f t="shared" ca="1" si="39"/>
        <v>2</v>
      </c>
      <c r="AM181" s="126" t="str">
        <f t="shared" ca="1" si="40"/>
        <v>Atención Remota</v>
      </c>
    </row>
    <row r="182" spans="1:39" s="26" customFormat="1" ht="18" customHeight="1" x14ac:dyDescent="0.25">
      <c r="A182" s="125">
        <v>168</v>
      </c>
      <c r="B182" s="107"/>
      <c r="C182" s="108"/>
      <c r="D182" s="109"/>
      <c r="E182" s="110"/>
      <c r="F182" s="111"/>
      <c r="G182" s="112" t="str">
        <f t="shared" ca="1" si="28"/>
        <v>121 años, 2 meses, 3 días</v>
      </c>
      <c r="H182" s="112" t="str">
        <f t="shared" ca="1" si="29"/>
        <v>SI</v>
      </c>
      <c r="I182" s="107">
        <f t="shared" ca="1" si="30"/>
        <v>1</v>
      </c>
      <c r="J182" s="107"/>
      <c r="K182" s="107">
        <f t="shared" si="31"/>
        <v>1</v>
      </c>
      <c r="L182" s="107"/>
      <c r="M182" s="107">
        <f t="shared" si="32"/>
        <v>0</v>
      </c>
      <c r="N182" s="111"/>
      <c r="O182" s="107"/>
      <c r="P182" s="107">
        <f t="shared" si="33"/>
        <v>0</v>
      </c>
      <c r="Q182" s="111"/>
      <c r="R182" s="107"/>
      <c r="S182" s="107">
        <f t="shared" si="34"/>
        <v>0</v>
      </c>
      <c r="T182" s="107"/>
      <c r="U182" s="107"/>
      <c r="V182" s="107">
        <f t="shared" si="35"/>
        <v>0</v>
      </c>
      <c r="W182" s="107"/>
      <c r="X182" s="107"/>
      <c r="Y182" s="107">
        <f t="shared" si="36"/>
        <v>0</v>
      </c>
      <c r="Z182" s="109"/>
      <c r="AA182" s="107"/>
      <c r="AB182" s="109"/>
      <c r="AC182" s="107"/>
      <c r="AD182" s="107"/>
      <c r="AE182" s="113">
        <f t="shared" si="37"/>
        <v>0</v>
      </c>
      <c r="AF182" s="107"/>
      <c r="AG182" s="107"/>
      <c r="AH182" s="107">
        <f t="shared" si="38"/>
        <v>0</v>
      </c>
      <c r="AI182" s="107"/>
      <c r="AJ182" s="107"/>
      <c r="AK182" s="107"/>
      <c r="AL182" s="114">
        <f t="shared" ca="1" si="39"/>
        <v>2</v>
      </c>
      <c r="AM182" s="126" t="str">
        <f t="shared" ca="1" si="40"/>
        <v>Atención Remota</v>
      </c>
    </row>
    <row r="183" spans="1:39" s="26" customFormat="1" ht="18" customHeight="1" x14ac:dyDescent="0.25">
      <c r="A183" s="125">
        <v>169</v>
      </c>
      <c r="B183" s="107"/>
      <c r="C183" s="108"/>
      <c r="D183" s="109"/>
      <c r="E183" s="110"/>
      <c r="F183" s="111"/>
      <c r="G183" s="112" t="str">
        <f t="shared" ca="1" si="28"/>
        <v>121 años, 2 meses, 3 días</v>
      </c>
      <c r="H183" s="112" t="str">
        <f t="shared" ca="1" si="29"/>
        <v>SI</v>
      </c>
      <c r="I183" s="107">
        <f t="shared" ca="1" si="30"/>
        <v>1</v>
      </c>
      <c r="J183" s="107"/>
      <c r="K183" s="107">
        <f t="shared" si="31"/>
        <v>1</v>
      </c>
      <c r="L183" s="107"/>
      <c r="M183" s="107">
        <f t="shared" si="32"/>
        <v>0</v>
      </c>
      <c r="N183" s="111"/>
      <c r="O183" s="107"/>
      <c r="P183" s="107">
        <f t="shared" si="33"/>
        <v>0</v>
      </c>
      <c r="Q183" s="111"/>
      <c r="R183" s="107"/>
      <c r="S183" s="107">
        <f t="shared" si="34"/>
        <v>0</v>
      </c>
      <c r="T183" s="107"/>
      <c r="U183" s="107"/>
      <c r="V183" s="107">
        <f t="shared" si="35"/>
        <v>0</v>
      </c>
      <c r="W183" s="107"/>
      <c r="X183" s="107"/>
      <c r="Y183" s="107">
        <f t="shared" si="36"/>
        <v>0</v>
      </c>
      <c r="Z183" s="109"/>
      <c r="AA183" s="107"/>
      <c r="AB183" s="109"/>
      <c r="AC183" s="107"/>
      <c r="AD183" s="107"/>
      <c r="AE183" s="113">
        <f t="shared" si="37"/>
        <v>0</v>
      </c>
      <c r="AF183" s="107"/>
      <c r="AG183" s="107"/>
      <c r="AH183" s="107">
        <f t="shared" si="38"/>
        <v>0</v>
      </c>
      <c r="AI183" s="107"/>
      <c r="AJ183" s="107"/>
      <c r="AK183" s="107"/>
      <c r="AL183" s="114">
        <f t="shared" ca="1" si="39"/>
        <v>2</v>
      </c>
      <c r="AM183" s="126" t="str">
        <f t="shared" ca="1" si="40"/>
        <v>Atención Remota</v>
      </c>
    </row>
    <row r="184" spans="1:39" s="26" customFormat="1" ht="18" customHeight="1" x14ac:dyDescent="0.25">
      <c r="A184" s="125">
        <v>170</v>
      </c>
      <c r="B184" s="107"/>
      <c r="C184" s="108"/>
      <c r="D184" s="109"/>
      <c r="E184" s="110"/>
      <c r="F184" s="111"/>
      <c r="G184" s="112" t="str">
        <f t="shared" ca="1" si="28"/>
        <v>121 años, 2 meses, 3 días</v>
      </c>
      <c r="H184" s="112" t="str">
        <f t="shared" ca="1" si="29"/>
        <v>SI</v>
      </c>
      <c r="I184" s="107">
        <f t="shared" ca="1" si="30"/>
        <v>1</v>
      </c>
      <c r="J184" s="107"/>
      <c r="K184" s="107">
        <f t="shared" si="31"/>
        <v>1</v>
      </c>
      <c r="L184" s="107"/>
      <c r="M184" s="107">
        <f t="shared" si="32"/>
        <v>0</v>
      </c>
      <c r="N184" s="111"/>
      <c r="O184" s="107"/>
      <c r="P184" s="107">
        <f t="shared" si="33"/>
        <v>0</v>
      </c>
      <c r="Q184" s="111"/>
      <c r="R184" s="107"/>
      <c r="S184" s="107">
        <f t="shared" si="34"/>
        <v>0</v>
      </c>
      <c r="T184" s="107"/>
      <c r="U184" s="107"/>
      <c r="V184" s="107">
        <f t="shared" si="35"/>
        <v>0</v>
      </c>
      <c r="W184" s="107"/>
      <c r="X184" s="107"/>
      <c r="Y184" s="107">
        <f t="shared" si="36"/>
        <v>0</v>
      </c>
      <c r="Z184" s="109"/>
      <c r="AA184" s="107"/>
      <c r="AB184" s="109"/>
      <c r="AC184" s="107"/>
      <c r="AD184" s="107"/>
      <c r="AE184" s="113">
        <f t="shared" si="37"/>
        <v>0</v>
      </c>
      <c r="AF184" s="107"/>
      <c r="AG184" s="107"/>
      <c r="AH184" s="107">
        <f t="shared" si="38"/>
        <v>0</v>
      </c>
      <c r="AI184" s="107"/>
      <c r="AJ184" s="107"/>
      <c r="AK184" s="107"/>
      <c r="AL184" s="114">
        <f t="shared" ca="1" si="39"/>
        <v>2</v>
      </c>
      <c r="AM184" s="126" t="str">
        <f t="shared" ca="1" si="40"/>
        <v>Atención Remota</v>
      </c>
    </row>
    <row r="185" spans="1:39" s="26" customFormat="1" ht="18" customHeight="1" x14ac:dyDescent="0.25">
      <c r="A185" s="125">
        <v>171</v>
      </c>
      <c r="B185" s="107"/>
      <c r="C185" s="108"/>
      <c r="D185" s="109"/>
      <c r="E185" s="110"/>
      <c r="F185" s="111"/>
      <c r="G185" s="112" t="str">
        <f t="shared" ca="1" si="28"/>
        <v>121 años, 2 meses, 3 días</v>
      </c>
      <c r="H185" s="112" t="str">
        <f t="shared" ca="1" si="29"/>
        <v>SI</v>
      </c>
      <c r="I185" s="107">
        <f t="shared" ca="1" si="30"/>
        <v>1</v>
      </c>
      <c r="J185" s="107"/>
      <c r="K185" s="107">
        <f t="shared" si="31"/>
        <v>1</v>
      </c>
      <c r="L185" s="107"/>
      <c r="M185" s="107">
        <f t="shared" si="32"/>
        <v>0</v>
      </c>
      <c r="N185" s="111"/>
      <c r="O185" s="107"/>
      <c r="P185" s="107">
        <f t="shared" si="33"/>
        <v>0</v>
      </c>
      <c r="Q185" s="111"/>
      <c r="R185" s="107"/>
      <c r="S185" s="107">
        <f t="shared" si="34"/>
        <v>0</v>
      </c>
      <c r="T185" s="107"/>
      <c r="U185" s="107"/>
      <c r="V185" s="107">
        <f t="shared" si="35"/>
        <v>0</v>
      </c>
      <c r="W185" s="107"/>
      <c r="X185" s="107"/>
      <c r="Y185" s="107">
        <f t="shared" si="36"/>
        <v>0</v>
      </c>
      <c r="Z185" s="109"/>
      <c r="AA185" s="107"/>
      <c r="AB185" s="109"/>
      <c r="AC185" s="107"/>
      <c r="AD185" s="107"/>
      <c r="AE185" s="113">
        <f t="shared" si="37"/>
        <v>0</v>
      </c>
      <c r="AF185" s="107"/>
      <c r="AG185" s="107"/>
      <c r="AH185" s="107">
        <f t="shared" si="38"/>
        <v>0</v>
      </c>
      <c r="AI185" s="107"/>
      <c r="AJ185" s="107"/>
      <c r="AK185" s="107"/>
      <c r="AL185" s="114">
        <f t="shared" ca="1" si="39"/>
        <v>2</v>
      </c>
      <c r="AM185" s="126" t="str">
        <f t="shared" ca="1" si="40"/>
        <v>Atención Remota</v>
      </c>
    </row>
    <row r="186" spans="1:39" s="26" customFormat="1" ht="18" customHeight="1" x14ac:dyDescent="0.25">
      <c r="A186" s="125">
        <v>172</v>
      </c>
      <c r="B186" s="107"/>
      <c r="C186" s="108"/>
      <c r="D186" s="109"/>
      <c r="E186" s="110"/>
      <c r="F186" s="111"/>
      <c r="G186" s="112" t="str">
        <f t="shared" ca="1" si="28"/>
        <v>121 años, 2 meses, 3 días</v>
      </c>
      <c r="H186" s="112" t="str">
        <f t="shared" ca="1" si="29"/>
        <v>SI</v>
      </c>
      <c r="I186" s="107">
        <f t="shared" ca="1" si="30"/>
        <v>1</v>
      </c>
      <c r="J186" s="107"/>
      <c r="K186" s="107">
        <f t="shared" si="31"/>
        <v>1</v>
      </c>
      <c r="L186" s="107"/>
      <c r="M186" s="107">
        <f t="shared" si="32"/>
        <v>0</v>
      </c>
      <c r="N186" s="111"/>
      <c r="O186" s="107"/>
      <c r="P186" s="107">
        <f t="shared" si="33"/>
        <v>0</v>
      </c>
      <c r="Q186" s="111"/>
      <c r="R186" s="107"/>
      <c r="S186" s="107">
        <f t="shared" si="34"/>
        <v>0</v>
      </c>
      <c r="T186" s="107"/>
      <c r="U186" s="107"/>
      <c r="V186" s="107">
        <f t="shared" si="35"/>
        <v>0</v>
      </c>
      <c r="W186" s="107"/>
      <c r="X186" s="107"/>
      <c r="Y186" s="107">
        <f t="shared" si="36"/>
        <v>0</v>
      </c>
      <c r="Z186" s="109"/>
      <c r="AA186" s="107"/>
      <c r="AB186" s="109"/>
      <c r="AC186" s="107"/>
      <c r="AD186" s="107"/>
      <c r="AE186" s="113">
        <f t="shared" si="37"/>
        <v>0</v>
      </c>
      <c r="AF186" s="107"/>
      <c r="AG186" s="107"/>
      <c r="AH186" s="107">
        <f t="shared" si="38"/>
        <v>0</v>
      </c>
      <c r="AI186" s="107"/>
      <c r="AJ186" s="107"/>
      <c r="AK186" s="107"/>
      <c r="AL186" s="114">
        <f t="shared" ca="1" si="39"/>
        <v>2</v>
      </c>
      <c r="AM186" s="126" t="str">
        <f t="shared" ca="1" si="40"/>
        <v>Atención Remota</v>
      </c>
    </row>
    <row r="187" spans="1:39" s="26" customFormat="1" ht="18" customHeight="1" x14ac:dyDescent="0.25">
      <c r="A187" s="125">
        <v>173</v>
      </c>
      <c r="B187" s="107"/>
      <c r="C187" s="108"/>
      <c r="D187" s="109"/>
      <c r="E187" s="110"/>
      <c r="F187" s="111"/>
      <c r="G187" s="112" t="str">
        <f t="shared" ca="1" si="28"/>
        <v>121 años, 2 meses, 3 días</v>
      </c>
      <c r="H187" s="112" t="str">
        <f t="shared" ca="1" si="29"/>
        <v>SI</v>
      </c>
      <c r="I187" s="107">
        <f t="shared" ca="1" si="30"/>
        <v>1</v>
      </c>
      <c r="J187" s="107"/>
      <c r="K187" s="107">
        <f t="shared" si="31"/>
        <v>1</v>
      </c>
      <c r="L187" s="107"/>
      <c r="M187" s="107">
        <f t="shared" si="32"/>
        <v>0</v>
      </c>
      <c r="N187" s="111"/>
      <c r="O187" s="107"/>
      <c r="P187" s="107">
        <f t="shared" si="33"/>
        <v>0</v>
      </c>
      <c r="Q187" s="111"/>
      <c r="R187" s="107"/>
      <c r="S187" s="107">
        <f t="shared" si="34"/>
        <v>0</v>
      </c>
      <c r="T187" s="107"/>
      <c r="U187" s="107"/>
      <c r="V187" s="107">
        <f t="shared" si="35"/>
        <v>0</v>
      </c>
      <c r="W187" s="107"/>
      <c r="X187" s="107"/>
      <c r="Y187" s="107">
        <f t="shared" si="36"/>
        <v>0</v>
      </c>
      <c r="Z187" s="109"/>
      <c r="AA187" s="107"/>
      <c r="AB187" s="109"/>
      <c r="AC187" s="107"/>
      <c r="AD187" s="107"/>
      <c r="AE187" s="113">
        <f t="shared" si="37"/>
        <v>0</v>
      </c>
      <c r="AF187" s="107"/>
      <c r="AG187" s="107"/>
      <c r="AH187" s="107">
        <f t="shared" si="38"/>
        <v>0</v>
      </c>
      <c r="AI187" s="107"/>
      <c r="AJ187" s="107"/>
      <c r="AK187" s="107"/>
      <c r="AL187" s="114">
        <f t="shared" ca="1" si="39"/>
        <v>2</v>
      </c>
      <c r="AM187" s="126" t="str">
        <f t="shared" ca="1" si="40"/>
        <v>Atención Remota</v>
      </c>
    </row>
    <row r="188" spans="1:39" s="26" customFormat="1" ht="18" customHeight="1" x14ac:dyDescent="0.25">
      <c r="A188" s="125">
        <v>174</v>
      </c>
      <c r="B188" s="107"/>
      <c r="C188" s="108"/>
      <c r="D188" s="109"/>
      <c r="E188" s="110"/>
      <c r="F188" s="111"/>
      <c r="G188" s="112" t="str">
        <f t="shared" ca="1" si="28"/>
        <v>121 años, 2 meses, 3 días</v>
      </c>
      <c r="H188" s="112" t="str">
        <f t="shared" ca="1" si="29"/>
        <v>SI</v>
      </c>
      <c r="I188" s="107">
        <f t="shared" ca="1" si="30"/>
        <v>1</v>
      </c>
      <c r="J188" s="107"/>
      <c r="K188" s="107">
        <f t="shared" si="31"/>
        <v>1</v>
      </c>
      <c r="L188" s="107"/>
      <c r="M188" s="107">
        <f t="shared" si="32"/>
        <v>0</v>
      </c>
      <c r="N188" s="111"/>
      <c r="O188" s="107"/>
      <c r="P188" s="107">
        <f t="shared" si="33"/>
        <v>0</v>
      </c>
      <c r="Q188" s="111"/>
      <c r="R188" s="107"/>
      <c r="S188" s="107">
        <f t="shared" si="34"/>
        <v>0</v>
      </c>
      <c r="T188" s="107"/>
      <c r="U188" s="107"/>
      <c r="V188" s="107">
        <f t="shared" si="35"/>
        <v>0</v>
      </c>
      <c r="W188" s="107"/>
      <c r="X188" s="107"/>
      <c r="Y188" s="107">
        <f t="shared" si="36"/>
        <v>0</v>
      </c>
      <c r="Z188" s="109"/>
      <c r="AA188" s="107"/>
      <c r="AB188" s="109"/>
      <c r="AC188" s="107"/>
      <c r="AD188" s="107"/>
      <c r="AE188" s="113">
        <f t="shared" si="37"/>
        <v>0</v>
      </c>
      <c r="AF188" s="107"/>
      <c r="AG188" s="107"/>
      <c r="AH188" s="107">
        <f t="shared" si="38"/>
        <v>0</v>
      </c>
      <c r="AI188" s="107"/>
      <c r="AJ188" s="107"/>
      <c r="AK188" s="107"/>
      <c r="AL188" s="114">
        <f t="shared" ca="1" si="39"/>
        <v>2</v>
      </c>
      <c r="AM188" s="126" t="str">
        <f t="shared" ca="1" si="40"/>
        <v>Atención Remota</v>
      </c>
    </row>
    <row r="189" spans="1:39" s="26" customFormat="1" ht="18" customHeight="1" x14ac:dyDescent="0.25">
      <c r="A189" s="125">
        <v>175</v>
      </c>
      <c r="B189" s="107"/>
      <c r="C189" s="108"/>
      <c r="D189" s="109"/>
      <c r="E189" s="110"/>
      <c r="F189" s="111"/>
      <c r="G189" s="112" t="str">
        <f t="shared" ca="1" si="28"/>
        <v>121 años, 2 meses, 3 días</v>
      </c>
      <c r="H189" s="112" t="str">
        <f t="shared" ca="1" si="29"/>
        <v>SI</v>
      </c>
      <c r="I189" s="107">
        <f t="shared" ca="1" si="30"/>
        <v>1</v>
      </c>
      <c r="J189" s="107"/>
      <c r="K189" s="107">
        <f t="shared" si="31"/>
        <v>1</v>
      </c>
      <c r="L189" s="107"/>
      <c r="M189" s="107">
        <f t="shared" si="32"/>
        <v>0</v>
      </c>
      <c r="N189" s="111"/>
      <c r="O189" s="107"/>
      <c r="P189" s="107">
        <f t="shared" si="33"/>
        <v>0</v>
      </c>
      <c r="Q189" s="111"/>
      <c r="R189" s="107"/>
      <c r="S189" s="107">
        <f t="shared" si="34"/>
        <v>0</v>
      </c>
      <c r="T189" s="107"/>
      <c r="U189" s="107"/>
      <c r="V189" s="107">
        <f t="shared" si="35"/>
        <v>0</v>
      </c>
      <c r="W189" s="107"/>
      <c r="X189" s="107"/>
      <c r="Y189" s="107">
        <f t="shared" si="36"/>
        <v>0</v>
      </c>
      <c r="Z189" s="109"/>
      <c r="AA189" s="107"/>
      <c r="AB189" s="109"/>
      <c r="AC189" s="107"/>
      <c r="AD189" s="107"/>
      <c r="AE189" s="113">
        <f t="shared" si="37"/>
        <v>0</v>
      </c>
      <c r="AF189" s="107"/>
      <c r="AG189" s="107"/>
      <c r="AH189" s="107">
        <f t="shared" si="38"/>
        <v>0</v>
      </c>
      <c r="AI189" s="107"/>
      <c r="AJ189" s="107"/>
      <c r="AK189" s="107"/>
      <c r="AL189" s="114">
        <f t="shared" ca="1" si="39"/>
        <v>2</v>
      </c>
      <c r="AM189" s="126" t="str">
        <f t="shared" ca="1" si="40"/>
        <v>Atención Remota</v>
      </c>
    </row>
    <row r="190" spans="1:39" s="26" customFormat="1" ht="18" customHeight="1" x14ac:dyDescent="0.25">
      <c r="A190" s="125">
        <v>176</v>
      </c>
      <c r="B190" s="107"/>
      <c r="C190" s="108"/>
      <c r="D190" s="109"/>
      <c r="E190" s="110"/>
      <c r="F190" s="111"/>
      <c r="G190" s="112" t="str">
        <f t="shared" ca="1" si="28"/>
        <v>121 años, 2 meses, 3 días</v>
      </c>
      <c r="H190" s="112" t="str">
        <f t="shared" ca="1" si="29"/>
        <v>SI</v>
      </c>
      <c r="I190" s="107">
        <f t="shared" ca="1" si="30"/>
        <v>1</v>
      </c>
      <c r="J190" s="107"/>
      <c r="K190" s="107">
        <f t="shared" si="31"/>
        <v>1</v>
      </c>
      <c r="L190" s="107"/>
      <c r="M190" s="107">
        <f t="shared" si="32"/>
        <v>0</v>
      </c>
      <c r="N190" s="111"/>
      <c r="O190" s="107"/>
      <c r="P190" s="107">
        <f t="shared" si="33"/>
        <v>0</v>
      </c>
      <c r="Q190" s="111"/>
      <c r="R190" s="107"/>
      <c r="S190" s="107">
        <f t="shared" si="34"/>
        <v>0</v>
      </c>
      <c r="T190" s="107"/>
      <c r="U190" s="107"/>
      <c r="V190" s="107">
        <f t="shared" si="35"/>
        <v>0</v>
      </c>
      <c r="W190" s="107"/>
      <c r="X190" s="107"/>
      <c r="Y190" s="107">
        <f t="shared" si="36"/>
        <v>0</v>
      </c>
      <c r="Z190" s="109"/>
      <c r="AA190" s="107"/>
      <c r="AB190" s="109"/>
      <c r="AC190" s="107"/>
      <c r="AD190" s="107"/>
      <c r="AE190" s="113">
        <f t="shared" si="37"/>
        <v>0</v>
      </c>
      <c r="AF190" s="107"/>
      <c r="AG190" s="107"/>
      <c r="AH190" s="107">
        <f t="shared" si="38"/>
        <v>0</v>
      </c>
      <c r="AI190" s="107"/>
      <c r="AJ190" s="107"/>
      <c r="AK190" s="107"/>
      <c r="AL190" s="114">
        <f t="shared" ca="1" si="39"/>
        <v>2</v>
      </c>
      <c r="AM190" s="126" t="str">
        <f t="shared" ca="1" si="40"/>
        <v>Atención Remota</v>
      </c>
    </row>
    <row r="191" spans="1:39" s="26" customFormat="1" ht="18" customHeight="1" x14ac:dyDescent="0.25">
      <c r="A191" s="125">
        <v>177</v>
      </c>
      <c r="B191" s="107"/>
      <c r="C191" s="108"/>
      <c r="D191" s="109"/>
      <c r="E191" s="110"/>
      <c r="F191" s="111"/>
      <c r="G191" s="112" t="str">
        <f t="shared" ca="1" si="28"/>
        <v>121 años, 2 meses, 3 días</v>
      </c>
      <c r="H191" s="112" t="str">
        <f t="shared" ca="1" si="29"/>
        <v>SI</v>
      </c>
      <c r="I191" s="107">
        <f t="shared" ca="1" si="30"/>
        <v>1</v>
      </c>
      <c r="J191" s="107"/>
      <c r="K191" s="107">
        <f t="shared" si="31"/>
        <v>1</v>
      </c>
      <c r="L191" s="107"/>
      <c r="M191" s="107">
        <f t="shared" si="32"/>
        <v>0</v>
      </c>
      <c r="N191" s="111"/>
      <c r="O191" s="107"/>
      <c r="P191" s="107">
        <f t="shared" si="33"/>
        <v>0</v>
      </c>
      <c r="Q191" s="111"/>
      <c r="R191" s="107"/>
      <c r="S191" s="107">
        <f t="shared" si="34"/>
        <v>0</v>
      </c>
      <c r="T191" s="107"/>
      <c r="U191" s="107"/>
      <c r="V191" s="107">
        <f t="shared" si="35"/>
        <v>0</v>
      </c>
      <c r="W191" s="107"/>
      <c r="X191" s="107"/>
      <c r="Y191" s="107">
        <f t="shared" si="36"/>
        <v>0</v>
      </c>
      <c r="Z191" s="109"/>
      <c r="AA191" s="107"/>
      <c r="AB191" s="109"/>
      <c r="AC191" s="107"/>
      <c r="AD191" s="107"/>
      <c r="AE191" s="113">
        <f t="shared" si="37"/>
        <v>0</v>
      </c>
      <c r="AF191" s="107"/>
      <c r="AG191" s="107"/>
      <c r="AH191" s="107">
        <f t="shared" si="38"/>
        <v>0</v>
      </c>
      <c r="AI191" s="107"/>
      <c r="AJ191" s="107"/>
      <c r="AK191" s="107"/>
      <c r="AL191" s="114">
        <f t="shared" ca="1" si="39"/>
        <v>2</v>
      </c>
      <c r="AM191" s="126" t="str">
        <f t="shared" ca="1" si="40"/>
        <v>Atención Remota</v>
      </c>
    </row>
    <row r="192" spans="1:39" s="26" customFormat="1" ht="18" customHeight="1" x14ac:dyDescent="0.25">
      <c r="A192" s="125">
        <v>178</v>
      </c>
      <c r="B192" s="107"/>
      <c r="C192" s="108"/>
      <c r="D192" s="109"/>
      <c r="E192" s="110"/>
      <c r="F192" s="111"/>
      <c r="G192" s="112" t="str">
        <f t="shared" ca="1" si="28"/>
        <v>121 años, 2 meses, 3 días</v>
      </c>
      <c r="H192" s="112" t="str">
        <f t="shared" ca="1" si="29"/>
        <v>SI</v>
      </c>
      <c r="I192" s="107">
        <f t="shared" ca="1" si="30"/>
        <v>1</v>
      </c>
      <c r="J192" s="107"/>
      <c r="K192" s="107">
        <f t="shared" si="31"/>
        <v>1</v>
      </c>
      <c r="L192" s="107"/>
      <c r="M192" s="107">
        <f t="shared" si="32"/>
        <v>0</v>
      </c>
      <c r="N192" s="111"/>
      <c r="O192" s="107"/>
      <c r="P192" s="107">
        <f t="shared" si="33"/>
        <v>0</v>
      </c>
      <c r="Q192" s="111"/>
      <c r="R192" s="107"/>
      <c r="S192" s="107">
        <f t="shared" si="34"/>
        <v>0</v>
      </c>
      <c r="T192" s="107"/>
      <c r="U192" s="107"/>
      <c r="V192" s="107">
        <f t="shared" si="35"/>
        <v>0</v>
      </c>
      <c r="W192" s="107"/>
      <c r="X192" s="107"/>
      <c r="Y192" s="107">
        <f t="shared" si="36"/>
        <v>0</v>
      </c>
      <c r="Z192" s="109"/>
      <c r="AA192" s="107"/>
      <c r="AB192" s="109"/>
      <c r="AC192" s="107"/>
      <c r="AD192" s="107"/>
      <c r="AE192" s="113">
        <f t="shared" si="37"/>
        <v>0</v>
      </c>
      <c r="AF192" s="107"/>
      <c r="AG192" s="107"/>
      <c r="AH192" s="107">
        <f t="shared" si="38"/>
        <v>0</v>
      </c>
      <c r="AI192" s="107"/>
      <c r="AJ192" s="107"/>
      <c r="AK192" s="107"/>
      <c r="AL192" s="114">
        <f t="shared" ca="1" si="39"/>
        <v>2</v>
      </c>
      <c r="AM192" s="126" t="str">
        <f t="shared" ca="1" si="40"/>
        <v>Atención Remota</v>
      </c>
    </row>
    <row r="193" spans="1:39" s="26" customFormat="1" ht="18" customHeight="1" x14ac:dyDescent="0.25">
      <c r="A193" s="125">
        <v>179</v>
      </c>
      <c r="B193" s="107"/>
      <c r="C193" s="108"/>
      <c r="D193" s="109"/>
      <c r="E193" s="110"/>
      <c r="F193" s="111"/>
      <c r="G193" s="112" t="str">
        <f t="shared" ca="1" si="28"/>
        <v>121 años, 2 meses, 3 días</v>
      </c>
      <c r="H193" s="112" t="str">
        <f t="shared" ca="1" si="29"/>
        <v>SI</v>
      </c>
      <c r="I193" s="107">
        <f t="shared" ca="1" si="30"/>
        <v>1</v>
      </c>
      <c r="J193" s="107"/>
      <c r="K193" s="107">
        <f t="shared" si="31"/>
        <v>1</v>
      </c>
      <c r="L193" s="107"/>
      <c r="M193" s="107">
        <f t="shared" si="32"/>
        <v>0</v>
      </c>
      <c r="N193" s="111"/>
      <c r="O193" s="107"/>
      <c r="P193" s="107">
        <f t="shared" si="33"/>
        <v>0</v>
      </c>
      <c r="Q193" s="111"/>
      <c r="R193" s="107"/>
      <c r="S193" s="107">
        <f t="shared" si="34"/>
        <v>0</v>
      </c>
      <c r="T193" s="107"/>
      <c r="U193" s="107"/>
      <c r="V193" s="107">
        <f t="shared" si="35"/>
        <v>0</v>
      </c>
      <c r="W193" s="107"/>
      <c r="X193" s="107"/>
      <c r="Y193" s="107">
        <f t="shared" si="36"/>
        <v>0</v>
      </c>
      <c r="Z193" s="109"/>
      <c r="AA193" s="107"/>
      <c r="AB193" s="109"/>
      <c r="AC193" s="107"/>
      <c r="AD193" s="107"/>
      <c r="AE193" s="113">
        <f t="shared" si="37"/>
        <v>0</v>
      </c>
      <c r="AF193" s="107"/>
      <c r="AG193" s="107"/>
      <c r="AH193" s="107">
        <f t="shared" si="38"/>
        <v>0</v>
      </c>
      <c r="AI193" s="107"/>
      <c r="AJ193" s="107"/>
      <c r="AK193" s="107"/>
      <c r="AL193" s="114">
        <f t="shared" ca="1" si="39"/>
        <v>2</v>
      </c>
      <c r="AM193" s="126" t="str">
        <f t="shared" ca="1" si="40"/>
        <v>Atención Remota</v>
      </c>
    </row>
    <row r="194" spans="1:39" s="26" customFormat="1" ht="18" customHeight="1" x14ac:dyDescent="0.25">
      <c r="A194" s="125">
        <v>180</v>
      </c>
      <c r="B194" s="107"/>
      <c r="C194" s="108"/>
      <c r="D194" s="109"/>
      <c r="E194" s="110"/>
      <c r="F194" s="111"/>
      <c r="G194" s="112" t="str">
        <f t="shared" ca="1" si="28"/>
        <v>121 años, 2 meses, 3 días</v>
      </c>
      <c r="H194" s="112" t="str">
        <f t="shared" ca="1" si="29"/>
        <v>SI</v>
      </c>
      <c r="I194" s="107">
        <f t="shared" ca="1" si="30"/>
        <v>1</v>
      </c>
      <c r="J194" s="107"/>
      <c r="K194" s="107">
        <f t="shared" si="31"/>
        <v>1</v>
      </c>
      <c r="L194" s="107"/>
      <c r="M194" s="107">
        <f t="shared" si="32"/>
        <v>0</v>
      </c>
      <c r="N194" s="111"/>
      <c r="O194" s="107"/>
      <c r="P194" s="107">
        <f t="shared" si="33"/>
        <v>0</v>
      </c>
      <c r="Q194" s="111"/>
      <c r="R194" s="107"/>
      <c r="S194" s="107">
        <f t="shared" si="34"/>
        <v>0</v>
      </c>
      <c r="T194" s="107"/>
      <c r="U194" s="107"/>
      <c r="V194" s="107">
        <f t="shared" si="35"/>
        <v>0</v>
      </c>
      <c r="W194" s="107"/>
      <c r="X194" s="107"/>
      <c r="Y194" s="107">
        <f t="shared" si="36"/>
        <v>0</v>
      </c>
      <c r="Z194" s="109"/>
      <c r="AA194" s="107"/>
      <c r="AB194" s="109"/>
      <c r="AC194" s="107"/>
      <c r="AD194" s="107"/>
      <c r="AE194" s="113">
        <f t="shared" si="37"/>
        <v>0</v>
      </c>
      <c r="AF194" s="107"/>
      <c r="AG194" s="107"/>
      <c r="AH194" s="107">
        <f t="shared" si="38"/>
        <v>0</v>
      </c>
      <c r="AI194" s="107"/>
      <c r="AJ194" s="107"/>
      <c r="AK194" s="107"/>
      <c r="AL194" s="114">
        <f t="shared" ca="1" si="39"/>
        <v>2</v>
      </c>
      <c r="AM194" s="126" t="str">
        <f t="shared" ca="1" si="40"/>
        <v>Atención Remota</v>
      </c>
    </row>
    <row r="195" spans="1:39" s="26" customFormat="1" ht="18" customHeight="1" x14ac:dyDescent="0.25">
      <c r="A195" s="125">
        <v>181</v>
      </c>
      <c r="B195" s="107"/>
      <c r="C195" s="108"/>
      <c r="D195" s="109"/>
      <c r="E195" s="110"/>
      <c r="F195" s="111"/>
      <c r="G195" s="112" t="str">
        <f t="shared" ca="1" si="28"/>
        <v>121 años, 2 meses, 3 días</v>
      </c>
      <c r="H195" s="112" t="str">
        <f t="shared" ca="1" si="29"/>
        <v>SI</v>
      </c>
      <c r="I195" s="107">
        <f t="shared" ca="1" si="30"/>
        <v>1</v>
      </c>
      <c r="J195" s="107"/>
      <c r="K195" s="107">
        <f t="shared" si="31"/>
        <v>1</v>
      </c>
      <c r="L195" s="107"/>
      <c r="M195" s="107">
        <f t="shared" si="32"/>
        <v>0</v>
      </c>
      <c r="N195" s="111"/>
      <c r="O195" s="107"/>
      <c r="P195" s="107">
        <f t="shared" si="33"/>
        <v>0</v>
      </c>
      <c r="Q195" s="111"/>
      <c r="R195" s="107"/>
      <c r="S195" s="107">
        <f t="shared" si="34"/>
        <v>0</v>
      </c>
      <c r="T195" s="107"/>
      <c r="U195" s="107"/>
      <c r="V195" s="107">
        <f t="shared" si="35"/>
        <v>0</v>
      </c>
      <c r="W195" s="107"/>
      <c r="X195" s="107"/>
      <c r="Y195" s="107">
        <f t="shared" si="36"/>
        <v>0</v>
      </c>
      <c r="Z195" s="109"/>
      <c r="AA195" s="107"/>
      <c r="AB195" s="109"/>
      <c r="AC195" s="107"/>
      <c r="AD195" s="107"/>
      <c r="AE195" s="113">
        <f t="shared" si="37"/>
        <v>0</v>
      </c>
      <c r="AF195" s="107"/>
      <c r="AG195" s="107"/>
      <c r="AH195" s="107">
        <f t="shared" si="38"/>
        <v>0</v>
      </c>
      <c r="AI195" s="107"/>
      <c r="AJ195" s="107"/>
      <c r="AK195" s="107"/>
      <c r="AL195" s="114">
        <f t="shared" ca="1" si="39"/>
        <v>2</v>
      </c>
      <c r="AM195" s="126" t="str">
        <f t="shared" ca="1" si="40"/>
        <v>Atención Remota</v>
      </c>
    </row>
    <row r="196" spans="1:39" s="26" customFormat="1" ht="18" customHeight="1" x14ac:dyDescent="0.25">
      <c r="A196" s="125">
        <v>182</v>
      </c>
      <c r="B196" s="107"/>
      <c r="C196" s="108"/>
      <c r="D196" s="109"/>
      <c r="E196" s="110"/>
      <c r="F196" s="111"/>
      <c r="G196" s="112" t="str">
        <f t="shared" ca="1" si="28"/>
        <v>121 años, 2 meses, 3 días</v>
      </c>
      <c r="H196" s="112" t="str">
        <f t="shared" ca="1" si="29"/>
        <v>SI</v>
      </c>
      <c r="I196" s="107">
        <f t="shared" ca="1" si="30"/>
        <v>1</v>
      </c>
      <c r="J196" s="107"/>
      <c r="K196" s="107">
        <f t="shared" si="31"/>
        <v>1</v>
      </c>
      <c r="L196" s="107"/>
      <c r="M196" s="107">
        <f t="shared" si="32"/>
        <v>0</v>
      </c>
      <c r="N196" s="111"/>
      <c r="O196" s="107"/>
      <c r="P196" s="107">
        <f t="shared" si="33"/>
        <v>0</v>
      </c>
      <c r="Q196" s="111"/>
      <c r="R196" s="107"/>
      <c r="S196" s="107">
        <f t="shared" si="34"/>
        <v>0</v>
      </c>
      <c r="T196" s="107"/>
      <c r="U196" s="107"/>
      <c r="V196" s="107">
        <f t="shared" si="35"/>
        <v>0</v>
      </c>
      <c r="W196" s="107"/>
      <c r="X196" s="107"/>
      <c r="Y196" s="107">
        <f t="shared" si="36"/>
        <v>0</v>
      </c>
      <c r="Z196" s="109"/>
      <c r="AA196" s="107"/>
      <c r="AB196" s="109"/>
      <c r="AC196" s="107"/>
      <c r="AD196" s="107"/>
      <c r="AE196" s="113">
        <f t="shared" si="37"/>
        <v>0</v>
      </c>
      <c r="AF196" s="107"/>
      <c r="AG196" s="107"/>
      <c r="AH196" s="107">
        <f t="shared" si="38"/>
        <v>0</v>
      </c>
      <c r="AI196" s="107"/>
      <c r="AJ196" s="107"/>
      <c r="AK196" s="107"/>
      <c r="AL196" s="114">
        <f t="shared" ca="1" si="39"/>
        <v>2</v>
      </c>
      <c r="AM196" s="126" t="str">
        <f t="shared" ca="1" si="40"/>
        <v>Atención Remota</v>
      </c>
    </row>
    <row r="197" spans="1:39" s="26" customFormat="1" ht="18" customHeight="1" x14ac:dyDescent="0.25">
      <c r="A197" s="125">
        <v>183</v>
      </c>
      <c r="B197" s="107"/>
      <c r="C197" s="108"/>
      <c r="D197" s="109"/>
      <c r="E197" s="110"/>
      <c r="F197" s="111"/>
      <c r="G197" s="112" t="str">
        <f t="shared" ca="1" si="28"/>
        <v>121 años, 2 meses, 3 días</v>
      </c>
      <c r="H197" s="112" t="str">
        <f t="shared" ca="1" si="29"/>
        <v>SI</v>
      </c>
      <c r="I197" s="107">
        <f t="shared" ca="1" si="30"/>
        <v>1</v>
      </c>
      <c r="J197" s="107"/>
      <c r="K197" s="107">
        <f t="shared" si="31"/>
        <v>1</v>
      </c>
      <c r="L197" s="107"/>
      <c r="M197" s="107">
        <f t="shared" si="32"/>
        <v>0</v>
      </c>
      <c r="N197" s="111"/>
      <c r="O197" s="107"/>
      <c r="P197" s="107">
        <f t="shared" si="33"/>
        <v>0</v>
      </c>
      <c r="Q197" s="111"/>
      <c r="R197" s="107"/>
      <c r="S197" s="107">
        <f t="shared" si="34"/>
        <v>0</v>
      </c>
      <c r="T197" s="107"/>
      <c r="U197" s="107"/>
      <c r="V197" s="107">
        <f t="shared" si="35"/>
        <v>0</v>
      </c>
      <c r="W197" s="107"/>
      <c r="X197" s="107"/>
      <c r="Y197" s="107">
        <f t="shared" si="36"/>
        <v>0</v>
      </c>
      <c r="Z197" s="109"/>
      <c r="AA197" s="107"/>
      <c r="AB197" s="109"/>
      <c r="AC197" s="107"/>
      <c r="AD197" s="107"/>
      <c r="AE197" s="113">
        <f t="shared" si="37"/>
        <v>0</v>
      </c>
      <c r="AF197" s="107"/>
      <c r="AG197" s="107"/>
      <c r="AH197" s="107">
        <f t="shared" si="38"/>
        <v>0</v>
      </c>
      <c r="AI197" s="107"/>
      <c r="AJ197" s="107"/>
      <c r="AK197" s="107"/>
      <c r="AL197" s="114">
        <f t="shared" ca="1" si="39"/>
        <v>2</v>
      </c>
      <c r="AM197" s="126" t="str">
        <f t="shared" ca="1" si="40"/>
        <v>Atención Remota</v>
      </c>
    </row>
    <row r="198" spans="1:39" s="26" customFormat="1" ht="18" customHeight="1" x14ac:dyDescent="0.25">
      <c r="A198" s="125">
        <v>184</v>
      </c>
      <c r="B198" s="107"/>
      <c r="C198" s="108"/>
      <c r="D198" s="109"/>
      <c r="E198" s="110"/>
      <c r="F198" s="111"/>
      <c r="G198" s="112" t="str">
        <f t="shared" ca="1" si="28"/>
        <v>121 años, 2 meses, 3 días</v>
      </c>
      <c r="H198" s="112" t="str">
        <f t="shared" ca="1" si="29"/>
        <v>SI</v>
      </c>
      <c r="I198" s="107">
        <f t="shared" ca="1" si="30"/>
        <v>1</v>
      </c>
      <c r="J198" s="107"/>
      <c r="K198" s="107">
        <f t="shared" si="31"/>
        <v>1</v>
      </c>
      <c r="L198" s="107"/>
      <c r="M198" s="107">
        <f t="shared" si="32"/>
        <v>0</v>
      </c>
      <c r="N198" s="111"/>
      <c r="O198" s="107"/>
      <c r="P198" s="107">
        <f t="shared" si="33"/>
        <v>0</v>
      </c>
      <c r="Q198" s="111"/>
      <c r="R198" s="107"/>
      <c r="S198" s="107">
        <f t="shared" si="34"/>
        <v>0</v>
      </c>
      <c r="T198" s="107"/>
      <c r="U198" s="107"/>
      <c r="V198" s="107">
        <f t="shared" si="35"/>
        <v>0</v>
      </c>
      <c r="W198" s="107"/>
      <c r="X198" s="107"/>
      <c r="Y198" s="107">
        <f t="shared" si="36"/>
        <v>0</v>
      </c>
      <c r="Z198" s="109"/>
      <c r="AA198" s="107"/>
      <c r="AB198" s="109"/>
      <c r="AC198" s="107"/>
      <c r="AD198" s="107"/>
      <c r="AE198" s="113">
        <f t="shared" si="37"/>
        <v>0</v>
      </c>
      <c r="AF198" s="107"/>
      <c r="AG198" s="107"/>
      <c r="AH198" s="107">
        <f t="shared" si="38"/>
        <v>0</v>
      </c>
      <c r="AI198" s="107"/>
      <c r="AJ198" s="107"/>
      <c r="AK198" s="107"/>
      <c r="AL198" s="114">
        <f t="shared" ca="1" si="39"/>
        <v>2</v>
      </c>
      <c r="AM198" s="126" t="str">
        <f t="shared" ca="1" si="40"/>
        <v>Atención Remota</v>
      </c>
    </row>
    <row r="199" spans="1:39" s="26" customFormat="1" ht="18" customHeight="1" x14ac:dyDescent="0.25">
      <c r="A199" s="125">
        <v>185</v>
      </c>
      <c r="B199" s="107"/>
      <c r="C199" s="108"/>
      <c r="D199" s="109"/>
      <c r="E199" s="110"/>
      <c r="F199" s="111"/>
      <c r="G199" s="112" t="str">
        <f t="shared" ca="1" si="28"/>
        <v>121 años, 2 meses, 3 días</v>
      </c>
      <c r="H199" s="112" t="str">
        <f t="shared" ca="1" si="29"/>
        <v>SI</v>
      </c>
      <c r="I199" s="107">
        <f t="shared" ca="1" si="30"/>
        <v>1</v>
      </c>
      <c r="J199" s="107"/>
      <c r="K199" s="107">
        <f t="shared" si="31"/>
        <v>1</v>
      </c>
      <c r="L199" s="107"/>
      <c r="M199" s="107">
        <f t="shared" si="32"/>
        <v>0</v>
      </c>
      <c r="N199" s="111"/>
      <c r="O199" s="107"/>
      <c r="P199" s="107">
        <f t="shared" si="33"/>
        <v>0</v>
      </c>
      <c r="Q199" s="111"/>
      <c r="R199" s="107"/>
      <c r="S199" s="107">
        <f t="shared" si="34"/>
        <v>0</v>
      </c>
      <c r="T199" s="107"/>
      <c r="U199" s="107"/>
      <c r="V199" s="107">
        <f t="shared" si="35"/>
        <v>0</v>
      </c>
      <c r="W199" s="107"/>
      <c r="X199" s="107"/>
      <c r="Y199" s="107">
        <f t="shared" si="36"/>
        <v>0</v>
      </c>
      <c r="Z199" s="109"/>
      <c r="AA199" s="107"/>
      <c r="AB199" s="109"/>
      <c r="AC199" s="107"/>
      <c r="AD199" s="107"/>
      <c r="AE199" s="113">
        <f t="shared" si="37"/>
        <v>0</v>
      </c>
      <c r="AF199" s="107"/>
      <c r="AG199" s="107"/>
      <c r="AH199" s="107">
        <f t="shared" si="38"/>
        <v>0</v>
      </c>
      <c r="AI199" s="107"/>
      <c r="AJ199" s="107"/>
      <c r="AK199" s="107"/>
      <c r="AL199" s="114">
        <f t="shared" ca="1" si="39"/>
        <v>2</v>
      </c>
      <c r="AM199" s="126" t="str">
        <f t="shared" ca="1" si="40"/>
        <v>Atención Remota</v>
      </c>
    </row>
    <row r="200" spans="1:39" s="26" customFormat="1" ht="18" customHeight="1" x14ac:dyDescent="0.25">
      <c r="A200" s="125">
        <v>186</v>
      </c>
      <c r="B200" s="107"/>
      <c r="C200" s="108"/>
      <c r="D200" s="109"/>
      <c r="E200" s="110"/>
      <c r="F200" s="111"/>
      <c r="G200" s="112" t="str">
        <f t="shared" ca="1" si="28"/>
        <v>121 años, 2 meses, 3 días</v>
      </c>
      <c r="H200" s="112" t="str">
        <f t="shared" ca="1" si="29"/>
        <v>SI</v>
      </c>
      <c r="I200" s="107">
        <f t="shared" ca="1" si="30"/>
        <v>1</v>
      </c>
      <c r="J200" s="107"/>
      <c r="K200" s="107">
        <f t="shared" si="31"/>
        <v>1</v>
      </c>
      <c r="L200" s="107"/>
      <c r="M200" s="107">
        <f t="shared" si="32"/>
        <v>0</v>
      </c>
      <c r="N200" s="111"/>
      <c r="O200" s="107"/>
      <c r="P200" s="107">
        <f t="shared" si="33"/>
        <v>0</v>
      </c>
      <c r="Q200" s="111"/>
      <c r="R200" s="107"/>
      <c r="S200" s="107">
        <f t="shared" si="34"/>
        <v>0</v>
      </c>
      <c r="T200" s="107"/>
      <c r="U200" s="107"/>
      <c r="V200" s="107">
        <f t="shared" si="35"/>
        <v>0</v>
      </c>
      <c r="W200" s="107"/>
      <c r="X200" s="107"/>
      <c r="Y200" s="107">
        <f t="shared" si="36"/>
        <v>0</v>
      </c>
      <c r="Z200" s="109"/>
      <c r="AA200" s="107"/>
      <c r="AB200" s="109"/>
      <c r="AC200" s="107"/>
      <c r="AD200" s="107"/>
      <c r="AE200" s="113">
        <f t="shared" si="37"/>
        <v>0</v>
      </c>
      <c r="AF200" s="107"/>
      <c r="AG200" s="107"/>
      <c r="AH200" s="107">
        <f t="shared" si="38"/>
        <v>0</v>
      </c>
      <c r="AI200" s="107"/>
      <c r="AJ200" s="107"/>
      <c r="AK200" s="107"/>
      <c r="AL200" s="114">
        <f t="shared" ca="1" si="39"/>
        <v>2</v>
      </c>
      <c r="AM200" s="126" t="str">
        <f t="shared" ca="1" si="40"/>
        <v>Atención Remota</v>
      </c>
    </row>
    <row r="201" spans="1:39" s="26" customFormat="1" ht="18" customHeight="1" x14ac:dyDescent="0.25">
      <c r="A201" s="125">
        <v>187</v>
      </c>
      <c r="B201" s="107"/>
      <c r="C201" s="108"/>
      <c r="D201" s="109"/>
      <c r="E201" s="110"/>
      <c r="F201" s="111"/>
      <c r="G201" s="112" t="str">
        <f t="shared" ca="1" si="28"/>
        <v>121 años, 2 meses, 3 días</v>
      </c>
      <c r="H201" s="112" t="str">
        <f t="shared" ca="1" si="29"/>
        <v>SI</v>
      </c>
      <c r="I201" s="107">
        <f t="shared" ca="1" si="30"/>
        <v>1</v>
      </c>
      <c r="J201" s="107"/>
      <c r="K201" s="107">
        <f t="shared" si="31"/>
        <v>1</v>
      </c>
      <c r="L201" s="107"/>
      <c r="M201" s="107">
        <f t="shared" si="32"/>
        <v>0</v>
      </c>
      <c r="N201" s="111"/>
      <c r="O201" s="107"/>
      <c r="P201" s="107">
        <f t="shared" si="33"/>
        <v>0</v>
      </c>
      <c r="Q201" s="111"/>
      <c r="R201" s="107"/>
      <c r="S201" s="107">
        <f t="shared" si="34"/>
        <v>0</v>
      </c>
      <c r="T201" s="107"/>
      <c r="U201" s="107"/>
      <c r="V201" s="107">
        <f t="shared" si="35"/>
        <v>0</v>
      </c>
      <c r="W201" s="107"/>
      <c r="X201" s="107"/>
      <c r="Y201" s="107">
        <f t="shared" si="36"/>
        <v>0</v>
      </c>
      <c r="Z201" s="109"/>
      <c r="AA201" s="107"/>
      <c r="AB201" s="109"/>
      <c r="AC201" s="107"/>
      <c r="AD201" s="107"/>
      <c r="AE201" s="113">
        <f t="shared" si="37"/>
        <v>0</v>
      </c>
      <c r="AF201" s="107"/>
      <c r="AG201" s="107"/>
      <c r="AH201" s="107">
        <f t="shared" si="38"/>
        <v>0</v>
      </c>
      <c r="AI201" s="107"/>
      <c r="AJ201" s="107"/>
      <c r="AK201" s="107"/>
      <c r="AL201" s="114">
        <f t="shared" ca="1" si="39"/>
        <v>2</v>
      </c>
      <c r="AM201" s="126" t="str">
        <f t="shared" ca="1" si="40"/>
        <v>Atención Remota</v>
      </c>
    </row>
    <row r="202" spans="1:39" s="26" customFormat="1" ht="18" customHeight="1" x14ac:dyDescent="0.25">
      <c r="A202" s="125">
        <v>188</v>
      </c>
      <c r="B202" s="107"/>
      <c r="C202" s="108"/>
      <c r="D202" s="109"/>
      <c r="E202" s="110"/>
      <c r="F202" s="111"/>
      <c r="G202" s="112" t="str">
        <f t="shared" ca="1" si="28"/>
        <v>121 años, 2 meses, 3 días</v>
      </c>
      <c r="H202" s="112" t="str">
        <f t="shared" ca="1" si="29"/>
        <v>SI</v>
      </c>
      <c r="I202" s="107">
        <f t="shared" ca="1" si="30"/>
        <v>1</v>
      </c>
      <c r="J202" s="107"/>
      <c r="K202" s="107">
        <f t="shared" si="31"/>
        <v>1</v>
      </c>
      <c r="L202" s="107"/>
      <c r="M202" s="107">
        <f t="shared" si="32"/>
        <v>0</v>
      </c>
      <c r="N202" s="111"/>
      <c r="O202" s="107"/>
      <c r="P202" s="107">
        <f t="shared" si="33"/>
        <v>0</v>
      </c>
      <c r="Q202" s="111"/>
      <c r="R202" s="107"/>
      <c r="S202" s="107">
        <f t="shared" si="34"/>
        <v>0</v>
      </c>
      <c r="T202" s="107"/>
      <c r="U202" s="107"/>
      <c r="V202" s="107">
        <f t="shared" si="35"/>
        <v>0</v>
      </c>
      <c r="W202" s="107"/>
      <c r="X202" s="107"/>
      <c r="Y202" s="107">
        <f t="shared" si="36"/>
        <v>0</v>
      </c>
      <c r="Z202" s="109"/>
      <c r="AA202" s="107"/>
      <c r="AB202" s="109"/>
      <c r="AC202" s="107"/>
      <c r="AD202" s="107"/>
      <c r="AE202" s="113">
        <f t="shared" si="37"/>
        <v>0</v>
      </c>
      <c r="AF202" s="107"/>
      <c r="AG202" s="107"/>
      <c r="AH202" s="107">
        <f t="shared" si="38"/>
        <v>0</v>
      </c>
      <c r="AI202" s="107"/>
      <c r="AJ202" s="107"/>
      <c r="AK202" s="107"/>
      <c r="AL202" s="114">
        <f t="shared" ca="1" si="39"/>
        <v>2</v>
      </c>
      <c r="AM202" s="126" t="str">
        <f t="shared" ca="1" si="40"/>
        <v>Atención Remota</v>
      </c>
    </row>
    <row r="203" spans="1:39" s="26" customFormat="1" ht="18" customHeight="1" x14ac:dyDescent="0.25">
      <c r="A203" s="125">
        <v>189</v>
      </c>
      <c r="B203" s="107"/>
      <c r="C203" s="108"/>
      <c r="D203" s="109"/>
      <c r="E203" s="110"/>
      <c r="F203" s="111"/>
      <c r="G203" s="112" t="str">
        <f t="shared" ca="1" si="28"/>
        <v>121 años, 2 meses, 3 días</v>
      </c>
      <c r="H203" s="112" t="str">
        <f t="shared" ca="1" si="29"/>
        <v>SI</v>
      </c>
      <c r="I203" s="107">
        <f t="shared" ca="1" si="30"/>
        <v>1</v>
      </c>
      <c r="J203" s="107"/>
      <c r="K203" s="107">
        <f t="shared" si="31"/>
        <v>1</v>
      </c>
      <c r="L203" s="107"/>
      <c r="M203" s="107">
        <f t="shared" si="32"/>
        <v>0</v>
      </c>
      <c r="N203" s="111"/>
      <c r="O203" s="107"/>
      <c r="P203" s="107">
        <f t="shared" si="33"/>
        <v>0</v>
      </c>
      <c r="Q203" s="111"/>
      <c r="R203" s="107"/>
      <c r="S203" s="107">
        <f t="shared" si="34"/>
        <v>0</v>
      </c>
      <c r="T203" s="107"/>
      <c r="U203" s="107"/>
      <c r="V203" s="107">
        <f t="shared" si="35"/>
        <v>0</v>
      </c>
      <c r="W203" s="107"/>
      <c r="X203" s="107"/>
      <c r="Y203" s="107">
        <f t="shared" si="36"/>
        <v>0</v>
      </c>
      <c r="Z203" s="109"/>
      <c r="AA203" s="107"/>
      <c r="AB203" s="109"/>
      <c r="AC203" s="107"/>
      <c r="AD203" s="107"/>
      <c r="AE203" s="113">
        <f t="shared" si="37"/>
        <v>0</v>
      </c>
      <c r="AF203" s="107"/>
      <c r="AG203" s="107"/>
      <c r="AH203" s="107">
        <f t="shared" si="38"/>
        <v>0</v>
      </c>
      <c r="AI203" s="107"/>
      <c r="AJ203" s="107"/>
      <c r="AK203" s="107"/>
      <c r="AL203" s="114">
        <f t="shared" ca="1" si="39"/>
        <v>2</v>
      </c>
      <c r="AM203" s="126" t="str">
        <f t="shared" ca="1" si="40"/>
        <v>Atención Remota</v>
      </c>
    </row>
    <row r="204" spans="1:39" s="26" customFormat="1" ht="18" customHeight="1" x14ac:dyDescent="0.25">
      <c r="A204" s="125">
        <v>190</v>
      </c>
      <c r="B204" s="107"/>
      <c r="C204" s="108"/>
      <c r="D204" s="109"/>
      <c r="E204" s="110"/>
      <c r="F204" s="111"/>
      <c r="G204" s="112" t="str">
        <f t="shared" ca="1" si="28"/>
        <v>121 años, 2 meses, 3 días</v>
      </c>
      <c r="H204" s="112" t="str">
        <f t="shared" ca="1" si="29"/>
        <v>SI</v>
      </c>
      <c r="I204" s="107">
        <f t="shared" ca="1" si="30"/>
        <v>1</v>
      </c>
      <c r="J204" s="107"/>
      <c r="K204" s="107">
        <f t="shared" si="31"/>
        <v>1</v>
      </c>
      <c r="L204" s="107"/>
      <c r="M204" s="107">
        <f t="shared" si="32"/>
        <v>0</v>
      </c>
      <c r="N204" s="111"/>
      <c r="O204" s="107"/>
      <c r="P204" s="107">
        <f t="shared" si="33"/>
        <v>0</v>
      </c>
      <c r="Q204" s="111"/>
      <c r="R204" s="107"/>
      <c r="S204" s="107">
        <f t="shared" si="34"/>
        <v>0</v>
      </c>
      <c r="T204" s="107"/>
      <c r="U204" s="107"/>
      <c r="V204" s="107">
        <f t="shared" si="35"/>
        <v>0</v>
      </c>
      <c r="W204" s="107"/>
      <c r="X204" s="107"/>
      <c r="Y204" s="107">
        <f t="shared" si="36"/>
        <v>0</v>
      </c>
      <c r="Z204" s="109"/>
      <c r="AA204" s="107"/>
      <c r="AB204" s="109"/>
      <c r="AC204" s="107"/>
      <c r="AD204" s="107"/>
      <c r="AE204" s="113">
        <f t="shared" si="37"/>
        <v>0</v>
      </c>
      <c r="AF204" s="107"/>
      <c r="AG204" s="107"/>
      <c r="AH204" s="107">
        <f t="shared" si="38"/>
        <v>0</v>
      </c>
      <c r="AI204" s="107"/>
      <c r="AJ204" s="107"/>
      <c r="AK204" s="107"/>
      <c r="AL204" s="114">
        <f t="shared" ca="1" si="39"/>
        <v>2</v>
      </c>
      <c r="AM204" s="126" t="str">
        <f t="shared" ca="1" si="40"/>
        <v>Atención Remota</v>
      </c>
    </row>
    <row r="205" spans="1:39" s="26" customFormat="1" ht="18" customHeight="1" x14ac:dyDescent="0.25">
      <c r="A205" s="125">
        <v>191</v>
      </c>
      <c r="B205" s="107"/>
      <c r="C205" s="108"/>
      <c r="D205" s="109"/>
      <c r="E205" s="110"/>
      <c r="F205" s="111"/>
      <c r="G205" s="112" t="str">
        <f t="shared" ca="1" si="28"/>
        <v>121 años, 2 meses, 3 días</v>
      </c>
      <c r="H205" s="112" t="str">
        <f t="shared" ca="1" si="29"/>
        <v>SI</v>
      </c>
      <c r="I205" s="107">
        <f t="shared" ca="1" si="30"/>
        <v>1</v>
      </c>
      <c r="J205" s="107"/>
      <c r="K205" s="107">
        <f t="shared" si="31"/>
        <v>1</v>
      </c>
      <c r="L205" s="107"/>
      <c r="M205" s="107">
        <f t="shared" si="32"/>
        <v>0</v>
      </c>
      <c r="N205" s="111"/>
      <c r="O205" s="107"/>
      <c r="P205" s="107">
        <f t="shared" si="33"/>
        <v>0</v>
      </c>
      <c r="Q205" s="111"/>
      <c r="R205" s="107"/>
      <c r="S205" s="107">
        <f t="shared" si="34"/>
        <v>0</v>
      </c>
      <c r="T205" s="107"/>
      <c r="U205" s="107"/>
      <c r="V205" s="107">
        <f t="shared" si="35"/>
        <v>0</v>
      </c>
      <c r="W205" s="107"/>
      <c r="X205" s="107"/>
      <c r="Y205" s="107">
        <f t="shared" si="36"/>
        <v>0</v>
      </c>
      <c r="Z205" s="109"/>
      <c r="AA205" s="107"/>
      <c r="AB205" s="109"/>
      <c r="AC205" s="107"/>
      <c r="AD205" s="107"/>
      <c r="AE205" s="113">
        <f t="shared" si="37"/>
        <v>0</v>
      </c>
      <c r="AF205" s="107"/>
      <c r="AG205" s="107"/>
      <c r="AH205" s="107">
        <f t="shared" si="38"/>
        <v>0</v>
      </c>
      <c r="AI205" s="107"/>
      <c r="AJ205" s="107"/>
      <c r="AK205" s="107"/>
      <c r="AL205" s="114">
        <f t="shared" ca="1" si="39"/>
        <v>2</v>
      </c>
      <c r="AM205" s="126" t="str">
        <f t="shared" ca="1" si="40"/>
        <v>Atención Remota</v>
      </c>
    </row>
    <row r="206" spans="1:39" s="26" customFormat="1" ht="18" customHeight="1" x14ac:dyDescent="0.25">
      <c r="A206" s="125">
        <v>192</v>
      </c>
      <c r="B206" s="107"/>
      <c r="C206" s="108"/>
      <c r="D206" s="109"/>
      <c r="E206" s="110"/>
      <c r="F206" s="111"/>
      <c r="G206" s="112" t="str">
        <f t="shared" ca="1" si="28"/>
        <v>121 años, 2 meses, 3 días</v>
      </c>
      <c r="H206" s="112" t="str">
        <f t="shared" ca="1" si="29"/>
        <v>SI</v>
      </c>
      <c r="I206" s="107">
        <f t="shared" ca="1" si="30"/>
        <v>1</v>
      </c>
      <c r="J206" s="107"/>
      <c r="K206" s="107">
        <f t="shared" si="31"/>
        <v>1</v>
      </c>
      <c r="L206" s="107"/>
      <c r="M206" s="107">
        <f t="shared" si="32"/>
        <v>0</v>
      </c>
      <c r="N206" s="111"/>
      <c r="O206" s="107"/>
      <c r="P206" s="107">
        <f t="shared" si="33"/>
        <v>0</v>
      </c>
      <c r="Q206" s="111"/>
      <c r="R206" s="107"/>
      <c r="S206" s="107">
        <f t="shared" si="34"/>
        <v>0</v>
      </c>
      <c r="T206" s="107"/>
      <c r="U206" s="107"/>
      <c r="V206" s="107">
        <f t="shared" si="35"/>
        <v>0</v>
      </c>
      <c r="W206" s="107"/>
      <c r="X206" s="107"/>
      <c r="Y206" s="107">
        <f t="shared" si="36"/>
        <v>0</v>
      </c>
      <c r="Z206" s="109"/>
      <c r="AA206" s="107"/>
      <c r="AB206" s="109"/>
      <c r="AC206" s="107"/>
      <c r="AD206" s="107"/>
      <c r="AE206" s="113">
        <f t="shared" si="37"/>
        <v>0</v>
      </c>
      <c r="AF206" s="107"/>
      <c r="AG206" s="107"/>
      <c r="AH206" s="107">
        <f t="shared" si="38"/>
        <v>0</v>
      </c>
      <c r="AI206" s="107"/>
      <c r="AJ206" s="107"/>
      <c r="AK206" s="107"/>
      <c r="AL206" s="114">
        <f t="shared" ca="1" si="39"/>
        <v>2</v>
      </c>
      <c r="AM206" s="126" t="str">
        <f t="shared" ca="1" si="40"/>
        <v>Atención Remota</v>
      </c>
    </row>
    <row r="207" spans="1:39" s="26" customFormat="1" ht="18" customHeight="1" x14ac:dyDescent="0.25">
      <c r="A207" s="125">
        <v>193</v>
      </c>
      <c r="B207" s="107"/>
      <c r="C207" s="108"/>
      <c r="D207" s="109"/>
      <c r="E207" s="110"/>
      <c r="F207" s="111"/>
      <c r="G207" s="112" t="str">
        <f t="shared" ref="G207:G214" ca="1" si="41">DATEDIF(F207,TODAY(),"y") &amp; " años, " &amp; DATEDIF(F207,TODAY(),"ym") &amp; " meses, " &amp;DATEDIF(F207,TODAY(),"md")&amp; " días"</f>
        <v>121 años, 2 meses, 3 días</v>
      </c>
      <c r="H207" s="112" t="str">
        <f t="shared" ca="1" si="29"/>
        <v>SI</v>
      </c>
      <c r="I207" s="107">
        <f t="shared" ca="1" si="30"/>
        <v>1</v>
      </c>
      <c r="J207" s="107"/>
      <c r="K207" s="107">
        <f t="shared" si="31"/>
        <v>1</v>
      </c>
      <c r="L207" s="107"/>
      <c r="M207" s="107">
        <f t="shared" si="32"/>
        <v>0</v>
      </c>
      <c r="N207" s="111"/>
      <c r="O207" s="107"/>
      <c r="P207" s="107">
        <f t="shared" si="33"/>
        <v>0</v>
      </c>
      <c r="Q207" s="111"/>
      <c r="R207" s="107"/>
      <c r="S207" s="107">
        <f t="shared" si="34"/>
        <v>0</v>
      </c>
      <c r="T207" s="107"/>
      <c r="U207" s="107"/>
      <c r="V207" s="107">
        <f t="shared" si="35"/>
        <v>0</v>
      </c>
      <c r="W207" s="107"/>
      <c r="X207" s="107"/>
      <c r="Y207" s="107">
        <f t="shared" si="36"/>
        <v>0</v>
      </c>
      <c r="Z207" s="109"/>
      <c r="AA207" s="107"/>
      <c r="AB207" s="109"/>
      <c r="AC207" s="107"/>
      <c r="AD207" s="107"/>
      <c r="AE207" s="113">
        <f t="shared" si="37"/>
        <v>0</v>
      </c>
      <c r="AF207" s="107"/>
      <c r="AG207" s="107"/>
      <c r="AH207" s="107">
        <f t="shared" si="38"/>
        <v>0</v>
      </c>
      <c r="AI207" s="107"/>
      <c r="AJ207" s="107"/>
      <c r="AK207" s="107"/>
      <c r="AL207" s="114">
        <f t="shared" ca="1" si="39"/>
        <v>2</v>
      </c>
      <c r="AM207" s="126" t="str">
        <f t="shared" ca="1" si="40"/>
        <v>Atención Remota</v>
      </c>
    </row>
    <row r="208" spans="1:39" s="26" customFormat="1" ht="18" customHeight="1" x14ac:dyDescent="0.25">
      <c r="A208" s="125">
        <v>194</v>
      </c>
      <c r="B208" s="107"/>
      <c r="C208" s="108"/>
      <c r="D208" s="109"/>
      <c r="E208" s="110"/>
      <c r="F208" s="111"/>
      <c r="G208" s="112" t="str">
        <f t="shared" ca="1" si="41"/>
        <v>121 años, 2 meses, 3 días</v>
      </c>
      <c r="H208" s="112" t="str">
        <f t="shared" ref="H208:H214" ca="1" si="42">IF(G208&gt;="2 años, 0 meses, 0 días","NO","SI")</f>
        <v>SI</v>
      </c>
      <c r="I208" s="107">
        <f t="shared" ref="I208:I214" ca="1" si="43">IF(H208="SI",1,0)</f>
        <v>1</v>
      </c>
      <c r="J208" s="107"/>
      <c r="K208" s="107">
        <f t="shared" ref="K208:K214" si="44">IF(J208="SI",0,1)</f>
        <v>1</v>
      </c>
      <c r="L208" s="107"/>
      <c r="M208" s="107">
        <f t="shared" ref="M208:M214" si="45">IF(L208="SI",1,0)</f>
        <v>0</v>
      </c>
      <c r="N208" s="111"/>
      <c r="O208" s="107"/>
      <c r="P208" s="107">
        <f t="shared" ref="P208:P214" si="46">IF(O208="SI",1,0)</f>
        <v>0</v>
      </c>
      <c r="Q208" s="111"/>
      <c r="R208" s="107"/>
      <c r="S208" s="107">
        <f t="shared" ref="S208:S214" si="47">IF(R208="SI",1,0)</f>
        <v>0</v>
      </c>
      <c r="T208" s="107"/>
      <c r="U208" s="107"/>
      <c r="V208" s="107">
        <f t="shared" ref="V208:V214" si="48">IF(U208="SI",1,0)</f>
        <v>0</v>
      </c>
      <c r="W208" s="107"/>
      <c r="X208" s="107"/>
      <c r="Y208" s="107">
        <f t="shared" ref="Y208:Y214" si="49">IF(X208="SI",1,0)</f>
        <v>0</v>
      </c>
      <c r="Z208" s="109"/>
      <c r="AA208" s="107"/>
      <c r="AB208" s="109"/>
      <c r="AC208" s="107"/>
      <c r="AD208" s="107"/>
      <c r="AE208" s="113">
        <f t="shared" ref="AE208:AE214" si="50">IF(AD208="SI",1,0)</f>
        <v>0</v>
      </c>
      <c r="AF208" s="107"/>
      <c r="AG208" s="107"/>
      <c r="AH208" s="107">
        <f t="shared" ref="AH208:AH214" si="51">IF(AG208="SI",1,0)</f>
        <v>0</v>
      </c>
      <c r="AI208" s="107"/>
      <c r="AJ208" s="107"/>
      <c r="AK208" s="107"/>
      <c r="AL208" s="114">
        <f t="shared" ref="AL208:AL214" ca="1" si="52">I208+K208+M208+P208+S208+V208+Y208+AE208+AH208</f>
        <v>2</v>
      </c>
      <c r="AM208" s="126" t="str">
        <f t="shared" ref="AM208:AM214" ca="1" si="53">IF(AL208=0,"Presencialidad bajo el esquema de alternancia","Atención Remota")</f>
        <v>Atención Remota</v>
      </c>
    </row>
    <row r="209" spans="1:39" s="26" customFormat="1" ht="18" customHeight="1" x14ac:dyDescent="0.25">
      <c r="A209" s="125">
        <v>195</v>
      </c>
      <c r="B209" s="107"/>
      <c r="C209" s="108"/>
      <c r="D209" s="109"/>
      <c r="E209" s="110"/>
      <c r="F209" s="111"/>
      <c r="G209" s="112" t="str">
        <f t="shared" ca="1" si="41"/>
        <v>121 años, 2 meses, 3 días</v>
      </c>
      <c r="H209" s="112" t="str">
        <f t="shared" ca="1" si="42"/>
        <v>SI</v>
      </c>
      <c r="I209" s="107">
        <f t="shared" ca="1" si="43"/>
        <v>1</v>
      </c>
      <c r="J209" s="107"/>
      <c r="K209" s="107">
        <f t="shared" si="44"/>
        <v>1</v>
      </c>
      <c r="L209" s="107"/>
      <c r="M209" s="107">
        <f t="shared" si="45"/>
        <v>0</v>
      </c>
      <c r="N209" s="111"/>
      <c r="O209" s="107"/>
      <c r="P209" s="107">
        <f t="shared" si="46"/>
        <v>0</v>
      </c>
      <c r="Q209" s="111"/>
      <c r="R209" s="107"/>
      <c r="S209" s="107">
        <f t="shared" si="47"/>
        <v>0</v>
      </c>
      <c r="T209" s="107"/>
      <c r="U209" s="107"/>
      <c r="V209" s="107">
        <f t="shared" si="48"/>
        <v>0</v>
      </c>
      <c r="W209" s="107"/>
      <c r="X209" s="107"/>
      <c r="Y209" s="107">
        <f t="shared" si="49"/>
        <v>0</v>
      </c>
      <c r="Z209" s="109"/>
      <c r="AA209" s="107"/>
      <c r="AB209" s="109"/>
      <c r="AC209" s="107"/>
      <c r="AD209" s="107"/>
      <c r="AE209" s="113">
        <f t="shared" si="50"/>
        <v>0</v>
      </c>
      <c r="AF209" s="107"/>
      <c r="AG209" s="107"/>
      <c r="AH209" s="107">
        <f t="shared" si="51"/>
        <v>0</v>
      </c>
      <c r="AI209" s="107"/>
      <c r="AJ209" s="107"/>
      <c r="AK209" s="107"/>
      <c r="AL209" s="114">
        <f t="shared" ca="1" si="52"/>
        <v>2</v>
      </c>
      <c r="AM209" s="126" t="str">
        <f t="shared" ca="1" si="53"/>
        <v>Atención Remota</v>
      </c>
    </row>
    <row r="210" spans="1:39" s="26" customFormat="1" ht="18" customHeight="1" x14ac:dyDescent="0.25">
      <c r="A210" s="125">
        <v>196</v>
      </c>
      <c r="B210" s="107"/>
      <c r="C210" s="108"/>
      <c r="D210" s="109"/>
      <c r="E210" s="110"/>
      <c r="F210" s="111"/>
      <c r="G210" s="112" t="str">
        <f t="shared" ca="1" si="41"/>
        <v>121 años, 2 meses, 3 días</v>
      </c>
      <c r="H210" s="112" t="str">
        <f t="shared" ca="1" si="42"/>
        <v>SI</v>
      </c>
      <c r="I210" s="107">
        <f t="shared" ca="1" si="43"/>
        <v>1</v>
      </c>
      <c r="J210" s="107"/>
      <c r="K210" s="107">
        <f t="shared" si="44"/>
        <v>1</v>
      </c>
      <c r="L210" s="107"/>
      <c r="M210" s="107">
        <f t="shared" si="45"/>
        <v>0</v>
      </c>
      <c r="N210" s="111"/>
      <c r="O210" s="107"/>
      <c r="P210" s="107">
        <f t="shared" si="46"/>
        <v>0</v>
      </c>
      <c r="Q210" s="111"/>
      <c r="R210" s="107"/>
      <c r="S210" s="107">
        <f t="shared" si="47"/>
        <v>0</v>
      </c>
      <c r="T210" s="107"/>
      <c r="U210" s="107"/>
      <c r="V210" s="107">
        <f t="shared" si="48"/>
        <v>0</v>
      </c>
      <c r="W210" s="107"/>
      <c r="X210" s="107"/>
      <c r="Y210" s="107">
        <f t="shared" si="49"/>
        <v>0</v>
      </c>
      <c r="Z210" s="109"/>
      <c r="AA210" s="107"/>
      <c r="AB210" s="109"/>
      <c r="AC210" s="107"/>
      <c r="AD210" s="107"/>
      <c r="AE210" s="113">
        <f t="shared" si="50"/>
        <v>0</v>
      </c>
      <c r="AF210" s="107"/>
      <c r="AG210" s="107"/>
      <c r="AH210" s="107">
        <f t="shared" si="51"/>
        <v>0</v>
      </c>
      <c r="AI210" s="107"/>
      <c r="AJ210" s="107"/>
      <c r="AK210" s="107"/>
      <c r="AL210" s="114">
        <f t="shared" ca="1" si="52"/>
        <v>2</v>
      </c>
      <c r="AM210" s="126" t="str">
        <f t="shared" ca="1" si="53"/>
        <v>Atención Remota</v>
      </c>
    </row>
    <row r="211" spans="1:39" s="26" customFormat="1" ht="18" customHeight="1" x14ac:dyDescent="0.25">
      <c r="A211" s="125">
        <v>197</v>
      </c>
      <c r="B211" s="107"/>
      <c r="C211" s="108"/>
      <c r="D211" s="109"/>
      <c r="E211" s="110"/>
      <c r="F211" s="111"/>
      <c r="G211" s="112" t="str">
        <f t="shared" ca="1" si="41"/>
        <v>121 años, 2 meses, 3 días</v>
      </c>
      <c r="H211" s="112" t="str">
        <f t="shared" ca="1" si="42"/>
        <v>SI</v>
      </c>
      <c r="I211" s="107">
        <f t="shared" ca="1" si="43"/>
        <v>1</v>
      </c>
      <c r="J211" s="107"/>
      <c r="K211" s="107">
        <f t="shared" si="44"/>
        <v>1</v>
      </c>
      <c r="L211" s="107"/>
      <c r="M211" s="107">
        <f t="shared" si="45"/>
        <v>0</v>
      </c>
      <c r="N211" s="111"/>
      <c r="O211" s="107"/>
      <c r="P211" s="107">
        <f t="shared" si="46"/>
        <v>0</v>
      </c>
      <c r="Q211" s="111"/>
      <c r="R211" s="107"/>
      <c r="S211" s="107">
        <f t="shared" si="47"/>
        <v>0</v>
      </c>
      <c r="T211" s="107"/>
      <c r="U211" s="107"/>
      <c r="V211" s="107">
        <f t="shared" si="48"/>
        <v>0</v>
      </c>
      <c r="W211" s="107"/>
      <c r="X211" s="107"/>
      <c r="Y211" s="107">
        <f t="shared" si="49"/>
        <v>0</v>
      </c>
      <c r="Z211" s="109"/>
      <c r="AA211" s="107"/>
      <c r="AB211" s="109"/>
      <c r="AC211" s="107"/>
      <c r="AD211" s="107"/>
      <c r="AE211" s="113">
        <f t="shared" si="50"/>
        <v>0</v>
      </c>
      <c r="AF211" s="107"/>
      <c r="AG211" s="107"/>
      <c r="AH211" s="107">
        <f t="shared" si="51"/>
        <v>0</v>
      </c>
      <c r="AI211" s="107"/>
      <c r="AJ211" s="107"/>
      <c r="AK211" s="107"/>
      <c r="AL211" s="114">
        <f t="shared" ca="1" si="52"/>
        <v>2</v>
      </c>
      <c r="AM211" s="126" t="str">
        <f t="shared" ca="1" si="53"/>
        <v>Atención Remota</v>
      </c>
    </row>
    <row r="212" spans="1:39" s="26" customFormat="1" ht="18" customHeight="1" x14ac:dyDescent="0.25">
      <c r="A212" s="125">
        <v>198</v>
      </c>
      <c r="B212" s="107"/>
      <c r="C212" s="108"/>
      <c r="D212" s="109"/>
      <c r="E212" s="110"/>
      <c r="F212" s="111"/>
      <c r="G212" s="112" t="str">
        <f t="shared" ca="1" si="41"/>
        <v>121 años, 2 meses, 3 días</v>
      </c>
      <c r="H212" s="112" t="str">
        <f t="shared" ca="1" si="42"/>
        <v>SI</v>
      </c>
      <c r="I212" s="107">
        <f t="shared" ca="1" si="43"/>
        <v>1</v>
      </c>
      <c r="J212" s="107"/>
      <c r="K212" s="107">
        <f t="shared" si="44"/>
        <v>1</v>
      </c>
      <c r="L212" s="107"/>
      <c r="M212" s="107">
        <f t="shared" si="45"/>
        <v>0</v>
      </c>
      <c r="N212" s="111"/>
      <c r="O212" s="107"/>
      <c r="P212" s="107">
        <f t="shared" si="46"/>
        <v>0</v>
      </c>
      <c r="Q212" s="111"/>
      <c r="R212" s="107"/>
      <c r="S212" s="107">
        <f t="shared" si="47"/>
        <v>0</v>
      </c>
      <c r="T212" s="107"/>
      <c r="U212" s="107"/>
      <c r="V212" s="107">
        <f t="shared" si="48"/>
        <v>0</v>
      </c>
      <c r="W212" s="107"/>
      <c r="X212" s="107"/>
      <c r="Y212" s="107">
        <f t="shared" si="49"/>
        <v>0</v>
      </c>
      <c r="Z212" s="109"/>
      <c r="AA212" s="107"/>
      <c r="AB212" s="109"/>
      <c r="AC212" s="107"/>
      <c r="AD212" s="107"/>
      <c r="AE212" s="113">
        <f t="shared" si="50"/>
        <v>0</v>
      </c>
      <c r="AF212" s="107"/>
      <c r="AG212" s="107"/>
      <c r="AH212" s="107">
        <f t="shared" si="51"/>
        <v>0</v>
      </c>
      <c r="AI212" s="107"/>
      <c r="AJ212" s="107"/>
      <c r="AK212" s="107"/>
      <c r="AL212" s="114">
        <f t="shared" ca="1" si="52"/>
        <v>2</v>
      </c>
      <c r="AM212" s="126" t="str">
        <f t="shared" ca="1" si="53"/>
        <v>Atención Remota</v>
      </c>
    </row>
    <row r="213" spans="1:39" s="26" customFormat="1" ht="18" customHeight="1" x14ac:dyDescent="0.25">
      <c r="A213" s="125">
        <v>199</v>
      </c>
      <c r="B213" s="107"/>
      <c r="C213" s="108"/>
      <c r="D213" s="109"/>
      <c r="E213" s="110"/>
      <c r="F213" s="111"/>
      <c r="G213" s="112" t="str">
        <f t="shared" ca="1" si="41"/>
        <v>121 años, 2 meses, 3 días</v>
      </c>
      <c r="H213" s="112" t="str">
        <f t="shared" ca="1" si="42"/>
        <v>SI</v>
      </c>
      <c r="I213" s="107">
        <f t="shared" ca="1" si="43"/>
        <v>1</v>
      </c>
      <c r="J213" s="107"/>
      <c r="K213" s="107">
        <f t="shared" si="44"/>
        <v>1</v>
      </c>
      <c r="L213" s="107"/>
      <c r="M213" s="107">
        <f t="shared" si="45"/>
        <v>0</v>
      </c>
      <c r="N213" s="111"/>
      <c r="O213" s="107"/>
      <c r="P213" s="107">
        <f t="shared" si="46"/>
        <v>0</v>
      </c>
      <c r="Q213" s="111"/>
      <c r="R213" s="107"/>
      <c r="S213" s="107">
        <f t="shared" si="47"/>
        <v>0</v>
      </c>
      <c r="T213" s="107"/>
      <c r="U213" s="107"/>
      <c r="V213" s="107">
        <f t="shared" si="48"/>
        <v>0</v>
      </c>
      <c r="W213" s="107"/>
      <c r="X213" s="107"/>
      <c r="Y213" s="107">
        <f t="shared" si="49"/>
        <v>0</v>
      </c>
      <c r="Z213" s="109"/>
      <c r="AA213" s="107"/>
      <c r="AB213" s="109"/>
      <c r="AC213" s="107"/>
      <c r="AD213" s="107"/>
      <c r="AE213" s="113">
        <f t="shared" si="50"/>
        <v>0</v>
      </c>
      <c r="AF213" s="107"/>
      <c r="AG213" s="107"/>
      <c r="AH213" s="107">
        <f t="shared" si="51"/>
        <v>0</v>
      </c>
      <c r="AI213" s="107"/>
      <c r="AJ213" s="107"/>
      <c r="AK213" s="107"/>
      <c r="AL213" s="114">
        <f t="shared" ca="1" si="52"/>
        <v>2</v>
      </c>
      <c r="AM213" s="126" t="str">
        <f t="shared" ca="1" si="53"/>
        <v>Atención Remota</v>
      </c>
    </row>
    <row r="214" spans="1:39" s="26" customFormat="1" ht="18" customHeight="1" thickBot="1" x14ac:dyDescent="0.3">
      <c r="A214" s="127">
        <v>200</v>
      </c>
      <c r="B214" s="128"/>
      <c r="C214" s="129"/>
      <c r="D214" s="130"/>
      <c r="E214" s="131"/>
      <c r="F214" s="132"/>
      <c r="G214" s="133" t="str">
        <f t="shared" ca="1" si="41"/>
        <v>121 años, 2 meses, 3 días</v>
      </c>
      <c r="H214" s="133" t="str">
        <f t="shared" ca="1" si="42"/>
        <v>SI</v>
      </c>
      <c r="I214" s="128">
        <f t="shared" ca="1" si="43"/>
        <v>1</v>
      </c>
      <c r="J214" s="128"/>
      <c r="K214" s="128">
        <f t="shared" si="44"/>
        <v>1</v>
      </c>
      <c r="L214" s="128"/>
      <c r="M214" s="128">
        <f t="shared" si="45"/>
        <v>0</v>
      </c>
      <c r="N214" s="132"/>
      <c r="O214" s="128"/>
      <c r="P214" s="128">
        <f t="shared" si="46"/>
        <v>0</v>
      </c>
      <c r="Q214" s="132"/>
      <c r="R214" s="128"/>
      <c r="S214" s="128">
        <f t="shared" si="47"/>
        <v>0</v>
      </c>
      <c r="T214" s="128"/>
      <c r="U214" s="128"/>
      <c r="V214" s="128">
        <f t="shared" si="48"/>
        <v>0</v>
      </c>
      <c r="W214" s="128"/>
      <c r="X214" s="128"/>
      <c r="Y214" s="128">
        <f t="shared" si="49"/>
        <v>0</v>
      </c>
      <c r="Z214" s="130"/>
      <c r="AA214" s="128"/>
      <c r="AB214" s="130"/>
      <c r="AC214" s="128"/>
      <c r="AD214" s="128"/>
      <c r="AE214" s="134">
        <f t="shared" si="50"/>
        <v>0</v>
      </c>
      <c r="AF214" s="128"/>
      <c r="AG214" s="128"/>
      <c r="AH214" s="128">
        <f t="shared" si="51"/>
        <v>0</v>
      </c>
      <c r="AI214" s="128"/>
      <c r="AJ214" s="128"/>
      <c r="AK214" s="128"/>
      <c r="AL214" s="135">
        <f t="shared" ca="1" si="52"/>
        <v>2</v>
      </c>
      <c r="AM214" s="136" t="str">
        <f t="shared" ca="1" si="53"/>
        <v>Atención Remota</v>
      </c>
    </row>
    <row r="215" spans="1:39" ht="15.75" thickBot="1" x14ac:dyDescent="0.3"/>
    <row r="216" spans="1:39" ht="16.5" customHeight="1" x14ac:dyDescent="0.25">
      <c r="A216" s="154" t="s">
        <v>1181</v>
      </c>
      <c r="B216" s="155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6"/>
    </row>
    <row r="217" spans="1:39" ht="14.25" x14ac:dyDescent="0.25">
      <c r="A217" s="141" t="s">
        <v>1182</v>
      </c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2"/>
      <c r="AE217" s="142"/>
      <c r="AF217" s="142"/>
      <c r="AG217" s="142"/>
      <c r="AH217" s="142"/>
      <c r="AI217" s="142"/>
      <c r="AJ217" s="142"/>
      <c r="AK217" s="142"/>
      <c r="AL217" s="142"/>
      <c r="AM217" s="143"/>
    </row>
    <row r="218" spans="1:39" thickBot="1" x14ac:dyDescent="0.3">
      <c r="A218" s="144" t="s">
        <v>1183</v>
      </c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6"/>
    </row>
    <row r="220" spans="1:39" x14ac:dyDescent="0.25">
      <c r="E220" s="5"/>
      <c r="F220" s="5"/>
      <c r="G220" s="5"/>
      <c r="H220" s="5"/>
      <c r="I220" s="5"/>
      <c r="J220" s="5"/>
      <c r="K220" s="5"/>
      <c r="L220" s="5"/>
      <c r="M220" s="5"/>
      <c r="O220" s="5"/>
      <c r="P220" s="5"/>
      <c r="R220" s="5"/>
    </row>
  </sheetData>
  <sheetProtection sheet="1" objects="1" scenarios="1" insertRows="0"/>
  <protectedRanges>
    <protectedRange sqref="A15:AK214" name="Rango1"/>
  </protectedRanges>
  <autoFilter ref="A14:AK14" xr:uid="{00000000-0009-0000-0000-000000000000}"/>
  <mergeCells count="14">
    <mergeCell ref="A5:AM5"/>
    <mergeCell ref="A1:B3"/>
    <mergeCell ref="C1:AJ3"/>
    <mergeCell ref="AK1:AL1"/>
    <mergeCell ref="AK2:AL2"/>
    <mergeCell ref="AK3:AM3"/>
    <mergeCell ref="A217:AM217"/>
    <mergeCell ref="A218:AM218"/>
    <mergeCell ref="C7:E7"/>
    <mergeCell ref="A12:AK12"/>
    <mergeCell ref="A13:G13"/>
    <mergeCell ref="H13:AK13"/>
    <mergeCell ref="AL13:AM13"/>
    <mergeCell ref="A216:AM216"/>
  </mergeCells>
  <pageMargins left="0.70866141732283472" right="0.70866141732283472" top="0.74803149606299213" bottom="0.74803149606299213" header="0.31496062992125984" footer="0.31496062992125984"/>
  <pageSetup scale="1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6EC7A78-5BE4-4CC8-879D-6CDCC78EB35B}">
          <x14:formula1>
            <xm:f>Listados!$C$139:$C$152</xm:f>
          </x14:formula1>
          <xm:sqref>AB15:AB214 Z15:Z214</xm:sqref>
        </x14:dataValidation>
        <x14:dataValidation type="list" allowBlank="1" showInputMessage="1" showErrorMessage="1" xr:uid="{8A0862B8-E78B-414A-8933-9A736FA4F04B}">
          <x14:formula1>
            <xm:f>Listados!$D$139:$D$140</xm:f>
          </x14:formula1>
          <xm:sqref>AJ15:AK214 AF15:AG214 AC15:AD214 W15:X214 R15:R214 J15:J214 L15:L214 T15:U214 AA15:AA214 O15:O214</xm:sqref>
        </x14:dataValidation>
        <x14:dataValidation type="list" allowBlank="1" showInputMessage="1" showErrorMessage="1" xr:uid="{CA686DA3-FA00-4264-9FCF-723BC949756E}">
          <x14:formula1>
            <xm:f>Listados!$B$139:$B$145</xm:f>
          </x14:formula1>
          <xm:sqref>D15:D214</xm:sqref>
        </x14:dataValidation>
        <x14:dataValidation type="list" allowBlank="1" showInputMessage="1" showErrorMessage="1" xr:uid="{9C001A5A-8C43-4A9F-B897-0FEBCE361755}">
          <x14:formula1>
            <xm:f>Listados!$A$139:$A$140</xm:f>
          </x14:formula1>
          <xm:sqref>B15:B214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J80"/>
  <sheetViews>
    <sheetView view="pageBreakPreview" topLeftCell="AB1" zoomScale="85" zoomScaleNormal="90" zoomScaleSheetLayoutView="85" workbookViewId="0">
      <pane ySplit="14" topLeftCell="A15" activePane="bottomLeft" state="frozen"/>
      <selection pane="bottomLeft" activeCell="AJ1" sqref="AJ1"/>
    </sheetView>
  </sheetViews>
  <sheetFormatPr baseColWidth="10" defaultColWidth="11.42578125" defaultRowHeight="15" x14ac:dyDescent="0.25"/>
  <cols>
    <col min="1" max="1" width="5" style="24" customWidth="1"/>
    <col min="2" max="2" width="23.5703125" style="5" customWidth="1"/>
    <col min="3" max="3" width="35.42578125" style="5" customWidth="1"/>
    <col min="4" max="4" width="22.85546875" style="5" customWidth="1"/>
    <col min="5" max="5" width="24" style="25" customWidth="1"/>
    <col min="6" max="6" width="17.140625" style="25" customWidth="1"/>
    <col min="7" max="7" width="25.42578125" style="25" customWidth="1"/>
    <col min="8" max="8" width="28" style="25" customWidth="1"/>
    <col min="9" max="9" width="25.42578125" style="25" customWidth="1"/>
    <col min="10" max="10" width="22.5703125" style="25" customWidth="1"/>
    <col min="11" max="11" width="6.28515625" style="25" hidden="1" customWidth="1"/>
    <col min="12" max="13" width="22.5703125" style="25" customWidth="1"/>
    <col min="14" max="14" width="6.28515625" style="25" hidden="1" customWidth="1"/>
    <col min="15" max="15" width="23.140625" style="25" customWidth="1"/>
    <col min="16" max="16" width="22.7109375" style="25" customWidth="1"/>
    <col min="17" max="17" width="6.28515625" style="25" hidden="1" customWidth="1"/>
    <col min="18" max="18" width="23.5703125" style="25" customWidth="1"/>
    <col min="19" max="19" width="22.7109375" style="25" customWidth="1"/>
    <col min="20" max="20" width="6.28515625" style="25" hidden="1" customWidth="1"/>
    <col min="21" max="21" width="22.7109375" style="25" customWidth="1"/>
    <col min="22" max="22" width="22.5703125" style="25" customWidth="1"/>
    <col min="23" max="23" width="6.28515625" style="25" hidden="1" customWidth="1"/>
    <col min="24" max="24" width="22.5703125" style="25" customWidth="1"/>
    <col min="25" max="25" width="24.140625" style="25" customWidth="1"/>
    <col min="26" max="26" width="6.28515625" style="25" hidden="1" customWidth="1"/>
    <col min="27" max="27" width="22.5703125" style="25" customWidth="1"/>
    <col min="28" max="28" width="31.140625" style="25" customWidth="1"/>
    <col min="29" max="29" width="6.85546875" style="25" hidden="1" customWidth="1"/>
    <col min="30" max="30" width="25.7109375" style="25" customWidth="1"/>
    <col min="31" max="31" width="22.5703125" style="5" customWidth="1"/>
    <col min="32" max="32" width="24.85546875" style="5" customWidth="1"/>
    <col min="33" max="33" width="6.140625" style="5" hidden="1" customWidth="1"/>
    <col min="34" max="34" width="23.85546875" style="5" customWidth="1"/>
    <col min="35" max="35" width="22.42578125" style="5" customWidth="1"/>
    <col min="36" max="36" width="50.7109375" style="5" customWidth="1"/>
    <col min="37" max="37" width="22.5703125" style="5" customWidth="1"/>
    <col min="38" max="16384" width="11.42578125" style="5"/>
  </cols>
  <sheetData>
    <row r="1" spans="1:36" s="26" customFormat="1" ht="23.25" customHeight="1" thickBot="1" x14ac:dyDescent="0.3">
      <c r="A1" s="158"/>
      <c r="B1" s="159"/>
      <c r="C1" s="164" t="s">
        <v>1269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6"/>
      <c r="AH1" s="255" t="s">
        <v>1297</v>
      </c>
      <c r="AI1" s="258"/>
      <c r="AJ1" s="257">
        <v>44258</v>
      </c>
    </row>
    <row r="2" spans="1:36" s="26" customFormat="1" ht="23.25" customHeight="1" thickBot="1" x14ac:dyDescent="0.3">
      <c r="A2" s="160"/>
      <c r="B2" s="161"/>
      <c r="C2" s="167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9"/>
      <c r="AH2" s="176" t="s">
        <v>0</v>
      </c>
      <c r="AI2" s="178"/>
      <c r="AJ2" s="28" t="s">
        <v>1</v>
      </c>
    </row>
    <row r="3" spans="1:36" s="26" customFormat="1" ht="23.25" customHeight="1" thickBot="1" x14ac:dyDescent="0.3">
      <c r="A3" s="162"/>
      <c r="B3" s="163"/>
      <c r="C3" s="170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2"/>
      <c r="AH3" s="176" t="s">
        <v>2</v>
      </c>
      <c r="AI3" s="177"/>
      <c r="AJ3" s="178"/>
    </row>
    <row r="4" spans="1:36" x14ac:dyDescent="0.25">
      <c r="A4" s="6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7"/>
      <c r="AF4" s="7"/>
      <c r="AG4" s="7"/>
      <c r="AH4" s="7"/>
      <c r="AI4" s="7"/>
      <c r="AJ4" s="7"/>
    </row>
    <row r="5" spans="1:36" x14ac:dyDescent="0.25">
      <c r="A5" s="157" t="s">
        <v>1189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</row>
    <row r="6" spans="1:36" ht="10.5" customHeight="1" thickBot="1" x14ac:dyDescent="0.3">
      <c r="A6" s="9"/>
      <c r="B6" s="10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/>
      <c r="AF6" s="10"/>
      <c r="AG6" s="10"/>
      <c r="AH6" s="10"/>
      <c r="AI6" s="10"/>
      <c r="AJ6" s="10"/>
    </row>
    <row r="7" spans="1:36" ht="22.5" customHeight="1" thickBot="1" x14ac:dyDescent="0.3">
      <c r="A7" s="9"/>
      <c r="B7" s="10"/>
      <c r="C7" s="147" t="s">
        <v>1179</v>
      </c>
      <c r="D7" s="148"/>
      <c r="E7" s="149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/>
      <c r="AF7" s="10"/>
      <c r="AG7" s="10"/>
      <c r="AH7" s="10"/>
      <c r="AI7" s="10"/>
      <c r="AJ7" s="10"/>
    </row>
    <row r="8" spans="1:36" x14ac:dyDescent="0.25">
      <c r="A8" s="12"/>
      <c r="B8" s="12"/>
      <c r="C8" s="37" t="s">
        <v>3</v>
      </c>
      <c r="D8" s="13">
        <f ca="1">TODAY()</f>
        <v>44258</v>
      </c>
      <c r="E8" s="14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/>
      <c r="AF8" s="10"/>
      <c r="AG8" s="10"/>
      <c r="AH8" s="10"/>
      <c r="AI8" s="10"/>
      <c r="AJ8" s="10"/>
    </row>
    <row r="9" spans="1:36" x14ac:dyDescent="0.25">
      <c r="A9" s="15"/>
      <c r="B9" s="16"/>
      <c r="C9" s="38" t="s">
        <v>1188</v>
      </c>
      <c r="D9" s="17">
        <f>COUNTA(B15:B74)</f>
        <v>0</v>
      </c>
      <c r="E9" s="1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/>
      <c r="AF9" s="10"/>
      <c r="AG9" s="10"/>
      <c r="AH9" s="10"/>
      <c r="AI9" s="10"/>
      <c r="AJ9" s="10"/>
    </row>
    <row r="10" spans="1:36" x14ac:dyDescent="0.25">
      <c r="A10" s="15"/>
      <c r="B10" s="16"/>
      <c r="C10" s="39" t="s">
        <v>1190</v>
      </c>
      <c r="D10" s="19">
        <f ca="1">COUNTIF(AJ15:AJ74,"Remota mis manos te enseñan")</f>
        <v>0</v>
      </c>
      <c r="E10" s="20" t="e">
        <f ca="1">D10/D9</f>
        <v>#DIV/0!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/>
      <c r="AF10" s="10"/>
      <c r="AG10" s="10"/>
      <c r="AH10" s="10"/>
      <c r="AI10" s="10"/>
      <c r="AJ10" s="10"/>
    </row>
    <row r="11" spans="1:36" ht="15.75" thickBot="1" x14ac:dyDescent="0.3">
      <c r="A11" s="15"/>
      <c r="B11" s="16"/>
      <c r="C11" s="40" t="s">
        <v>1191</v>
      </c>
      <c r="D11" s="21">
        <f ca="1">D9-D10</f>
        <v>0</v>
      </c>
      <c r="E11" s="22" t="e">
        <f ca="1">D11/D9</f>
        <v>#DIV/0!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/>
      <c r="AF11" s="10"/>
      <c r="AG11" s="10"/>
      <c r="AH11" s="10"/>
      <c r="AI11" s="10"/>
      <c r="AJ11" s="10"/>
    </row>
    <row r="12" spans="1:36" ht="37.5" customHeight="1" thickBot="1" x14ac:dyDescent="0.25">
      <c r="A12" s="150" t="s">
        <v>1295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0"/>
      <c r="AJ12" s="10"/>
    </row>
    <row r="13" spans="1:36" x14ac:dyDescent="0.25">
      <c r="A13" s="179" t="s">
        <v>4</v>
      </c>
      <c r="B13" s="180"/>
      <c r="C13" s="180"/>
      <c r="D13" s="180"/>
      <c r="E13" s="180"/>
      <c r="F13" s="180"/>
      <c r="G13" s="180"/>
      <c r="H13" s="180"/>
      <c r="I13" s="181"/>
      <c r="J13" s="152" t="s">
        <v>1175</v>
      </c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 t="s">
        <v>1174</v>
      </c>
      <c r="AJ13" s="153"/>
    </row>
    <row r="14" spans="1:36" s="29" customFormat="1" ht="84.75" customHeight="1" thickBot="1" x14ac:dyDescent="0.3">
      <c r="A14" s="99" t="s">
        <v>5</v>
      </c>
      <c r="B14" s="100" t="s">
        <v>11</v>
      </c>
      <c r="C14" s="100" t="s">
        <v>7</v>
      </c>
      <c r="D14" s="100" t="s">
        <v>8</v>
      </c>
      <c r="E14" s="100" t="s">
        <v>9</v>
      </c>
      <c r="F14" s="100" t="s">
        <v>10</v>
      </c>
      <c r="G14" s="100" t="s">
        <v>1184</v>
      </c>
      <c r="H14" s="100" t="s">
        <v>12</v>
      </c>
      <c r="I14" s="100" t="s">
        <v>1193</v>
      </c>
      <c r="J14" s="140" t="s">
        <v>1194</v>
      </c>
      <c r="K14" s="102">
        <v>1</v>
      </c>
      <c r="L14" s="101" t="s">
        <v>1288</v>
      </c>
      <c r="M14" s="140" t="s">
        <v>1289</v>
      </c>
      <c r="N14" s="102">
        <v>2</v>
      </c>
      <c r="O14" s="101" t="s">
        <v>1290</v>
      </c>
      <c r="P14" s="140" t="s">
        <v>1291</v>
      </c>
      <c r="Q14" s="102">
        <v>3</v>
      </c>
      <c r="R14" s="101" t="s">
        <v>1292</v>
      </c>
      <c r="S14" s="140" t="s">
        <v>1276</v>
      </c>
      <c r="T14" s="102">
        <v>4</v>
      </c>
      <c r="U14" s="101" t="s">
        <v>1271</v>
      </c>
      <c r="V14" s="140" t="s">
        <v>1277</v>
      </c>
      <c r="W14" s="102">
        <v>5</v>
      </c>
      <c r="X14" s="101" t="s">
        <v>1278</v>
      </c>
      <c r="Y14" s="140" t="s">
        <v>1293</v>
      </c>
      <c r="Z14" s="102">
        <v>6</v>
      </c>
      <c r="AA14" s="101" t="s">
        <v>1180</v>
      </c>
      <c r="AB14" s="140" t="s">
        <v>1195</v>
      </c>
      <c r="AC14" s="102">
        <v>8</v>
      </c>
      <c r="AD14" s="101" t="s">
        <v>1196</v>
      </c>
      <c r="AE14" s="101" t="s">
        <v>1197</v>
      </c>
      <c r="AF14" s="140" t="s">
        <v>1198</v>
      </c>
      <c r="AG14" s="102">
        <v>7</v>
      </c>
      <c r="AH14" s="101" t="s">
        <v>1199</v>
      </c>
      <c r="AI14" s="103" t="s">
        <v>1186</v>
      </c>
      <c r="AJ14" s="98" t="s">
        <v>1187</v>
      </c>
    </row>
    <row r="15" spans="1:36" s="26" customFormat="1" ht="18" customHeight="1" x14ac:dyDescent="0.25">
      <c r="A15" s="48">
        <v>1</v>
      </c>
      <c r="B15" s="49"/>
      <c r="C15" s="49"/>
      <c r="D15" s="50"/>
      <c r="E15" s="51"/>
      <c r="F15" s="52"/>
      <c r="G15" s="53" t="str">
        <f ca="1">DATEDIF(F15,TODAY(),"y") &amp; " años"</f>
        <v>121 años</v>
      </c>
      <c r="H15" s="54"/>
      <c r="I15" s="54"/>
      <c r="J15" s="137" t="str">
        <f ca="1">IF(G15&gt;="60 años","SI","NO")</f>
        <v>NO</v>
      </c>
      <c r="K15" s="116">
        <f ca="1">IF(J15="SI",1,0)</f>
        <v>0</v>
      </c>
      <c r="L15" s="116"/>
      <c r="M15" s="116"/>
      <c r="N15" s="116">
        <f>IF(M15="SI",1,0)</f>
        <v>0</v>
      </c>
      <c r="O15" s="120"/>
      <c r="P15" s="116"/>
      <c r="Q15" s="116">
        <f t="shared" ref="Q15" si="0">IF(P15="SI",1,0)</f>
        <v>0</v>
      </c>
      <c r="R15" s="120"/>
      <c r="S15" s="116"/>
      <c r="T15" s="116">
        <f t="shared" ref="T15" si="1">IF(S15="SI",1,0)</f>
        <v>0</v>
      </c>
      <c r="U15" s="116"/>
      <c r="V15" s="116"/>
      <c r="W15" s="116">
        <f t="shared" ref="W15:Z15" si="2">IF(V15="SI",1,0)</f>
        <v>0</v>
      </c>
      <c r="X15" s="116"/>
      <c r="Y15" s="116"/>
      <c r="Z15" s="116">
        <f t="shared" si="2"/>
        <v>0</v>
      </c>
      <c r="AA15" s="118"/>
      <c r="AB15" s="116"/>
      <c r="AC15" s="116">
        <f t="shared" ref="AC15" si="3">IF(AB15="SI",1,0)</f>
        <v>0</v>
      </c>
      <c r="AD15" s="118"/>
      <c r="AE15" s="116"/>
      <c r="AF15" s="116"/>
      <c r="AG15" s="116">
        <f t="shared" ref="AG15" si="4">IF(AF15="SI",1,0)</f>
        <v>0</v>
      </c>
      <c r="AH15" s="116"/>
      <c r="AI15" s="123">
        <f ca="1">K15+N15+Q15+T15+W15+Z15+AG15</f>
        <v>0</v>
      </c>
      <c r="AJ15" s="104" t="str">
        <f ca="1">IF(AI15=0,"Presencialidad bajo el esquema de alternancia","Atención Remota")</f>
        <v>Presencialidad bajo el esquema de alternancia</v>
      </c>
    </row>
    <row r="16" spans="1:36" s="26" customFormat="1" ht="18" customHeight="1" x14ac:dyDescent="0.25">
      <c r="A16" s="41">
        <v>2</v>
      </c>
      <c r="B16" s="32"/>
      <c r="C16" s="32"/>
      <c r="D16" s="33"/>
      <c r="E16" s="34"/>
      <c r="F16" s="35"/>
      <c r="G16" s="36" t="str">
        <f t="shared" ref="G16:G74" ca="1" si="5">DATEDIF(F16,TODAY(),"y") &amp; " años"</f>
        <v>121 años</v>
      </c>
      <c r="H16" s="55"/>
      <c r="I16" s="55"/>
      <c r="J16" s="138" t="str">
        <f t="shared" ref="J16:J74" ca="1" si="6">IF(G16&gt;="60 años","SI","NO")</f>
        <v>NO</v>
      </c>
      <c r="K16" s="107">
        <f t="shared" ref="K16:K74" ca="1" si="7">IF(J16="SI",1,0)</f>
        <v>0</v>
      </c>
      <c r="L16" s="107"/>
      <c r="M16" s="107"/>
      <c r="N16" s="107">
        <f t="shared" ref="N16:N74" si="8">IF(M16="SI",1,0)</f>
        <v>0</v>
      </c>
      <c r="O16" s="111"/>
      <c r="P16" s="107"/>
      <c r="Q16" s="107">
        <f t="shared" ref="Q16:Q74" si="9">IF(P16="SI",1,0)</f>
        <v>0</v>
      </c>
      <c r="R16" s="111"/>
      <c r="S16" s="107"/>
      <c r="T16" s="107">
        <f t="shared" ref="T16:T74" si="10">IF(S16="SI",1,0)</f>
        <v>0</v>
      </c>
      <c r="U16" s="107"/>
      <c r="V16" s="107"/>
      <c r="W16" s="107">
        <f t="shared" ref="W16:W74" si="11">IF(V16="SI",1,0)</f>
        <v>0</v>
      </c>
      <c r="X16" s="107"/>
      <c r="Y16" s="107"/>
      <c r="Z16" s="107">
        <f t="shared" ref="Z16:Z74" si="12">IF(Y16="SI",1,0)</f>
        <v>0</v>
      </c>
      <c r="AA16" s="109"/>
      <c r="AB16" s="107"/>
      <c r="AC16" s="107">
        <f t="shared" ref="AC16:AC74" si="13">IF(AB16="SI",1,0)</f>
        <v>0</v>
      </c>
      <c r="AD16" s="109"/>
      <c r="AE16" s="107"/>
      <c r="AF16" s="107"/>
      <c r="AG16" s="107">
        <f t="shared" ref="AG16:AG74" si="14">IF(AF16="SI",1,0)</f>
        <v>0</v>
      </c>
      <c r="AH16" s="107"/>
      <c r="AI16" s="114">
        <f t="shared" ref="AI16:AI74" ca="1" si="15">K16+N16+Q16+T16+W16+Z16+AG16</f>
        <v>0</v>
      </c>
      <c r="AJ16" s="105" t="str">
        <f t="shared" ref="AJ16:AJ74" ca="1" si="16">IF(AI16=0,"Presencialidad bajo el esquema de alternancia","Atención Remota")</f>
        <v>Presencialidad bajo el esquema de alternancia</v>
      </c>
    </row>
    <row r="17" spans="1:36" s="26" customFormat="1" ht="18" customHeight="1" x14ac:dyDescent="0.25">
      <c r="A17" s="41">
        <v>3</v>
      </c>
      <c r="B17" s="32"/>
      <c r="C17" s="32"/>
      <c r="D17" s="33"/>
      <c r="E17" s="34"/>
      <c r="F17" s="35"/>
      <c r="G17" s="36" t="str">
        <f t="shared" ca="1" si="5"/>
        <v>121 años</v>
      </c>
      <c r="H17" s="55"/>
      <c r="I17" s="55"/>
      <c r="J17" s="138" t="str">
        <f t="shared" ca="1" si="6"/>
        <v>NO</v>
      </c>
      <c r="K17" s="107">
        <f t="shared" ca="1" si="7"/>
        <v>0</v>
      </c>
      <c r="L17" s="107"/>
      <c r="M17" s="107"/>
      <c r="N17" s="107">
        <f t="shared" si="8"/>
        <v>0</v>
      </c>
      <c r="O17" s="111"/>
      <c r="P17" s="107"/>
      <c r="Q17" s="107">
        <f t="shared" si="9"/>
        <v>0</v>
      </c>
      <c r="R17" s="111"/>
      <c r="S17" s="107"/>
      <c r="T17" s="107">
        <f t="shared" si="10"/>
        <v>0</v>
      </c>
      <c r="U17" s="107"/>
      <c r="V17" s="107"/>
      <c r="W17" s="107">
        <f t="shared" si="11"/>
        <v>0</v>
      </c>
      <c r="X17" s="107"/>
      <c r="Y17" s="107"/>
      <c r="Z17" s="107">
        <f t="shared" si="12"/>
        <v>0</v>
      </c>
      <c r="AA17" s="109"/>
      <c r="AB17" s="107"/>
      <c r="AC17" s="107">
        <f t="shared" si="13"/>
        <v>0</v>
      </c>
      <c r="AD17" s="109"/>
      <c r="AE17" s="107"/>
      <c r="AF17" s="107"/>
      <c r="AG17" s="107">
        <f t="shared" si="14"/>
        <v>0</v>
      </c>
      <c r="AH17" s="107"/>
      <c r="AI17" s="114">
        <f t="shared" ca="1" si="15"/>
        <v>0</v>
      </c>
      <c r="AJ17" s="105" t="str">
        <f t="shared" ca="1" si="16"/>
        <v>Presencialidad bajo el esquema de alternancia</v>
      </c>
    </row>
    <row r="18" spans="1:36" s="26" customFormat="1" ht="18" customHeight="1" x14ac:dyDescent="0.25">
      <c r="A18" s="41">
        <v>4</v>
      </c>
      <c r="B18" s="32"/>
      <c r="C18" s="32"/>
      <c r="D18" s="33"/>
      <c r="E18" s="34"/>
      <c r="F18" s="35"/>
      <c r="G18" s="36" t="str">
        <f t="shared" ca="1" si="5"/>
        <v>121 años</v>
      </c>
      <c r="H18" s="55"/>
      <c r="I18" s="55"/>
      <c r="J18" s="138" t="str">
        <f t="shared" ca="1" si="6"/>
        <v>NO</v>
      </c>
      <c r="K18" s="107">
        <f t="shared" ca="1" si="7"/>
        <v>0</v>
      </c>
      <c r="L18" s="107"/>
      <c r="M18" s="107"/>
      <c r="N18" s="107">
        <f t="shared" si="8"/>
        <v>0</v>
      </c>
      <c r="O18" s="111"/>
      <c r="P18" s="107"/>
      <c r="Q18" s="107">
        <f t="shared" si="9"/>
        <v>0</v>
      </c>
      <c r="R18" s="111"/>
      <c r="S18" s="107"/>
      <c r="T18" s="107">
        <f t="shared" si="10"/>
        <v>0</v>
      </c>
      <c r="U18" s="107"/>
      <c r="V18" s="107"/>
      <c r="W18" s="107">
        <f t="shared" si="11"/>
        <v>0</v>
      </c>
      <c r="X18" s="107"/>
      <c r="Y18" s="107"/>
      <c r="Z18" s="107">
        <f t="shared" si="12"/>
        <v>0</v>
      </c>
      <c r="AA18" s="109"/>
      <c r="AB18" s="107"/>
      <c r="AC18" s="107">
        <f t="shared" si="13"/>
        <v>0</v>
      </c>
      <c r="AD18" s="109"/>
      <c r="AE18" s="107"/>
      <c r="AF18" s="107"/>
      <c r="AG18" s="107">
        <f t="shared" si="14"/>
        <v>0</v>
      </c>
      <c r="AH18" s="107"/>
      <c r="AI18" s="114">
        <f t="shared" ca="1" si="15"/>
        <v>0</v>
      </c>
      <c r="AJ18" s="105" t="str">
        <f t="shared" ca="1" si="16"/>
        <v>Presencialidad bajo el esquema de alternancia</v>
      </c>
    </row>
    <row r="19" spans="1:36" s="26" customFormat="1" ht="18" customHeight="1" x14ac:dyDescent="0.25">
      <c r="A19" s="41">
        <v>5</v>
      </c>
      <c r="B19" s="32"/>
      <c r="C19" s="32"/>
      <c r="D19" s="33"/>
      <c r="E19" s="34"/>
      <c r="F19" s="35"/>
      <c r="G19" s="36" t="str">
        <f t="shared" ca="1" si="5"/>
        <v>121 años</v>
      </c>
      <c r="H19" s="55"/>
      <c r="I19" s="55"/>
      <c r="J19" s="138" t="str">
        <f t="shared" ca="1" si="6"/>
        <v>NO</v>
      </c>
      <c r="K19" s="107">
        <f t="shared" ca="1" si="7"/>
        <v>0</v>
      </c>
      <c r="L19" s="107"/>
      <c r="M19" s="107"/>
      <c r="N19" s="107">
        <f t="shared" si="8"/>
        <v>0</v>
      </c>
      <c r="O19" s="111"/>
      <c r="P19" s="107"/>
      <c r="Q19" s="107">
        <f t="shared" si="9"/>
        <v>0</v>
      </c>
      <c r="R19" s="111"/>
      <c r="S19" s="107"/>
      <c r="T19" s="107">
        <f t="shared" si="10"/>
        <v>0</v>
      </c>
      <c r="U19" s="107"/>
      <c r="V19" s="107"/>
      <c r="W19" s="107">
        <f t="shared" si="11"/>
        <v>0</v>
      </c>
      <c r="X19" s="107"/>
      <c r="Y19" s="107"/>
      <c r="Z19" s="107">
        <f t="shared" si="12"/>
        <v>0</v>
      </c>
      <c r="AA19" s="109"/>
      <c r="AB19" s="107"/>
      <c r="AC19" s="107">
        <f t="shared" si="13"/>
        <v>0</v>
      </c>
      <c r="AD19" s="109"/>
      <c r="AE19" s="107"/>
      <c r="AF19" s="107"/>
      <c r="AG19" s="107">
        <f t="shared" si="14"/>
        <v>0</v>
      </c>
      <c r="AH19" s="107"/>
      <c r="AI19" s="114">
        <f t="shared" ca="1" si="15"/>
        <v>0</v>
      </c>
      <c r="AJ19" s="105" t="str">
        <f t="shared" ca="1" si="16"/>
        <v>Presencialidad bajo el esquema de alternancia</v>
      </c>
    </row>
    <row r="20" spans="1:36" s="26" customFormat="1" ht="18" customHeight="1" x14ac:dyDescent="0.25">
      <c r="A20" s="41">
        <v>6</v>
      </c>
      <c r="B20" s="32"/>
      <c r="C20" s="32"/>
      <c r="D20" s="33"/>
      <c r="E20" s="34"/>
      <c r="F20" s="35"/>
      <c r="G20" s="36" t="str">
        <f t="shared" ca="1" si="5"/>
        <v>121 años</v>
      </c>
      <c r="H20" s="55"/>
      <c r="I20" s="55"/>
      <c r="J20" s="138" t="str">
        <f t="shared" ca="1" si="6"/>
        <v>NO</v>
      </c>
      <c r="K20" s="107">
        <f t="shared" ca="1" si="7"/>
        <v>0</v>
      </c>
      <c r="L20" s="107"/>
      <c r="M20" s="107"/>
      <c r="N20" s="107">
        <f t="shared" si="8"/>
        <v>0</v>
      </c>
      <c r="O20" s="111"/>
      <c r="P20" s="107"/>
      <c r="Q20" s="107">
        <f t="shared" si="9"/>
        <v>0</v>
      </c>
      <c r="R20" s="111"/>
      <c r="S20" s="107"/>
      <c r="T20" s="107">
        <f t="shared" si="10"/>
        <v>0</v>
      </c>
      <c r="U20" s="107"/>
      <c r="V20" s="107"/>
      <c r="W20" s="107">
        <f t="shared" si="11"/>
        <v>0</v>
      </c>
      <c r="X20" s="107"/>
      <c r="Y20" s="107"/>
      <c r="Z20" s="107">
        <f t="shared" si="12"/>
        <v>0</v>
      </c>
      <c r="AA20" s="109"/>
      <c r="AB20" s="107"/>
      <c r="AC20" s="107">
        <f t="shared" si="13"/>
        <v>0</v>
      </c>
      <c r="AD20" s="109"/>
      <c r="AE20" s="107"/>
      <c r="AF20" s="107"/>
      <c r="AG20" s="107">
        <f t="shared" si="14"/>
        <v>0</v>
      </c>
      <c r="AH20" s="107"/>
      <c r="AI20" s="114">
        <f t="shared" ca="1" si="15"/>
        <v>0</v>
      </c>
      <c r="AJ20" s="105" t="str">
        <f t="shared" ca="1" si="16"/>
        <v>Presencialidad bajo el esquema de alternancia</v>
      </c>
    </row>
    <row r="21" spans="1:36" s="26" customFormat="1" ht="18" customHeight="1" x14ac:dyDescent="0.25">
      <c r="A21" s="41">
        <v>7</v>
      </c>
      <c r="B21" s="32"/>
      <c r="C21" s="32"/>
      <c r="D21" s="33"/>
      <c r="E21" s="34"/>
      <c r="F21" s="35"/>
      <c r="G21" s="36" t="str">
        <f t="shared" ca="1" si="5"/>
        <v>121 años</v>
      </c>
      <c r="H21" s="55"/>
      <c r="I21" s="55"/>
      <c r="J21" s="138" t="str">
        <f t="shared" ca="1" si="6"/>
        <v>NO</v>
      </c>
      <c r="K21" s="107">
        <f t="shared" ca="1" si="7"/>
        <v>0</v>
      </c>
      <c r="L21" s="107"/>
      <c r="M21" s="107"/>
      <c r="N21" s="107">
        <f t="shared" si="8"/>
        <v>0</v>
      </c>
      <c r="O21" s="111"/>
      <c r="P21" s="107"/>
      <c r="Q21" s="107">
        <f t="shared" si="9"/>
        <v>0</v>
      </c>
      <c r="R21" s="111"/>
      <c r="S21" s="107"/>
      <c r="T21" s="107">
        <f t="shared" si="10"/>
        <v>0</v>
      </c>
      <c r="U21" s="107"/>
      <c r="V21" s="107"/>
      <c r="W21" s="107">
        <f t="shared" si="11"/>
        <v>0</v>
      </c>
      <c r="X21" s="107"/>
      <c r="Y21" s="107"/>
      <c r="Z21" s="107">
        <f t="shared" si="12"/>
        <v>0</v>
      </c>
      <c r="AA21" s="109"/>
      <c r="AB21" s="107"/>
      <c r="AC21" s="107">
        <f t="shared" si="13"/>
        <v>0</v>
      </c>
      <c r="AD21" s="109"/>
      <c r="AE21" s="107"/>
      <c r="AF21" s="107"/>
      <c r="AG21" s="107">
        <f t="shared" si="14"/>
        <v>0</v>
      </c>
      <c r="AH21" s="107"/>
      <c r="AI21" s="114">
        <f t="shared" ca="1" si="15"/>
        <v>0</v>
      </c>
      <c r="AJ21" s="105" t="str">
        <f t="shared" ca="1" si="16"/>
        <v>Presencialidad bajo el esquema de alternancia</v>
      </c>
    </row>
    <row r="22" spans="1:36" s="26" customFormat="1" ht="18" customHeight="1" x14ac:dyDescent="0.25">
      <c r="A22" s="41">
        <v>8</v>
      </c>
      <c r="B22" s="32"/>
      <c r="C22" s="32"/>
      <c r="D22" s="33"/>
      <c r="E22" s="34"/>
      <c r="F22" s="35"/>
      <c r="G22" s="36" t="str">
        <f t="shared" ca="1" si="5"/>
        <v>121 años</v>
      </c>
      <c r="H22" s="55"/>
      <c r="I22" s="55"/>
      <c r="J22" s="138" t="str">
        <f t="shared" ca="1" si="6"/>
        <v>NO</v>
      </c>
      <c r="K22" s="107">
        <f t="shared" ca="1" si="7"/>
        <v>0</v>
      </c>
      <c r="L22" s="107"/>
      <c r="M22" s="107"/>
      <c r="N22" s="107">
        <f t="shared" si="8"/>
        <v>0</v>
      </c>
      <c r="O22" s="111"/>
      <c r="P22" s="107"/>
      <c r="Q22" s="107">
        <f t="shared" si="9"/>
        <v>0</v>
      </c>
      <c r="R22" s="111"/>
      <c r="S22" s="107"/>
      <c r="T22" s="107">
        <f t="shared" si="10"/>
        <v>0</v>
      </c>
      <c r="U22" s="107"/>
      <c r="V22" s="107"/>
      <c r="W22" s="107">
        <f t="shared" si="11"/>
        <v>0</v>
      </c>
      <c r="X22" s="107"/>
      <c r="Y22" s="107"/>
      <c r="Z22" s="107">
        <f t="shared" si="12"/>
        <v>0</v>
      </c>
      <c r="AA22" s="109"/>
      <c r="AB22" s="107"/>
      <c r="AC22" s="107">
        <f t="shared" si="13"/>
        <v>0</v>
      </c>
      <c r="AD22" s="109"/>
      <c r="AE22" s="107"/>
      <c r="AF22" s="107"/>
      <c r="AG22" s="107">
        <f t="shared" si="14"/>
        <v>0</v>
      </c>
      <c r="AH22" s="107"/>
      <c r="AI22" s="114">
        <f t="shared" ca="1" si="15"/>
        <v>0</v>
      </c>
      <c r="AJ22" s="105" t="str">
        <f t="shared" ca="1" si="16"/>
        <v>Presencialidad bajo el esquema de alternancia</v>
      </c>
    </row>
    <row r="23" spans="1:36" s="26" customFormat="1" ht="18" customHeight="1" x14ac:dyDescent="0.25">
      <c r="A23" s="41">
        <v>9</v>
      </c>
      <c r="B23" s="32"/>
      <c r="C23" s="32"/>
      <c r="D23" s="33"/>
      <c r="E23" s="34"/>
      <c r="F23" s="35"/>
      <c r="G23" s="36" t="str">
        <f t="shared" ca="1" si="5"/>
        <v>121 años</v>
      </c>
      <c r="H23" s="55"/>
      <c r="I23" s="55"/>
      <c r="J23" s="138" t="str">
        <f t="shared" ca="1" si="6"/>
        <v>NO</v>
      </c>
      <c r="K23" s="107">
        <f t="shared" ca="1" si="7"/>
        <v>0</v>
      </c>
      <c r="L23" s="107"/>
      <c r="M23" s="107"/>
      <c r="N23" s="107">
        <f t="shared" si="8"/>
        <v>0</v>
      </c>
      <c r="O23" s="111"/>
      <c r="P23" s="107"/>
      <c r="Q23" s="107">
        <f t="shared" si="9"/>
        <v>0</v>
      </c>
      <c r="R23" s="111"/>
      <c r="S23" s="107"/>
      <c r="T23" s="107">
        <f t="shared" si="10"/>
        <v>0</v>
      </c>
      <c r="U23" s="107"/>
      <c r="V23" s="107"/>
      <c r="W23" s="107">
        <f t="shared" si="11"/>
        <v>0</v>
      </c>
      <c r="X23" s="107"/>
      <c r="Y23" s="107"/>
      <c r="Z23" s="107">
        <f t="shared" si="12"/>
        <v>0</v>
      </c>
      <c r="AA23" s="109"/>
      <c r="AB23" s="107"/>
      <c r="AC23" s="107">
        <f t="shared" si="13"/>
        <v>0</v>
      </c>
      <c r="AD23" s="109"/>
      <c r="AE23" s="107"/>
      <c r="AF23" s="107"/>
      <c r="AG23" s="107">
        <f t="shared" si="14"/>
        <v>0</v>
      </c>
      <c r="AH23" s="107"/>
      <c r="AI23" s="114">
        <f t="shared" ca="1" si="15"/>
        <v>0</v>
      </c>
      <c r="AJ23" s="105" t="str">
        <f t="shared" ca="1" si="16"/>
        <v>Presencialidad bajo el esquema de alternancia</v>
      </c>
    </row>
    <row r="24" spans="1:36" s="26" customFormat="1" ht="18" customHeight="1" x14ac:dyDescent="0.25">
      <c r="A24" s="41">
        <v>10</v>
      </c>
      <c r="B24" s="32"/>
      <c r="C24" s="32"/>
      <c r="D24" s="33"/>
      <c r="E24" s="34"/>
      <c r="F24" s="35"/>
      <c r="G24" s="36" t="str">
        <f t="shared" ca="1" si="5"/>
        <v>121 años</v>
      </c>
      <c r="H24" s="55"/>
      <c r="I24" s="55"/>
      <c r="J24" s="138" t="str">
        <f t="shared" ca="1" si="6"/>
        <v>NO</v>
      </c>
      <c r="K24" s="107">
        <f t="shared" ca="1" si="7"/>
        <v>0</v>
      </c>
      <c r="L24" s="107"/>
      <c r="M24" s="107"/>
      <c r="N24" s="107">
        <f t="shared" si="8"/>
        <v>0</v>
      </c>
      <c r="O24" s="111"/>
      <c r="P24" s="107"/>
      <c r="Q24" s="107">
        <f t="shared" si="9"/>
        <v>0</v>
      </c>
      <c r="R24" s="111"/>
      <c r="S24" s="107"/>
      <c r="T24" s="107">
        <f t="shared" si="10"/>
        <v>0</v>
      </c>
      <c r="U24" s="107"/>
      <c r="V24" s="107"/>
      <c r="W24" s="107">
        <f t="shared" si="11"/>
        <v>0</v>
      </c>
      <c r="X24" s="107"/>
      <c r="Y24" s="107"/>
      <c r="Z24" s="107">
        <f t="shared" si="12"/>
        <v>0</v>
      </c>
      <c r="AA24" s="109"/>
      <c r="AB24" s="107"/>
      <c r="AC24" s="107">
        <f t="shared" si="13"/>
        <v>0</v>
      </c>
      <c r="AD24" s="109"/>
      <c r="AE24" s="107"/>
      <c r="AF24" s="107"/>
      <c r="AG24" s="107">
        <f t="shared" si="14"/>
        <v>0</v>
      </c>
      <c r="AH24" s="107"/>
      <c r="AI24" s="114">
        <f t="shared" ca="1" si="15"/>
        <v>0</v>
      </c>
      <c r="AJ24" s="105" t="str">
        <f t="shared" ca="1" si="16"/>
        <v>Presencialidad bajo el esquema de alternancia</v>
      </c>
    </row>
    <row r="25" spans="1:36" s="26" customFormat="1" ht="18" customHeight="1" x14ac:dyDescent="0.25">
      <c r="A25" s="41">
        <v>11</v>
      </c>
      <c r="B25" s="32"/>
      <c r="C25" s="32"/>
      <c r="D25" s="33"/>
      <c r="E25" s="34"/>
      <c r="F25" s="35"/>
      <c r="G25" s="36" t="str">
        <f t="shared" ca="1" si="5"/>
        <v>121 años</v>
      </c>
      <c r="H25" s="55"/>
      <c r="I25" s="55"/>
      <c r="J25" s="138" t="str">
        <f t="shared" ca="1" si="6"/>
        <v>NO</v>
      </c>
      <c r="K25" s="107">
        <f t="shared" ca="1" si="7"/>
        <v>0</v>
      </c>
      <c r="L25" s="107"/>
      <c r="M25" s="107"/>
      <c r="N25" s="107">
        <f t="shared" si="8"/>
        <v>0</v>
      </c>
      <c r="O25" s="111"/>
      <c r="P25" s="107"/>
      <c r="Q25" s="107">
        <f t="shared" si="9"/>
        <v>0</v>
      </c>
      <c r="R25" s="111"/>
      <c r="S25" s="107"/>
      <c r="T25" s="107">
        <f t="shared" si="10"/>
        <v>0</v>
      </c>
      <c r="U25" s="107"/>
      <c r="V25" s="107"/>
      <c r="W25" s="107">
        <f t="shared" si="11"/>
        <v>0</v>
      </c>
      <c r="X25" s="107"/>
      <c r="Y25" s="107"/>
      <c r="Z25" s="107">
        <f t="shared" si="12"/>
        <v>0</v>
      </c>
      <c r="AA25" s="109"/>
      <c r="AB25" s="107"/>
      <c r="AC25" s="107">
        <f t="shared" si="13"/>
        <v>0</v>
      </c>
      <c r="AD25" s="109"/>
      <c r="AE25" s="107"/>
      <c r="AF25" s="107"/>
      <c r="AG25" s="107">
        <f t="shared" si="14"/>
        <v>0</v>
      </c>
      <c r="AH25" s="107"/>
      <c r="AI25" s="114">
        <f t="shared" ca="1" si="15"/>
        <v>0</v>
      </c>
      <c r="AJ25" s="105" t="str">
        <f t="shared" ca="1" si="16"/>
        <v>Presencialidad bajo el esquema de alternancia</v>
      </c>
    </row>
    <row r="26" spans="1:36" s="26" customFormat="1" ht="18" customHeight="1" x14ac:dyDescent="0.25">
      <c r="A26" s="41">
        <v>12</v>
      </c>
      <c r="B26" s="32"/>
      <c r="C26" s="32"/>
      <c r="D26" s="33"/>
      <c r="E26" s="34"/>
      <c r="F26" s="35"/>
      <c r="G26" s="36" t="str">
        <f t="shared" ca="1" si="5"/>
        <v>121 años</v>
      </c>
      <c r="H26" s="55"/>
      <c r="I26" s="55"/>
      <c r="J26" s="138" t="str">
        <f t="shared" ca="1" si="6"/>
        <v>NO</v>
      </c>
      <c r="K26" s="107">
        <f t="shared" ca="1" si="7"/>
        <v>0</v>
      </c>
      <c r="L26" s="107"/>
      <c r="M26" s="107"/>
      <c r="N26" s="107">
        <f t="shared" si="8"/>
        <v>0</v>
      </c>
      <c r="O26" s="111"/>
      <c r="P26" s="107"/>
      <c r="Q26" s="107">
        <f t="shared" si="9"/>
        <v>0</v>
      </c>
      <c r="R26" s="111"/>
      <c r="S26" s="107"/>
      <c r="T26" s="107">
        <f t="shared" si="10"/>
        <v>0</v>
      </c>
      <c r="U26" s="107"/>
      <c r="V26" s="107"/>
      <c r="W26" s="107">
        <f t="shared" si="11"/>
        <v>0</v>
      </c>
      <c r="X26" s="107"/>
      <c r="Y26" s="107"/>
      <c r="Z26" s="107">
        <f t="shared" si="12"/>
        <v>0</v>
      </c>
      <c r="AA26" s="109"/>
      <c r="AB26" s="107"/>
      <c r="AC26" s="107">
        <f t="shared" si="13"/>
        <v>0</v>
      </c>
      <c r="AD26" s="109"/>
      <c r="AE26" s="107"/>
      <c r="AF26" s="107"/>
      <c r="AG26" s="107">
        <f t="shared" si="14"/>
        <v>0</v>
      </c>
      <c r="AH26" s="107"/>
      <c r="AI26" s="114">
        <f t="shared" ca="1" si="15"/>
        <v>0</v>
      </c>
      <c r="AJ26" s="105" t="str">
        <f t="shared" ca="1" si="16"/>
        <v>Presencialidad bajo el esquema de alternancia</v>
      </c>
    </row>
    <row r="27" spans="1:36" s="26" customFormat="1" ht="18" customHeight="1" x14ac:dyDescent="0.25">
      <c r="A27" s="41">
        <v>13</v>
      </c>
      <c r="B27" s="32"/>
      <c r="C27" s="32"/>
      <c r="D27" s="33"/>
      <c r="E27" s="34"/>
      <c r="F27" s="35"/>
      <c r="G27" s="36" t="str">
        <f t="shared" ca="1" si="5"/>
        <v>121 años</v>
      </c>
      <c r="H27" s="55"/>
      <c r="I27" s="55"/>
      <c r="J27" s="138" t="str">
        <f t="shared" ca="1" si="6"/>
        <v>NO</v>
      </c>
      <c r="K27" s="107">
        <f t="shared" ca="1" si="7"/>
        <v>0</v>
      </c>
      <c r="L27" s="107"/>
      <c r="M27" s="107"/>
      <c r="N27" s="107">
        <f t="shared" si="8"/>
        <v>0</v>
      </c>
      <c r="O27" s="111"/>
      <c r="P27" s="107"/>
      <c r="Q27" s="107">
        <f t="shared" si="9"/>
        <v>0</v>
      </c>
      <c r="R27" s="111"/>
      <c r="S27" s="107"/>
      <c r="T27" s="107">
        <f t="shared" si="10"/>
        <v>0</v>
      </c>
      <c r="U27" s="107"/>
      <c r="V27" s="107"/>
      <c r="W27" s="107">
        <f t="shared" si="11"/>
        <v>0</v>
      </c>
      <c r="X27" s="107"/>
      <c r="Y27" s="107"/>
      <c r="Z27" s="107">
        <f t="shared" si="12"/>
        <v>0</v>
      </c>
      <c r="AA27" s="109"/>
      <c r="AB27" s="107"/>
      <c r="AC27" s="107">
        <f t="shared" si="13"/>
        <v>0</v>
      </c>
      <c r="AD27" s="109"/>
      <c r="AE27" s="107"/>
      <c r="AF27" s="107"/>
      <c r="AG27" s="107">
        <f t="shared" si="14"/>
        <v>0</v>
      </c>
      <c r="AH27" s="107"/>
      <c r="AI27" s="114">
        <f t="shared" ca="1" si="15"/>
        <v>0</v>
      </c>
      <c r="AJ27" s="105" t="str">
        <f t="shared" ca="1" si="16"/>
        <v>Presencialidad bajo el esquema de alternancia</v>
      </c>
    </row>
    <row r="28" spans="1:36" s="26" customFormat="1" ht="18" customHeight="1" x14ac:dyDescent="0.25">
      <c r="A28" s="41">
        <v>14</v>
      </c>
      <c r="B28" s="32"/>
      <c r="C28" s="32"/>
      <c r="D28" s="33"/>
      <c r="E28" s="34"/>
      <c r="F28" s="35"/>
      <c r="G28" s="36" t="str">
        <f t="shared" ca="1" si="5"/>
        <v>121 años</v>
      </c>
      <c r="H28" s="55"/>
      <c r="I28" s="55"/>
      <c r="J28" s="138" t="str">
        <f t="shared" ca="1" si="6"/>
        <v>NO</v>
      </c>
      <c r="K28" s="107">
        <f t="shared" ca="1" si="7"/>
        <v>0</v>
      </c>
      <c r="L28" s="107"/>
      <c r="M28" s="107"/>
      <c r="N28" s="107">
        <f t="shared" si="8"/>
        <v>0</v>
      </c>
      <c r="O28" s="111"/>
      <c r="P28" s="107"/>
      <c r="Q28" s="107">
        <f t="shared" si="9"/>
        <v>0</v>
      </c>
      <c r="R28" s="111"/>
      <c r="S28" s="107"/>
      <c r="T28" s="107">
        <f t="shared" si="10"/>
        <v>0</v>
      </c>
      <c r="U28" s="107"/>
      <c r="V28" s="107"/>
      <c r="W28" s="107">
        <f t="shared" si="11"/>
        <v>0</v>
      </c>
      <c r="X28" s="107"/>
      <c r="Y28" s="107"/>
      <c r="Z28" s="107">
        <f t="shared" si="12"/>
        <v>0</v>
      </c>
      <c r="AA28" s="109"/>
      <c r="AB28" s="107"/>
      <c r="AC28" s="107">
        <f t="shared" si="13"/>
        <v>0</v>
      </c>
      <c r="AD28" s="109"/>
      <c r="AE28" s="107"/>
      <c r="AF28" s="107"/>
      <c r="AG28" s="107">
        <f t="shared" si="14"/>
        <v>0</v>
      </c>
      <c r="AH28" s="107"/>
      <c r="AI28" s="114">
        <f t="shared" ca="1" si="15"/>
        <v>0</v>
      </c>
      <c r="AJ28" s="105" t="str">
        <f t="shared" ca="1" si="16"/>
        <v>Presencialidad bajo el esquema de alternancia</v>
      </c>
    </row>
    <row r="29" spans="1:36" s="26" customFormat="1" ht="18" customHeight="1" x14ac:dyDescent="0.25">
      <c r="A29" s="41">
        <v>15</v>
      </c>
      <c r="B29" s="32"/>
      <c r="C29" s="32"/>
      <c r="D29" s="33"/>
      <c r="E29" s="34"/>
      <c r="F29" s="35"/>
      <c r="G29" s="36" t="str">
        <f t="shared" ca="1" si="5"/>
        <v>121 años</v>
      </c>
      <c r="H29" s="55"/>
      <c r="I29" s="55"/>
      <c r="J29" s="138" t="str">
        <f t="shared" ca="1" si="6"/>
        <v>NO</v>
      </c>
      <c r="K29" s="107">
        <f t="shared" ca="1" si="7"/>
        <v>0</v>
      </c>
      <c r="L29" s="107"/>
      <c r="M29" s="107"/>
      <c r="N29" s="107">
        <f t="shared" si="8"/>
        <v>0</v>
      </c>
      <c r="O29" s="111"/>
      <c r="P29" s="107"/>
      <c r="Q29" s="107">
        <f t="shared" si="9"/>
        <v>0</v>
      </c>
      <c r="R29" s="111"/>
      <c r="S29" s="107"/>
      <c r="T29" s="107">
        <f t="shared" si="10"/>
        <v>0</v>
      </c>
      <c r="U29" s="107"/>
      <c r="V29" s="107"/>
      <c r="W29" s="107">
        <f t="shared" si="11"/>
        <v>0</v>
      </c>
      <c r="X29" s="107"/>
      <c r="Y29" s="107"/>
      <c r="Z29" s="107">
        <f t="shared" si="12"/>
        <v>0</v>
      </c>
      <c r="AA29" s="109"/>
      <c r="AB29" s="107"/>
      <c r="AC29" s="107">
        <f t="shared" si="13"/>
        <v>0</v>
      </c>
      <c r="AD29" s="109"/>
      <c r="AE29" s="107"/>
      <c r="AF29" s="107"/>
      <c r="AG29" s="107">
        <f t="shared" si="14"/>
        <v>0</v>
      </c>
      <c r="AH29" s="107"/>
      <c r="AI29" s="114">
        <f t="shared" ca="1" si="15"/>
        <v>0</v>
      </c>
      <c r="AJ29" s="105" t="str">
        <f t="shared" ca="1" si="16"/>
        <v>Presencialidad bajo el esquema de alternancia</v>
      </c>
    </row>
    <row r="30" spans="1:36" s="26" customFormat="1" ht="18" customHeight="1" x14ac:dyDescent="0.25">
      <c r="A30" s="41">
        <v>16</v>
      </c>
      <c r="B30" s="32"/>
      <c r="C30" s="32"/>
      <c r="D30" s="33"/>
      <c r="E30" s="34"/>
      <c r="F30" s="35"/>
      <c r="G30" s="36" t="str">
        <f t="shared" ca="1" si="5"/>
        <v>121 años</v>
      </c>
      <c r="H30" s="55"/>
      <c r="I30" s="55"/>
      <c r="J30" s="138" t="str">
        <f t="shared" ca="1" si="6"/>
        <v>NO</v>
      </c>
      <c r="K30" s="107">
        <f t="shared" ca="1" si="7"/>
        <v>0</v>
      </c>
      <c r="L30" s="107"/>
      <c r="M30" s="107"/>
      <c r="N30" s="107">
        <f t="shared" si="8"/>
        <v>0</v>
      </c>
      <c r="O30" s="111"/>
      <c r="P30" s="107"/>
      <c r="Q30" s="107">
        <f t="shared" si="9"/>
        <v>0</v>
      </c>
      <c r="R30" s="111"/>
      <c r="S30" s="107"/>
      <c r="T30" s="107">
        <f t="shared" si="10"/>
        <v>0</v>
      </c>
      <c r="U30" s="107"/>
      <c r="V30" s="107"/>
      <c r="W30" s="107">
        <f t="shared" si="11"/>
        <v>0</v>
      </c>
      <c r="X30" s="107"/>
      <c r="Y30" s="107"/>
      <c r="Z30" s="107">
        <f t="shared" si="12"/>
        <v>0</v>
      </c>
      <c r="AA30" s="109"/>
      <c r="AB30" s="107"/>
      <c r="AC30" s="107">
        <f t="shared" si="13"/>
        <v>0</v>
      </c>
      <c r="AD30" s="109"/>
      <c r="AE30" s="107"/>
      <c r="AF30" s="107"/>
      <c r="AG30" s="107">
        <f t="shared" si="14"/>
        <v>0</v>
      </c>
      <c r="AH30" s="107"/>
      <c r="AI30" s="114">
        <f t="shared" ca="1" si="15"/>
        <v>0</v>
      </c>
      <c r="AJ30" s="105" t="str">
        <f t="shared" ca="1" si="16"/>
        <v>Presencialidad bajo el esquema de alternancia</v>
      </c>
    </row>
    <row r="31" spans="1:36" s="26" customFormat="1" ht="18" customHeight="1" x14ac:dyDescent="0.25">
      <c r="A31" s="41">
        <v>17</v>
      </c>
      <c r="B31" s="32"/>
      <c r="C31" s="32"/>
      <c r="D31" s="33"/>
      <c r="E31" s="34"/>
      <c r="F31" s="35"/>
      <c r="G31" s="36" t="str">
        <f t="shared" ca="1" si="5"/>
        <v>121 años</v>
      </c>
      <c r="H31" s="55"/>
      <c r="I31" s="55"/>
      <c r="J31" s="138" t="str">
        <f t="shared" ca="1" si="6"/>
        <v>NO</v>
      </c>
      <c r="K31" s="107">
        <f t="shared" ca="1" si="7"/>
        <v>0</v>
      </c>
      <c r="L31" s="107"/>
      <c r="M31" s="107"/>
      <c r="N31" s="107">
        <f t="shared" si="8"/>
        <v>0</v>
      </c>
      <c r="O31" s="111"/>
      <c r="P31" s="107"/>
      <c r="Q31" s="107">
        <f t="shared" si="9"/>
        <v>0</v>
      </c>
      <c r="R31" s="111"/>
      <c r="S31" s="107"/>
      <c r="T31" s="107">
        <f t="shared" si="10"/>
        <v>0</v>
      </c>
      <c r="U31" s="107"/>
      <c r="V31" s="107"/>
      <c r="W31" s="107">
        <f t="shared" si="11"/>
        <v>0</v>
      </c>
      <c r="X31" s="107"/>
      <c r="Y31" s="107"/>
      <c r="Z31" s="107">
        <f t="shared" si="12"/>
        <v>0</v>
      </c>
      <c r="AA31" s="109"/>
      <c r="AB31" s="107"/>
      <c r="AC31" s="107">
        <f t="shared" si="13"/>
        <v>0</v>
      </c>
      <c r="AD31" s="109"/>
      <c r="AE31" s="107"/>
      <c r="AF31" s="107"/>
      <c r="AG31" s="107">
        <f t="shared" si="14"/>
        <v>0</v>
      </c>
      <c r="AH31" s="107"/>
      <c r="AI31" s="114">
        <f t="shared" ca="1" si="15"/>
        <v>0</v>
      </c>
      <c r="AJ31" s="105" t="str">
        <f t="shared" ca="1" si="16"/>
        <v>Presencialidad bajo el esquema de alternancia</v>
      </c>
    </row>
    <row r="32" spans="1:36" s="26" customFormat="1" ht="18" customHeight="1" x14ac:dyDescent="0.25">
      <c r="A32" s="41">
        <v>18</v>
      </c>
      <c r="B32" s="32"/>
      <c r="C32" s="32"/>
      <c r="D32" s="33"/>
      <c r="E32" s="34"/>
      <c r="F32" s="35"/>
      <c r="G32" s="36" t="str">
        <f t="shared" ca="1" si="5"/>
        <v>121 años</v>
      </c>
      <c r="H32" s="55"/>
      <c r="I32" s="55"/>
      <c r="J32" s="138" t="str">
        <f t="shared" ca="1" si="6"/>
        <v>NO</v>
      </c>
      <c r="K32" s="107">
        <f t="shared" ca="1" si="7"/>
        <v>0</v>
      </c>
      <c r="L32" s="107"/>
      <c r="M32" s="107"/>
      <c r="N32" s="107">
        <f t="shared" si="8"/>
        <v>0</v>
      </c>
      <c r="O32" s="111"/>
      <c r="P32" s="107"/>
      <c r="Q32" s="107">
        <f t="shared" si="9"/>
        <v>0</v>
      </c>
      <c r="R32" s="111"/>
      <c r="S32" s="107"/>
      <c r="T32" s="107">
        <f t="shared" si="10"/>
        <v>0</v>
      </c>
      <c r="U32" s="107"/>
      <c r="V32" s="107"/>
      <c r="W32" s="107">
        <f t="shared" si="11"/>
        <v>0</v>
      </c>
      <c r="X32" s="107"/>
      <c r="Y32" s="107"/>
      <c r="Z32" s="107">
        <f t="shared" si="12"/>
        <v>0</v>
      </c>
      <c r="AA32" s="109"/>
      <c r="AB32" s="107"/>
      <c r="AC32" s="107">
        <f t="shared" si="13"/>
        <v>0</v>
      </c>
      <c r="AD32" s="109"/>
      <c r="AE32" s="107"/>
      <c r="AF32" s="107"/>
      <c r="AG32" s="107">
        <f t="shared" si="14"/>
        <v>0</v>
      </c>
      <c r="AH32" s="107"/>
      <c r="AI32" s="114">
        <f t="shared" ca="1" si="15"/>
        <v>0</v>
      </c>
      <c r="AJ32" s="105" t="str">
        <f t="shared" ca="1" si="16"/>
        <v>Presencialidad bajo el esquema de alternancia</v>
      </c>
    </row>
    <row r="33" spans="1:36" s="26" customFormat="1" ht="18" customHeight="1" x14ac:dyDescent="0.25">
      <c r="A33" s="41">
        <v>19</v>
      </c>
      <c r="B33" s="32"/>
      <c r="C33" s="32"/>
      <c r="D33" s="33"/>
      <c r="E33" s="34"/>
      <c r="F33" s="35"/>
      <c r="G33" s="36" t="str">
        <f t="shared" ca="1" si="5"/>
        <v>121 años</v>
      </c>
      <c r="H33" s="55"/>
      <c r="I33" s="55"/>
      <c r="J33" s="138" t="str">
        <f t="shared" ca="1" si="6"/>
        <v>NO</v>
      </c>
      <c r="K33" s="107">
        <f t="shared" ca="1" si="7"/>
        <v>0</v>
      </c>
      <c r="L33" s="107"/>
      <c r="M33" s="107"/>
      <c r="N33" s="107">
        <f t="shared" si="8"/>
        <v>0</v>
      </c>
      <c r="O33" s="111"/>
      <c r="P33" s="107"/>
      <c r="Q33" s="107">
        <f t="shared" si="9"/>
        <v>0</v>
      </c>
      <c r="R33" s="111"/>
      <c r="S33" s="107"/>
      <c r="T33" s="107">
        <f t="shared" si="10"/>
        <v>0</v>
      </c>
      <c r="U33" s="107"/>
      <c r="V33" s="107"/>
      <c r="W33" s="107">
        <f t="shared" si="11"/>
        <v>0</v>
      </c>
      <c r="X33" s="107"/>
      <c r="Y33" s="107"/>
      <c r="Z33" s="107">
        <f t="shared" si="12"/>
        <v>0</v>
      </c>
      <c r="AA33" s="109"/>
      <c r="AB33" s="107"/>
      <c r="AC33" s="107">
        <f t="shared" si="13"/>
        <v>0</v>
      </c>
      <c r="AD33" s="109"/>
      <c r="AE33" s="107"/>
      <c r="AF33" s="107"/>
      <c r="AG33" s="107">
        <f t="shared" si="14"/>
        <v>0</v>
      </c>
      <c r="AH33" s="107"/>
      <c r="AI33" s="114">
        <f t="shared" ca="1" si="15"/>
        <v>0</v>
      </c>
      <c r="AJ33" s="105" t="str">
        <f t="shared" ca="1" si="16"/>
        <v>Presencialidad bajo el esquema de alternancia</v>
      </c>
    </row>
    <row r="34" spans="1:36" s="26" customFormat="1" ht="18" customHeight="1" x14ac:dyDescent="0.25">
      <c r="A34" s="41">
        <v>20</v>
      </c>
      <c r="B34" s="32"/>
      <c r="C34" s="32"/>
      <c r="D34" s="33"/>
      <c r="E34" s="34"/>
      <c r="F34" s="35"/>
      <c r="G34" s="36" t="str">
        <f t="shared" ca="1" si="5"/>
        <v>121 años</v>
      </c>
      <c r="H34" s="55"/>
      <c r="I34" s="55"/>
      <c r="J34" s="138" t="str">
        <f t="shared" ca="1" si="6"/>
        <v>NO</v>
      </c>
      <c r="K34" s="107">
        <f t="shared" ca="1" si="7"/>
        <v>0</v>
      </c>
      <c r="L34" s="107"/>
      <c r="M34" s="107"/>
      <c r="N34" s="107">
        <f t="shared" si="8"/>
        <v>0</v>
      </c>
      <c r="O34" s="111"/>
      <c r="P34" s="107"/>
      <c r="Q34" s="107">
        <f t="shared" si="9"/>
        <v>0</v>
      </c>
      <c r="R34" s="111"/>
      <c r="S34" s="107"/>
      <c r="T34" s="107">
        <f t="shared" si="10"/>
        <v>0</v>
      </c>
      <c r="U34" s="107"/>
      <c r="V34" s="107"/>
      <c r="W34" s="107">
        <f t="shared" si="11"/>
        <v>0</v>
      </c>
      <c r="X34" s="107"/>
      <c r="Y34" s="107"/>
      <c r="Z34" s="107">
        <f t="shared" si="12"/>
        <v>0</v>
      </c>
      <c r="AA34" s="109"/>
      <c r="AB34" s="107"/>
      <c r="AC34" s="107">
        <f t="shared" si="13"/>
        <v>0</v>
      </c>
      <c r="AD34" s="109"/>
      <c r="AE34" s="107"/>
      <c r="AF34" s="107"/>
      <c r="AG34" s="107">
        <f t="shared" si="14"/>
        <v>0</v>
      </c>
      <c r="AH34" s="107"/>
      <c r="AI34" s="114">
        <f t="shared" ca="1" si="15"/>
        <v>0</v>
      </c>
      <c r="AJ34" s="105" t="str">
        <f t="shared" ca="1" si="16"/>
        <v>Presencialidad bajo el esquema de alternancia</v>
      </c>
    </row>
    <row r="35" spans="1:36" s="26" customFormat="1" ht="18" customHeight="1" x14ac:dyDescent="0.25">
      <c r="A35" s="41">
        <v>21</v>
      </c>
      <c r="B35" s="32"/>
      <c r="C35" s="32"/>
      <c r="D35" s="33"/>
      <c r="E35" s="34"/>
      <c r="F35" s="35"/>
      <c r="G35" s="36" t="str">
        <f t="shared" ca="1" si="5"/>
        <v>121 años</v>
      </c>
      <c r="H35" s="55"/>
      <c r="I35" s="55"/>
      <c r="J35" s="138" t="str">
        <f t="shared" ca="1" si="6"/>
        <v>NO</v>
      </c>
      <c r="K35" s="107">
        <f t="shared" ca="1" si="7"/>
        <v>0</v>
      </c>
      <c r="L35" s="107"/>
      <c r="M35" s="107"/>
      <c r="N35" s="107">
        <f t="shared" si="8"/>
        <v>0</v>
      </c>
      <c r="O35" s="111"/>
      <c r="P35" s="107"/>
      <c r="Q35" s="107">
        <f t="shared" si="9"/>
        <v>0</v>
      </c>
      <c r="R35" s="111"/>
      <c r="S35" s="107"/>
      <c r="T35" s="107">
        <f t="shared" si="10"/>
        <v>0</v>
      </c>
      <c r="U35" s="107"/>
      <c r="V35" s="107"/>
      <c r="W35" s="107">
        <f t="shared" si="11"/>
        <v>0</v>
      </c>
      <c r="X35" s="107"/>
      <c r="Y35" s="107"/>
      <c r="Z35" s="107">
        <f t="shared" si="12"/>
        <v>0</v>
      </c>
      <c r="AA35" s="109"/>
      <c r="AB35" s="107"/>
      <c r="AC35" s="107">
        <f t="shared" si="13"/>
        <v>0</v>
      </c>
      <c r="AD35" s="109"/>
      <c r="AE35" s="107"/>
      <c r="AF35" s="107"/>
      <c r="AG35" s="107">
        <f t="shared" si="14"/>
        <v>0</v>
      </c>
      <c r="AH35" s="107"/>
      <c r="AI35" s="114">
        <f t="shared" ca="1" si="15"/>
        <v>0</v>
      </c>
      <c r="AJ35" s="105" t="str">
        <f t="shared" ca="1" si="16"/>
        <v>Presencialidad bajo el esquema de alternancia</v>
      </c>
    </row>
    <row r="36" spans="1:36" s="26" customFormat="1" ht="18" customHeight="1" x14ac:dyDescent="0.25">
      <c r="A36" s="41">
        <v>22</v>
      </c>
      <c r="B36" s="32"/>
      <c r="C36" s="32"/>
      <c r="D36" s="33"/>
      <c r="E36" s="34"/>
      <c r="F36" s="35"/>
      <c r="G36" s="36" t="str">
        <f t="shared" ca="1" si="5"/>
        <v>121 años</v>
      </c>
      <c r="H36" s="55"/>
      <c r="I36" s="55"/>
      <c r="J36" s="138" t="str">
        <f t="shared" ca="1" si="6"/>
        <v>NO</v>
      </c>
      <c r="K36" s="107">
        <f t="shared" ca="1" si="7"/>
        <v>0</v>
      </c>
      <c r="L36" s="107"/>
      <c r="M36" s="107"/>
      <c r="N36" s="107">
        <f t="shared" si="8"/>
        <v>0</v>
      </c>
      <c r="O36" s="111"/>
      <c r="P36" s="107"/>
      <c r="Q36" s="107">
        <f t="shared" si="9"/>
        <v>0</v>
      </c>
      <c r="R36" s="111"/>
      <c r="S36" s="107"/>
      <c r="T36" s="107">
        <f t="shared" si="10"/>
        <v>0</v>
      </c>
      <c r="U36" s="107"/>
      <c r="V36" s="107"/>
      <c r="W36" s="107">
        <f t="shared" si="11"/>
        <v>0</v>
      </c>
      <c r="X36" s="107"/>
      <c r="Y36" s="107"/>
      <c r="Z36" s="107">
        <f t="shared" si="12"/>
        <v>0</v>
      </c>
      <c r="AA36" s="109"/>
      <c r="AB36" s="107"/>
      <c r="AC36" s="107">
        <f t="shared" si="13"/>
        <v>0</v>
      </c>
      <c r="AD36" s="109"/>
      <c r="AE36" s="107"/>
      <c r="AF36" s="107"/>
      <c r="AG36" s="107">
        <f t="shared" si="14"/>
        <v>0</v>
      </c>
      <c r="AH36" s="107"/>
      <c r="AI36" s="114">
        <f t="shared" ca="1" si="15"/>
        <v>0</v>
      </c>
      <c r="AJ36" s="105" t="str">
        <f t="shared" ca="1" si="16"/>
        <v>Presencialidad bajo el esquema de alternancia</v>
      </c>
    </row>
    <row r="37" spans="1:36" s="26" customFormat="1" ht="18" customHeight="1" x14ac:dyDescent="0.25">
      <c r="A37" s="41">
        <v>23</v>
      </c>
      <c r="B37" s="32"/>
      <c r="C37" s="32"/>
      <c r="D37" s="33"/>
      <c r="E37" s="34"/>
      <c r="F37" s="35"/>
      <c r="G37" s="36" t="str">
        <f t="shared" ca="1" si="5"/>
        <v>121 años</v>
      </c>
      <c r="H37" s="55"/>
      <c r="I37" s="55"/>
      <c r="J37" s="138" t="str">
        <f t="shared" ca="1" si="6"/>
        <v>NO</v>
      </c>
      <c r="K37" s="107">
        <f t="shared" ca="1" si="7"/>
        <v>0</v>
      </c>
      <c r="L37" s="107"/>
      <c r="M37" s="107"/>
      <c r="N37" s="107">
        <f t="shared" si="8"/>
        <v>0</v>
      </c>
      <c r="O37" s="111"/>
      <c r="P37" s="107"/>
      <c r="Q37" s="107">
        <f t="shared" si="9"/>
        <v>0</v>
      </c>
      <c r="R37" s="111"/>
      <c r="S37" s="107"/>
      <c r="T37" s="107">
        <f t="shared" si="10"/>
        <v>0</v>
      </c>
      <c r="U37" s="107"/>
      <c r="V37" s="107"/>
      <c r="W37" s="107">
        <f t="shared" si="11"/>
        <v>0</v>
      </c>
      <c r="X37" s="107"/>
      <c r="Y37" s="107"/>
      <c r="Z37" s="107">
        <f t="shared" si="12"/>
        <v>0</v>
      </c>
      <c r="AA37" s="109"/>
      <c r="AB37" s="107"/>
      <c r="AC37" s="107">
        <f t="shared" si="13"/>
        <v>0</v>
      </c>
      <c r="AD37" s="109"/>
      <c r="AE37" s="107"/>
      <c r="AF37" s="107"/>
      <c r="AG37" s="107">
        <f t="shared" si="14"/>
        <v>0</v>
      </c>
      <c r="AH37" s="107"/>
      <c r="AI37" s="114">
        <f t="shared" ca="1" si="15"/>
        <v>0</v>
      </c>
      <c r="AJ37" s="105" t="str">
        <f t="shared" ca="1" si="16"/>
        <v>Presencialidad bajo el esquema de alternancia</v>
      </c>
    </row>
    <row r="38" spans="1:36" s="26" customFormat="1" ht="18" customHeight="1" x14ac:dyDescent="0.25">
      <c r="A38" s="41">
        <v>24</v>
      </c>
      <c r="B38" s="32"/>
      <c r="C38" s="32"/>
      <c r="D38" s="33"/>
      <c r="E38" s="34"/>
      <c r="F38" s="35"/>
      <c r="G38" s="36" t="str">
        <f t="shared" ca="1" si="5"/>
        <v>121 años</v>
      </c>
      <c r="H38" s="55"/>
      <c r="I38" s="55"/>
      <c r="J38" s="138" t="str">
        <f t="shared" ca="1" si="6"/>
        <v>NO</v>
      </c>
      <c r="K38" s="107">
        <f t="shared" ca="1" si="7"/>
        <v>0</v>
      </c>
      <c r="L38" s="107"/>
      <c r="M38" s="107"/>
      <c r="N38" s="107">
        <f t="shared" si="8"/>
        <v>0</v>
      </c>
      <c r="O38" s="111"/>
      <c r="P38" s="107"/>
      <c r="Q38" s="107">
        <f t="shared" si="9"/>
        <v>0</v>
      </c>
      <c r="R38" s="111"/>
      <c r="S38" s="107"/>
      <c r="T38" s="107">
        <f t="shared" si="10"/>
        <v>0</v>
      </c>
      <c r="U38" s="107"/>
      <c r="V38" s="107"/>
      <c r="W38" s="107">
        <f t="shared" si="11"/>
        <v>0</v>
      </c>
      <c r="X38" s="107"/>
      <c r="Y38" s="107"/>
      <c r="Z38" s="107">
        <f t="shared" si="12"/>
        <v>0</v>
      </c>
      <c r="AA38" s="109"/>
      <c r="AB38" s="107"/>
      <c r="AC38" s="107">
        <f t="shared" si="13"/>
        <v>0</v>
      </c>
      <c r="AD38" s="109"/>
      <c r="AE38" s="107"/>
      <c r="AF38" s="107"/>
      <c r="AG38" s="107">
        <f t="shared" si="14"/>
        <v>0</v>
      </c>
      <c r="AH38" s="107"/>
      <c r="AI38" s="114">
        <f t="shared" ca="1" si="15"/>
        <v>0</v>
      </c>
      <c r="AJ38" s="105" t="str">
        <f t="shared" ca="1" si="16"/>
        <v>Presencialidad bajo el esquema de alternancia</v>
      </c>
    </row>
    <row r="39" spans="1:36" s="26" customFormat="1" ht="18" customHeight="1" x14ac:dyDescent="0.25">
      <c r="A39" s="41">
        <v>25</v>
      </c>
      <c r="B39" s="32"/>
      <c r="C39" s="32"/>
      <c r="D39" s="33"/>
      <c r="E39" s="34"/>
      <c r="F39" s="35"/>
      <c r="G39" s="36" t="str">
        <f t="shared" ca="1" si="5"/>
        <v>121 años</v>
      </c>
      <c r="H39" s="55"/>
      <c r="I39" s="55"/>
      <c r="J39" s="138" t="str">
        <f t="shared" ca="1" si="6"/>
        <v>NO</v>
      </c>
      <c r="K39" s="107">
        <f t="shared" ca="1" si="7"/>
        <v>0</v>
      </c>
      <c r="L39" s="107"/>
      <c r="M39" s="107"/>
      <c r="N39" s="107">
        <f t="shared" si="8"/>
        <v>0</v>
      </c>
      <c r="O39" s="111"/>
      <c r="P39" s="107"/>
      <c r="Q39" s="107">
        <f t="shared" si="9"/>
        <v>0</v>
      </c>
      <c r="R39" s="111"/>
      <c r="S39" s="107"/>
      <c r="T39" s="107">
        <f t="shared" si="10"/>
        <v>0</v>
      </c>
      <c r="U39" s="107"/>
      <c r="V39" s="107"/>
      <c r="W39" s="107">
        <f t="shared" si="11"/>
        <v>0</v>
      </c>
      <c r="X39" s="107"/>
      <c r="Y39" s="107"/>
      <c r="Z39" s="107">
        <f t="shared" si="12"/>
        <v>0</v>
      </c>
      <c r="AA39" s="109"/>
      <c r="AB39" s="107"/>
      <c r="AC39" s="107">
        <f t="shared" si="13"/>
        <v>0</v>
      </c>
      <c r="AD39" s="109"/>
      <c r="AE39" s="107"/>
      <c r="AF39" s="107"/>
      <c r="AG39" s="107">
        <f t="shared" si="14"/>
        <v>0</v>
      </c>
      <c r="AH39" s="107"/>
      <c r="AI39" s="114">
        <f t="shared" ca="1" si="15"/>
        <v>0</v>
      </c>
      <c r="AJ39" s="105" t="str">
        <f t="shared" ca="1" si="16"/>
        <v>Presencialidad bajo el esquema de alternancia</v>
      </c>
    </row>
    <row r="40" spans="1:36" s="26" customFormat="1" ht="18" customHeight="1" x14ac:dyDescent="0.25">
      <c r="A40" s="41">
        <v>26</v>
      </c>
      <c r="B40" s="32"/>
      <c r="C40" s="32"/>
      <c r="D40" s="33"/>
      <c r="E40" s="34"/>
      <c r="F40" s="35"/>
      <c r="G40" s="36" t="str">
        <f t="shared" ca="1" si="5"/>
        <v>121 años</v>
      </c>
      <c r="H40" s="55"/>
      <c r="I40" s="55"/>
      <c r="J40" s="138" t="str">
        <f t="shared" ca="1" si="6"/>
        <v>NO</v>
      </c>
      <c r="K40" s="107">
        <f t="shared" ca="1" si="7"/>
        <v>0</v>
      </c>
      <c r="L40" s="107"/>
      <c r="M40" s="107"/>
      <c r="N40" s="107">
        <f t="shared" si="8"/>
        <v>0</v>
      </c>
      <c r="O40" s="111"/>
      <c r="P40" s="107"/>
      <c r="Q40" s="107">
        <f t="shared" si="9"/>
        <v>0</v>
      </c>
      <c r="R40" s="111"/>
      <c r="S40" s="107"/>
      <c r="T40" s="107">
        <f t="shared" si="10"/>
        <v>0</v>
      </c>
      <c r="U40" s="107"/>
      <c r="V40" s="107"/>
      <c r="W40" s="107">
        <f t="shared" si="11"/>
        <v>0</v>
      </c>
      <c r="X40" s="107"/>
      <c r="Y40" s="107"/>
      <c r="Z40" s="107">
        <f t="shared" si="12"/>
        <v>0</v>
      </c>
      <c r="AA40" s="109"/>
      <c r="AB40" s="107"/>
      <c r="AC40" s="107">
        <f t="shared" si="13"/>
        <v>0</v>
      </c>
      <c r="AD40" s="109"/>
      <c r="AE40" s="107"/>
      <c r="AF40" s="107"/>
      <c r="AG40" s="107">
        <f t="shared" si="14"/>
        <v>0</v>
      </c>
      <c r="AH40" s="107"/>
      <c r="AI40" s="114">
        <f t="shared" ca="1" si="15"/>
        <v>0</v>
      </c>
      <c r="AJ40" s="105" t="str">
        <f t="shared" ca="1" si="16"/>
        <v>Presencialidad bajo el esquema de alternancia</v>
      </c>
    </row>
    <row r="41" spans="1:36" s="26" customFormat="1" ht="18" customHeight="1" x14ac:dyDescent="0.25">
      <c r="A41" s="41">
        <v>27</v>
      </c>
      <c r="B41" s="32"/>
      <c r="C41" s="32"/>
      <c r="D41" s="33"/>
      <c r="E41" s="34"/>
      <c r="F41" s="35"/>
      <c r="G41" s="36" t="str">
        <f t="shared" ca="1" si="5"/>
        <v>121 años</v>
      </c>
      <c r="H41" s="55"/>
      <c r="I41" s="55"/>
      <c r="J41" s="138" t="str">
        <f t="shared" ca="1" si="6"/>
        <v>NO</v>
      </c>
      <c r="K41" s="107">
        <f t="shared" ca="1" si="7"/>
        <v>0</v>
      </c>
      <c r="L41" s="107"/>
      <c r="M41" s="107"/>
      <c r="N41" s="107">
        <f t="shared" si="8"/>
        <v>0</v>
      </c>
      <c r="O41" s="111"/>
      <c r="P41" s="107"/>
      <c r="Q41" s="107">
        <f t="shared" si="9"/>
        <v>0</v>
      </c>
      <c r="R41" s="111"/>
      <c r="S41" s="107"/>
      <c r="T41" s="107">
        <f t="shared" si="10"/>
        <v>0</v>
      </c>
      <c r="U41" s="107"/>
      <c r="V41" s="107"/>
      <c r="W41" s="107">
        <f t="shared" si="11"/>
        <v>0</v>
      </c>
      <c r="X41" s="107"/>
      <c r="Y41" s="107"/>
      <c r="Z41" s="107">
        <f t="shared" si="12"/>
        <v>0</v>
      </c>
      <c r="AA41" s="109"/>
      <c r="AB41" s="107"/>
      <c r="AC41" s="107">
        <f t="shared" si="13"/>
        <v>0</v>
      </c>
      <c r="AD41" s="109"/>
      <c r="AE41" s="107"/>
      <c r="AF41" s="107"/>
      <c r="AG41" s="107">
        <f t="shared" si="14"/>
        <v>0</v>
      </c>
      <c r="AH41" s="107"/>
      <c r="AI41" s="114">
        <f t="shared" ca="1" si="15"/>
        <v>0</v>
      </c>
      <c r="AJ41" s="105" t="str">
        <f t="shared" ca="1" si="16"/>
        <v>Presencialidad bajo el esquema de alternancia</v>
      </c>
    </row>
    <row r="42" spans="1:36" s="26" customFormat="1" ht="18" customHeight="1" x14ac:dyDescent="0.25">
      <c r="A42" s="41">
        <v>28</v>
      </c>
      <c r="B42" s="32"/>
      <c r="C42" s="32"/>
      <c r="D42" s="33"/>
      <c r="E42" s="34"/>
      <c r="F42" s="35"/>
      <c r="G42" s="36" t="str">
        <f t="shared" ca="1" si="5"/>
        <v>121 años</v>
      </c>
      <c r="H42" s="55"/>
      <c r="I42" s="55"/>
      <c r="J42" s="138" t="str">
        <f t="shared" ca="1" si="6"/>
        <v>NO</v>
      </c>
      <c r="K42" s="107">
        <f t="shared" ca="1" si="7"/>
        <v>0</v>
      </c>
      <c r="L42" s="107"/>
      <c r="M42" s="107"/>
      <c r="N42" s="107">
        <f t="shared" si="8"/>
        <v>0</v>
      </c>
      <c r="O42" s="111"/>
      <c r="P42" s="107"/>
      <c r="Q42" s="107">
        <f t="shared" si="9"/>
        <v>0</v>
      </c>
      <c r="R42" s="111"/>
      <c r="S42" s="107"/>
      <c r="T42" s="107">
        <f t="shared" si="10"/>
        <v>0</v>
      </c>
      <c r="U42" s="107"/>
      <c r="V42" s="107"/>
      <c r="W42" s="107">
        <f t="shared" si="11"/>
        <v>0</v>
      </c>
      <c r="X42" s="107"/>
      <c r="Y42" s="107"/>
      <c r="Z42" s="107">
        <f t="shared" si="12"/>
        <v>0</v>
      </c>
      <c r="AA42" s="109"/>
      <c r="AB42" s="107"/>
      <c r="AC42" s="107">
        <f t="shared" si="13"/>
        <v>0</v>
      </c>
      <c r="AD42" s="109"/>
      <c r="AE42" s="107"/>
      <c r="AF42" s="107"/>
      <c r="AG42" s="107">
        <f t="shared" si="14"/>
        <v>0</v>
      </c>
      <c r="AH42" s="107"/>
      <c r="AI42" s="114">
        <f t="shared" ca="1" si="15"/>
        <v>0</v>
      </c>
      <c r="AJ42" s="105" t="str">
        <f t="shared" ca="1" si="16"/>
        <v>Presencialidad bajo el esquema de alternancia</v>
      </c>
    </row>
    <row r="43" spans="1:36" s="26" customFormat="1" ht="18" customHeight="1" x14ac:dyDescent="0.25">
      <c r="A43" s="41">
        <v>29</v>
      </c>
      <c r="B43" s="32"/>
      <c r="C43" s="32"/>
      <c r="D43" s="33"/>
      <c r="E43" s="34"/>
      <c r="F43" s="35"/>
      <c r="G43" s="36" t="str">
        <f t="shared" ca="1" si="5"/>
        <v>121 años</v>
      </c>
      <c r="H43" s="55"/>
      <c r="I43" s="55"/>
      <c r="J43" s="138" t="str">
        <f t="shared" ca="1" si="6"/>
        <v>NO</v>
      </c>
      <c r="K43" s="107">
        <f t="shared" ca="1" si="7"/>
        <v>0</v>
      </c>
      <c r="L43" s="107"/>
      <c r="M43" s="107"/>
      <c r="N43" s="107">
        <f t="shared" si="8"/>
        <v>0</v>
      </c>
      <c r="O43" s="111"/>
      <c r="P43" s="107"/>
      <c r="Q43" s="107">
        <f t="shared" si="9"/>
        <v>0</v>
      </c>
      <c r="R43" s="111"/>
      <c r="S43" s="107"/>
      <c r="T43" s="107">
        <f t="shared" si="10"/>
        <v>0</v>
      </c>
      <c r="U43" s="107"/>
      <c r="V43" s="107"/>
      <c r="W43" s="107">
        <f t="shared" si="11"/>
        <v>0</v>
      </c>
      <c r="X43" s="107"/>
      <c r="Y43" s="107"/>
      <c r="Z43" s="107">
        <f t="shared" si="12"/>
        <v>0</v>
      </c>
      <c r="AA43" s="109"/>
      <c r="AB43" s="107"/>
      <c r="AC43" s="107">
        <f t="shared" si="13"/>
        <v>0</v>
      </c>
      <c r="AD43" s="109"/>
      <c r="AE43" s="107"/>
      <c r="AF43" s="107"/>
      <c r="AG43" s="107">
        <f t="shared" si="14"/>
        <v>0</v>
      </c>
      <c r="AH43" s="107"/>
      <c r="AI43" s="114">
        <f t="shared" ca="1" si="15"/>
        <v>0</v>
      </c>
      <c r="AJ43" s="105" t="str">
        <f t="shared" ca="1" si="16"/>
        <v>Presencialidad bajo el esquema de alternancia</v>
      </c>
    </row>
    <row r="44" spans="1:36" s="26" customFormat="1" ht="18" customHeight="1" x14ac:dyDescent="0.25">
      <c r="A44" s="41">
        <v>30</v>
      </c>
      <c r="B44" s="32"/>
      <c r="C44" s="32"/>
      <c r="D44" s="33"/>
      <c r="E44" s="34"/>
      <c r="F44" s="35"/>
      <c r="G44" s="36" t="str">
        <f t="shared" ca="1" si="5"/>
        <v>121 años</v>
      </c>
      <c r="H44" s="55"/>
      <c r="I44" s="55"/>
      <c r="J44" s="138" t="str">
        <f t="shared" ca="1" si="6"/>
        <v>NO</v>
      </c>
      <c r="K44" s="107">
        <f t="shared" ca="1" si="7"/>
        <v>0</v>
      </c>
      <c r="L44" s="107"/>
      <c r="M44" s="107"/>
      <c r="N44" s="107">
        <f t="shared" si="8"/>
        <v>0</v>
      </c>
      <c r="O44" s="111"/>
      <c r="P44" s="107"/>
      <c r="Q44" s="107">
        <f t="shared" si="9"/>
        <v>0</v>
      </c>
      <c r="R44" s="111"/>
      <c r="S44" s="107"/>
      <c r="T44" s="107">
        <f t="shared" si="10"/>
        <v>0</v>
      </c>
      <c r="U44" s="107"/>
      <c r="V44" s="107"/>
      <c r="W44" s="107">
        <f t="shared" si="11"/>
        <v>0</v>
      </c>
      <c r="X44" s="107"/>
      <c r="Y44" s="107"/>
      <c r="Z44" s="107">
        <f t="shared" si="12"/>
        <v>0</v>
      </c>
      <c r="AA44" s="109"/>
      <c r="AB44" s="107"/>
      <c r="AC44" s="107">
        <f t="shared" si="13"/>
        <v>0</v>
      </c>
      <c r="AD44" s="109"/>
      <c r="AE44" s="107"/>
      <c r="AF44" s="107"/>
      <c r="AG44" s="107">
        <f t="shared" si="14"/>
        <v>0</v>
      </c>
      <c r="AH44" s="107"/>
      <c r="AI44" s="114">
        <f t="shared" ca="1" si="15"/>
        <v>0</v>
      </c>
      <c r="AJ44" s="105" t="str">
        <f t="shared" ca="1" si="16"/>
        <v>Presencialidad bajo el esquema de alternancia</v>
      </c>
    </row>
    <row r="45" spans="1:36" s="26" customFormat="1" ht="18" customHeight="1" x14ac:dyDescent="0.25">
      <c r="A45" s="41">
        <v>31</v>
      </c>
      <c r="B45" s="32"/>
      <c r="C45" s="32"/>
      <c r="D45" s="33"/>
      <c r="E45" s="34"/>
      <c r="F45" s="35"/>
      <c r="G45" s="36" t="str">
        <f t="shared" ca="1" si="5"/>
        <v>121 años</v>
      </c>
      <c r="H45" s="55"/>
      <c r="I45" s="55"/>
      <c r="J45" s="138" t="str">
        <f t="shared" ca="1" si="6"/>
        <v>NO</v>
      </c>
      <c r="K45" s="107">
        <f t="shared" ca="1" si="7"/>
        <v>0</v>
      </c>
      <c r="L45" s="107"/>
      <c r="M45" s="107"/>
      <c r="N45" s="107">
        <f t="shared" si="8"/>
        <v>0</v>
      </c>
      <c r="O45" s="111"/>
      <c r="P45" s="107"/>
      <c r="Q45" s="107">
        <f t="shared" si="9"/>
        <v>0</v>
      </c>
      <c r="R45" s="111"/>
      <c r="S45" s="107"/>
      <c r="T45" s="107">
        <f t="shared" si="10"/>
        <v>0</v>
      </c>
      <c r="U45" s="107"/>
      <c r="V45" s="107"/>
      <c r="W45" s="107">
        <f t="shared" si="11"/>
        <v>0</v>
      </c>
      <c r="X45" s="107"/>
      <c r="Y45" s="107"/>
      <c r="Z45" s="107">
        <f t="shared" si="12"/>
        <v>0</v>
      </c>
      <c r="AA45" s="109"/>
      <c r="AB45" s="107"/>
      <c r="AC45" s="107">
        <f t="shared" si="13"/>
        <v>0</v>
      </c>
      <c r="AD45" s="109"/>
      <c r="AE45" s="107"/>
      <c r="AF45" s="107"/>
      <c r="AG45" s="107">
        <f t="shared" si="14"/>
        <v>0</v>
      </c>
      <c r="AH45" s="107"/>
      <c r="AI45" s="114">
        <f t="shared" ca="1" si="15"/>
        <v>0</v>
      </c>
      <c r="AJ45" s="105" t="str">
        <f t="shared" ca="1" si="16"/>
        <v>Presencialidad bajo el esquema de alternancia</v>
      </c>
    </row>
    <row r="46" spans="1:36" s="26" customFormat="1" ht="18" customHeight="1" x14ac:dyDescent="0.25">
      <c r="A46" s="41">
        <v>32</v>
      </c>
      <c r="B46" s="32"/>
      <c r="C46" s="32"/>
      <c r="D46" s="33"/>
      <c r="E46" s="34"/>
      <c r="F46" s="35"/>
      <c r="G46" s="36" t="str">
        <f t="shared" ca="1" si="5"/>
        <v>121 años</v>
      </c>
      <c r="H46" s="55"/>
      <c r="I46" s="55"/>
      <c r="J46" s="138" t="str">
        <f t="shared" ca="1" si="6"/>
        <v>NO</v>
      </c>
      <c r="K46" s="107">
        <f t="shared" ca="1" si="7"/>
        <v>0</v>
      </c>
      <c r="L46" s="107"/>
      <c r="M46" s="107"/>
      <c r="N46" s="107">
        <f t="shared" si="8"/>
        <v>0</v>
      </c>
      <c r="O46" s="111"/>
      <c r="P46" s="107"/>
      <c r="Q46" s="107">
        <f t="shared" si="9"/>
        <v>0</v>
      </c>
      <c r="R46" s="111"/>
      <c r="S46" s="107"/>
      <c r="T46" s="107">
        <f t="shared" si="10"/>
        <v>0</v>
      </c>
      <c r="U46" s="107"/>
      <c r="V46" s="107"/>
      <c r="W46" s="107">
        <f t="shared" si="11"/>
        <v>0</v>
      </c>
      <c r="X46" s="107"/>
      <c r="Y46" s="107"/>
      <c r="Z46" s="107">
        <f t="shared" si="12"/>
        <v>0</v>
      </c>
      <c r="AA46" s="109"/>
      <c r="AB46" s="107"/>
      <c r="AC46" s="107">
        <f t="shared" si="13"/>
        <v>0</v>
      </c>
      <c r="AD46" s="109"/>
      <c r="AE46" s="107"/>
      <c r="AF46" s="107"/>
      <c r="AG46" s="107">
        <f t="shared" si="14"/>
        <v>0</v>
      </c>
      <c r="AH46" s="107"/>
      <c r="AI46" s="114">
        <f t="shared" ca="1" si="15"/>
        <v>0</v>
      </c>
      <c r="AJ46" s="105" t="str">
        <f t="shared" ca="1" si="16"/>
        <v>Presencialidad bajo el esquema de alternancia</v>
      </c>
    </row>
    <row r="47" spans="1:36" s="26" customFormat="1" ht="18" customHeight="1" x14ac:dyDescent="0.25">
      <c r="A47" s="41">
        <v>33</v>
      </c>
      <c r="B47" s="32"/>
      <c r="C47" s="32"/>
      <c r="D47" s="33"/>
      <c r="E47" s="34"/>
      <c r="F47" s="35"/>
      <c r="G47" s="36" t="str">
        <f t="shared" ca="1" si="5"/>
        <v>121 años</v>
      </c>
      <c r="H47" s="55"/>
      <c r="I47" s="55"/>
      <c r="J47" s="138" t="str">
        <f t="shared" ca="1" si="6"/>
        <v>NO</v>
      </c>
      <c r="K47" s="107">
        <f t="shared" ca="1" si="7"/>
        <v>0</v>
      </c>
      <c r="L47" s="107"/>
      <c r="M47" s="107"/>
      <c r="N47" s="107">
        <f t="shared" si="8"/>
        <v>0</v>
      </c>
      <c r="O47" s="111"/>
      <c r="P47" s="107"/>
      <c r="Q47" s="107">
        <f t="shared" si="9"/>
        <v>0</v>
      </c>
      <c r="R47" s="111"/>
      <c r="S47" s="107"/>
      <c r="T47" s="107">
        <f t="shared" si="10"/>
        <v>0</v>
      </c>
      <c r="U47" s="107"/>
      <c r="V47" s="107"/>
      <c r="W47" s="107">
        <f t="shared" si="11"/>
        <v>0</v>
      </c>
      <c r="X47" s="107"/>
      <c r="Y47" s="107"/>
      <c r="Z47" s="107">
        <f t="shared" si="12"/>
        <v>0</v>
      </c>
      <c r="AA47" s="109"/>
      <c r="AB47" s="107"/>
      <c r="AC47" s="107">
        <f t="shared" si="13"/>
        <v>0</v>
      </c>
      <c r="AD47" s="109"/>
      <c r="AE47" s="107"/>
      <c r="AF47" s="107"/>
      <c r="AG47" s="107">
        <f t="shared" si="14"/>
        <v>0</v>
      </c>
      <c r="AH47" s="107"/>
      <c r="AI47" s="114">
        <f t="shared" ca="1" si="15"/>
        <v>0</v>
      </c>
      <c r="AJ47" s="105" t="str">
        <f t="shared" ca="1" si="16"/>
        <v>Presencialidad bajo el esquema de alternancia</v>
      </c>
    </row>
    <row r="48" spans="1:36" s="26" customFormat="1" ht="18" customHeight="1" x14ac:dyDescent="0.25">
      <c r="A48" s="41">
        <v>34</v>
      </c>
      <c r="B48" s="32"/>
      <c r="C48" s="32"/>
      <c r="D48" s="33"/>
      <c r="E48" s="34"/>
      <c r="F48" s="35"/>
      <c r="G48" s="36" t="str">
        <f t="shared" ca="1" si="5"/>
        <v>121 años</v>
      </c>
      <c r="H48" s="55"/>
      <c r="I48" s="55"/>
      <c r="J48" s="138" t="str">
        <f t="shared" ca="1" si="6"/>
        <v>NO</v>
      </c>
      <c r="K48" s="107">
        <f t="shared" ca="1" si="7"/>
        <v>0</v>
      </c>
      <c r="L48" s="107"/>
      <c r="M48" s="107"/>
      <c r="N48" s="107">
        <f t="shared" si="8"/>
        <v>0</v>
      </c>
      <c r="O48" s="111"/>
      <c r="P48" s="107"/>
      <c r="Q48" s="107">
        <f t="shared" si="9"/>
        <v>0</v>
      </c>
      <c r="R48" s="111"/>
      <c r="S48" s="107"/>
      <c r="T48" s="107">
        <f t="shared" si="10"/>
        <v>0</v>
      </c>
      <c r="U48" s="107"/>
      <c r="V48" s="107"/>
      <c r="W48" s="107">
        <f t="shared" si="11"/>
        <v>0</v>
      </c>
      <c r="X48" s="107"/>
      <c r="Y48" s="107"/>
      <c r="Z48" s="107">
        <f t="shared" si="12"/>
        <v>0</v>
      </c>
      <c r="AA48" s="109"/>
      <c r="AB48" s="107"/>
      <c r="AC48" s="107">
        <f t="shared" si="13"/>
        <v>0</v>
      </c>
      <c r="AD48" s="109"/>
      <c r="AE48" s="107"/>
      <c r="AF48" s="107"/>
      <c r="AG48" s="107">
        <f t="shared" si="14"/>
        <v>0</v>
      </c>
      <c r="AH48" s="107"/>
      <c r="AI48" s="114">
        <f t="shared" ca="1" si="15"/>
        <v>0</v>
      </c>
      <c r="AJ48" s="105" t="str">
        <f t="shared" ca="1" si="16"/>
        <v>Presencialidad bajo el esquema de alternancia</v>
      </c>
    </row>
    <row r="49" spans="1:36" s="26" customFormat="1" ht="18" customHeight="1" x14ac:dyDescent="0.25">
      <c r="A49" s="41">
        <v>35</v>
      </c>
      <c r="B49" s="32"/>
      <c r="C49" s="32"/>
      <c r="D49" s="33"/>
      <c r="E49" s="34"/>
      <c r="F49" s="35"/>
      <c r="G49" s="36" t="str">
        <f t="shared" ca="1" si="5"/>
        <v>121 años</v>
      </c>
      <c r="H49" s="55"/>
      <c r="I49" s="55"/>
      <c r="J49" s="138" t="str">
        <f t="shared" ca="1" si="6"/>
        <v>NO</v>
      </c>
      <c r="K49" s="107">
        <f t="shared" ca="1" si="7"/>
        <v>0</v>
      </c>
      <c r="L49" s="107"/>
      <c r="M49" s="107"/>
      <c r="N49" s="107">
        <f t="shared" si="8"/>
        <v>0</v>
      </c>
      <c r="O49" s="111"/>
      <c r="P49" s="107"/>
      <c r="Q49" s="107">
        <f t="shared" si="9"/>
        <v>0</v>
      </c>
      <c r="R49" s="111"/>
      <c r="S49" s="107"/>
      <c r="T49" s="107">
        <f t="shared" si="10"/>
        <v>0</v>
      </c>
      <c r="U49" s="107"/>
      <c r="V49" s="107"/>
      <c r="W49" s="107">
        <f t="shared" si="11"/>
        <v>0</v>
      </c>
      <c r="X49" s="107"/>
      <c r="Y49" s="107"/>
      <c r="Z49" s="107">
        <f t="shared" si="12"/>
        <v>0</v>
      </c>
      <c r="AA49" s="109"/>
      <c r="AB49" s="107"/>
      <c r="AC49" s="107">
        <f t="shared" si="13"/>
        <v>0</v>
      </c>
      <c r="AD49" s="109"/>
      <c r="AE49" s="107"/>
      <c r="AF49" s="107"/>
      <c r="AG49" s="107">
        <f t="shared" si="14"/>
        <v>0</v>
      </c>
      <c r="AH49" s="107"/>
      <c r="AI49" s="114">
        <f t="shared" ca="1" si="15"/>
        <v>0</v>
      </c>
      <c r="AJ49" s="105" t="str">
        <f t="shared" ca="1" si="16"/>
        <v>Presencialidad bajo el esquema de alternancia</v>
      </c>
    </row>
    <row r="50" spans="1:36" s="26" customFormat="1" ht="18" customHeight="1" x14ac:dyDescent="0.25">
      <c r="A50" s="41">
        <v>36</v>
      </c>
      <c r="B50" s="32"/>
      <c r="C50" s="32"/>
      <c r="D50" s="33"/>
      <c r="E50" s="34"/>
      <c r="F50" s="35"/>
      <c r="G50" s="36" t="str">
        <f t="shared" ca="1" si="5"/>
        <v>121 años</v>
      </c>
      <c r="H50" s="55"/>
      <c r="I50" s="55"/>
      <c r="J50" s="138" t="str">
        <f t="shared" ca="1" si="6"/>
        <v>NO</v>
      </c>
      <c r="K50" s="107">
        <f t="shared" ca="1" si="7"/>
        <v>0</v>
      </c>
      <c r="L50" s="107"/>
      <c r="M50" s="107"/>
      <c r="N50" s="107">
        <f t="shared" si="8"/>
        <v>0</v>
      </c>
      <c r="O50" s="111"/>
      <c r="P50" s="107"/>
      <c r="Q50" s="107">
        <f t="shared" si="9"/>
        <v>0</v>
      </c>
      <c r="R50" s="111"/>
      <c r="S50" s="107"/>
      <c r="T50" s="107">
        <f t="shared" si="10"/>
        <v>0</v>
      </c>
      <c r="U50" s="107"/>
      <c r="V50" s="107"/>
      <c r="W50" s="107">
        <f t="shared" si="11"/>
        <v>0</v>
      </c>
      <c r="X50" s="107"/>
      <c r="Y50" s="107"/>
      <c r="Z50" s="107">
        <f t="shared" si="12"/>
        <v>0</v>
      </c>
      <c r="AA50" s="109"/>
      <c r="AB50" s="107"/>
      <c r="AC50" s="107">
        <f t="shared" si="13"/>
        <v>0</v>
      </c>
      <c r="AD50" s="109"/>
      <c r="AE50" s="107"/>
      <c r="AF50" s="107"/>
      <c r="AG50" s="107">
        <f t="shared" si="14"/>
        <v>0</v>
      </c>
      <c r="AH50" s="107"/>
      <c r="AI50" s="114">
        <f t="shared" ca="1" si="15"/>
        <v>0</v>
      </c>
      <c r="AJ50" s="105" t="str">
        <f t="shared" ca="1" si="16"/>
        <v>Presencialidad bajo el esquema de alternancia</v>
      </c>
    </row>
    <row r="51" spans="1:36" s="26" customFormat="1" ht="18" customHeight="1" x14ac:dyDescent="0.25">
      <c r="A51" s="41">
        <v>37</v>
      </c>
      <c r="B51" s="32"/>
      <c r="C51" s="32"/>
      <c r="D51" s="33"/>
      <c r="E51" s="34"/>
      <c r="F51" s="35"/>
      <c r="G51" s="36" t="str">
        <f t="shared" ca="1" si="5"/>
        <v>121 años</v>
      </c>
      <c r="H51" s="55"/>
      <c r="I51" s="55"/>
      <c r="J51" s="138" t="str">
        <f t="shared" ca="1" si="6"/>
        <v>NO</v>
      </c>
      <c r="K51" s="107">
        <f t="shared" ca="1" si="7"/>
        <v>0</v>
      </c>
      <c r="L51" s="107"/>
      <c r="M51" s="107"/>
      <c r="N51" s="107">
        <f t="shared" si="8"/>
        <v>0</v>
      </c>
      <c r="O51" s="111"/>
      <c r="P51" s="107"/>
      <c r="Q51" s="107">
        <f t="shared" si="9"/>
        <v>0</v>
      </c>
      <c r="R51" s="111"/>
      <c r="S51" s="107"/>
      <c r="T51" s="107">
        <f t="shared" si="10"/>
        <v>0</v>
      </c>
      <c r="U51" s="107"/>
      <c r="V51" s="107"/>
      <c r="W51" s="107">
        <f t="shared" si="11"/>
        <v>0</v>
      </c>
      <c r="X51" s="107"/>
      <c r="Y51" s="107"/>
      <c r="Z51" s="107">
        <f t="shared" si="12"/>
        <v>0</v>
      </c>
      <c r="AA51" s="109"/>
      <c r="AB51" s="107"/>
      <c r="AC51" s="107">
        <f t="shared" si="13"/>
        <v>0</v>
      </c>
      <c r="AD51" s="109"/>
      <c r="AE51" s="107"/>
      <c r="AF51" s="107"/>
      <c r="AG51" s="107">
        <f t="shared" si="14"/>
        <v>0</v>
      </c>
      <c r="AH51" s="107"/>
      <c r="AI51" s="114">
        <f t="shared" ca="1" si="15"/>
        <v>0</v>
      </c>
      <c r="AJ51" s="105" t="str">
        <f t="shared" ca="1" si="16"/>
        <v>Presencialidad bajo el esquema de alternancia</v>
      </c>
    </row>
    <row r="52" spans="1:36" s="26" customFormat="1" ht="18" customHeight="1" x14ac:dyDescent="0.25">
      <c r="A52" s="41">
        <v>38</v>
      </c>
      <c r="B52" s="32"/>
      <c r="C52" s="32"/>
      <c r="D52" s="33"/>
      <c r="E52" s="34"/>
      <c r="F52" s="35"/>
      <c r="G52" s="36" t="str">
        <f t="shared" ca="1" si="5"/>
        <v>121 años</v>
      </c>
      <c r="H52" s="55"/>
      <c r="I52" s="55"/>
      <c r="J52" s="138" t="str">
        <f t="shared" ca="1" si="6"/>
        <v>NO</v>
      </c>
      <c r="K52" s="107">
        <f t="shared" ca="1" si="7"/>
        <v>0</v>
      </c>
      <c r="L52" s="107"/>
      <c r="M52" s="107"/>
      <c r="N52" s="107">
        <f t="shared" si="8"/>
        <v>0</v>
      </c>
      <c r="O52" s="111"/>
      <c r="P52" s="107"/>
      <c r="Q52" s="107">
        <f t="shared" si="9"/>
        <v>0</v>
      </c>
      <c r="R52" s="111"/>
      <c r="S52" s="107"/>
      <c r="T52" s="107">
        <f t="shared" si="10"/>
        <v>0</v>
      </c>
      <c r="U52" s="107"/>
      <c r="V52" s="107"/>
      <c r="W52" s="107">
        <f t="shared" si="11"/>
        <v>0</v>
      </c>
      <c r="X52" s="107"/>
      <c r="Y52" s="107"/>
      <c r="Z52" s="107">
        <f t="shared" si="12"/>
        <v>0</v>
      </c>
      <c r="AA52" s="109"/>
      <c r="AB52" s="107"/>
      <c r="AC52" s="107">
        <f t="shared" si="13"/>
        <v>0</v>
      </c>
      <c r="AD52" s="109"/>
      <c r="AE52" s="107"/>
      <c r="AF52" s="107"/>
      <c r="AG52" s="107">
        <f t="shared" si="14"/>
        <v>0</v>
      </c>
      <c r="AH52" s="107"/>
      <c r="AI52" s="114">
        <f t="shared" ca="1" si="15"/>
        <v>0</v>
      </c>
      <c r="AJ52" s="105" t="str">
        <f t="shared" ca="1" si="16"/>
        <v>Presencialidad bajo el esquema de alternancia</v>
      </c>
    </row>
    <row r="53" spans="1:36" s="26" customFormat="1" ht="18" customHeight="1" x14ac:dyDescent="0.25">
      <c r="A53" s="41">
        <v>39</v>
      </c>
      <c r="B53" s="32"/>
      <c r="C53" s="32"/>
      <c r="D53" s="33"/>
      <c r="E53" s="34"/>
      <c r="F53" s="35"/>
      <c r="G53" s="36" t="str">
        <f t="shared" ca="1" si="5"/>
        <v>121 años</v>
      </c>
      <c r="H53" s="55"/>
      <c r="I53" s="55"/>
      <c r="J53" s="138" t="str">
        <f t="shared" ca="1" si="6"/>
        <v>NO</v>
      </c>
      <c r="K53" s="107">
        <f t="shared" ca="1" si="7"/>
        <v>0</v>
      </c>
      <c r="L53" s="107"/>
      <c r="M53" s="107"/>
      <c r="N53" s="107">
        <f t="shared" si="8"/>
        <v>0</v>
      </c>
      <c r="O53" s="111"/>
      <c r="P53" s="107"/>
      <c r="Q53" s="107">
        <f t="shared" si="9"/>
        <v>0</v>
      </c>
      <c r="R53" s="111"/>
      <c r="S53" s="107"/>
      <c r="T53" s="107">
        <f t="shared" si="10"/>
        <v>0</v>
      </c>
      <c r="U53" s="107"/>
      <c r="V53" s="107"/>
      <c r="W53" s="107">
        <f t="shared" si="11"/>
        <v>0</v>
      </c>
      <c r="X53" s="107"/>
      <c r="Y53" s="107"/>
      <c r="Z53" s="107">
        <f t="shared" si="12"/>
        <v>0</v>
      </c>
      <c r="AA53" s="109"/>
      <c r="AB53" s="107"/>
      <c r="AC53" s="107">
        <f t="shared" si="13"/>
        <v>0</v>
      </c>
      <c r="AD53" s="109"/>
      <c r="AE53" s="107"/>
      <c r="AF53" s="107"/>
      <c r="AG53" s="107">
        <f t="shared" si="14"/>
        <v>0</v>
      </c>
      <c r="AH53" s="107"/>
      <c r="AI53" s="114">
        <f t="shared" ca="1" si="15"/>
        <v>0</v>
      </c>
      <c r="AJ53" s="105" t="str">
        <f t="shared" ca="1" si="16"/>
        <v>Presencialidad bajo el esquema de alternancia</v>
      </c>
    </row>
    <row r="54" spans="1:36" s="26" customFormat="1" ht="18" customHeight="1" x14ac:dyDescent="0.25">
      <c r="A54" s="41">
        <v>40</v>
      </c>
      <c r="B54" s="32"/>
      <c r="C54" s="32"/>
      <c r="D54" s="33"/>
      <c r="E54" s="34"/>
      <c r="F54" s="35"/>
      <c r="G54" s="36" t="str">
        <f t="shared" ca="1" si="5"/>
        <v>121 años</v>
      </c>
      <c r="H54" s="55"/>
      <c r="I54" s="55"/>
      <c r="J54" s="138" t="str">
        <f t="shared" ca="1" si="6"/>
        <v>NO</v>
      </c>
      <c r="K54" s="107">
        <f t="shared" ca="1" si="7"/>
        <v>0</v>
      </c>
      <c r="L54" s="107"/>
      <c r="M54" s="107"/>
      <c r="N54" s="107">
        <f t="shared" si="8"/>
        <v>0</v>
      </c>
      <c r="O54" s="111"/>
      <c r="P54" s="107"/>
      <c r="Q54" s="107">
        <f t="shared" si="9"/>
        <v>0</v>
      </c>
      <c r="R54" s="111"/>
      <c r="S54" s="107"/>
      <c r="T54" s="107">
        <f t="shared" si="10"/>
        <v>0</v>
      </c>
      <c r="U54" s="107"/>
      <c r="V54" s="107"/>
      <c r="W54" s="107">
        <f t="shared" si="11"/>
        <v>0</v>
      </c>
      <c r="X54" s="107"/>
      <c r="Y54" s="107"/>
      <c r="Z54" s="107">
        <f t="shared" si="12"/>
        <v>0</v>
      </c>
      <c r="AA54" s="109"/>
      <c r="AB54" s="107"/>
      <c r="AC54" s="107">
        <f t="shared" si="13"/>
        <v>0</v>
      </c>
      <c r="AD54" s="109"/>
      <c r="AE54" s="107"/>
      <c r="AF54" s="107"/>
      <c r="AG54" s="107">
        <f t="shared" si="14"/>
        <v>0</v>
      </c>
      <c r="AH54" s="107"/>
      <c r="AI54" s="114">
        <f t="shared" ca="1" si="15"/>
        <v>0</v>
      </c>
      <c r="AJ54" s="105" t="str">
        <f t="shared" ca="1" si="16"/>
        <v>Presencialidad bajo el esquema de alternancia</v>
      </c>
    </row>
    <row r="55" spans="1:36" s="26" customFormat="1" ht="18" customHeight="1" x14ac:dyDescent="0.25">
      <c r="A55" s="41">
        <v>41</v>
      </c>
      <c r="B55" s="32"/>
      <c r="C55" s="32"/>
      <c r="D55" s="33"/>
      <c r="E55" s="34"/>
      <c r="F55" s="35"/>
      <c r="G55" s="36" t="str">
        <f t="shared" ca="1" si="5"/>
        <v>121 años</v>
      </c>
      <c r="H55" s="55"/>
      <c r="I55" s="55"/>
      <c r="J55" s="138" t="str">
        <f t="shared" ca="1" si="6"/>
        <v>NO</v>
      </c>
      <c r="K55" s="107">
        <f t="shared" ca="1" si="7"/>
        <v>0</v>
      </c>
      <c r="L55" s="107"/>
      <c r="M55" s="107"/>
      <c r="N55" s="107">
        <f t="shared" si="8"/>
        <v>0</v>
      </c>
      <c r="O55" s="111"/>
      <c r="P55" s="107"/>
      <c r="Q55" s="107">
        <f t="shared" si="9"/>
        <v>0</v>
      </c>
      <c r="R55" s="111"/>
      <c r="S55" s="107"/>
      <c r="T55" s="107">
        <f t="shared" si="10"/>
        <v>0</v>
      </c>
      <c r="U55" s="107"/>
      <c r="V55" s="107"/>
      <c r="W55" s="107">
        <f t="shared" si="11"/>
        <v>0</v>
      </c>
      <c r="X55" s="107"/>
      <c r="Y55" s="107"/>
      <c r="Z55" s="107">
        <f t="shared" si="12"/>
        <v>0</v>
      </c>
      <c r="AA55" s="109"/>
      <c r="AB55" s="107"/>
      <c r="AC55" s="107">
        <f t="shared" si="13"/>
        <v>0</v>
      </c>
      <c r="AD55" s="109"/>
      <c r="AE55" s="107"/>
      <c r="AF55" s="107"/>
      <c r="AG55" s="107">
        <f t="shared" si="14"/>
        <v>0</v>
      </c>
      <c r="AH55" s="107"/>
      <c r="AI55" s="114">
        <f t="shared" ca="1" si="15"/>
        <v>0</v>
      </c>
      <c r="AJ55" s="105" t="str">
        <f t="shared" ca="1" si="16"/>
        <v>Presencialidad bajo el esquema de alternancia</v>
      </c>
    </row>
    <row r="56" spans="1:36" s="26" customFormat="1" ht="18" customHeight="1" x14ac:dyDescent="0.25">
      <c r="A56" s="41">
        <v>42</v>
      </c>
      <c r="B56" s="32"/>
      <c r="C56" s="32"/>
      <c r="D56" s="33"/>
      <c r="E56" s="34"/>
      <c r="F56" s="35"/>
      <c r="G56" s="36" t="str">
        <f t="shared" ca="1" si="5"/>
        <v>121 años</v>
      </c>
      <c r="H56" s="55"/>
      <c r="I56" s="55"/>
      <c r="J56" s="138" t="str">
        <f t="shared" ca="1" si="6"/>
        <v>NO</v>
      </c>
      <c r="K56" s="107">
        <f t="shared" ca="1" si="7"/>
        <v>0</v>
      </c>
      <c r="L56" s="107"/>
      <c r="M56" s="107"/>
      <c r="N56" s="107">
        <f t="shared" si="8"/>
        <v>0</v>
      </c>
      <c r="O56" s="111"/>
      <c r="P56" s="107"/>
      <c r="Q56" s="107">
        <f t="shared" si="9"/>
        <v>0</v>
      </c>
      <c r="R56" s="111"/>
      <c r="S56" s="107"/>
      <c r="T56" s="107">
        <f t="shared" si="10"/>
        <v>0</v>
      </c>
      <c r="U56" s="107"/>
      <c r="V56" s="107"/>
      <c r="W56" s="107">
        <f t="shared" si="11"/>
        <v>0</v>
      </c>
      <c r="X56" s="107"/>
      <c r="Y56" s="107"/>
      <c r="Z56" s="107">
        <f t="shared" si="12"/>
        <v>0</v>
      </c>
      <c r="AA56" s="109"/>
      <c r="AB56" s="107"/>
      <c r="AC56" s="107">
        <f t="shared" si="13"/>
        <v>0</v>
      </c>
      <c r="AD56" s="109"/>
      <c r="AE56" s="107"/>
      <c r="AF56" s="107"/>
      <c r="AG56" s="107">
        <f t="shared" si="14"/>
        <v>0</v>
      </c>
      <c r="AH56" s="107"/>
      <c r="AI56" s="114">
        <f t="shared" ca="1" si="15"/>
        <v>0</v>
      </c>
      <c r="AJ56" s="105" t="str">
        <f t="shared" ca="1" si="16"/>
        <v>Presencialidad bajo el esquema de alternancia</v>
      </c>
    </row>
    <row r="57" spans="1:36" s="26" customFormat="1" ht="18" customHeight="1" x14ac:dyDescent="0.25">
      <c r="A57" s="41">
        <v>43</v>
      </c>
      <c r="B57" s="32"/>
      <c r="C57" s="32"/>
      <c r="D57" s="33"/>
      <c r="E57" s="34"/>
      <c r="F57" s="35"/>
      <c r="G57" s="36" t="str">
        <f t="shared" ca="1" si="5"/>
        <v>121 años</v>
      </c>
      <c r="H57" s="55"/>
      <c r="I57" s="55"/>
      <c r="J57" s="138" t="str">
        <f t="shared" ca="1" si="6"/>
        <v>NO</v>
      </c>
      <c r="K57" s="107">
        <f t="shared" ca="1" si="7"/>
        <v>0</v>
      </c>
      <c r="L57" s="107"/>
      <c r="M57" s="107"/>
      <c r="N57" s="107">
        <f t="shared" si="8"/>
        <v>0</v>
      </c>
      <c r="O57" s="111"/>
      <c r="P57" s="107"/>
      <c r="Q57" s="107">
        <f t="shared" si="9"/>
        <v>0</v>
      </c>
      <c r="R57" s="111"/>
      <c r="S57" s="107"/>
      <c r="T57" s="107">
        <f t="shared" si="10"/>
        <v>0</v>
      </c>
      <c r="U57" s="107"/>
      <c r="V57" s="107"/>
      <c r="W57" s="107">
        <f t="shared" si="11"/>
        <v>0</v>
      </c>
      <c r="X57" s="107"/>
      <c r="Y57" s="107"/>
      <c r="Z57" s="107">
        <f t="shared" si="12"/>
        <v>0</v>
      </c>
      <c r="AA57" s="109"/>
      <c r="AB57" s="107"/>
      <c r="AC57" s="107">
        <f t="shared" si="13"/>
        <v>0</v>
      </c>
      <c r="AD57" s="109"/>
      <c r="AE57" s="107"/>
      <c r="AF57" s="107"/>
      <c r="AG57" s="107">
        <f t="shared" si="14"/>
        <v>0</v>
      </c>
      <c r="AH57" s="107"/>
      <c r="AI57" s="114">
        <f t="shared" ca="1" si="15"/>
        <v>0</v>
      </c>
      <c r="AJ57" s="105" t="str">
        <f t="shared" ca="1" si="16"/>
        <v>Presencialidad bajo el esquema de alternancia</v>
      </c>
    </row>
    <row r="58" spans="1:36" s="26" customFormat="1" ht="18" customHeight="1" x14ac:dyDescent="0.25">
      <c r="A58" s="41">
        <v>44</v>
      </c>
      <c r="B58" s="32"/>
      <c r="C58" s="32"/>
      <c r="D58" s="33"/>
      <c r="E58" s="34"/>
      <c r="F58" s="35"/>
      <c r="G58" s="36" t="str">
        <f t="shared" ca="1" si="5"/>
        <v>121 años</v>
      </c>
      <c r="H58" s="55"/>
      <c r="I58" s="55"/>
      <c r="J58" s="138" t="str">
        <f t="shared" ca="1" si="6"/>
        <v>NO</v>
      </c>
      <c r="K58" s="107">
        <f t="shared" ca="1" si="7"/>
        <v>0</v>
      </c>
      <c r="L58" s="107"/>
      <c r="M58" s="107"/>
      <c r="N58" s="107">
        <f t="shared" si="8"/>
        <v>0</v>
      </c>
      <c r="O58" s="111"/>
      <c r="P58" s="107"/>
      <c r="Q58" s="107">
        <f t="shared" si="9"/>
        <v>0</v>
      </c>
      <c r="R58" s="111"/>
      <c r="S58" s="107"/>
      <c r="T58" s="107">
        <f t="shared" si="10"/>
        <v>0</v>
      </c>
      <c r="U58" s="107"/>
      <c r="V58" s="107"/>
      <c r="W58" s="107">
        <f t="shared" si="11"/>
        <v>0</v>
      </c>
      <c r="X58" s="107"/>
      <c r="Y58" s="107"/>
      <c r="Z58" s="107">
        <f t="shared" si="12"/>
        <v>0</v>
      </c>
      <c r="AA58" s="109"/>
      <c r="AB58" s="107"/>
      <c r="AC58" s="107">
        <f t="shared" si="13"/>
        <v>0</v>
      </c>
      <c r="AD58" s="109"/>
      <c r="AE58" s="107"/>
      <c r="AF58" s="107"/>
      <c r="AG58" s="107">
        <f t="shared" si="14"/>
        <v>0</v>
      </c>
      <c r="AH58" s="107"/>
      <c r="AI58" s="114">
        <f t="shared" ca="1" si="15"/>
        <v>0</v>
      </c>
      <c r="AJ58" s="105" t="str">
        <f t="shared" ca="1" si="16"/>
        <v>Presencialidad bajo el esquema de alternancia</v>
      </c>
    </row>
    <row r="59" spans="1:36" s="26" customFormat="1" ht="18" customHeight="1" x14ac:dyDescent="0.25">
      <c r="A59" s="41">
        <v>45</v>
      </c>
      <c r="B59" s="32"/>
      <c r="C59" s="32"/>
      <c r="D59" s="33"/>
      <c r="E59" s="34"/>
      <c r="F59" s="35"/>
      <c r="G59" s="36" t="str">
        <f t="shared" ca="1" si="5"/>
        <v>121 años</v>
      </c>
      <c r="H59" s="55"/>
      <c r="I59" s="55"/>
      <c r="J59" s="138" t="str">
        <f t="shared" ca="1" si="6"/>
        <v>NO</v>
      </c>
      <c r="K59" s="107">
        <f t="shared" ca="1" si="7"/>
        <v>0</v>
      </c>
      <c r="L59" s="107"/>
      <c r="M59" s="107"/>
      <c r="N59" s="107">
        <f t="shared" si="8"/>
        <v>0</v>
      </c>
      <c r="O59" s="111"/>
      <c r="P59" s="107"/>
      <c r="Q59" s="107">
        <f t="shared" si="9"/>
        <v>0</v>
      </c>
      <c r="R59" s="111"/>
      <c r="S59" s="107"/>
      <c r="T59" s="107">
        <f t="shared" si="10"/>
        <v>0</v>
      </c>
      <c r="U59" s="107"/>
      <c r="V59" s="107"/>
      <c r="W59" s="107">
        <f t="shared" si="11"/>
        <v>0</v>
      </c>
      <c r="X59" s="107"/>
      <c r="Y59" s="107"/>
      <c r="Z59" s="107">
        <f t="shared" si="12"/>
        <v>0</v>
      </c>
      <c r="AA59" s="109"/>
      <c r="AB59" s="107"/>
      <c r="AC59" s="107">
        <f t="shared" si="13"/>
        <v>0</v>
      </c>
      <c r="AD59" s="109"/>
      <c r="AE59" s="107"/>
      <c r="AF59" s="107"/>
      <c r="AG59" s="107">
        <f t="shared" si="14"/>
        <v>0</v>
      </c>
      <c r="AH59" s="107"/>
      <c r="AI59" s="114">
        <f t="shared" ca="1" si="15"/>
        <v>0</v>
      </c>
      <c r="AJ59" s="105" t="str">
        <f t="shared" ca="1" si="16"/>
        <v>Presencialidad bajo el esquema de alternancia</v>
      </c>
    </row>
    <row r="60" spans="1:36" s="26" customFormat="1" ht="18" customHeight="1" x14ac:dyDescent="0.25">
      <c r="A60" s="41">
        <v>46</v>
      </c>
      <c r="B60" s="32"/>
      <c r="C60" s="32"/>
      <c r="D60" s="33"/>
      <c r="E60" s="34"/>
      <c r="F60" s="35"/>
      <c r="G60" s="36" t="str">
        <f t="shared" ca="1" si="5"/>
        <v>121 años</v>
      </c>
      <c r="H60" s="55"/>
      <c r="I60" s="55"/>
      <c r="J60" s="138" t="str">
        <f t="shared" ca="1" si="6"/>
        <v>NO</v>
      </c>
      <c r="K60" s="107">
        <f t="shared" ca="1" si="7"/>
        <v>0</v>
      </c>
      <c r="L60" s="107"/>
      <c r="M60" s="107"/>
      <c r="N60" s="107">
        <f t="shared" si="8"/>
        <v>0</v>
      </c>
      <c r="O60" s="111"/>
      <c r="P60" s="107"/>
      <c r="Q60" s="107">
        <f t="shared" si="9"/>
        <v>0</v>
      </c>
      <c r="R60" s="111"/>
      <c r="S60" s="107"/>
      <c r="T60" s="107">
        <f t="shared" si="10"/>
        <v>0</v>
      </c>
      <c r="U60" s="107"/>
      <c r="V60" s="107"/>
      <c r="W60" s="107">
        <f t="shared" si="11"/>
        <v>0</v>
      </c>
      <c r="X60" s="107"/>
      <c r="Y60" s="107"/>
      <c r="Z60" s="107">
        <f t="shared" si="12"/>
        <v>0</v>
      </c>
      <c r="AA60" s="109"/>
      <c r="AB60" s="107"/>
      <c r="AC60" s="107">
        <f t="shared" si="13"/>
        <v>0</v>
      </c>
      <c r="AD60" s="109"/>
      <c r="AE60" s="107"/>
      <c r="AF60" s="107"/>
      <c r="AG60" s="107">
        <f t="shared" si="14"/>
        <v>0</v>
      </c>
      <c r="AH60" s="107"/>
      <c r="AI60" s="114">
        <f t="shared" ca="1" si="15"/>
        <v>0</v>
      </c>
      <c r="AJ60" s="105" t="str">
        <f t="shared" ca="1" si="16"/>
        <v>Presencialidad bajo el esquema de alternancia</v>
      </c>
    </row>
    <row r="61" spans="1:36" s="26" customFormat="1" ht="18" customHeight="1" x14ac:dyDescent="0.25">
      <c r="A61" s="41">
        <v>47</v>
      </c>
      <c r="B61" s="32"/>
      <c r="C61" s="32"/>
      <c r="D61" s="33"/>
      <c r="E61" s="34"/>
      <c r="F61" s="35"/>
      <c r="G61" s="36" t="str">
        <f t="shared" ca="1" si="5"/>
        <v>121 años</v>
      </c>
      <c r="H61" s="55"/>
      <c r="I61" s="55"/>
      <c r="J61" s="138" t="str">
        <f t="shared" ca="1" si="6"/>
        <v>NO</v>
      </c>
      <c r="K61" s="107">
        <f t="shared" ca="1" si="7"/>
        <v>0</v>
      </c>
      <c r="L61" s="107"/>
      <c r="M61" s="107"/>
      <c r="N61" s="107">
        <f t="shared" si="8"/>
        <v>0</v>
      </c>
      <c r="O61" s="111"/>
      <c r="P61" s="107"/>
      <c r="Q61" s="107">
        <f t="shared" si="9"/>
        <v>0</v>
      </c>
      <c r="R61" s="111"/>
      <c r="S61" s="107"/>
      <c r="T61" s="107">
        <f t="shared" si="10"/>
        <v>0</v>
      </c>
      <c r="U61" s="107"/>
      <c r="V61" s="107"/>
      <c r="W61" s="107">
        <f t="shared" si="11"/>
        <v>0</v>
      </c>
      <c r="X61" s="107"/>
      <c r="Y61" s="107"/>
      <c r="Z61" s="107">
        <f t="shared" si="12"/>
        <v>0</v>
      </c>
      <c r="AA61" s="109"/>
      <c r="AB61" s="107"/>
      <c r="AC61" s="107">
        <f t="shared" si="13"/>
        <v>0</v>
      </c>
      <c r="AD61" s="109"/>
      <c r="AE61" s="107"/>
      <c r="AF61" s="107"/>
      <c r="AG61" s="107">
        <f t="shared" si="14"/>
        <v>0</v>
      </c>
      <c r="AH61" s="107"/>
      <c r="AI61" s="114">
        <f t="shared" ca="1" si="15"/>
        <v>0</v>
      </c>
      <c r="AJ61" s="105" t="str">
        <f t="shared" ca="1" si="16"/>
        <v>Presencialidad bajo el esquema de alternancia</v>
      </c>
    </row>
    <row r="62" spans="1:36" s="26" customFormat="1" ht="18" customHeight="1" x14ac:dyDescent="0.25">
      <c r="A62" s="41">
        <v>48</v>
      </c>
      <c r="B62" s="32"/>
      <c r="C62" s="32"/>
      <c r="D62" s="33"/>
      <c r="E62" s="34"/>
      <c r="F62" s="35"/>
      <c r="G62" s="36" t="str">
        <f t="shared" ca="1" si="5"/>
        <v>121 años</v>
      </c>
      <c r="H62" s="55"/>
      <c r="I62" s="55"/>
      <c r="J62" s="138" t="str">
        <f t="shared" ca="1" si="6"/>
        <v>NO</v>
      </c>
      <c r="K62" s="107">
        <f t="shared" ca="1" si="7"/>
        <v>0</v>
      </c>
      <c r="L62" s="107"/>
      <c r="M62" s="107"/>
      <c r="N62" s="107">
        <f t="shared" si="8"/>
        <v>0</v>
      </c>
      <c r="O62" s="111"/>
      <c r="P62" s="107"/>
      <c r="Q62" s="107">
        <f t="shared" si="9"/>
        <v>0</v>
      </c>
      <c r="R62" s="111"/>
      <c r="S62" s="107"/>
      <c r="T62" s="107">
        <f t="shared" si="10"/>
        <v>0</v>
      </c>
      <c r="U62" s="107"/>
      <c r="V62" s="107"/>
      <c r="W62" s="107">
        <f t="shared" si="11"/>
        <v>0</v>
      </c>
      <c r="X62" s="107"/>
      <c r="Y62" s="107"/>
      <c r="Z62" s="107">
        <f t="shared" si="12"/>
        <v>0</v>
      </c>
      <c r="AA62" s="109"/>
      <c r="AB62" s="107"/>
      <c r="AC62" s="107">
        <f t="shared" si="13"/>
        <v>0</v>
      </c>
      <c r="AD62" s="109"/>
      <c r="AE62" s="107"/>
      <c r="AF62" s="107"/>
      <c r="AG62" s="107">
        <f t="shared" si="14"/>
        <v>0</v>
      </c>
      <c r="AH62" s="107"/>
      <c r="AI62" s="114">
        <f t="shared" ca="1" si="15"/>
        <v>0</v>
      </c>
      <c r="AJ62" s="105" t="str">
        <f t="shared" ca="1" si="16"/>
        <v>Presencialidad bajo el esquema de alternancia</v>
      </c>
    </row>
    <row r="63" spans="1:36" s="26" customFormat="1" ht="18" customHeight="1" x14ac:dyDescent="0.25">
      <c r="A63" s="41">
        <v>49</v>
      </c>
      <c r="B63" s="32"/>
      <c r="C63" s="32"/>
      <c r="D63" s="33"/>
      <c r="E63" s="34"/>
      <c r="F63" s="35"/>
      <c r="G63" s="36" t="str">
        <f t="shared" ca="1" si="5"/>
        <v>121 años</v>
      </c>
      <c r="H63" s="55"/>
      <c r="I63" s="55"/>
      <c r="J63" s="138" t="str">
        <f t="shared" ca="1" si="6"/>
        <v>NO</v>
      </c>
      <c r="K63" s="107">
        <f t="shared" ca="1" si="7"/>
        <v>0</v>
      </c>
      <c r="L63" s="107"/>
      <c r="M63" s="107"/>
      <c r="N63" s="107">
        <f t="shared" si="8"/>
        <v>0</v>
      </c>
      <c r="O63" s="111"/>
      <c r="P63" s="107"/>
      <c r="Q63" s="107">
        <f t="shared" si="9"/>
        <v>0</v>
      </c>
      <c r="R63" s="111"/>
      <c r="S63" s="107"/>
      <c r="T63" s="107">
        <f t="shared" si="10"/>
        <v>0</v>
      </c>
      <c r="U63" s="107"/>
      <c r="V63" s="107"/>
      <c r="W63" s="107">
        <f t="shared" si="11"/>
        <v>0</v>
      </c>
      <c r="X63" s="107"/>
      <c r="Y63" s="107"/>
      <c r="Z63" s="107">
        <f t="shared" si="12"/>
        <v>0</v>
      </c>
      <c r="AA63" s="109"/>
      <c r="AB63" s="107"/>
      <c r="AC63" s="107">
        <f t="shared" si="13"/>
        <v>0</v>
      </c>
      <c r="AD63" s="109"/>
      <c r="AE63" s="107"/>
      <c r="AF63" s="107"/>
      <c r="AG63" s="107">
        <f t="shared" si="14"/>
        <v>0</v>
      </c>
      <c r="AH63" s="107"/>
      <c r="AI63" s="114">
        <f t="shared" ca="1" si="15"/>
        <v>0</v>
      </c>
      <c r="AJ63" s="105" t="str">
        <f t="shared" ca="1" si="16"/>
        <v>Presencialidad bajo el esquema de alternancia</v>
      </c>
    </row>
    <row r="64" spans="1:36" s="26" customFormat="1" ht="18" customHeight="1" x14ac:dyDescent="0.25">
      <c r="A64" s="41">
        <v>50</v>
      </c>
      <c r="B64" s="32"/>
      <c r="C64" s="32"/>
      <c r="D64" s="33"/>
      <c r="E64" s="34"/>
      <c r="F64" s="35"/>
      <c r="G64" s="36" t="str">
        <f t="shared" ca="1" si="5"/>
        <v>121 años</v>
      </c>
      <c r="H64" s="55"/>
      <c r="I64" s="55"/>
      <c r="J64" s="138" t="str">
        <f t="shared" ca="1" si="6"/>
        <v>NO</v>
      </c>
      <c r="K64" s="107">
        <f t="shared" ca="1" si="7"/>
        <v>0</v>
      </c>
      <c r="L64" s="107"/>
      <c r="M64" s="107"/>
      <c r="N64" s="107">
        <f t="shared" si="8"/>
        <v>0</v>
      </c>
      <c r="O64" s="111"/>
      <c r="P64" s="107"/>
      <c r="Q64" s="107">
        <f t="shared" si="9"/>
        <v>0</v>
      </c>
      <c r="R64" s="111"/>
      <c r="S64" s="107"/>
      <c r="T64" s="107">
        <f t="shared" si="10"/>
        <v>0</v>
      </c>
      <c r="U64" s="107"/>
      <c r="V64" s="107"/>
      <c r="W64" s="107">
        <f t="shared" si="11"/>
        <v>0</v>
      </c>
      <c r="X64" s="107"/>
      <c r="Y64" s="107"/>
      <c r="Z64" s="107">
        <f t="shared" si="12"/>
        <v>0</v>
      </c>
      <c r="AA64" s="109"/>
      <c r="AB64" s="107"/>
      <c r="AC64" s="107">
        <f t="shared" si="13"/>
        <v>0</v>
      </c>
      <c r="AD64" s="109"/>
      <c r="AE64" s="107"/>
      <c r="AF64" s="107"/>
      <c r="AG64" s="107">
        <f t="shared" si="14"/>
        <v>0</v>
      </c>
      <c r="AH64" s="107"/>
      <c r="AI64" s="114">
        <f t="shared" ca="1" si="15"/>
        <v>0</v>
      </c>
      <c r="AJ64" s="105" t="str">
        <f t="shared" ca="1" si="16"/>
        <v>Presencialidad bajo el esquema de alternancia</v>
      </c>
    </row>
    <row r="65" spans="1:36" s="26" customFormat="1" ht="18" customHeight="1" x14ac:dyDescent="0.25">
      <c r="A65" s="41">
        <v>51</v>
      </c>
      <c r="B65" s="32"/>
      <c r="C65" s="32"/>
      <c r="D65" s="33"/>
      <c r="E65" s="34"/>
      <c r="F65" s="35"/>
      <c r="G65" s="36" t="str">
        <f t="shared" ca="1" si="5"/>
        <v>121 años</v>
      </c>
      <c r="H65" s="55"/>
      <c r="I65" s="55"/>
      <c r="J65" s="138" t="str">
        <f t="shared" ca="1" si="6"/>
        <v>NO</v>
      </c>
      <c r="K65" s="107">
        <f t="shared" ca="1" si="7"/>
        <v>0</v>
      </c>
      <c r="L65" s="107"/>
      <c r="M65" s="107"/>
      <c r="N65" s="107">
        <f t="shared" si="8"/>
        <v>0</v>
      </c>
      <c r="O65" s="111"/>
      <c r="P65" s="107"/>
      <c r="Q65" s="107">
        <f t="shared" si="9"/>
        <v>0</v>
      </c>
      <c r="R65" s="111"/>
      <c r="S65" s="107"/>
      <c r="T65" s="107">
        <f t="shared" si="10"/>
        <v>0</v>
      </c>
      <c r="U65" s="107"/>
      <c r="V65" s="107"/>
      <c r="W65" s="107">
        <f t="shared" si="11"/>
        <v>0</v>
      </c>
      <c r="X65" s="107"/>
      <c r="Y65" s="107"/>
      <c r="Z65" s="107">
        <f t="shared" si="12"/>
        <v>0</v>
      </c>
      <c r="AA65" s="109"/>
      <c r="AB65" s="107"/>
      <c r="AC65" s="107">
        <f t="shared" si="13"/>
        <v>0</v>
      </c>
      <c r="AD65" s="109"/>
      <c r="AE65" s="107"/>
      <c r="AF65" s="107"/>
      <c r="AG65" s="107">
        <f t="shared" si="14"/>
        <v>0</v>
      </c>
      <c r="AH65" s="107"/>
      <c r="AI65" s="114">
        <f t="shared" ca="1" si="15"/>
        <v>0</v>
      </c>
      <c r="AJ65" s="105" t="str">
        <f t="shared" ca="1" si="16"/>
        <v>Presencialidad bajo el esquema de alternancia</v>
      </c>
    </row>
    <row r="66" spans="1:36" s="26" customFormat="1" ht="18" customHeight="1" x14ac:dyDescent="0.25">
      <c r="A66" s="41">
        <v>52</v>
      </c>
      <c r="B66" s="32"/>
      <c r="C66" s="32"/>
      <c r="D66" s="33"/>
      <c r="E66" s="34"/>
      <c r="F66" s="35"/>
      <c r="G66" s="36" t="str">
        <f t="shared" ca="1" si="5"/>
        <v>121 años</v>
      </c>
      <c r="H66" s="55"/>
      <c r="I66" s="55"/>
      <c r="J66" s="138" t="str">
        <f t="shared" ca="1" si="6"/>
        <v>NO</v>
      </c>
      <c r="K66" s="107">
        <f t="shared" ca="1" si="7"/>
        <v>0</v>
      </c>
      <c r="L66" s="107"/>
      <c r="M66" s="107"/>
      <c r="N66" s="107">
        <f t="shared" si="8"/>
        <v>0</v>
      </c>
      <c r="O66" s="111"/>
      <c r="P66" s="107"/>
      <c r="Q66" s="107">
        <f t="shared" si="9"/>
        <v>0</v>
      </c>
      <c r="R66" s="111"/>
      <c r="S66" s="107"/>
      <c r="T66" s="107">
        <f t="shared" si="10"/>
        <v>0</v>
      </c>
      <c r="U66" s="107"/>
      <c r="V66" s="107"/>
      <c r="W66" s="107">
        <f t="shared" si="11"/>
        <v>0</v>
      </c>
      <c r="X66" s="107"/>
      <c r="Y66" s="107"/>
      <c r="Z66" s="107">
        <f t="shared" si="12"/>
        <v>0</v>
      </c>
      <c r="AA66" s="109"/>
      <c r="AB66" s="107"/>
      <c r="AC66" s="107">
        <f t="shared" si="13"/>
        <v>0</v>
      </c>
      <c r="AD66" s="109"/>
      <c r="AE66" s="107"/>
      <c r="AF66" s="107"/>
      <c r="AG66" s="107">
        <f t="shared" si="14"/>
        <v>0</v>
      </c>
      <c r="AH66" s="107"/>
      <c r="AI66" s="114">
        <f t="shared" ca="1" si="15"/>
        <v>0</v>
      </c>
      <c r="AJ66" s="105" t="str">
        <f t="shared" ca="1" si="16"/>
        <v>Presencialidad bajo el esquema de alternancia</v>
      </c>
    </row>
    <row r="67" spans="1:36" s="26" customFormat="1" ht="18" customHeight="1" x14ac:dyDescent="0.25">
      <c r="A67" s="41">
        <v>53</v>
      </c>
      <c r="B67" s="32"/>
      <c r="C67" s="32"/>
      <c r="D67" s="33"/>
      <c r="E67" s="34"/>
      <c r="F67" s="35"/>
      <c r="G67" s="36" t="str">
        <f t="shared" ca="1" si="5"/>
        <v>121 años</v>
      </c>
      <c r="H67" s="55"/>
      <c r="I67" s="55"/>
      <c r="J67" s="138" t="str">
        <f t="shared" ca="1" si="6"/>
        <v>NO</v>
      </c>
      <c r="K67" s="107">
        <f t="shared" ca="1" si="7"/>
        <v>0</v>
      </c>
      <c r="L67" s="107"/>
      <c r="M67" s="107"/>
      <c r="N67" s="107">
        <f t="shared" si="8"/>
        <v>0</v>
      </c>
      <c r="O67" s="111"/>
      <c r="P67" s="107"/>
      <c r="Q67" s="107">
        <f t="shared" si="9"/>
        <v>0</v>
      </c>
      <c r="R67" s="111"/>
      <c r="S67" s="107"/>
      <c r="T67" s="107">
        <f t="shared" si="10"/>
        <v>0</v>
      </c>
      <c r="U67" s="107"/>
      <c r="V67" s="107"/>
      <c r="W67" s="107">
        <f t="shared" si="11"/>
        <v>0</v>
      </c>
      <c r="X67" s="107"/>
      <c r="Y67" s="107"/>
      <c r="Z67" s="107">
        <f t="shared" si="12"/>
        <v>0</v>
      </c>
      <c r="AA67" s="109"/>
      <c r="AB67" s="107"/>
      <c r="AC67" s="107">
        <f t="shared" si="13"/>
        <v>0</v>
      </c>
      <c r="AD67" s="109"/>
      <c r="AE67" s="107"/>
      <c r="AF67" s="107"/>
      <c r="AG67" s="107">
        <f t="shared" si="14"/>
        <v>0</v>
      </c>
      <c r="AH67" s="107"/>
      <c r="AI67" s="114">
        <f t="shared" ca="1" si="15"/>
        <v>0</v>
      </c>
      <c r="AJ67" s="105" t="str">
        <f t="shared" ca="1" si="16"/>
        <v>Presencialidad bajo el esquema de alternancia</v>
      </c>
    </row>
    <row r="68" spans="1:36" s="26" customFormat="1" ht="18" customHeight="1" x14ac:dyDescent="0.25">
      <c r="A68" s="41">
        <v>54</v>
      </c>
      <c r="B68" s="32"/>
      <c r="C68" s="32"/>
      <c r="D68" s="33"/>
      <c r="E68" s="34"/>
      <c r="F68" s="35"/>
      <c r="G68" s="36" t="str">
        <f t="shared" ca="1" si="5"/>
        <v>121 años</v>
      </c>
      <c r="H68" s="55"/>
      <c r="I68" s="55"/>
      <c r="J68" s="138" t="str">
        <f t="shared" ca="1" si="6"/>
        <v>NO</v>
      </c>
      <c r="K68" s="107">
        <f t="shared" ca="1" si="7"/>
        <v>0</v>
      </c>
      <c r="L68" s="107"/>
      <c r="M68" s="107"/>
      <c r="N68" s="107">
        <f t="shared" si="8"/>
        <v>0</v>
      </c>
      <c r="O68" s="111"/>
      <c r="P68" s="107"/>
      <c r="Q68" s="107">
        <f t="shared" si="9"/>
        <v>0</v>
      </c>
      <c r="R68" s="111"/>
      <c r="S68" s="107"/>
      <c r="T68" s="107">
        <f t="shared" si="10"/>
        <v>0</v>
      </c>
      <c r="U68" s="107"/>
      <c r="V68" s="107"/>
      <c r="W68" s="107">
        <f t="shared" si="11"/>
        <v>0</v>
      </c>
      <c r="X68" s="107"/>
      <c r="Y68" s="107"/>
      <c r="Z68" s="107">
        <f t="shared" si="12"/>
        <v>0</v>
      </c>
      <c r="AA68" s="109"/>
      <c r="AB68" s="107"/>
      <c r="AC68" s="107">
        <f t="shared" si="13"/>
        <v>0</v>
      </c>
      <c r="AD68" s="109"/>
      <c r="AE68" s="107"/>
      <c r="AF68" s="107"/>
      <c r="AG68" s="107">
        <f t="shared" si="14"/>
        <v>0</v>
      </c>
      <c r="AH68" s="107"/>
      <c r="AI68" s="114">
        <f t="shared" ca="1" si="15"/>
        <v>0</v>
      </c>
      <c r="AJ68" s="105" t="str">
        <f t="shared" ca="1" si="16"/>
        <v>Presencialidad bajo el esquema de alternancia</v>
      </c>
    </row>
    <row r="69" spans="1:36" s="26" customFormat="1" ht="18" customHeight="1" x14ac:dyDescent="0.25">
      <c r="A69" s="41">
        <v>55</v>
      </c>
      <c r="B69" s="32"/>
      <c r="C69" s="32"/>
      <c r="D69" s="33"/>
      <c r="E69" s="34"/>
      <c r="F69" s="35"/>
      <c r="G69" s="36" t="str">
        <f t="shared" ca="1" si="5"/>
        <v>121 años</v>
      </c>
      <c r="H69" s="55"/>
      <c r="I69" s="55"/>
      <c r="J69" s="138" t="str">
        <f t="shared" ca="1" si="6"/>
        <v>NO</v>
      </c>
      <c r="K69" s="107">
        <f t="shared" ca="1" si="7"/>
        <v>0</v>
      </c>
      <c r="L69" s="107"/>
      <c r="M69" s="107"/>
      <c r="N69" s="107">
        <f t="shared" si="8"/>
        <v>0</v>
      </c>
      <c r="O69" s="111"/>
      <c r="P69" s="107"/>
      <c r="Q69" s="107">
        <f t="shared" si="9"/>
        <v>0</v>
      </c>
      <c r="R69" s="111"/>
      <c r="S69" s="107"/>
      <c r="T69" s="107">
        <f t="shared" si="10"/>
        <v>0</v>
      </c>
      <c r="U69" s="107"/>
      <c r="V69" s="107"/>
      <c r="W69" s="107">
        <f t="shared" si="11"/>
        <v>0</v>
      </c>
      <c r="X69" s="107"/>
      <c r="Y69" s="107"/>
      <c r="Z69" s="107">
        <f t="shared" si="12"/>
        <v>0</v>
      </c>
      <c r="AA69" s="109"/>
      <c r="AB69" s="107"/>
      <c r="AC69" s="107">
        <f t="shared" si="13"/>
        <v>0</v>
      </c>
      <c r="AD69" s="109"/>
      <c r="AE69" s="107"/>
      <c r="AF69" s="107"/>
      <c r="AG69" s="107">
        <f t="shared" si="14"/>
        <v>0</v>
      </c>
      <c r="AH69" s="107"/>
      <c r="AI69" s="114">
        <f t="shared" ca="1" si="15"/>
        <v>0</v>
      </c>
      <c r="AJ69" s="105" t="str">
        <f t="shared" ca="1" si="16"/>
        <v>Presencialidad bajo el esquema de alternancia</v>
      </c>
    </row>
    <row r="70" spans="1:36" s="26" customFormat="1" ht="18" customHeight="1" x14ac:dyDescent="0.25">
      <c r="A70" s="41">
        <v>56</v>
      </c>
      <c r="B70" s="32"/>
      <c r="C70" s="32"/>
      <c r="D70" s="33"/>
      <c r="E70" s="34"/>
      <c r="F70" s="35"/>
      <c r="G70" s="36" t="str">
        <f t="shared" ca="1" si="5"/>
        <v>121 años</v>
      </c>
      <c r="H70" s="55"/>
      <c r="I70" s="55"/>
      <c r="J70" s="138" t="str">
        <f t="shared" ca="1" si="6"/>
        <v>NO</v>
      </c>
      <c r="K70" s="107">
        <f t="shared" ca="1" si="7"/>
        <v>0</v>
      </c>
      <c r="L70" s="107"/>
      <c r="M70" s="107"/>
      <c r="N70" s="107">
        <f t="shared" si="8"/>
        <v>0</v>
      </c>
      <c r="O70" s="111"/>
      <c r="P70" s="107"/>
      <c r="Q70" s="107">
        <f t="shared" si="9"/>
        <v>0</v>
      </c>
      <c r="R70" s="111"/>
      <c r="S70" s="107"/>
      <c r="T70" s="107">
        <f t="shared" si="10"/>
        <v>0</v>
      </c>
      <c r="U70" s="107"/>
      <c r="V70" s="107"/>
      <c r="W70" s="107">
        <f t="shared" si="11"/>
        <v>0</v>
      </c>
      <c r="X70" s="107"/>
      <c r="Y70" s="107"/>
      <c r="Z70" s="107">
        <f t="shared" si="12"/>
        <v>0</v>
      </c>
      <c r="AA70" s="109"/>
      <c r="AB70" s="107"/>
      <c r="AC70" s="107">
        <f t="shared" si="13"/>
        <v>0</v>
      </c>
      <c r="AD70" s="109"/>
      <c r="AE70" s="107"/>
      <c r="AF70" s="107"/>
      <c r="AG70" s="107">
        <f t="shared" si="14"/>
        <v>0</v>
      </c>
      <c r="AH70" s="107"/>
      <c r="AI70" s="114">
        <f t="shared" ca="1" si="15"/>
        <v>0</v>
      </c>
      <c r="AJ70" s="105" t="str">
        <f t="shared" ca="1" si="16"/>
        <v>Presencialidad bajo el esquema de alternancia</v>
      </c>
    </row>
    <row r="71" spans="1:36" s="26" customFormat="1" ht="18" customHeight="1" x14ac:dyDescent="0.25">
      <c r="A71" s="41">
        <v>57</v>
      </c>
      <c r="B71" s="32"/>
      <c r="C71" s="32"/>
      <c r="D71" s="33"/>
      <c r="E71" s="34"/>
      <c r="F71" s="35"/>
      <c r="G71" s="36" t="str">
        <f t="shared" ca="1" si="5"/>
        <v>121 años</v>
      </c>
      <c r="H71" s="55"/>
      <c r="I71" s="55"/>
      <c r="J71" s="138" t="str">
        <f t="shared" ca="1" si="6"/>
        <v>NO</v>
      </c>
      <c r="K71" s="107">
        <f t="shared" ca="1" si="7"/>
        <v>0</v>
      </c>
      <c r="L71" s="107"/>
      <c r="M71" s="107"/>
      <c r="N71" s="107">
        <f t="shared" si="8"/>
        <v>0</v>
      </c>
      <c r="O71" s="111"/>
      <c r="P71" s="107"/>
      <c r="Q71" s="107">
        <f t="shared" si="9"/>
        <v>0</v>
      </c>
      <c r="R71" s="111"/>
      <c r="S71" s="107"/>
      <c r="T71" s="107">
        <f t="shared" si="10"/>
        <v>0</v>
      </c>
      <c r="U71" s="107"/>
      <c r="V71" s="107"/>
      <c r="W71" s="107">
        <f t="shared" si="11"/>
        <v>0</v>
      </c>
      <c r="X71" s="107"/>
      <c r="Y71" s="107"/>
      <c r="Z71" s="107">
        <f t="shared" si="12"/>
        <v>0</v>
      </c>
      <c r="AA71" s="109"/>
      <c r="AB71" s="107"/>
      <c r="AC71" s="107">
        <f t="shared" si="13"/>
        <v>0</v>
      </c>
      <c r="AD71" s="109"/>
      <c r="AE71" s="107"/>
      <c r="AF71" s="107"/>
      <c r="AG71" s="107">
        <f t="shared" si="14"/>
        <v>0</v>
      </c>
      <c r="AH71" s="107"/>
      <c r="AI71" s="114">
        <f t="shared" ca="1" si="15"/>
        <v>0</v>
      </c>
      <c r="AJ71" s="105" t="str">
        <f t="shared" ca="1" si="16"/>
        <v>Presencialidad bajo el esquema de alternancia</v>
      </c>
    </row>
    <row r="72" spans="1:36" s="26" customFormat="1" ht="18" customHeight="1" x14ac:dyDescent="0.25">
      <c r="A72" s="41">
        <v>58</v>
      </c>
      <c r="B72" s="32"/>
      <c r="C72" s="32"/>
      <c r="D72" s="33"/>
      <c r="E72" s="34"/>
      <c r="F72" s="35"/>
      <c r="G72" s="36" t="str">
        <f t="shared" ca="1" si="5"/>
        <v>121 años</v>
      </c>
      <c r="H72" s="55"/>
      <c r="I72" s="55"/>
      <c r="J72" s="138" t="str">
        <f t="shared" ca="1" si="6"/>
        <v>NO</v>
      </c>
      <c r="K72" s="107">
        <f t="shared" ca="1" si="7"/>
        <v>0</v>
      </c>
      <c r="L72" s="107"/>
      <c r="M72" s="107"/>
      <c r="N72" s="107">
        <f t="shared" si="8"/>
        <v>0</v>
      </c>
      <c r="O72" s="111"/>
      <c r="P72" s="107"/>
      <c r="Q72" s="107">
        <f t="shared" si="9"/>
        <v>0</v>
      </c>
      <c r="R72" s="111"/>
      <c r="S72" s="107"/>
      <c r="T72" s="107">
        <f t="shared" si="10"/>
        <v>0</v>
      </c>
      <c r="U72" s="107"/>
      <c r="V72" s="107"/>
      <c r="W72" s="107">
        <f t="shared" si="11"/>
        <v>0</v>
      </c>
      <c r="X72" s="107"/>
      <c r="Y72" s="107"/>
      <c r="Z72" s="107">
        <f t="shared" si="12"/>
        <v>0</v>
      </c>
      <c r="AA72" s="109"/>
      <c r="AB72" s="107"/>
      <c r="AC72" s="107">
        <f t="shared" si="13"/>
        <v>0</v>
      </c>
      <c r="AD72" s="109"/>
      <c r="AE72" s="107"/>
      <c r="AF72" s="107"/>
      <c r="AG72" s="107">
        <f t="shared" si="14"/>
        <v>0</v>
      </c>
      <c r="AH72" s="107"/>
      <c r="AI72" s="114">
        <f t="shared" ca="1" si="15"/>
        <v>0</v>
      </c>
      <c r="AJ72" s="105" t="str">
        <f t="shared" ca="1" si="16"/>
        <v>Presencialidad bajo el esquema de alternancia</v>
      </c>
    </row>
    <row r="73" spans="1:36" s="26" customFormat="1" ht="18" customHeight="1" x14ac:dyDescent="0.25">
      <c r="A73" s="41">
        <v>59</v>
      </c>
      <c r="B73" s="32"/>
      <c r="C73" s="32"/>
      <c r="D73" s="33"/>
      <c r="E73" s="34"/>
      <c r="F73" s="35"/>
      <c r="G73" s="36" t="str">
        <f t="shared" ca="1" si="5"/>
        <v>121 años</v>
      </c>
      <c r="H73" s="55"/>
      <c r="I73" s="55"/>
      <c r="J73" s="138" t="str">
        <f t="shared" ca="1" si="6"/>
        <v>NO</v>
      </c>
      <c r="K73" s="107">
        <f t="shared" ca="1" si="7"/>
        <v>0</v>
      </c>
      <c r="L73" s="107"/>
      <c r="M73" s="107"/>
      <c r="N73" s="107">
        <f t="shared" si="8"/>
        <v>0</v>
      </c>
      <c r="O73" s="111"/>
      <c r="P73" s="107"/>
      <c r="Q73" s="107">
        <f t="shared" si="9"/>
        <v>0</v>
      </c>
      <c r="R73" s="111"/>
      <c r="S73" s="107"/>
      <c r="T73" s="107">
        <f t="shared" si="10"/>
        <v>0</v>
      </c>
      <c r="U73" s="107"/>
      <c r="V73" s="107"/>
      <c r="W73" s="107">
        <f t="shared" si="11"/>
        <v>0</v>
      </c>
      <c r="X73" s="107"/>
      <c r="Y73" s="107"/>
      <c r="Z73" s="107">
        <f t="shared" si="12"/>
        <v>0</v>
      </c>
      <c r="AA73" s="109"/>
      <c r="AB73" s="107"/>
      <c r="AC73" s="107">
        <f t="shared" si="13"/>
        <v>0</v>
      </c>
      <c r="AD73" s="109"/>
      <c r="AE73" s="107"/>
      <c r="AF73" s="107"/>
      <c r="AG73" s="107">
        <f t="shared" si="14"/>
        <v>0</v>
      </c>
      <c r="AH73" s="107"/>
      <c r="AI73" s="114">
        <f t="shared" ca="1" si="15"/>
        <v>0</v>
      </c>
      <c r="AJ73" s="105" t="str">
        <f t="shared" ca="1" si="16"/>
        <v>Presencialidad bajo el esquema de alternancia</v>
      </c>
    </row>
    <row r="74" spans="1:36" s="26" customFormat="1" ht="18" customHeight="1" thickBot="1" x14ac:dyDescent="0.3">
      <c r="A74" s="42">
        <v>60</v>
      </c>
      <c r="B74" s="43"/>
      <c r="C74" s="43"/>
      <c r="D74" s="44"/>
      <c r="E74" s="45"/>
      <c r="F74" s="46"/>
      <c r="G74" s="47" t="str">
        <f t="shared" ca="1" si="5"/>
        <v>121 años</v>
      </c>
      <c r="H74" s="56"/>
      <c r="I74" s="56"/>
      <c r="J74" s="139" t="str">
        <f t="shared" ca="1" si="6"/>
        <v>NO</v>
      </c>
      <c r="K74" s="128">
        <f t="shared" ca="1" si="7"/>
        <v>0</v>
      </c>
      <c r="L74" s="128"/>
      <c r="M74" s="128"/>
      <c r="N74" s="128">
        <f t="shared" si="8"/>
        <v>0</v>
      </c>
      <c r="O74" s="132"/>
      <c r="P74" s="128"/>
      <c r="Q74" s="128">
        <f t="shared" si="9"/>
        <v>0</v>
      </c>
      <c r="R74" s="132"/>
      <c r="S74" s="128"/>
      <c r="T74" s="128">
        <f t="shared" si="10"/>
        <v>0</v>
      </c>
      <c r="U74" s="128"/>
      <c r="V74" s="128"/>
      <c r="W74" s="128">
        <f t="shared" si="11"/>
        <v>0</v>
      </c>
      <c r="X74" s="128"/>
      <c r="Y74" s="128"/>
      <c r="Z74" s="128">
        <f t="shared" si="12"/>
        <v>0</v>
      </c>
      <c r="AA74" s="130"/>
      <c r="AB74" s="128"/>
      <c r="AC74" s="128">
        <f t="shared" si="13"/>
        <v>0</v>
      </c>
      <c r="AD74" s="130"/>
      <c r="AE74" s="128"/>
      <c r="AF74" s="128"/>
      <c r="AG74" s="128">
        <f t="shared" si="14"/>
        <v>0</v>
      </c>
      <c r="AH74" s="128"/>
      <c r="AI74" s="135">
        <f t="shared" ca="1" si="15"/>
        <v>0</v>
      </c>
      <c r="AJ74" s="106" t="str">
        <f t="shared" ca="1" si="16"/>
        <v>Presencialidad bajo el esquema de alternancia</v>
      </c>
    </row>
    <row r="75" spans="1:36" ht="15.75" thickBot="1" x14ac:dyDescent="0.3"/>
    <row r="76" spans="1:36" ht="16.5" customHeight="1" x14ac:dyDescent="0.25">
      <c r="A76" s="154" t="s">
        <v>1181</v>
      </c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6"/>
    </row>
    <row r="77" spans="1:36" ht="14.25" x14ac:dyDescent="0.25">
      <c r="A77" s="141" t="s">
        <v>1182</v>
      </c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3"/>
    </row>
    <row r="78" spans="1:36" thickBot="1" x14ac:dyDescent="0.3">
      <c r="A78" s="144" t="s">
        <v>1183</v>
      </c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6"/>
    </row>
    <row r="80" spans="1:36" x14ac:dyDescent="0.25">
      <c r="E80" s="5"/>
      <c r="F80" s="5"/>
      <c r="G80" s="5"/>
      <c r="H80" s="5"/>
      <c r="I80" s="5"/>
      <c r="J80" s="5"/>
      <c r="K80" s="5"/>
      <c r="M80" s="5"/>
      <c r="N80" s="5"/>
      <c r="O80" s="5"/>
      <c r="P80" s="5"/>
      <c r="Q80" s="5"/>
      <c r="R80" s="5"/>
      <c r="S80" s="5"/>
    </row>
  </sheetData>
  <sheetProtection sheet="1" objects="1" scenarios="1" insertRows="0"/>
  <protectedRanges>
    <protectedRange sqref="A15:AJ74" name="Rango1"/>
  </protectedRanges>
  <autoFilter ref="A14:AH14" xr:uid="{00000000-0009-0000-0000-000000000000}"/>
  <mergeCells count="14">
    <mergeCell ref="A76:AJ76"/>
    <mergeCell ref="A77:AJ77"/>
    <mergeCell ref="A78:AJ78"/>
    <mergeCell ref="A13:I13"/>
    <mergeCell ref="A1:B3"/>
    <mergeCell ref="AH1:AI1"/>
    <mergeCell ref="AH2:AI2"/>
    <mergeCell ref="AH3:AJ3"/>
    <mergeCell ref="C1:AG3"/>
    <mergeCell ref="A5:AJ5"/>
    <mergeCell ref="A12:AH12"/>
    <mergeCell ref="AI13:AJ13"/>
    <mergeCell ref="J13:AH13"/>
    <mergeCell ref="C7:E7"/>
  </mergeCells>
  <pageMargins left="0.7" right="0.7" top="0.75" bottom="0.75" header="0.3" footer="0.3"/>
  <pageSetup scale="1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8594FF1-5F6F-4475-BD07-433E79DC8EC5}">
          <x14:formula1>
            <xm:f>Listados!$A$155:$A$165</xm:f>
          </x14:formula1>
          <xm:sqref>B15:B74</xm:sqref>
        </x14:dataValidation>
        <x14:dataValidation type="list" allowBlank="1" showInputMessage="1" showErrorMessage="1" xr:uid="{187F3C8B-E205-4B8E-AD7F-950947061A0D}">
          <x14:formula1>
            <xm:f>Listados!$B$155:$B$159</xm:f>
          </x14:formula1>
          <xm:sqref>D15:D74</xm:sqref>
        </x14:dataValidation>
        <x14:dataValidation type="list" allowBlank="1" showInputMessage="1" showErrorMessage="1" xr:uid="{CC93E8E5-4DAE-4BCA-B2C7-7B587DA34D24}">
          <x14:formula1>
            <xm:f>Listados!$D$139:$D$140</xm:f>
          </x14:formula1>
          <xm:sqref>P15:P74 AE15:AE74 X15:Y74 U15:V74 S15:S74 AB15:AC74 L15:M74</xm:sqref>
        </x14:dataValidation>
        <x14:dataValidation type="list" allowBlank="1" showInputMessage="1" showErrorMessage="1" xr:uid="{004CEA32-AB6F-4B35-BC28-A6B5C6473F07}">
          <x14:formula1>
            <xm:f>Listados!$C$139:$C$152</xm:f>
          </x14:formula1>
          <xm:sqref>AD15:AD74 AA15:AA74</xm:sqref>
        </x14:dataValidation>
        <x14:dataValidation type="list" allowBlank="1" showInputMessage="1" showErrorMessage="1" xr:uid="{7E192331-236A-4A87-8839-4BBF8BE71CBA}">
          <x14:formula1>
            <xm:f>Listados!$D$139:$D$141</xm:f>
          </x14:formula1>
          <xm:sqref>I15:I74 AF15:AF74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M85"/>
  <sheetViews>
    <sheetView view="pageBreakPreview" topLeftCell="G1" zoomScaleNormal="115" zoomScaleSheetLayoutView="100" workbookViewId="0">
      <selection activeCell="M2" sqref="M2"/>
    </sheetView>
  </sheetViews>
  <sheetFormatPr baseColWidth="10" defaultColWidth="11.42578125" defaultRowHeight="14.25" x14ac:dyDescent="0.25"/>
  <cols>
    <col min="1" max="1" width="4.42578125" style="25" customWidth="1"/>
    <col min="2" max="2" width="11.42578125" style="25" customWidth="1"/>
    <col min="3" max="3" width="23.140625" style="25" customWidth="1"/>
    <col min="4" max="7" width="16.7109375" style="25" customWidth="1"/>
    <col min="8" max="8" width="4.42578125" style="25" customWidth="1"/>
    <col min="9" max="9" width="13" style="25" customWidth="1"/>
    <col min="10" max="13" width="16.7109375" style="25" customWidth="1"/>
    <col min="14" max="16384" width="11.42578125" style="25"/>
  </cols>
  <sheetData>
    <row r="1" spans="1:13" s="27" customFormat="1" ht="24.75" customHeight="1" thickBot="1" x14ac:dyDescent="0.3">
      <c r="A1" s="215"/>
      <c r="B1" s="216"/>
      <c r="C1" s="164" t="s">
        <v>1269</v>
      </c>
      <c r="D1" s="165"/>
      <c r="E1" s="165"/>
      <c r="F1" s="165"/>
      <c r="G1" s="165"/>
      <c r="H1" s="165"/>
      <c r="I1" s="165"/>
      <c r="J1" s="165"/>
      <c r="K1" s="166"/>
      <c r="L1" s="256" t="s">
        <v>1297</v>
      </c>
      <c r="M1" s="257">
        <v>44258</v>
      </c>
    </row>
    <row r="2" spans="1:13" s="27" customFormat="1" ht="24.75" customHeight="1" thickBot="1" x14ac:dyDescent="0.3">
      <c r="A2" s="217"/>
      <c r="B2" s="218"/>
      <c r="C2" s="167"/>
      <c r="D2" s="168"/>
      <c r="E2" s="168"/>
      <c r="F2" s="168"/>
      <c r="G2" s="168"/>
      <c r="H2" s="168"/>
      <c r="I2" s="168"/>
      <c r="J2" s="168"/>
      <c r="K2" s="169"/>
      <c r="L2" s="28" t="s">
        <v>0</v>
      </c>
      <c r="M2" s="28" t="s">
        <v>1</v>
      </c>
    </row>
    <row r="3" spans="1:13" s="27" customFormat="1" ht="24.75" customHeight="1" thickBot="1" x14ac:dyDescent="0.3">
      <c r="A3" s="219"/>
      <c r="B3" s="220"/>
      <c r="C3" s="170"/>
      <c r="D3" s="171"/>
      <c r="E3" s="171"/>
      <c r="F3" s="171"/>
      <c r="G3" s="171"/>
      <c r="H3" s="171"/>
      <c r="I3" s="171"/>
      <c r="J3" s="171"/>
      <c r="K3" s="172"/>
      <c r="L3" s="176" t="s">
        <v>2</v>
      </c>
      <c r="M3" s="178"/>
    </row>
    <row r="4" spans="1:13" ht="8.25" customHeight="1" thickBo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21" customHeight="1" thickBot="1" x14ac:dyDescent="0.3">
      <c r="A5" s="188" t="s">
        <v>13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90"/>
    </row>
    <row r="6" spans="1:13" ht="35.25" customHeight="1" x14ac:dyDescent="0.25">
      <c r="A6" s="221" t="s">
        <v>14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3"/>
    </row>
    <row r="7" spans="1:13" ht="22.5" customHeight="1" x14ac:dyDescent="0.25">
      <c r="A7" s="77">
        <v>1</v>
      </c>
      <c r="B7" s="212" t="s">
        <v>15</v>
      </c>
      <c r="C7" s="212"/>
      <c r="D7" s="212"/>
      <c r="E7" s="213"/>
      <c r="F7" s="213"/>
      <c r="G7" s="213"/>
      <c r="H7" s="57">
        <v>2</v>
      </c>
      <c r="I7" s="212" t="s">
        <v>16</v>
      </c>
      <c r="J7" s="212"/>
      <c r="K7" s="213"/>
      <c r="L7" s="213"/>
      <c r="M7" s="214"/>
    </row>
    <row r="8" spans="1:13" ht="22.5" customHeight="1" x14ac:dyDescent="0.25">
      <c r="A8" s="77">
        <v>3</v>
      </c>
      <c r="B8" s="212" t="s">
        <v>17</v>
      </c>
      <c r="C8" s="212"/>
      <c r="D8" s="212"/>
      <c r="E8" s="213"/>
      <c r="F8" s="213"/>
      <c r="G8" s="213"/>
      <c r="H8" s="57">
        <v>4</v>
      </c>
      <c r="I8" s="212" t="s">
        <v>18</v>
      </c>
      <c r="J8" s="212"/>
      <c r="K8" s="224"/>
      <c r="L8" s="224"/>
      <c r="M8" s="225"/>
    </row>
    <row r="9" spans="1:13" ht="22.5" customHeight="1" x14ac:dyDescent="0.25">
      <c r="A9" s="77">
        <v>5</v>
      </c>
      <c r="B9" s="212" t="s">
        <v>19</v>
      </c>
      <c r="C9" s="212"/>
      <c r="D9" s="212"/>
      <c r="E9" s="213"/>
      <c r="F9" s="213"/>
      <c r="G9" s="213"/>
      <c r="H9" s="57">
        <v>6</v>
      </c>
      <c r="I9" s="212" t="s">
        <v>1173</v>
      </c>
      <c r="J9" s="212"/>
      <c r="K9" s="226"/>
      <c r="L9" s="226"/>
      <c r="M9" s="227"/>
    </row>
    <row r="10" spans="1:13" ht="22.5" customHeight="1" x14ac:dyDescent="0.25">
      <c r="A10" s="77">
        <v>7</v>
      </c>
      <c r="B10" s="212" t="s">
        <v>20</v>
      </c>
      <c r="C10" s="212"/>
      <c r="D10" s="212"/>
      <c r="E10" s="213"/>
      <c r="F10" s="213"/>
      <c r="G10" s="213"/>
      <c r="H10" s="57">
        <v>8</v>
      </c>
      <c r="I10" s="212" t="s">
        <v>21</v>
      </c>
      <c r="J10" s="212"/>
      <c r="K10" s="224"/>
      <c r="L10" s="224"/>
      <c r="M10" s="225"/>
    </row>
    <row r="11" spans="1:13" ht="22.5" customHeight="1" x14ac:dyDescent="0.25">
      <c r="A11" s="77">
        <v>9</v>
      </c>
      <c r="B11" s="212" t="s">
        <v>22</v>
      </c>
      <c r="C11" s="212"/>
      <c r="D11" s="212"/>
      <c r="E11" s="213"/>
      <c r="F11" s="213"/>
      <c r="G11" s="213"/>
      <c r="H11" s="57">
        <v>10</v>
      </c>
      <c r="I11" s="212" t="s">
        <v>23</v>
      </c>
      <c r="J11" s="212"/>
      <c r="K11" s="224"/>
      <c r="L11" s="224"/>
      <c r="M11" s="225"/>
    </row>
    <row r="12" spans="1:13" ht="22.5" customHeight="1" x14ac:dyDescent="0.25">
      <c r="A12" s="77">
        <v>11</v>
      </c>
      <c r="B12" s="212" t="s">
        <v>24</v>
      </c>
      <c r="C12" s="212"/>
      <c r="D12" s="212"/>
      <c r="E12" s="213"/>
      <c r="F12" s="213"/>
      <c r="G12" s="213"/>
      <c r="H12" s="57">
        <v>12</v>
      </c>
      <c r="I12" s="212" t="s">
        <v>25</v>
      </c>
      <c r="J12" s="212"/>
      <c r="K12" s="224"/>
      <c r="L12" s="224"/>
      <c r="M12" s="225"/>
    </row>
    <row r="13" spans="1:13" ht="22.5" customHeight="1" x14ac:dyDescent="0.25">
      <c r="A13" s="77">
        <v>13</v>
      </c>
      <c r="B13" s="212" t="s">
        <v>26</v>
      </c>
      <c r="C13" s="212"/>
      <c r="D13" s="212"/>
      <c r="E13" s="228"/>
      <c r="F13" s="228"/>
      <c r="G13" s="228"/>
      <c r="H13" s="57">
        <v>14</v>
      </c>
      <c r="I13" s="212" t="s">
        <v>27</v>
      </c>
      <c r="J13" s="212"/>
      <c r="K13" s="229"/>
      <c r="L13" s="229"/>
      <c r="M13" s="230"/>
    </row>
    <row r="14" spans="1:13" ht="22.5" customHeight="1" thickBot="1" x14ac:dyDescent="0.3">
      <c r="A14" s="78">
        <v>15</v>
      </c>
      <c r="B14" s="231" t="s">
        <v>28</v>
      </c>
      <c r="C14" s="231"/>
      <c r="D14" s="231"/>
      <c r="E14" s="232"/>
      <c r="F14" s="232"/>
      <c r="G14" s="232"/>
      <c r="H14" s="66">
        <v>16</v>
      </c>
      <c r="I14" s="231" t="s">
        <v>21</v>
      </c>
      <c r="J14" s="231"/>
      <c r="K14" s="233"/>
      <c r="L14" s="233"/>
      <c r="M14" s="234"/>
    </row>
    <row r="15" spans="1:13" ht="21" customHeight="1" thickBot="1" x14ac:dyDescent="0.3">
      <c r="A15" s="188" t="s">
        <v>1220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90"/>
    </row>
    <row r="16" spans="1:13" ht="21" customHeight="1" x14ac:dyDescent="0.25">
      <c r="A16" s="241" t="s">
        <v>29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</row>
    <row r="17" spans="1:13" ht="21" customHeight="1" x14ac:dyDescent="0.25">
      <c r="A17" s="182" t="s">
        <v>1260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4"/>
    </row>
    <row r="18" spans="1:13" ht="22.5" customHeight="1" x14ac:dyDescent="0.25">
      <c r="A18" s="77">
        <v>17</v>
      </c>
      <c r="B18" s="212" t="s">
        <v>1213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35"/>
    </row>
    <row r="19" spans="1:13" s="24" customFormat="1" ht="34.5" customHeight="1" x14ac:dyDescent="0.25">
      <c r="A19" s="79"/>
      <c r="B19" s="236" t="s">
        <v>1219</v>
      </c>
      <c r="C19" s="237"/>
      <c r="D19" s="64" t="s">
        <v>1223</v>
      </c>
      <c r="E19" s="64" t="s">
        <v>1218</v>
      </c>
      <c r="F19" s="65" t="s">
        <v>1261</v>
      </c>
      <c r="G19" s="70"/>
      <c r="H19" s="236" t="s">
        <v>1234</v>
      </c>
      <c r="I19" s="236"/>
      <c r="J19" s="236"/>
      <c r="K19" s="64" t="s">
        <v>1223</v>
      </c>
      <c r="L19" s="64" t="s">
        <v>1218</v>
      </c>
      <c r="M19" s="80" t="s">
        <v>1261</v>
      </c>
    </row>
    <row r="20" spans="1:13" ht="26.25" customHeight="1" x14ac:dyDescent="0.25">
      <c r="A20" s="79"/>
      <c r="B20" s="208" t="s">
        <v>1214</v>
      </c>
      <c r="C20" s="208"/>
      <c r="D20" s="62"/>
      <c r="E20" s="62"/>
      <c r="F20" s="30">
        <f>D20*E20</f>
        <v>0</v>
      </c>
      <c r="G20" s="69"/>
      <c r="H20" s="244" t="s">
        <v>1262</v>
      </c>
      <c r="I20" s="244"/>
      <c r="J20" s="244"/>
      <c r="K20" s="63"/>
      <c r="L20" s="63"/>
      <c r="M20" s="81">
        <f>K20*L20</f>
        <v>0</v>
      </c>
    </row>
    <row r="21" spans="1:13" ht="26.25" customHeight="1" x14ac:dyDescent="0.25">
      <c r="A21" s="79"/>
      <c r="B21" s="208" t="s">
        <v>1215</v>
      </c>
      <c r="C21" s="208"/>
      <c r="D21" s="62"/>
      <c r="E21" s="62"/>
      <c r="F21" s="30">
        <f t="shared" ref="F21:F25" si="0">D21*E21</f>
        <v>0</v>
      </c>
      <c r="G21" s="69"/>
      <c r="H21" s="244" t="s">
        <v>1263</v>
      </c>
      <c r="I21" s="244"/>
      <c r="J21" s="244"/>
      <c r="K21" s="63"/>
      <c r="L21" s="63"/>
      <c r="M21" s="81">
        <f t="shared" ref="M21:M25" si="1">K21*L21</f>
        <v>0</v>
      </c>
    </row>
    <row r="22" spans="1:13" ht="26.25" customHeight="1" x14ac:dyDescent="0.25">
      <c r="A22" s="79"/>
      <c r="B22" s="208" t="s">
        <v>1216</v>
      </c>
      <c r="C22" s="208"/>
      <c r="D22" s="62"/>
      <c r="E22" s="62"/>
      <c r="F22" s="30">
        <f t="shared" si="0"/>
        <v>0</v>
      </c>
      <c r="G22" s="69"/>
      <c r="H22" s="208"/>
      <c r="I22" s="208"/>
      <c r="J22" s="208"/>
      <c r="K22" s="63"/>
      <c r="L22" s="63"/>
      <c r="M22" s="81">
        <f t="shared" si="1"/>
        <v>0</v>
      </c>
    </row>
    <row r="23" spans="1:13" ht="26.25" customHeight="1" x14ac:dyDescent="0.25">
      <c r="A23" s="79"/>
      <c r="B23" s="208" t="s">
        <v>1217</v>
      </c>
      <c r="C23" s="208"/>
      <c r="D23" s="62"/>
      <c r="E23" s="62"/>
      <c r="F23" s="30">
        <f t="shared" si="0"/>
        <v>0</v>
      </c>
      <c r="G23" s="69"/>
      <c r="H23" s="208"/>
      <c r="I23" s="208"/>
      <c r="J23" s="208"/>
      <c r="K23" s="63"/>
      <c r="L23" s="63"/>
      <c r="M23" s="81">
        <f t="shared" si="1"/>
        <v>0</v>
      </c>
    </row>
    <row r="24" spans="1:13" ht="26.25" customHeight="1" x14ac:dyDescent="0.25">
      <c r="A24" s="79"/>
      <c r="B24" s="208" t="s">
        <v>1221</v>
      </c>
      <c r="C24" s="208"/>
      <c r="D24" s="62"/>
      <c r="E24" s="62"/>
      <c r="F24" s="30">
        <f t="shared" si="0"/>
        <v>0</v>
      </c>
      <c r="G24" s="69"/>
      <c r="H24" s="208"/>
      <c r="I24" s="208"/>
      <c r="J24" s="208"/>
      <c r="K24" s="63"/>
      <c r="L24" s="63"/>
      <c r="M24" s="81">
        <f t="shared" si="1"/>
        <v>0</v>
      </c>
    </row>
    <row r="25" spans="1:13" ht="26.25" customHeight="1" x14ac:dyDescent="0.25">
      <c r="A25" s="79"/>
      <c r="B25" s="208" t="s">
        <v>1222</v>
      </c>
      <c r="C25" s="208"/>
      <c r="D25" s="62"/>
      <c r="E25" s="62"/>
      <c r="F25" s="30">
        <f t="shared" si="0"/>
        <v>0</v>
      </c>
      <c r="G25" s="69"/>
      <c r="H25" s="208"/>
      <c r="I25" s="208"/>
      <c r="J25" s="208"/>
      <c r="K25" s="63"/>
      <c r="L25" s="63"/>
      <c r="M25" s="81">
        <f t="shared" si="1"/>
        <v>0</v>
      </c>
    </row>
    <row r="26" spans="1:13" ht="22.5" customHeight="1" x14ac:dyDescent="0.25">
      <c r="A26" s="79"/>
      <c r="B26" s="67" t="s">
        <v>1264</v>
      </c>
      <c r="C26" s="68"/>
      <c r="D26" s="68"/>
      <c r="E26" s="69"/>
      <c r="F26" s="69"/>
      <c r="G26" s="69"/>
      <c r="H26" s="67" t="s">
        <v>1224</v>
      </c>
      <c r="I26" s="68"/>
      <c r="J26" s="68"/>
      <c r="K26" s="71"/>
      <c r="L26" s="71"/>
      <c r="M26" s="82"/>
    </row>
    <row r="27" spans="1:13" ht="21" customHeight="1" x14ac:dyDescent="0.25">
      <c r="A27" s="182" t="s">
        <v>30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4"/>
    </row>
    <row r="28" spans="1:13" ht="37.5" customHeight="1" x14ac:dyDescent="0.25">
      <c r="A28" s="238" t="s">
        <v>1225</v>
      </c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40"/>
    </row>
    <row r="29" spans="1:13" ht="50.25" customHeight="1" x14ac:dyDescent="0.25">
      <c r="A29" s="83">
        <v>18</v>
      </c>
      <c r="B29" s="185" t="s">
        <v>31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6"/>
      <c r="M29" s="187"/>
    </row>
    <row r="30" spans="1:13" ht="42.75" customHeight="1" x14ac:dyDescent="0.25">
      <c r="A30" s="83">
        <v>19</v>
      </c>
      <c r="B30" s="185" t="s">
        <v>32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6"/>
      <c r="M30" s="187"/>
    </row>
    <row r="31" spans="1:13" ht="42.75" customHeight="1" x14ac:dyDescent="0.25">
      <c r="A31" s="83">
        <v>20</v>
      </c>
      <c r="B31" s="197" t="s">
        <v>1265</v>
      </c>
      <c r="C31" s="197"/>
      <c r="D31" s="197"/>
      <c r="E31" s="197"/>
      <c r="F31" s="197"/>
      <c r="G31" s="197"/>
      <c r="H31" s="197"/>
      <c r="I31" s="197"/>
      <c r="J31" s="197"/>
      <c r="K31" s="197"/>
      <c r="L31" s="186"/>
      <c r="M31" s="187"/>
    </row>
    <row r="32" spans="1:13" ht="42.75" customHeight="1" x14ac:dyDescent="0.25">
      <c r="A32" s="83">
        <v>21</v>
      </c>
      <c r="B32" s="185" t="s">
        <v>33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6"/>
      <c r="M32" s="187"/>
    </row>
    <row r="33" spans="1:13" ht="21" customHeight="1" x14ac:dyDescent="0.25">
      <c r="A33" s="182" t="s">
        <v>34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4"/>
    </row>
    <row r="34" spans="1:13" ht="42.75" customHeight="1" x14ac:dyDescent="0.25">
      <c r="A34" s="83">
        <v>22</v>
      </c>
      <c r="B34" s="185" t="s">
        <v>1163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6"/>
      <c r="M34" s="187"/>
    </row>
    <row r="35" spans="1:13" ht="21" customHeight="1" x14ac:dyDescent="0.25">
      <c r="A35" s="182" t="s">
        <v>35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4"/>
    </row>
    <row r="36" spans="1:13" ht="42.75" customHeight="1" x14ac:dyDescent="0.25">
      <c r="A36" s="83">
        <v>23</v>
      </c>
      <c r="B36" s="185" t="s">
        <v>1164</v>
      </c>
      <c r="C36" s="185"/>
      <c r="D36" s="185"/>
      <c r="E36" s="185"/>
      <c r="F36" s="185"/>
      <c r="G36" s="185"/>
      <c r="H36" s="185"/>
      <c r="I36" s="185"/>
      <c r="J36" s="185"/>
      <c r="K36" s="185"/>
      <c r="L36" s="186"/>
      <c r="M36" s="187"/>
    </row>
    <row r="37" spans="1:13" ht="42.75" customHeight="1" x14ac:dyDescent="0.25">
      <c r="A37" s="83">
        <v>24</v>
      </c>
      <c r="B37" s="185" t="s">
        <v>1170</v>
      </c>
      <c r="C37" s="185"/>
      <c r="D37" s="185"/>
      <c r="E37" s="185"/>
      <c r="F37" s="185"/>
      <c r="G37" s="185"/>
      <c r="H37" s="185"/>
      <c r="I37" s="185"/>
      <c r="J37" s="185"/>
      <c r="K37" s="185"/>
      <c r="L37" s="186"/>
      <c r="M37" s="187"/>
    </row>
    <row r="38" spans="1:13" ht="42.75" customHeight="1" x14ac:dyDescent="0.25">
      <c r="A38" s="83">
        <v>25</v>
      </c>
      <c r="B38" s="185" t="s">
        <v>1167</v>
      </c>
      <c r="C38" s="185"/>
      <c r="D38" s="185"/>
      <c r="E38" s="185"/>
      <c r="F38" s="185"/>
      <c r="G38" s="185"/>
      <c r="H38" s="185"/>
      <c r="I38" s="185"/>
      <c r="J38" s="185"/>
      <c r="K38" s="185"/>
      <c r="L38" s="186"/>
      <c r="M38" s="187"/>
    </row>
    <row r="39" spans="1:13" ht="42.75" customHeight="1" x14ac:dyDescent="0.25">
      <c r="A39" s="83">
        <v>26</v>
      </c>
      <c r="B39" s="185" t="s">
        <v>1171</v>
      </c>
      <c r="C39" s="185"/>
      <c r="D39" s="185"/>
      <c r="E39" s="185"/>
      <c r="F39" s="185"/>
      <c r="G39" s="185"/>
      <c r="H39" s="185"/>
      <c r="I39" s="185"/>
      <c r="J39" s="185"/>
      <c r="K39" s="185"/>
      <c r="L39" s="186"/>
      <c r="M39" s="187"/>
    </row>
    <row r="40" spans="1:13" ht="42.75" customHeight="1" x14ac:dyDescent="0.25">
      <c r="A40" s="83">
        <v>27</v>
      </c>
      <c r="B40" s="185" t="s">
        <v>1165</v>
      </c>
      <c r="C40" s="185"/>
      <c r="D40" s="185"/>
      <c r="E40" s="185"/>
      <c r="F40" s="185"/>
      <c r="G40" s="185"/>
      <c r="H40" s="185"/>
      <c r="I40" s="185"/>
      <c r="J40" s="185"/>
      <c r="K40" s="185"/>
      <c r="L40" s="186"/>
      <c r="M40" s="187"/>
    </row>
    <row r="41" spans="1:13" ht="42.75" customHeight="1" x14ac:dyDescent="0.25">
      <c r="A41" s="83">
        <v>28</v>
      </c>
      <c r="B41" s="185" t="s">
        <v>1172</v>
      </c>
      <c r="C41" s="185"/>
      <c r="D41" s="185"/>
      <c r="E41" s="185"/>
      <c r="F41" s="185"/>
      <c r="G41" s="185"/>
      <c r="H41" s="185"/>
      <c r="I41" s="185"/>
      <c r="J41" s="185"/>
      <c r="K41" s="185"/>
      <c r="L41" s="186"/>
      <c r="M41" s="187"/>
    </row>
    <row r="42" spans="1:13" ht="42.75" customHeight="1" x14ac:dyDescent="0.25">
      <c r="A42" s="83">
        <v>29</v>
      </c>
      <c r="B42" s="185" t="s">
        <v>1166</v>
      </c>
      <c r="C42" s="185"/>
      <c r="D42" s="185"/>
      <c r="E42" s="185"/>
      <c r="F42" s="185"/>
      <c r="G42" s="185"/>
      <c r="H42" s="185"/>
      <c r="I42" s="185"/>
      <c r="J42" s="185"/>
      <c r="K42" s="185"/>
      <c r="L42" s="186"/>
      <c r="M42" s="187"/>
    </row>
    <row r="43" spans="1:13" ht="42.75" customHeight="1" x14ac:dyDescent="0.25">
      <c r="A43" s="83">
        <v>30</v>
      </c>
      <c r="B43" s="185" t="s">
        <v>1168</v>
      </c>
      <c r="C43" s="185"/>
      <c r="D43" s="185"/>
      <c r="E43" s="185"/>
      <c r="F43" s="185"/>
      <c r="G43" s="185"/>
      <c r="H43" s="185"/>
      <c r="I43" s="185"/>
      <c r="J43" s="185"/>
      <c r="K43" s="185"/>
      <c r="L43" s="186"/>
      <c r="M43" s="187"/>
    </row>
    <row r="44" spans="1:13" ht="64.5" customHeight="1" x14ac:dyDescent="0.25">
      <c r="A44" s="83">
        <v>31</v>
      </c>
      <c r="B44" s="185" t="s">
        <v>36</v>
      </c>
      <c r="C44" s="185"/>
      <c r="D44" s="185"/>
      <c r="E44" s="185"/>
      <c r="F44" s="185"/>
      <c r="G44" s="185"/>
      <c r="H44" s="185"/>
      <c r="I44" s="185"/>
      <c r="J44" s="185"/>
      <c r="K44" s="185"/>
      <c r="L44" s="186"/>
      <c r="M44" s="187"/>
    </row>
    <row r="45" spans="1:13" ht="21" customHeight="1" x14ac:dyDescent="0.25">
      <c r="A45" s="201" t="s">
        <v>1229</v>
      </c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3"/>
    </row>
    <row r="46" spans="1:13" ht="55.5" customHeight="1" x14ac:dyDescent="0.25">
      <c r="A46" s="83">
        <v>32</v>
      </c>
      <c r="B46" s="185" t="s">
        <v>1227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6"/>
      <c r="M46" s="187"/>
    </row>
    <row r="47" spans="1:13" ht="47.25" customHeight="1" x14ac:dyDescent="0.25">
      <c r="A47" s="83">
        <v>33</v>
      </c>
      <c r="B47" s="185" t="s">
        <v>1228</v>
      </c>
      <c r="C47" s="185"/>
      <c r="D47" s="185"/>
      <c r="E47" s="185"/>
      <c r="F47" s="185"/>
      <c r="G47" s="185"/>
      <c r="H47" s="185"/>
      <c r="I47" s="185"/>
      <c r="J47" s="185"/>
      <c r="K47" s="185"/>
      <c r="L47" s="186"/>
      <c r="M47" s="187"/>
    </row>
    <row r="48" spans="1:13" ht="48.75" customHeight="1" thickBot="1" x14ac:dyDescent="0.3">
      <c r="A48" s="89">
        <v>34</v>
      </c>
      <c r="B48" s="198" t="s">
        <v>1266</v>
      </c>
      <c r="C48" s="198"/>
      <c r="D48" s="198"/>
      <c r="E48" s="198"/>
      <c r="F48" s="198"/>
      <c r="G48" s="198"/>
      <c r="H48" s="198"/>
      <c r="I48" s="198"/>
      <c r="J48" s="198"/>
      <c r="K48" s="198"/>
      <c r="L48" s="199"/>
      <c r="M48" s="200"/>
    </row>
    <row r="49" spans="1:13" ht="21" customHeight="1" thickBot="1" x14ac:dyDescent="0.3">
      <c r="A49" s="188" t="s">
        <v>37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90"/>
    </row>
    <row r="50" spans="1:13" ht="27" customHeight="1" x14ac:dyDescent="0.25">
      <c r="A50" s="191" t="s">
        <v>38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3"/>
    </row>
    <row r="51" spans="1:13" s="72" customFormat="1" ht="171.75" customHeight="1" thickBot="1" x14ac:dyDescent="0.3">
      <c r="A51" s="194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6"/>
    </row>
    <row r="52" spans="1:13" ht="21" customHeight="1" thickBot="1" x14ac:dyDescent="0.3">
      <c r="A52" s="188" t="s">
        <v>1226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90"/>
    </row>
    <row r="53" spans="1:13" x14ac:dyDescent="0.25">
      <c r="A53" s="84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31"/>
    </row>
    <row r="54" spans="1:13" ht="40.5" customHeight="1" x14ac:dyDescent="0.25">
      <c r="A54" s="84"/>
      <c r="B54" s="206" t="s">
        <v>1231</v>
      </c>
      <c r="C54" s="206"/>
      <c r="D54" s="206"/>
      <c r="E54" s="206"/>
      <c r="F54" s="206"/>
      <c r="G54" s="74" t="s">
        <v>1267</v>
      </c>
      <c r="H54" s="205" t="s">
        <v>1268</v>
      </c>
      <c r="I54" s="205"/>
      <c r="J54" s="74" t="s">
        <v>1230</v>
      </c>
      <c r="K54" s="69"/>
      <c r="L54" s="69"/>
      <c r="M54" s="85"/>
    </row>
    <row r="55" spans="1:13" x14ac:dyDescent="0.25">
      <c r="A55" s="84"/>
      <c r="B55" s="207" t="s">
        <v>29</v>
      </c>
      <c r="C55" s="207"/>
      <c r="D55" s="207"/>
      <c r="E55" s="207"/>
      <c r="F55" s="207"/>
      <c r="G55" s="207"/>
      <c r="H55" s="207"/>
      <c r="I55" s="207"/>
      <c r="J55" s="207"/>
      <c r="K55" s="69"/>
      <c r="L55" s="69"/>
      <c r="M55" s="85"/>
    </row>
    <row r="56" spans="1:13" x14ac:dyDescent="0.25">
      <c r="A56" s="84"/>
      <c r="B56" s="208" t="s">
        <v>30</v>
      </c>
      <c r="C56" s="208"/>
      <c r="D56" s="208"/>
      <c r="E56" s="208"/>
      <c r="F56" s="208"/>
      <c r="G56" s="61">
        <v>4</v>
      </c>
      <c r="H56" s="204">
        <f>COUNTIF(L29:M32,"SI")</f>
        <v>0</v>
      </c>
      <c r="I56" s="204"/>
      <c r="J56" s="75">
        <f>H56/G56</f>
        <v>0</v>
      </c>
      <c r="K56" s="69"/>
      <c r="L56" s="69"/>
      <c r="M56" s="85"/>
    </row>
    <row r="57" spans="1:13" x14ac:dyDescent="0.25">
      <c r="A57" s="84"/>
      <c r="B57" s="208" t="s">
        <v>34</v>
      </c>
      <c r="C57" s="208"/>
      <c r="D57" s="208"/>
      <c r="E57" s="208"/>
      <c r="F57" s="208"/>
      <c r="G57" s="61">
        <v>1</v>
      </c>
      <c r="H57" s="204">
        <f>COUNTIF(L34,"SI")</f>
        <v>0</v>
      </c>
      <c r="I57" s="204"/>
      <c r="J57" s="75">
        <f t="shared" ref="J57:J60" si="2">H57/G57</f>
        <v>0</v>
      </c>
      <c r="K57" s="69"/>
      <c r="L57" s="69"/>
      <c r="M57" s="85"/>
    </row>
    <row r="58" spans="1:13" x14ac:dyDescent="0.25">
      <c r="A58" s="84"/>
      <c r="B58" s="208" t="s">
        <v>35</v>
      </c>
      <c r="C58" s="208"/>
      <c r="D58" s="208"/>
      <c r="E58" s="208"/>
      <c r="F58" s="208"/>
      <c r="G58" s="61">
        <f>9-(COUNTIF(L36:M44,"NA"))</f>
        <v>9</v>
      </c>
      <c r="H58" s="204">
        <f>COUNTIF(L36:M44,"SI")</f>
        <v>0</v>
      </c>
      <c r="I58" s="204"/>
      <c r="J58" s="75">
        <f t="shared" si="2"/>
        <v>0</v>
      </c>
      <c r="K58" s="69"/>
      <c r="L58" s="69"/>
      <c r="M58" s="85"/>
    </row>
    <row r="59" spans="1:13" x14ac:dyDescent="0.25">
      <c r="A59" s="84"/>
      <c r="B59" s="207" t="s">
        <v>1229</v>
      </c>
      <c r="C59" s="207"/>
      <c r="D59" s="207"/>
      <c r="E59" s="207"/>
      <c r="F59" s="207"/>
      <c r="G59" s="207"/>
      <c r="H59" s="207">
        <f t="shared" ref="H59" si="3">COUNTIF(L33:M35,"SI")</f>
        <v>0</v>
      </c>
      <c r="I59" s="207"/>
      <c r="J59" s="207" t="e">
        <f t="shared" si="2"/>
        <v>#DIV/0!</v>
      </c>
      <c r="K59" s="69"/>
      <c r="L59" s="69"/>
      <c r="M59" s="85"/>
    </row>
    <row r="60" spans="1:13" x14ac:dyDescent="0.25">
      <c r="A60" s="84"/>
      <c r="B60" s="208" t="s">
        <v>1232</v>
      </c>
      <c r="C60" s="208"/>
      <c r="D60" s="208"/>
      <c r="E60" s="208"/>
      <c r="F60" s="208"/>
      <c r="G60" s="61">
        <f>3-(COUNTIF(L46:M48,"NA"))</f>
        <v>3</v>
      </c>
      <c r="H60" s="204">
        <f>COUNTIF(L46:M48,"SI")</f>
        <v>0</v>
      </c>
      <c r="I60" s="204"/>
      <c r="J60" s="75">
        <f t="shared" si="2"/>
        <v>0</v>
      </c>
      <c r="K60" s="69"/>
      <c r="L60" s="69"/>
      <c r="M60" s="85"/>
    </row>
    <row r="61" spans="1:13" x14ac:dyDescent="0.25">
      <c r="A61" s="84"/>
      <c r="B61" s="209"/>
      <c r="C61" s="209"/>
      <c r="D61" s="209"/>
      <c r="E61" s="209"/>
      <c r="F61" s="209"/>
      <c r="G61" s="210" t="s">
        <v>1233</v>
      </c>
      <c r="H61" s="210"/>
      <c r="I61" s="211"/>
      <c r="J61" s="76">
        <f>AVERAGE(J56,J57,J58,J60)</f>
        <v>0</v>
      </c>
      <c r="K61" s="69"/>
      <c r="L61" s="69"/>
      <c r="M61" s="85"/>
    </row>
    <row r="62" spans="1:13" ht="15" thickBot="1" x14ac:dyDescent="0.3">
      <c r="A62" s="86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8"/>
    </row>
    <row r="63" spans="1:13" ht="15" thickBot="1" x14ac:dyDescent="0.3">
      <c r="A63" s="5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s="5" customFormat="1" ht="16.5" customHeight="1" x14ac:dyDescent="0.25">
      <c r="A64" s="154" t="s">
        <v>1181</v>
      </c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6"/>
    </row>
    <row r="65" spans="1:13" s="5" customFormat="1" x14ac:dyDescent="0.25">
      <c r="A65" s="141" t="s">
        <v>1182</v>
      </c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3"/>
    </row>
    <row r="66" spans="1:13" s="5" customFormat="1" ht="15" thickBot="1" x14ac:dyDescent="0.3">
      <c r="A66" s="144" t="s">
        <v>1183</v>
      </c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6"/>
    </row>
    <row r="67" spans="1:13" x14ac:dyDescent="0.25">
      <c r="A67" s="59"/>
    </row>
    <row r="68" spans="1:13" x14ac:dyDescent="0.25">
      <c r="A68" s="59"/>
    </row>
    <row r="69" spans="1:13" x14ac:dyDescent="0.25">
      <c r="A69" s="59"/>
    </row>
    <row r="70" spans="1:13" x14ac:dyDescent="0.25">
      <c r="A70" s="59"/>
    </row>
    <row r="71" spans="1:13" x14ac:dyDescent="0.25">
      <c r="A71" s="59"/>
    </row>
    <row r="72" spans="1:13" x14ac:dyDescent="0.25">
      <c r="A72" s="59"/>
    </row>
    <row r="73" spans="1:13" x14ac:dyDescent="0.25">
      <c r="A73" s="59"/>
    </row>
    <row r="74" spans="1:13" x14ac:dyDescent="0.25">
      <c r="A74" s="59"/>
    </row>
    <row r="75" spans="1:13" x14ac:dyDescent="0.25">
      <c r="A75" s="59"/>
    </row>
    <row r="76" spans="1:13" x14ac:dyDescent="0.25">
      <c r="A76" s="59"/>
    </row>
    <row r="77" spans="1:13" x14ac:dyDescent="0.25">
      <c r="A77" s="59"/>
    </row>
    <row r="78" spans="1:13" x14ac:dyDescent="0.25">
      <c r="A78" s="59"/>
    </row>
    <row r="79" spans="1:13" x14ac:dyDescent="0.25">
      <c r="A79" s="59"/>
    </row>
    <row r="80" spans="1:13" x14ac:dyDescent="0.25">
      <c r="A80" s="59"/>
    </row>
    <row r="81" spans="1:1" x14ac:dyDescent="0.25">
      <c r="A81" s="59"/>
    </row>
    <row r="82" spans="1:1" x14ac:dyDescent="0.25">
      <c r="A82" s="59"/>
    </row>
    <row r="83" spans="1:1" x14ac:dyDescent="0.25">
      <c r="A83" s="59"/>
    </row>
    <row r="84" spans="1:1" x14ac:dyDescent="0.25">
      <c r="A84" s="59"/>
    </row>
    <row r="85" spans="1:1" x14ac:dyDescent="0.25">
      <c r="A85" s="59"/>
    </row>
  </sheetData>
  <sheetProtection sheet="1" objects="1" scenarios="1" insertRows="0"/>
  <protectedRanges>
    <protectedRange sqref="E7:G14 K7:M14 D20:E25 K20:L25 L29:M32 L34 L36:M44 L46:M48 A51" name="Rango1"/>
  </protectedRanges>
  <mergeCells count="115">
    <mergeCell ref="B47:K47"/>
    <mergeCell ref="L47:M47"/>
    <mergeCell ref="L42:M42"/>
    <mergeCell ref="B38:K38"/>
    <mergeCell ref="L38:M38"/>
    <mergeCell ref="L46:M46"/>
    <mergeCell ref="B37:K37"/>
    <mergeCell ref="L37:M37"/>
    <mergeCell ref="B39:K39"/>
    <mergeCell ref="L39:M39"/>
    <mergeCell ref="B41:K41"/>
    <mergeCell ref="L41:M41"/>
    <mergeCell ref="B40:K40"/>
    <mergeCell ref="L40:M40"/>
    <mergeCell ref="B24:C24"/>
    <mergeCell ref="B25:C25"/>
    <mergeCell ref="H19:J19"/>
    <mergeCell ref="L29:M29"/>
    <mergeCell ref="A15:M15"/>
    <mergeCell ref="A28:M28"/>
    <mergeCell ref="A16:M16"/>
    <mergeCell ref="A17:M17"/>
    <mergeCell ref="H20:J20"/>
    <mergeCell ref="H21:J21"/>
    <mergeCell ref="H22:J22"/>
    <mergeCell ref="H23:J23"/>
    <mergeCell ref="H24:J24"/>
    <mergeCell ref="H25:J25"/>
    <mergeCell ref="A27:M27"/>
    <mergeCell ref="B29:K29"/>
    <mergeCell ref="B14:D14"/>
    <mergeCell ref="E14:G14"/>
    <mergeCell ref="I14:J14"/>
    <mergeCell ref="K14:M14"/>
    <mergeCell ref="B18:M18"/>
    <mergeCell ref="B20:C20"/>
    <mergeCell ref="B21:C21"/>
    <mergeCell ref="B22:C22"/>
    <mergeCell ref="B23:C23"/>
    <mergeCell ref="B19:C19"/>
    <mergeCell ref="B11:D11"/>
    <mergeCell ref="E11:G11"/>
    <mergeCell ref="I11:J11"/>
    <mergeCell ref="K11:M11"/>
    <mergeCell ref="B12:D12"/>
    <mergeCell ref="E12:G12"/>
    <mergeCell ref="I12:J12"/>
    <mergeCell ref="K12:M12"/>
    <mergeCell ref="B13:D13"/>
    <mergeCell ref="E13:G13"/>
    <mergeCell ref="I13:J13"/>
    <mergeCell ref="K13:M13"/>
    <mergeCell ref="B8:D8"/>
    <mergeCell ref="E8:G8"/>
    <mergeCell ref="I8:J8"/>
    <mergeCell ref="K8:M8"/>
    <mergeCell ref="B9:D9"/>
    <mergeCell ref="E9:G9"/>
    <mergeCell ref="K9:M9"/>
    <mergeCell ref="I9:J9"/>
    <mergeCell ref="B10:D10"/>
    <mergeCell ref="E10:G10"/>
    <mergeCell ref="I10:J10"/>
    <mergeCell ref="K10:M10"/>
    <mergeCell ref="B7:D7"/>
    <mergeCell ref="E7:G7"/>
    <mergeCell ref="I7:J7"/>
    <mergeCell ref="K7:M7"/>
    <mergeCell ref="A1:B3"/>
    <mergeCell ref="C1:K3"/>
    <mergeCell ref="A5:M5"/>
    <mergeCell ref="A6:M6"/>
    <mergeCell ref="L3:M3"/>
    <mergeCell ref="A66:M66"/>
    <mergeCell ref="H57:I57"/>
    <mergeCell ref="H58:I58"/>
    <mergeCell ref="H60:I60"/>
    <mergeCell ref="A52:M52"/>
    <mergeCell ref="H54:I54"/>
    <mergeCell ref="B54:F54"/>
    <mergeCell ref="H56:I56"/>
    <mergeCell ref="B55:J55"/>
    <mergeCell ref="B56:F56"/>
    <mergeCell ref="B57:F57"/>
    <mergeCell ref="B58:F58"/>
    <mergeCell ref="B60:F60"/>
    <mergeCell ref="B61:F61"/>
    <mergeCell ref="B59:J59"/>
    <mergeCell ref="G61:I61"/>
    <mergeCell ref="A64:M64"/>
    <mergeCell ref="A65:M65"/>
    <mergeCell ref="A35:M35"/>
    <mergeCell ref="B36:K36"/>
    <mergeCell ref="L36:M36"/>
    <mergeCell ref="A49:M49"/>
    <mergeCell ref="A50:M50"/>
    <mergeCell ref="A51:M51"/>
    <mergeCell ref="B30:K30"/>
    <mergeCell ref="L30:M30"/>
    <mergeCell ref="B31:K31"/>
    <mergeCell ref="L31:M31"/>
    <mergeCell ref="B32:K32"/>
    <mergeCell ref="L32:M32"/>
    <mergeCell ref="A33:M33"/>
    <mergeCell ref="B34:K34"/>
    <mergeCell ref="L34:M34"/>
    <mergeCell ref="B48:K48"/>
    <mergeCell ref="L48:M48"/>
    <mergeCell ref="B42:K42"/>
    <mergeCell ref="B43:K43"/>
    <mergeCell ref="L43:M43"/>
    <mergeCell ref="L44:M44"/>
    <mergeCell ref="B44:K44"/>
    <mergeCell ref="A45:M45"/>
    <mergeCell ref="B46:K46"/>
  </mergeCells>
  <phoneticPr fontId="20" type="noConversion"/>
  <conditionalFormatting sqref="L30">
    <cfRule type="expression" dxfId="53" priority="121">
      <formula>L30:M30="NO CUMPLE"</formula>
    </cfRule>
    <cfRule type="expression" dxfId="52" priority="122">
      <formula>L30:M30="CUMPLE"</formula>
    </cfRule>
  </conditionalFormatting>
  <conditionalFormatting sqref="L36:L44">
    <cfRule type="expression" dxfId="51" priority="33">
      <formula>L36:M36="NO CUMPLE"</formula>
    </cfRule>
    <cfRule type="expression" dxfId="50" priority="34">
      <formula>L36:M36="CUMPLE"</formula>
    </cfRule>
  </conditionalFormatting>
  <conditionalFormatting sqref="M30">
    <cfRule type="expression" dxfId="49" priority="125">
      <formula>M30:M30="NO CUMPLE"</formula>
    </cfRule>
    <cfRule type="expression" dxfId="48" priority="126">
      <formula>M30:M30="CUMPLE"</formula>
    </cfRule>
  </conditionalFormatting>
  <conditionalFormatting sqref="L30:M30">
    <cfRule type="cellIs" dxfId="47" priority="55" operator="equal">
      <formula>"NO"</formula>
    </cfRule>
    <cfRule type="cellIs" dxfId="46" priority="56" operator="equal">
      <formula>"SI"</formula>
    </cfRule>
  </conditionalFormatting>
  <conditionalFormatting sqref="L31">
    <cfRule type="expression" dxfId="45" priority="51">
      <formula>L31:M31="NO CUMPLE"</formula>
    </cfRule>
    <cfRule type="expression" dxfId="44" priority="52">
      <formula>L31:M31="CUMPLE"</formula>
    </cfRule>
  </conditionalFormatting>
  <conditionalFormatting sqref="M31">
    <cfRule type="expression" dxfId="43" priority="53">
      <formula>M31:M31="NO CUMPLE"</formula>
    </cfRule>
    <cfRule type="expression" dxfId="42" priority="54">
      <formula>M31:M31="CUMPLE"</formula>
    </cfRule>
  </conditionalFormatting>
  <conditionalFormatting sqref="L31:M31">
    <cfRule type="cellIs" dxfId="41" priority="49" operator="equal">
      <formula>"NO"</formula>
    </cfRule>
    <cfRule type="cellIs" dxfId="40" priority="50" operator="equal">
      <formula>"SI"</formula>
    </cfRule>
  </conditionalFormatting>
  <conditionalFormatting sqref="L32">
    <cfRule type="expression" dxfId="39" priority="45">
      <formula>L32:M32="NO CUMPLE"</formula>
    </cfRule>
    <cfRule type="expression" dxfId="38" priority="46">
      <formula>L32:M32="CUMPLE"</formula>
    </cfRule>
  </conditionalFormatting>
  <conditionalFormatting sqref="M32">
    <cfRule type="expression" dxfId="37" priority="47">
      <formula>M32:M32="NO CUMPLE"</formula>
    </cfRule>
    <cfRule type="expression" dxfId="36" priority="48">
      <formula>M32:M32="CUMPLE"</formula>
    </cfRule>
  </conditionalFormatting>
  <conditionalFormatting sqref="L32:M32">
    <cfRule type="cellIs" dxfId="35" priority="43" operator="equal">
      <formula>"NO"</formula>
    </cfRule>
    <cfRule type="cellIs" dxfId="34" priority="44" operator="equal">
      <formula>"SI"</formula>
    </cfRule>
  </conditionalFormatting>
  <conditionalFormatting sqref="L34">
    <cfRule type="expression" dxfId="33" priority="39">
      <formula>L34:M34="NO CUMPLE"</formula>
    </cfRule>
    <cfRule type="expression" dxfId="32" priority="40">
      <formula>L34:M34="CUMPLE"</formula>
    </cfRule>
  </conditionalFormatting>
  <conditionalFormatting sqref="M34">
    <cfRule type="expression" dxfId="31" priority="41">
      <formula>M34:M34="NO CUMPLE"</formula>
    </cfRule>
    <cfRule type="expression" dxfId="30" priority="42">
      <formula>M34:M34="CUMPLE"</formula>
    </cfRule>
  </conditionalFormatting>
  <conditionalFormatting sqref="L34:M34">
    <cfRule type="cellIs" dxfId="29" priority="37" operator="equal">
      <formula>"NO"</formula>
    </cfRule>
    <cfRule type="cellIs" dxfId="28" priority="38" operator="equal">
      <formula>"SI"</formula>
    </cfRule>
  </conditionalFormatting>
  <conditionalFormatting sqref="M36:M44">
    <cfRule type="expression" dxfId="27" priority="35">
      <formula>M36:M36="NO CUMPLE"</formula>
    </cfRule>
    <cfRule type="expression" dxfId="26" priority="36">
      <formula>M36:M36="CUMPLE"</formula>
    </cfRule>
  </conditionalFormatting>
  <conditionalFormatting sqref="L36:M44">
    <cfRule type="cellIs" dxfId="25" priority="31" operator="equal">
      <formula>"NO"</formula>
    </cfRule>
    <cfRule type="cellIs" dxfId="24" priority="32" operator="equal">
      <formula>"SI"</formula>
    </cfRule>
  </conditionalFormatting>
  <conditionalFormatting sqref="L47">
    <cfRule type="expression" dxfId="23" priority="27">
      <formula>L47:M47="NO CUMPLE"</formula>
    </cfRule>
    <cfRule type="expression" dxfId="22" priority="28">
      <formula>L47:M47="CUMPLE"</formula>
    </cfRule>
  </conditionalFormatting>
  <conditionalFormatting sqref="M47">
    <cfRule type="expression" dxfId="21" priority="29">
      <formula>M47:M47="NO CUMPLE"</formula>
    </cfRule>
    <cfRule type="expression" dxfId="20" priority="30">
      <formula>M47:M47="CUMPLE"</formula>
    </cfRule>
  </conditionalFormatting>
  <conditionalFormatting sqref="L47:M47">
    <cfRule type="cellIs" dxfId="19" priority="25" operator="equal">
      <formula>"NO"</formula>
    </cfRule>
    <cfRule type="cellIs" dxfId="18" priority="26" operator="equal">
      <formula>"SI"</formula>
    </cfRule>
  </conditionalFormatting>
  <conditionalFormatting sqref="L46">
    <cfRule type="expression" dxfId="17" priority="21">
      <formula>L46:M46="NO CUMPLE"</formula>
    </cfRule>
    <cfRule type="expression" dxfId="16" priority="22">
      <formula>L46:M46="CUMPLE"</formula>
    </cfRule>
  </conditionalFormatting>
  <conditionalFormatting sqref="M46">
    <cfRule type="expression" dxfId="15" priority="23">
      <formula>M46:M46="NO CUMPLE"</formula>
    </cfRule>
    <cfRule type="expression" dxfId="14" priority="24">
      <formula>M46:M46="CUMPLE"</formula>
    </cfRule>
  </conditionalFormatting>
  <conditionalFormatting sqref="L46:M46">
    <cfRule type="cellIs" dxfId="13" priority="19" operator="equal">
      <formula>"NO"</formula>
    </cfRule>
    <cfRule type="cellIs" dxfId="12" priority="20" operator="equal">
      <formula>"SI"</formula>
    </cfRule>
  </conditionalFormatting>
  <conditionalFormatting sqref="L48">
    <cfRule type="expression" dxfId="11" priority="15">
      <formula>L48:M48="NO CUMPLE"</formula>
    </cfRule>
    <cfRule type="expression" dxfId="10" priority="16">
      <formula>L48:M48="CUMPLE"</formula>
    </cfRule>
  </conditionalFormatting>
  <conditionalFormatting sqref="M48">
    <cfRule type="expression" dxfId="9" priority="17">
      <formula>M48:M48="NO CUMPLE"</formula>
    </cfRule>
    <cfRule type="expression" dxfId="8" priority="18">
      <formula>M48:M48="CUMPLE"</formula>
    </cfRule>
  </conditionalFormatting>
  <conditionalFormatting sqref="L48:M48">
    <cfRule type="cellIs" dxfId="7" priority="13" operator="equal">
      <formula>"NO"</formula>
    </cfRule>
    <cfRule type="cellIs" dxfId="6" priority="14" operator="equal">
      <formula>"SI"</formula>
    </cfRule>
  </conditionalFormatting>
  <conditionalFormatting sqref="L29">
    <cfRule type="expression" dxfId="5" priority="3">
      <formula>L29:M29="NO CUMPLE"</formula>
    </cfRule>
    <cfRule type="expression" dxfId="4" priority="4">
      <formula>L29:M29="CUMPLE"</formula>
    </cfRule>
  </conditionalFormatting>
  <conditionalFormatting sqref="M29">
    <cfRule type="expression" dxfId="3" priority="5">
      <formula>M29:M29="NO CUMPLE"</formula>
    </cfRule>
    <cfRule type="expression" dxfId="2" priority="6">
      <formula>M29:M29="CUMPLE"</formula>
    </cfRule>
  </conditionalFormatting>
  <conditionalFormatting sqref="L29:M29">
    <cfRule type="cellIs" dxfId="1" priority="1" operator="equal">
      <formula>"NO"</formula>
    </cfRule>
    <cfRule type="cellIs" dxfId="0" priority="2" operator="equal">
      <formula>"SI"</formula>
    </cfRule>
  </conditionalFormatting>
  <dataValidations count="3">
    <dataValidation type="list" allowBlank="1" showInputMessage="1" showErrorMessage="1" sqref="K7:M7" xr:uid="{00000000-0002-0000-0200-000000000000}">
      <formula1>INDIRECT($E$7)</formula1>
    </dataValidation>
    <dataValidation type="list" allowBlank="1" showInputMessage="1" showErrorMessage="1" sqref="K13:M13" xr:uid="{00000000-0002-0000-0200-000002000000}">
      <formula1>INDIRECT($E$13)</formula1>
    </dataValidation>
    <dataValidation type="list" allowBlank="1" showInputMessage="1" showErrorMessage="1" sqref="E7:G7" xr:uid="{16266884-891D-44C1-9145-75FF417D013D}">
      <formula1>REGIONAL</formula1>
    </dataValidation>
  </dataValidations>
  <pageMargins left="0.70866141732283472" right="0.70866141732283472" top="0.74803149606299213" bottom="0.74803149606299213" header="0.31496062992125984" footer="0.31496062992125984"/>
  <pageSetup paperSize="3" scale="57" fitToWidth="0" orientation="portrait" r:id="rId1"/>
  <ignoredErrors>
    <ignoredError sqref="H57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3000000}">
          <x14:formula1>
            <xm:f>Listados!$AI$3:$AI$4</xm:f>
          </x14:formula1>
          <xm:sqref>L34:M34 L40:M44 L46:M46 L28:M32</xm:sqref>
        </x14:dataValidation>
        <x14:dataValidation type="list" allowBlank="1" showInputMessage="1" showErrorMessage="1" xr:uid="{00000000-0002-0000-0200-000004000000}">
          <x14:formula1>
            <xm:f>Listados!$AI$3:$AI$5</xm:f>
          </x14:formula1>
          <xm:sqref>L36:M39 L47:M48</xm:sqref>
        </x14:dataValidation>
        <x14:dataValidation type="list" allowBlank="1" showInputMessage="1" showErrorMessage="1" xr:uid="{F578EE92-431B-46B3-B58F-B769926A06C9}">
          <x14:formula1>
            <xm:f>Listados!$A$130:$A$132</xm:f>
          </x14:formula1>
          <xm:sqref>K12:M12</xm:sqref>
        </x14:dataValidation>
        <x14:dataValidation type="list" allowBlank="1" showInputMessage="1" showErrorMessage="1" xr:uid="{2C605752-949B-40B6-B43C-340567409BBA}">
          <x14:formula1>
            <xm:f>Listados!$B$130:$B$133</xm:f>
          </x14:formula1>
          <xm:sqref>E13:G13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65200-6B37-4AC0-B130-E4250C2EA100}">
  <sheetPr>
    <tabColor theme="3" tint="0.79998168889431442"/>
  </sheetPr>
  <dimension ref="A1:AT11"/>
  <sheetViews>
    <sheetView view="pageBreakPreview" topLeftCell="AQ1" zoomScaleNormal="70" zoomScaleSheetLayoutView="100" workbookViewId="0">
      <selection activeCell="AS2" sqref="AS2:AT2"/>
    </sheetView>
  </sheetViews>
  <sheetFormatPr baseColWidth="10" defaultColWidth="11.42578125" defaultRowHeight="14.25" x14ac:dyDescent="0.25"/>
  <cols>
    <col min="1" max="1" width="14.28515625" style="25" customWidth="1"/>
    <col min="2" max="2" width="17.7109375" style="25" customWidth="1"/>
    <col min="3" max="3" width="29.7109375" style="25" customWidth="1"/>
    <col min="4" max="4" width="18.7109375" style="25" customWidth="1"/>
    <col min="5" max="5" width="19.42578125" style="25" customWidth="1"/>
    <col min="6" max="6" width="21.7109375" style="25" customWidth="1"/>
    <col min="7" max="7" width="23.42578125" style="25" customWidth="1"/>
    <col min="8" max="8" width="20.28515625" style="25" customWidth="1"/>
    <col min="9" max="9" width="25.42578125" style="25" customWidth="1"/>
    <col min="10" max="10" width="18" style="25" customWidth="1"/>
    <col min="11" max="11" width="17" style="25" customWidth="1"/>
    <col min="12" max="12" width="15.140625" style="25" customWidth="1"/>
    <col min="13" max="13" width="23.140625" style="25" customWidth="1"/>
    <col min="14" max="14" width="24.28515625" style="25" customWidth="1"/>
    <col min="15" max="15" width="24.7109375" style="25" customWidth="1"/>
    <col min="16" max="16" width="29.85546875" style="25" customWidth="1"/>
    <col min="17" max="24" width="11.42578125" style="25"/>
    <col min="25" max="40" width="12.42578125" style="25" customWidth="1"/>
    <col min="41" max="41" width="15.85546875" style="25" customWidth="1"/>
    <col min="42" max="46" width="14.28515625" style="25" customWidth="1"/>
    <col min="47" max="16384" width="11.42578125" style="25"/>
  </cols>
  <sheetData>
    <row r="1" spans="1:46" s="27" customFormat="1" ht="24.75" customHeight="1" thickBot="1" x14ac:dyDescent="0.3">
      <c r="A1" s="215"/>
      <c r="B1" s="216"/>
      <c r="C1" s="164" t="s">
        <v>1269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6"/>
      <c r="AQ1" s="259" t="s">
        <v>1297</v>
      </c>
      <c r="AR1" s="260"/>
      <c r="AS1" s="261">
        <v>44258</v>
      </c>
      <c r="AT1" s="260"/>
    </row>
    <row r="2" spans="1:46" s="27" customFormat="1" ht="24.75" customHeight="1" thickBot="1" x14ac:dyDescent="0.3">
      <c r="A2" s="217"/>
      <c r="B2" s="218"/>
      <c r="C2" s="167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9"/>
      <c r="AQ2" s="176" t="s">
        <v>0</v>
      </c>
      <c r="AR2" s="178"/>
      <c r="AS2" s="176" t="s">
        <v>1</v>
      </c>
      <c r="AT2" s="178"/>
    </row>
    <row r="3" spans="1:46" s="27" customFormat="1" ht="24.75" customHeight="1" thickBot="1" x14ac:dyDescent="0.3">
      <c r="A3" s="219"/>
      <c r="B3" s="220"/>
      <c r="C3" s="170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2"/>
      <c r="AQ3" s="249" t="s">
        <v>2</v>
      </c>
      <c r="AR3" s="250"/>
      <c r="AS3" s="250"/>
      <c r="AT3" s="251"/>
    </row>
    <row r="4" spans="1:46" s="5" customFormat="1" ht="44.25" customHeight="1" thickBot="1" x14ac:dyDescent="0.3">
      <c r="A4" s="252" t="s">
        <v>1251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s="23" customFormat="1" ht="36.75" customHeight="1" x14ac:dyDescent="0.25">
      <c r="A5" s="253" t="s">
        <v>15</v>
      </c>
      <c r="B5" s="245" t="s">
        <v>16</v>
      </c>
      <c r="C5" s="245" t="s">
        <v>17</v>
      </c>
      <c r="D5" s="245" t="s">
        <v>18</v>
      </c>
      <c r="E5" s="245" t="s">
        <v>19</v>
      </c>
      <c r="F5" s="245" t="s">
        <v>1173</v>
      </c>
      <c r="G5" s="245" t="s">
        <v>20</v>
      </c>
      <c r="H5" s="245" t="s">
        <v>21</v>
      </c>
      <c r="I5" s="245" t="s">
        <v>22</v>
      </c>
      <c r="J5" s="245" t="s">
        <v>23</v>
      </c>
      <c r="K5" s="245" t="s">
        <v>24</v>
      </c>
      <c r="L5" s="245" t="s">
        <v>25</v>
      </c>
      <c r="M5" s="245" t="s">
        <v>26</v>
      </c>
      <c r="N5" s="245" t="s">
        <v>27</v>
      </c>
      <c r="O5" s="245" t="s">
        <v>28</v>
      </c>
      <c r="P5" s="245" t="s">
        <v>21</v>
      </c>
      <c r="Q5" s="245" t="s">
        <v>1252</v>
      </c>
      <c r="R5" s="245"/>
      <c r="S5" s="245"/>
      <c r="T5" s="245"/>
      <c r="U5" s="245"/>
      <c r="V5" s="245"/>
      <c r="W5" s="245" t="s">
        <v>1234</v>
      </c>
      <c r="X5" s="245"/>
      <c r="Y5" s="95">
        <v>18</v>
      </c>
      <c r="Z5" s="95">
        <v>19</v>
      </c>
      <c r="AA5" s="95">
        <v>20</v>
      </c>
      <c r="AB5" s="95">
        <v>21</v>
      </c>
      <c r="AC5" s="95">
        <v>22</v>
      </c>
      <c r="AD5" s="95">
        <v>23</v>
      </c>
      <c r="AE5" s="95">
        <v>24</v>
      </c>
      <c r="AF5" s="95">
        <v>25</v>
      </c>
      <c r="AG5" s="95">
        <v>26</v>
      </c>
      <c r="AH5" s="95">
        <v>27</v>
      </c>
      <c r="AI5" s="95">
        <v>28</v>
      </c>
      <c r="AJ5" s="95">
        <v>29</v>
      </c>
      <c r="AK5" s="95">
        <v>30</v>
      </c>
      <c r="AL5" s="95">
        <v>31</v>
      </c>
      <c r="AM5" s="95">
        <v>32</v>
      </c>
      <c r="AN5" s="95">
        <v>33</v>
      </c>
      <c r="AO5" s="95">
        <v>34</v>
      </c>
      <c r="AP5" s="245" t="s">
        <v>1230</v>
      </c>
      <c r="AQ5" s="245"/>
      <c r="AR5" s="245"/>
      <c r="AS5" s="245"/>
      <c r="AT5" s="246" t="s">
        <v>1250</v>
      </c>
    </row>
    <row r="6" spans="1:46" s="23" customFormat="1" ht="72.75" customHeight="1" x14ac:dyDescent="0.25">
      <c r="A6" s="254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96" t="s">
        <v>1214</v>
      </c>
      <c r="R6" s="96" t="s">
        <v>1215</v>
      </c>
      <c r="S6" s="96" t="s">
        <v>1216</v>
      </c>
      <c r="T6" s="96" t="s">
        <v>1217</v>
      </c>
      <c r="U6" s="96" t="s">
        <v>1221</v>
      </c>
      <c r="V6" s="96" t="s">
        <v>1222</v>
      </c>
      <c r="W6" s="96" t="s">
        <v>1235</v>
      </c>
      <c r="X6" s="96" t="s">
        <v>1239</v>
      </c>
      <c r="Y6" s="97" t="s">
        <v>1237</v>
      </c>
      <c r="Z6" s="97" t="s">
        <v>1236</v>
      </c>
      <c r="AA6" s="97" t="s">
        <v>1253</v>
      </c>
      <c r="AB6" s="97" t="s">
        <v>1238</v>
      </c>
      <c r="AC6" s="97" t="s">
        <v>1254</v>
      </c>
      <c r="AD6" s="97" t="s">
        <v>1240</v>
      </c>
      <c r="AE6" s="97" t="s">
        <v>1241</v>
      </c>
      <c r="AF6" s="97" t="s">
        <v>1242</v>
      </c>
      <c r="AG6" s="97" t="s">
        <v>1243</v>
      </c>
      <c r="AH6" s="97" t="s">
        <v>1255</v>
      </c>
      <c r="AI6" s="97" t="s">
        <v>1256</v>
      </c>
      <c r="AJ6" s="97" t="s">
        <v>1244</v>
      </c>
      <c r="AK6" s="97" t="s">
        <v>1245</v>
      </c>
      <c r="AL6" s="97" t="s">
        <v>1246</v>
      </c>
      <c r="AM6" s="97" t="s">
        <v>1247</v>
      </c>
      <c r="AN6" s="97" t="s">
        <v>1248</v>
      </c>
      <c r="AO6" s="97" t="s">
        <v>1257</v>
      </c>
      <c r="AP6" s="97" t="s">
        <v>1258</v>
      </c>
      <c r="AQ6" s="97" t="s">
        <v>1259</v>
      </c>
      <c r="AR6" s="97" t="s">
        <v>1249</v>
      </c>
      <c r="AS6" s="97" t="s">
        <v>1232</v>
      </c>
      <c r="AT6" s="247"/>
    </row>
    <row r="7" spans="1:46" s="27" customFormat="1" ht="34.5" customHeight="1" thickBot="1" x14ac:dyDescent="0.3">
      <c r="A7" s="90">
        <f>'Paso 3. Estado UDS'!E7</f>
        <v>0</v>
      </c>
      <c r="B7" s="91">
        <f>'Paso 3. Estado UDS'!K7</f>
        <v>0</v>
      </c>
      <c r="C7" s="91">
        <f>'Paso 3. Estado UDS'!E8</f>
        <v>0</v>
      </c>
      <c r="D7" s="92">
        <f>'Paso 3. Estado UDS'!K8</f>
        <v>0</v>
      </c>
      <c r="E7" s="91">
        <f>'Paso 3. Estado UDS'!E9</f>
        <v>0</v>
      </c>
      <c r="F7" s="91">
        <f>'Paso 3. Estado UDS'!K9</f>
        <v>0</v>
      </c>
      <c r="G7" s="91">
        <f>'Paso 3. Estado UDS'!E10</f>
        <v>0</v>
      </c>
      <c r="H7" s="92">
        <f>'Paso 3. Estado UDS'!K10</f>
        <v>0</v>
      </c>
      <c r="I7" s="91">
        <f>'Paso 3. Estado UDS'!E11</f>
        <v>0</v>
      </c>
      <c r="J7" s="92">
        <f>'Paso 3. Estado UDS'!K11</f>
        <v>0</v>
      </c>
      <c r="K7" s="91">
        <f>'Paso 3. Estado UDS'!E12</f>
        <v>0</v>
      </c>
      <c r="L7" s="92">
        <f>'Paso 3. Estado UDS'!K12</f>
        <v>0</v>
      </c>
      <c r="M7" s="91">
        <f>'Paso 3. Estado UDS'!E13</f>
        <v>0</v>
      </c>
      <c r="N7" s="92">
        <f>'Paso 3. Estado UDS'!K13</f>
        <v>0</v>
      </c>
      <c r="O7" s="91">
        <f>'Paso 3. Estado UDS'!E14</f>
        <v>0</v>
      </c>
      <c r="P7" s="92">
        <f>'Paso 3. Estado UDS'!K14</f>
        <v>0</v>
      </c>
      <c r="Q7" s="91">
        <f>'Paso 3. Estado UDS'!F20</f>
        <v>0</v>
      </c>
      <c r="R7" s="91">
        <f>'Paso 3. Estado UDS'!F21</f>
        <v>0</v>
      </c>
      <c r="S7" s="91">
        <f>'Paso 3. Estado UDS'!F22</f>
        <v>0</v>
      </c>
      <c r="T7" s="91">
        <f>'Paso 3. Estado UDS'!F23</f>
        <v>0</v>
      </c>
      <c r="U7" s="91">
        <f>'Paso 3. Estado UDS'!F24</f>
        <v>0</v>
      </c>
      <c r="V7" s="91">
        <f>'Paso 3. Estado UDS'!F25</f>
        <v>0</v>
      </c>
      <c r="W7" s="92">
        <f>'Paso 3. Estado UDS'!M20</f>
        <v>0</v>
      </c>
      <c r="X7" s="92">
        <f>'Paso 3. Estado UDS'!M21</f>
        <v>0</v>
      </c>
      <c r="Y7" s="91">
        <f>'Paso 3. Estado UDS'!L29</f>
        <v>0</v>
      </c>
      <c r="Z7" s="91">
        <f>'Paso 3. Estado UDS'!L30</f>
        <v>0</v>
      </c>
      <c r="AA7" s="91">
        <f>'Paso 3. Estado UDS'!L31</f>
        <v>0</v>
      </c>
      <c r="AB7" s="91">
        <f>'Paso 3. Estado UDS'!L32</f>
        <v>0</v>
      </c>
      <c r="AC7" s="91">
        <f>'Paso 3. Estado UDS'!L34</f>
        <v>0</v>
      </c>
      <c r="AD7" s="91">
        <f>'Paso 3. Estado UDS'!L36</f>
        <v>0</v>
      </c>
      <c r="AE7" s="91">
        <f>'Paso 3. Estado UDS'!L37</f>
        <v>0</v>
      </c>
      <c r="AF7" s="91">
        <f>'Paso 3. Estado UDS'!L38</f>
        <v>0</v>
      </c>
      <c r="AG7" s="91">
        <f>'Paso 3. Estado UDS'!L39</f>
        <v>0</v>
      </c>
      <c r="AH7" s="91">
        <f>'Paso 3. Estado UDS'!L40</f>
        <v>0</v>
      </c>
      <c r="AI7" s="91">
        <f>'Paso 3. Estado UDS'!L41</f>
        <v>0</v>
      </c>
      <c r="AJ7" s="91">
        <f>'Paso 3. Estado UDS'!L42</f>
        <v>0</v>
      </c>
      <c r="AK7" s="91">
        <f>'Paso 3. Estado UDS'!L43</f>
        <v>0</v>
      </c>
      <c r="AL7" s="91">
        <f>'Paso 3. Estado UDS'!L44</f>
        <v>0</v>
      </c>
      <c r="AM7" s="91">
        <f>'Paso 3. Estado UDS'!L46</f>
        <v>0</v>
      </c>
      <c r="AN7" s="91">
        <f>'Paso 3. Estado UDS'!L47</f>
        <v>0</v>
      </c>
      <c r="AO7" s="91">
        <f>'Paso 3. Estado UDS'!L48</f>
        <v>0</v>
      </c>
      <c r="AP7" s="93">
        <f>'Paso 3. Estado UDS'!J56</f>
        <v>0</v>
      </c>
      <c r="AQ7" s="93">
        <f>'Paso 3. Estado UDS'!J57</f>
        <v>0</v>
      </c>
      <c r="AR7" s="93">
        <f>'Paso 3. Estado UDS'!J58</f>
        <v>0</v>
      </c>
      <c r="AS7" s="93">
        <f>'Paso 3. Estado UDS'!J60</f>
        <v>0</v>
      </c>
      <c r="AT7" s="94">
        <f>'Paso 3. Estado UDS'!J61</f>
        <v>0</v>
      </c>
    </row>
    <row r="8" spans="1:46" ht="15" thickBot="1" x14ac:dyDescent="0.3"/>
    <row r="9" spans="1:46" s="5" customFormat="1" ht="16.5" customHeight="1" x14ac:dyDescent="0.25">
      <c r="A9" s="154" t="s">
        <v>1181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6"/>
    </row>
    <row r="10" spans="1:46" s="5" customFormat="1" ht="14.25" customHeight="1" x14ac:dyDescent="0.25">
      <c r="A10" s="141" t="s">
        <v>1182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3"/>
    </row>
    <row r="11" spans="1:46" s="5" customFormat="1" ht="15" customHeight="1" thickBot="1" x14ac:dyDescent="0.3">
      <c r="A11" s="144" t="s">
        <v>1183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6"/>
    </row>
  </sheetData>
  <sheetProtection sheet="1" objects="1" scenarios="1"/>
  <mergeCells count="31">
    <mergeCell ref="A1:B3"/>
    <mergeCell ref="A4:AD4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C1:AP3"/>
    <mergeCell ref="M5:M6"/>
    <mergeCell ref="AS1:AT1"/>
    <mergeCell ref="AS2:AT2"/>
    <mergeCell ref="AQ3:AT3"/>
    <mergeCell ref="AQ1:AR1"/>
    <mergeCell ref="AQ2:AR2"/>
    <mergeCell ref="A9:AT9"/>
    <mergeCell ref="A10:AT10"/>
    <mergeCell ref="A11:AT11"/>
    <mergeCell ref="Q5:V5"/>
    <mergeCell ref="W5:X5"/>
    <mergeCell ref="AP5:AS5"/>
    <mergeCell ref="AT5:AT6"/>
    <mergeCell ref="N5:N6"/>
    <mergeCell ref="O5:O6"/>
    <mergeCell ref="P5:P6"/>
  </mergeCells>
  <pageMargins left="0.7" right="0.7" top="0.75" bottom="0.75" header="0.3" footer="0.3"/>
  <pageSetup scale="1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65"/>
  <sheetViews>
    <sheetView workbookViewId="0">
      <selection activeCell="F137" sqref="F137"/>
    </sheetView>
  </sheetViews>
  <sheetFormatPr baseColWidth="10" defaultColWidth="11.42578125" defaultRowHeight="12.75" x14ac:dyDescent="0.2"/>
  <cols>
    <col min="1" max="1" width="25.85546875" style="2" customWidth="1"/>
    <col min="2" max="34" width="17.85546875" style="2" customWidth="1"/>
    <col min="35" max="16384" width="11.42578125" style="2"/>
  </cols>
  <sheetData>
    <row r="1" spans="1:35" x14ac:dyDescent="0.2">
      <c r="A1" s="1" t="s">
        <v>39</v>
      </c>
      <c r="B1" s="1" t="s">
        <v>40</v>
      </c>
    </row>
    <row r="2" spans="1:35" x14ac:dyDescent="0.2">
      <c r="A2" s="3" t="s">
        <v>41</v>
      </c>
      <c r="B2" s="4" t="s">
        <v>41</v>
      </c>
      <c r="C2" s="4" t="s">
        <v>42</v>
      </c>
      <c r="D2" s="4" t="s">
        <v>43</v>
      </c>
      <c r="E2" s="4" t="s">
        <v>44</v>
      </c>
      <c r="F2" s="4" t="s">
        <v>45</v>
      </c>
      <c r="G2" s="4" t="s">
        <v>46</v>
      </c>
      <c r="H2" s="4" t="s">
        <v>47</v>
      </c>
      <c r="I2" s="4" t="s">
        <v>48</v>
      </c>
      <c r="J2" s="4" t="s">
        <v>49</v>
      </c>
      <c r="K2" s="4" t="s">
        <v>50</v>
      </c>
      <c r="L2" s="4" t="s">
        <v>51</v>
      </c>
      <c r="M2" s="4" t="s">
        <v>52</v>
      </c>
      <c r="N2" s="4" t="s">
        <v>53</v>
      </c>
      <c r="O2" s="4" t="s">
        <v>54</v>
      </c>
      <c r="P2" s="4" t="s">
        <v>55</v>
      </c>
      <c r="Q2" s="4" t="s">
        <v>56</v>
      </c>
      <c r="R2" s="4" t="s">
        <v>57</v>
      </c>
      <c r="S2" s="4" t="s">
        <v>58</v>
      </c>
      <c r="T2" s="4" t="s">
        <v>59</v>
      </c>
      <c r="U2" s="4" t="s">
        <v>60</v>
      </c>
      <c r="V2" s="4" t="s">
        <v>61</v>
      </c>
      <c r="W2" s="4" t="s">
        <v>62</v>
      </c>
      <c r="X2" s="4" t="s">
        <v>63</v>
      </c>
      <c r="Y2" s="4" t="s">
        <v>64</v>
      </c>
      <c r="Z2" s="4" t="s">
        <v>65</v>
      </c>
      <c r="AA2" s="4" t="s">
        <v>66</v>
      </c>
      <c r="AB2" s="4" t="s">
        <v>67</v>
      </c>
      <c r="AC2" s="4" t="s">
        <v>68</v>
      </c>
      <c r="AD2" s="4" t="s">
        <v>69</v>
      </c>
      <c r="AE2" s="4" t="s">
        <v>70</v>
      </c>
      <c r="AF2" s="4" t="s">
        <v>71</v>
      </c>
      <c r="AG2" s="4" t="s">
        <v>72</v>
      </c>
      <c r="AH2" s="4" t="s">
        <v>73</v>
      </c>
      <c r="AI2" s="4" t="s">
        <v>1162</v>
      </c>
    </row>
    <row r="3" spans="1:35" x14ac:dyDescent="0.2">
      <c r="A3" s="3" t="s">
        <v>42</v>
      </c>
      <c r="B3" s="2" t="s">
        <v>74</v>
      </c>
      <c r="C3" s="2" t="s">
        <v>75</v>
      </c>
      <c r="D3" s="2" t="s">
        <v>43</v>
      </c>
      <c r="E3" s="2" t="s">
        <v>76</v>
      </c>
      <c r="F3" s="2" t="s">
        <v>77</v>
      </c>
      <c r="G3" s="2" t="s">
        <v>78</v>
      </c>
      <c r="H3" s="2" t="s">
        <v>79</v>
      </c>
      <c r="I3" s="2" t="s">
        <v>80</v>
      </c>
      <c r="J3" s="2" t="s">
        <v>81</v>
      </c>
      <c r="K3" s="2" t="s">
        <v>82</v>
      </c>
      <c r="L3" s="2" t="s">
        <v>83</v>
      </c>
      <c r="M3" s="2" t="s">
        <v>84</v>
      </c>
      <c r="N3" s="2" t="s">
        <v>85</v>
      </c>
      <c r="O3" s="2" t="s">
        <v>86</v>
      </c>
      <c r="P3" s="2" t="s">
        <v>87</v>
      </c>
      <c r="Q3" s="2" t="s">
        <v>88</v>
      </c>
      <c r="R3" s="2" t="s">
        <v>89</v>
      </c>
      <c r="S3" s="2" t="s">
        <v>90</v>
      </c>
      <c r="T3" s="2" t="s">
        <v>81</v>
      </c>
      <c r="U3" s="2" t="s">
        <v>91</v>
      </c>
      <c r="V3" s="2" t="s">
        <v>92</v>
      </c>
      <c r="W3" s="2" t="s">
        <v>93</v>
      </c>
      <c r="X3" s="2" t="s">
        <v>94</v>
      </c>
      <c r="Y3" s="2" t="s">
        <v>95</v>
      </c>
      <c r="Z3" s="2" t="s">
        <v>96</v>
      </c>
      <c r="AA3" s="2" t="s">
        <v>97</v>
      </c>
      <c r="AB3" s="2" t="s">
        <v>98</v>
      </c>
      <c r="AC3" s="2" t="s">
        <v>99</v>
      </c>
      <c r="AD3" s="2" t="s">
        <v>100</v>
      </c>
      <c r="AE3" s="2" t="s">
        <v>101</v>
      </c>
      <c r="AF3" s="2" t="s">
        <v>102</v>
      </c>
      <c r="AG3" s="2" t="s">
        <v>103</v>
      </c>
      <c r="AH3" s="2" t="s">
        <v>104</v>
      </c>
      <c r="AI3" s="2" t="s">
        <v>1123</v>
      </c>
    </row>
    <row r="4" spans="1:35" x14ac:dyDescent="0.2">
      <c r="A4" s="3" t="s">
        <v>43</v>
      </c>
      <c r="B4" s="2" t="s">
        <v>105</v>
      </c>
      <c r="C4" s="2" t="s">
        <v>106</v>
      </c>
      <c r="D4" s="2" t="s">
        <v>107</v>
      </c>
      <c r="E4" s="2" t="s">
        <v>108</v>
      </c>
      <c r="G4" s="2" t="s">
        <v>109</v>
      </c>
      <c r="H4" s="2" t="s">
        <v>110</v>
      </c>
      <c r="I4" s="2" t="s">
        <v>111</v>
      </c>
      <c r="J4" s="2" t="s">
        <v>112</v>
      </c>
      <c r="K4" s="2" t="s">
        <v>113</v>
      </c>
      <c r="L4" s="2" t="s">
        <v>114</v>
      </c>
      <c r="M4" s="2" t="s">
        <v>115</v>
      </c>
      <c r="N4" s="2" t="s">
        <v>116</v>
      </c>
      <c r="O4" s="2" t="s">
        <v>100</v>
      </c>
      <c r="P4" s="2" t="s">
        <v>93</v>
      </c>
      <c r="Q4" s="2" t="s">
        <v>117</v>
      </c>
      <c r="R4" s="2" t="s">
        <v>118</v>
      </c>
      <c r="S4" s="2" t="s">
        <v>119</v>
      </c>
      <c r="T4" s="2" t="s">
        <v>120</v>
      </c>
      <c r="U4" s="2" t="s">
        <v>121</v>
      </c>
      <c r="V4" s="2" t="s">
        <v>122</v>
      </c>
      <c r="W4" s="2" t="s">
        <v>123</v>
      </c>
      <c r="X4" s="2" t="s">
        <v>124</v>
      </c>
      <c r="Y4" s="2" t="s">
        <v>125</v>
      </c>
      <c r="Z4" s="2" t="s">
        <v>100</v>
      </c>
      <c r="AA4" s="2" t="s">
        <v>126</v>
      </c>
      <c r="AB4" s="2" t="s">
        <v>127</v>
      </c>
      <c r="AC4" s="2" t="s">
        <v>81</v>
      </c>
      <c r="AD4" s="2" t="s">
        <v>128</v>
      </c>
      <c r="AE4" s="2" t="s">
        <v>129</v>
      </c>
      <c r="AF4" s="2" t="s">
        <v>130</v>
      </c>
      <c r="AG4" s="2" t="s">
        <v>131</v>
      </c>
      <c r="AH4" s="2" t="s">
        <v>132</v>
      </c>
      <c r="AI4" s="2" t="s">
        <v>1127</v>
      </c>
    </row>
    <row r="5" spans="1:35" x14ac:dyDescent="0.2">
      <c r="A5" s="3" t="s">
        <v>44</v>
      </c>
      <c r="B5" s="2" t="s">
        <v>133</v>
      </c>
      <c r="C5" s="2" t="s">
        <v>134</v>
      </c>
      <c r="D5" s="2" t="s">
        <v>135</v>
      </c>
      <c r="E5" s="2" t="s">
        <v>136</v>
      </c>
      <c r="G5" s="2" t="s">
        <v>137</v>
      </c>
      <c r="H5" s="2" t="s">
        <v>138</v>
      </c>
      <c r="I5" s="2" t="s">
        <v>139</v>
      </c>
      <c r="J5" s="2" t="s">
        <v>140</v>
      </c>
      <c r="K5" s="2" t="s">
        <v>141</v>
      </c>
      <c r="L5" s="2" t="s">
        <v>126</v>
      </c>
      <c r="M5" s="2" t="s">
        <v>142</v>
      </c>
      <c r="N5" s="2" t="s">
        <v>143</v>
      </c>
      <c r="O5" s="2" t="s">
        <v>144</v>
      </c>
      <c r="P5" s="2" t="s">
        <v>145</v>
      </c>
      <c r="Q5" s="2" t="s">
        <v>146</v>
      </c>
      <c r="R5" s="2" t="s">
        <v>147</v>
      </c>
      <c r="S5" s="2" t="s">
        <v>148</v>
      </c>
      <c r="T5" s="2" t="s">
        <v>149</v>
      </c>
      <c r="U5" s="2" t="s">
        <v>150</v>
      </c>
      <c r="V5" s="2" t="s">
        <v>151</v>
      </c>
      <c r="W5" s="2" t="s">
        <v>152</v>
      </c>
      <c r="X5" s="2" t="s">
        <v>153</v>
      </c>
      <c r="Y5" s="2" t="s">
        <v>154</v>
      </c>
      <c r="Z5" s="2" t="s">
        <v>155</v>
      </c>
      <c r="AA5" s="2" t="s">
        <v>156</v>
      </c>
      <c r="AC5" s="2" t="s">
        <v>157</v>
      </c>
      <c r="AD5" s="2" t="s">
        <v>158</v>
      </c>
      <c r="AE5" s="2" t="s">
        <v>159</v>
      </c>
      <c r="AF5" s="2" t="s">
        <v>160</v>
      </c>
      <c r="AG5" s="2" t="s">
        <v>161</v>
      </c>
      <c r="AH5" s="2" t="s">
        <v>162</v>
      </c>
      <c r="AI5" s="2" t="s">
        <v>1169</v>
      </c>
    </row>
    <row r="6" spans="1:35" x14ac:dyDescent="0.2">
      <c r="A6" s="3" t="s">
        <v>45</v>
      </c>
      <c r="B6" s="2" t="s">
        <v>163</v>
      </c>
      <c r="C6" s="2" t="s">
        <v>164</v>
      </c>
      <c r="D6" s="2" t="s">
        <v>165</v>
      </c>
      <c r="E6" s="2" t="s">
        <v>166</v>
      </c>
      <c r="G6" s="2" t="s">
        <v>167</v>
      </c>
      <c r="H6" s="2" t="s">
        <v>168</v>
      </c>
      <c r="I6" s="2" t="s">
        <v>169</v>
      </c>
      <c r="J6" s="2" t="s">
        <v>170</v>
      </c>
      <c r="K6" s="2" t="s">
        <v>171</v>
      </c>
      <c r="L6" s="2" t="s">
        <v>46</v>
      </c>
      <c r="M6" s="2" t="s">
        <v>172</v>
      </c>
      <c r="N6" s="2" t="s">
        <v>173</v>
      </c>
      <c r="O6" s="2" t="s">
        <v>174</v>
      </c>
      <c r="P6" s="2" t="s">
        <v>175</v>
      </c>
      <c r="Q6" s="2" t="s">
        <v>176</v>
      </c>
      <c r="R6" s="2" t="s">
        <v>177</v>
      </c>
      <c r="S6" s="2" t="s">
        <v>178</v>
      </c>
      <c r="T6" s="2" t="s">
        <v>179</v>
      </c>
      <c r="U6" s="2" t="s">
        <v>180</v>
      </c>
      <c r="V6" s="2" t="s">
        <v>181</v>
      </c>
      <c r="W6" s="2" t="s">
        <v>182</v>
      </c>
      <c r="X6" s="2" t="s">
        <v>183</v>
      </c>
      <c r="Y6" s="2" t="s">
        <v>184</v>
      </c>
      <c r="Z6" s="2" t="s">
        <v>185</v>
      </c>
      <c r="AA6" s="2" t="s">
        <v>186</v>
      </c>
      <c r="AC6" s="2" t="s">
        <v>187</v>
      </c>
      <c r="AD6" s="2" t="s">
        <v>188</v>
      </c>
      <c r="AE6" s="2" t="s">
        <v>189</v>
      </c>
      <c r="AF6" s="2" t="s">
        <v>114</v>
      </c>
      <c r="AG6" s="2" t="s">
        <v>190</v>
      </c>
      <c r="AH6" s="2" t="s">
        <v>191</v>
      </c>
    </row>
    <row r="7" spans="1:35" x14ac:dyDescent="0.2">
      <c r="A7" s="3" t="s">
        <v>46</v>
      </c>
      <c r="B7" s="2" t="s">
        <v>192</v>
      </c>
      <c r="C7" s="2" t="s">
        <v>193</v>
      </c>
      <c r="D7" s="2" t="s">
        <v>194</v>
      </c>
      <c r="E7" s="2" t="s">
        <v>195</v>
      </c>
      <c r="G7" s="2" t="s">
        <v>196</v>
      </c>
      <c r="H7" s="2" t="s">
        <v>197</v>
      </c>
      <c r="I7" s="2" t="s">
        <v>198</v>
      </c>
      <c r="J7" s="2" t="s">
        <v>199</v>
      </c>
      <c r="K7" s="2" t="s">
        <v>200</v>
      </c>
      <c r="L7" s="2" t="s">
        <v>201</v>
      </c>
      <c r="M7" s="2" t="s">
        <v>202</v>
      </c>
      <c r="N7" s="2" t="s">
        <v>203</v>
      </c>
      <c r="O7" s="2" t="s">
        <v>204</v>
      </c>
      <c r="P7" s="2" t="s">
        <v>205</v>
      </c>
      <c r="Q7" s="2" t="s">
        <v>206</v>
      </c>
      <c r="S7" s="2" t="s">
        <v>207</v>
      </c>
      <c r="T7" s="2" t="s">
        <v>208</v>
      </c>
      <c r="U7" s="2" t="s">
        <v>209</v>
      </c>
      <c r="V7" s="2" t="s">
        <v>210</v>
      </c>
      <c r="W7" s="2" t="s">
        <v>211</v>
      </c>
      <c r="X7" s="2" t="s">
        <v>212</v>
      </c>
      <c r="Y7" s="2" t="s">
        <v>213</v>
      </c>
      <c r="Z7" s="2" t="s">
        <v>54</v>
      </c>
      <c r="AA7" s="2" t="s">
        <v>214</v>
      </c>
      <c r="AC7" s="2" t="s">
        <v>215</v>
      </c>
      <c r="AD7" s="2" t="s">
        <v>216</v>
      </c>
      <c r="AE7" s="2" t="s">
        <v>217</v>
      </c>
      <c r="AF7" s="2" t="s">
        <v>46</v>
      </c>
      <c r="AG7" s="2" t="s">
        <v>218</v>
      </c>
    </row>
    <row r="8" spans="1:35" x14ac:dyDescent="0.2">
      <c r="A8" s="3" t="s">
        <v>47</v>
      </c>
      <c r="B8" s="2" t="s">
        <v>219</v>
      </c>
      <c r="C8" s="2" t="s">
        <v>220</v>
      </c>
      <c r="D8" s="2" t="s">
        <v>221</v>
      </c>
      <c r="E8" s="2" t="s">
        <v>222</v>
      </c>
      <c r="G8" s="2" t="s">
        <v>223</v>
      </c>
      <c r="H8" s="2" t="s">
        <v>224</v>
      </c>
      <c r="I8" s="2" t="s">
        <v>225</v>
      </c>
      <c r="J8" s="2" t="s">
        <v>226</v>
      </c>
      <c r="K8" s="2" t="s">
        <v>227</v>
      </c>
      <c r="L8" s="2" t="s">
        <v>228</v>
      </c>
      <c r="M8" s="2" t="s">
        <v>229</v>
      </c>
      <c r="N8" s="2" t="s">
        <v>230</v>
      </c>
      <c r="O8" s="2" t="s">
        <v>231</v>
      </c>
      <c r="P8" s="2" t="s">
        <v>232</v>
      </c>
      <c r="Q8" s="2" t="s">
        <v>233</v>
      </c>
      <c r="S8" s="2" t="s">
        <v>234</v>
      </c>
      <c r="T8" s="2" t="s">
        <v>235</v>
      </c>
      <c r="U8" s="2" t="s">
        <v>236</v>
      </c>
      <c r="V8" s="2" t="s">
        <v>237</v>
      </c>
      <c r="W8" s="2" t="s">
        <v>168</v>
      </c>
      <c r="X8" s="2" t="s">
        <v>238</v>
      </c>
      <c r="Y8" s="2" t="s">
        <v>239</v>
      </c>
      <c r="Z8" s="2" t="s">
        <v>240</v>
      </c>
      <c r="AA8" s="2" t="s">
        <v>241</v>
      </c>
      <c r="AC8" s="2" t="s">
        <v>242</v>
      </c>
      <c r="AD8" s="2" t="s">
        <v>243</v>
      </c>
      <c r="AE8" s="2" t="s">
        <v>244</v>
      </c>
      <c r="AF8" s="2" t="s">
        <v>245</v>
      </c>
      <c r="AG8" s="2" t="s">
        <v>246</v>
      </c>
    </row>
    <row r="9" spans="1:35" x14ac:dyDescent="0.2">
      <c r="A9" s="3" t="s">
        <v>48</v>
      </c>
      <c r="B9" s="2" t="s">
        <v>247</v>
      </c>
      <c r="C9" s="2" t="s">
        <v>248</v>
      </c>
      <c r="D9" s="2" t="s">
        <v>249</v>
      </c>
      <c r="E9" s="2" t="s">
        <v>250</v>
      </c>
      <c r="G9" s="2" t="s">
        <v>89</v>
      </c>
      <c r="H9" s="2" t="s">
        <v>251</v>
      </c>
      <c r="I9" s="2" t="s">
        <v>252</v>
      </c>
      <c r="J9" s="2" t="s">
        <v>253</v>
      </c>
      <c r="K9" s="2" t="s">
        <v>254</v>
      </c>
      <c r="L9" s="2" t="s">
        <v>255</v>
      </c>
      <c r="M9" s="2" t="s">
        <v>256</v>
      </c>
      <c r="N9" s="2" t="s">
        <v>257</v>
      </c>
      <c r="O9" s="2" t="s">
        <v>258</v>
      </c>
      <c r="P9" s="2" t="s">
        <v>259</v>
      </c>
      <c r="Q9" s="2" t="s">
        <v>260</v>
      </c>
      <c r="S9" s="2" t="s">
        <v>261</v>
      </c>
      <c r="T9" s="2" t="s">
        <v>262</v>
      </c>
      <c r="U9" s="2" t="s">
        <v>263</v>
      </c>
      <c r="V9" s="2" t="s">
        <v>264</v>
      </c>
      <c r="W9" s="2" t="s">
        <v>265</v>
      </c>
      <c r="X9" s="2" t="s">
        <v>266</v>
      </c>
      <c r="Y9" s="2" t="s">
        <v>267</v>
      </c>
      <c r="Z9" s="2" t="s">
        <v>268</v>
      </c>
      <c r="AA9" s="2" t="s">
        <v>269</v>
      </c>
      <c r="AC9" s="2" t="s">
        <v>270</v>
      </c>
      <c r="AD9" s="2" t="s">
        <v>271</v>
      </c>
      <c r="AE9" s="2" t="s">
        <v>272</v>
      </c>
      <c r="AF9" s="2" t="s">
        <v>273</v>
      </c>
    </row>
    <row r="10" spans="1:35" x14ac:dyDescent="0.2">
      <c r="A10" s="3" t="s">
        <v>49</v>
      </c>
      <c r="B10" s="2" t="s">
        <v>274</v>
      </c>
      <c r="C10" s="2" t="s">
        <v>275</v>
      </c>
      <c r="E10" s="2" t="s">
        <v>276</v>
      </c>
      <c r="G10" s="2" t="s">
        <v>277</v>
      </c>
      <c r="H10" s="2" t="s">
        <v>47</v>
      </c>
      <c r="I10" s="2" t="s">
        <v>278</v>
      </c>
      <c r="J10" s="2" t="s">
        <v>279</v>
      </c>
      <c r="K10" s="2" t="s">
        <v>280</v>
      </c>
      <c r="L10" s="2" t="s">
        <v>281</v>
      </c>
      <c r="M10" s="2" t="s">
        <v>282</v>
      </c>
      <c r="N10" s="2" t="s">
        <v>283</v>
      </c>
      <c r="O10" s="2" t="s">
        <v>284</v>
      </c>
      <c r="P10" s="2" t="s">
        <v>285</v>
      </c>
      <c r="Q10" s="2" t="s">
        <v>286</v>
      </c>
      <c r="S10" s="2" t="s">
        <v>287</v>
      </c>
      <c r="T10" s="2" t="s">
        <v>288</v>
      </c>
      <c r="U10" s="2" t="s">
        <v>289</v>
      </c>
      <c r="V10" s="2" t="s">
        <v>290</v>
      </c>
      <c r="W10" s="2" t="s">
        <v>291</v>
      </c>
      <c r="X10" s="2" t="s">
        <v>292</v>
      </c>
      <c r="Y10" s="2" t="s">
        <v>293</v>
      </c>
      <c r="Z10" s="2" t="s">
        <v>294</v>
      </c>
      <c r="AA10" s="2" t="s">
        <v>295</v>
      </c>
      <c r="AC10" s="2" t="s">
        <v>46</v>
      </c>
      <c r="AD10" s="2" t="s">
        <v>296</v>
      </c>
      <c r="AE10" s="2" t="s">
        <v>297</v>
      </c>
      <c r="AF10" s="2" t="s">
        <v>298</v>
      </c>
    </row>
    <row r="11" spans="1:35" x14ac:dyDescent="0.2">
      <c r="A11" s="3" t="s">
        <v>50</v>
      </c>
      <c r="B11" s="2" t="s">
        <v>299</v>
      </c>
      <c r="C11" s="2" t="s">
        <v>300</v>
      </c>
      <c r="E11" s="2" t="s">
        <v>301</v>
      </c>
      <c r="G11" s="2" t="s">
        <v>302</v>
      </c>
      <c r="H11" s="2" t="s">
        <v>303</v>
      </c>
      <c r="I11" s="2" t="s">
        <v>304</v>
      </c>
      <c r="J11" s="2" t="s">
        <v>305</v>
      </c>
      <c r="K11" s="2" t="s">
        <v>306</v>
      </c>
      <c r="L11" s="2" t="s">
        <v>307</v>
      </c>
      <c r="M11" s="2" t="s">
        <v>308</v>
      </c>
      <c r="N11" s="2" t="s">
        <v>309</v>
      </c>
      <c r="O11" s="2" t="s">
        <v>310</v>
      </c>
      <c r="P11" s="2" t="s">
        <v>311</v>
      </c>
      <c r="Q11" s="2" t="s">
        <v>312</v>
      </c>
      <c r="S11" s="2" t="s">
        <v>313</v>
      </c>
      <c r="T11" s="2" t="s">
        <v>314</v>
      </c>
      <c r="U11" s="2" t="s">
        <v>315</v>
      </c>
      <c r="V11" s="2" t="s">
        <v>316</v>
      </c>
      <c r="W11" s="2" t="s">
        <v>95</v>
      </c>
      <c r="X11" s="2" t="s">
        <v>317</v>
      </c>
      <c r="Y11" s="2" t="s">
        <v>318</v>
      </c>
      <c r="Z11" s="2" t="s">
        <v>319</v>
      </c>
      <c r="AA11" s="2" t="s">
        <v>320</v>
      </c>
      <c r="AC11" s="2" t="s">
        <v>321</v>
      </c>
      <c r="AD11" s="2" t="s">
        <v>322</v>
      </c>
      <c r="AE11" s="2" t="s">
        <v>323</v>
      </c>
      <c r="AF11" s="2" t="s">
        <v>324</v>
      </c>
    </row>
    <row r="12" spans="1:35" x14ac:dyDescent="0.2">
      <c r="A12" s="3" t="s">
        <v>51</v>
      </c>
      <c r="B12" s="2" t="s">
        <v>325</v>
      </c>
      <c r="C12" s="2" t="s">
        <v>326</v>
      </c>
      <c r="E12" s="2" t="s">
        <v>327</v>
      </c>
      <c r="G12" s="2" t="s">
        <v>328</v>
      </c>
      <c r="H12" s="2" t="s">
        <v>329</v>
      </c>
      <c r="I12" s="2" t="s">
        <v>330</v>
      </c>
      <c r="J12" s="2" t="s">
        <v>331</v>
      </c>
      <c r="K12" s="2" t="s">
        <v>332</v>
      </c>
      <c r="L12" s="2" t="s">
        <v>333</v>
      </c>
      <c r="M12" s="2" t="s">
        <v>334</v>
      </c>
      <c r="N12" s="2" t="s">
        <v>335</v>
      </c>
      <c r="O12" s="2" t="s">
        <v>336</v>
      </c>
      <c r="P12" s="2" t="s">
        <v>337</v>
      </c>
      <c r="S12" s="2" t="s">
        <v>338</v>
      </c>
      <c r="T12" s="2" t="s">
        <v>339</v>
      </c>
      <c r="U12" s="2" t="s">
        <v>340</v>
      </c>
      <c r="V12" s="2" t="s">
        <v>341</v>
      </c>
      <c r="W12" s="2" t="s">
        <v>342</v>
      </c>
      <c r="X12" s="2" t="s">
        <v>343</v>
      </c>
      <c r="Y12" s="2" t="s">
        <v>344</v>
      </c>
      <c r="Z12" s="2" t="s">
        <v>345</v>
      </c>
      <c r="AA12" s="2" t="s">
        <v>346</v>
      </c>
      <c r="AC12" s="2" t="s">
        <v>337</v>
      </c>
      <c r="AD12" s="2" t="s">
        <v>347</v>
      </c>
      <c r="AE12" s="2" t="s">
        <v>348</v>
      </c>
      <c r="AF12" s="2" t="s">
        <v>349</v>
      </c>
    </row>
    <row r="13" spans="1:35" x14ac:dyDescent="0.2">
      <c r="A13" s="3" t="s">
        <v>52</v>
      </c>
      <c r="B13" s="2" t="s">
        <v>350</v>
      </c>
      <c r="C13" s="2" t="s">
        <v>351</v>
      </c>
      <c r="E13" s="2" t="s">
        <v>352</v>
      </c>
      <c r="G13" s="2" t="s">
        <v>353</v>
      </c>
      <c r="H13" s="2" t="s">
        <v>354</v>
      </c>
      <c r="I13" s="2" t="s">
        <v>355</v>
      </c>
      <c r="J13" s="2" t="s">
        <v>356</v>
      </c>
      <c r="K13" s="2" t="s">
        <v>357</v>
      </c>
      <c r="L13" s="2" t="s">
        <v>253</v>
      </c>
      <c r="M13" s="2" t="s">
        <v>358</v>
      </c>
      <c r="N13" s="2" t="s">
        <v>359</v>
      </c>
      <c r="O13" s="2" t="s">
        <v>360</v>
      </c>
      <c r="P13" s="2" t="s">
        <v>361</v>
      </c>
      <c r="S13" s="2" t="s">
        <v>362</v>
      </c>
      <c r="T13" s="2" t="s">
        <v>363</v>
      </c>
      <c r="U13" s="2" t="s">
        <v>364</v>
      </c>
      <c r="V13" s="2" t="s">
        <v>365</v>
      </c>
      <c r="W13" s="2" t="s">
        <v>366</v>
      </c>
      <c r="X13" s="2" t="s">
        <v>367</v>
      </c>
      <c r="Y13" s="2" t="s">
        <v>368</v>
      </c>
      <c r="Z13" s="2" t="s">
        <v>369</v>
      </c>
      <c r="AA13" s="2" t="s">
        <v>370</v>
      </c>
      <c r="AC13" s="2" t="s">
        <v>371</v>
      </c>
      <c r="AD13" s="2" t="s">
        <v>372</v>
      </c>
      <c r="AE13" s="2" t="s">
        <v>373</v>
      </c>
      <c r="AF13" s="2" t="s">
        <v>166</v>
      </c>
    </row>
    <row r="14" spans="1:35" x14ac:dyDescent="0.2">
      <c r="A14" s="3" t="s">
        <v>53</v>
      </c>
      <c r="C14" s="2" t="s">
        <v>374</v>
      </c>
      <c r="E14" s="2" t="s">
        <v>375</v>
      </c>
      <c r="G14" s="2" t="s">
        <v>54</v>
      </c>
      <c r="H14" s="2" t="s">
        <v>48</v>
      </c>
      <c r="I14" s="2" t="s">
        <v>376</v>
      </c>
      <c r="J14" s="2" t="s">
        <v>377</v>
      </c>
      <c r="K14" s="2" t="s">
        <v>378</v>
      </c>
      <c r="L14" s="2" t="s">
        <v>379</v>
      </c>
      <c r="M14" s="2" t="s">
        <v>380</v>
      </c>
      <c r="N14" s="2" t="s">
        <v>381</v>
      </c>
      <c r="O14" s="2" t="s">
        <v>382</v>
      </c>
      <c r="P14" s="2" t="s">
        <v>383</v>
      </c>
      <c r="S14" s="2" t="s">
        <v>384</v>
      </c>
      <c r="T14" s="2" t="s">
        <v>385</v>
      </c>
      <c r="U14" s="2" t="s">
        <v>386</v>
      </c>
      <c r="V14" s="2" t="s">
        <v>386</v>
      </c>
      <c r="W14" s="2" t="s">
        <v>54</v>
      </c>
      <c r="X14" s="2" t="s">
        <v>387</v>
      </c>
      <c r="Y14" s="2" t="s">
        <v>388</v>
      </c>
      <c r="Z14" s="2" t="s">
        <v>389</v>
      </c>
      <c r="AA14" s="2" t="s">
        <v>390</v>
      </c>
      <c r="AC14" s="2" t="s">
        <v>391</v>
      </c>
      <c r="AD14" s="2" t="s">
        <v>392</v>
      </c>
      <c r="AE14" s="2" t="s">
        <v>393</v>
      </c>
      <c r="AF14" s="2" t="s">
        <v>394</v>
      </c>
    </row>
    <row r="15" spans="1:35" x14ac:dyDescent="0.2">
      <c r="A15" s="3" t="s">
        <v>54</v>
      </c>
      <c r="C15" s="2" t="s">
        <v>114</v>
      </c>
      <c r="E15" s="2" t="s">
        <v>395</v>
      </c>
      <c r="G15" s="2" t="s">
        <v>396</v>
      </c>
      <c r="H15" s="2" t="s">
        <v>397</v>
      </c>
      <c r="I15" s="2" t="s">
        <v>398</v>
      </c>
      <c r="J15" s="2" t="s">
        <v>399</v>
      </c>
      <c r="K15" s="2" t="s">
        <v>400</v>
      </c>
      <c r="L15" s="2" t="s">
        <v>401</v>
      </c>
      <c r="M15" s="2" t="s">
        <v>402</v>
      </c>
      <c r="N15" s="2" t="s">
        <v>403</v>
      </c>
      <c r="O15" s="2" t="s">
        <v>404</v>
      </c>
      <c r="P15" s="2" t="s">
        <v>405</v>
      </c>
      <c r="S15" s="2" t="s">
        <v>406</v>
      </c>
      <c r="T15" s="2" t="s">
        <v>407</v>
      </c>
      <c r="U15" s="2" t="s">
        <v>408</v>
      </c>
      <c r="V15" s="2" t="s">
        <v>409</v>
      </c>
      <c r="W15" s="2" t="s">
        <v>410</v>
      </c>
      <c r="X15" s="2" t="s">
        <v>411</v>
      </c>
      <c r="Y15" s="2" t="s">
        <v>412</v>
      </c>
      <c r="AA15" s="2" t="s">
        <v>413</v>
      </c>
      <c r="AC15" s="2" t="s">
        <v>414</v>
      </c>
      <c r="AD15" s="2" t="s">
        <v>415</v>
      </c>
      <c r="AE15" s="2" t="s">
        <v>416</v>
      </c>
      <c r="AF15" s="2" t="s">
        <v>417</v>
      </c>
    </row>
    <row r="16" spans="1:35" x14ac:dyDescent="0.2">
      <c r="A16" s="3" t="s">
        <v>55</v>
      </c>
      <c r="C16" s="2" t="s">
        <v>96</v>
      </c>
      <c r="E16" s="2" t="s">
        <v>286</v>
      </c>
      <c r="G16" s="2" t="s">
        <v>418</v>
      </c>
      <c r="H16" s="2" t="s">
        <v>419</v>
      </c>
      <c r="I16" s="2" t="s">
        <v>420</v>
      </c>
      <c r="J16" s="2" t="s">
        <v>421</v>
      </c>
      <c r="K16" s="2" t="s">
        <v>422</v>
      </c>
      <c r="L16" s="2" t="s">
        <v>423</v>
      </c>
      <c r="M16" s="2" t="s">
        <v>424</v>
      </c>
      <c r="N16" s="2" t="s">
        <v>425</v>
      </c>
      <c r="O16" s="2" t="s">
        <v>426</v>
      </c>
      <c r="P16" s="2" t="s">
        <v>427</v>
      </c>
      <c r="S16" s="2" t="s">
        <v>428</v>
      </c>
      <c r="T16" s="2" t="s">
        <v>429</v>
      </c>
      <c r="U16" s="2" t="s">
        <v>430</v>
      </c>
      <c r="V16" s="2" t="s">
        <v>431</v>
      </c>
      <c r="W16" s="2" t="s">
        <v>432</v>
      </c>
      <c r="X16" s="2" t="s">
        <v>433</v>
      </c>
      <c r="AA16" s="2" t="s">
        <v>434</v>
      </c>
      <c r="AC16" s="2" t="s">
        <v>435</v>
      </c>
      <c r="AD16" s="2" t="s">
        <v>436</v>
      </c>
      <c r="AE16" s="2" t="s">
        <v>437</v>
      </c>
      <c r="AF16" s="2" t="s">
        <v>438</v>
      </c>
    </row>
    <row r="17" spans="1:32" x14ac:dyDescent="0.2">
      <c r="A17" s="3" t="s">
        <v>56</v>
      </c>
      <c r="C17" s="2" t="s">
        <v>187</v>
      </c>
      <c r="E17" s="2" t="s">
        <v>439</v>
      </c>
      <c r="G17" s="2" t="s">
        <v>440</v>
      </c>
      <c r="H17" s="2" t="s">
        <v>441</v>
      </c>
      <c r="I17" s="2" t="s">
        <v>442</v>
      </c>
      <c r="J17" s="2" t="s">
        <v>443</v>
      </c>
      <c r="K17" s="2" t="s">
        <v>444</v>
      </c>
      <c r="L17" s="2" t="s">
        <v>445</v>
      </c>
      <c r="M17" s="2" t="s">
        <v>446</v>
      </c>
      <c r="N17" s="2" t="s">
        <v>447</v>
      </c>
      <c r="O17" s="2" t="s">
        <v>448</v>
      </c>
      <c r="P17" s="2" t="s">
        <v>449</v>
      </c>
      <c r="S17" s="2" t="s">
        <v>450</v>
      </c>
      <c r="T17" s="2" t="s">
        <v>451</v>
      </c>
      <c r="U17" s="2" t="s">
        <v>452</v>
      </c>
      <c r="V17" s="2" t="s">
        <v>453</v>
      </c>
      <c r="W17" s="2" t="s">
        <v>454</v>
      </c>
      <c r="X17" s="2" t="s">
        <v>455</v>
      </c>
      <c r="AC17" s="2" t="s">
        <v>456</v>
      </c>
      <c r="AD17" s="2" t="s">
        <v>457</v>
      </c>
      <c r="AE17" s="2" t="s">
        <v>458</v>
      </c>
      <c r="AF17" s="2" t="s">
        <v>459</v>
      </c>
    </row>
    <row r="18" spans="1:32" x14ac:dyDescent="0.2">
      <c r="A18" s="3" t="s">
        <v>57</v>
      </c>
      <c r="C18" s="2" t="s">
        <v>460</v>
      </c>
      <c r="E18" s="2" t="s">
        <v>461</v>
      </c>
      <c r="G18" s="2" t="s">
        <v>462</v>
      </c>
      <c r="H18" s="2" t="s">
        <v>463</v>
      </c>
      <c r="I18" s="2" t="s">
        <v>464</v>
      </c>
      <c r="J18" s="2" t="s">
        <v>465</v>
      </c>
      <c r="K18" s="2" t="s">
        <v>466</v>
      </c>
      <c r="L18" s="2" t="s">
        <v>467</v>
      </c>
      <c r="M18" s="2" t="s">
        <v>339</v>
      </c>
      <c r="N18" s="2" t="s">
        <v>468</v>
      </c>
      <c r="O18" s="2" t="s">
        <v>469</v>
      </c>
      <c r="P18" s="2" t="s">
        <v>470</v>
      </c>
      <c r="S18" s="2" t="s">
        <v>471</v>
      </c>
      <c r="U18" s="2" t="s">
        <v>472</v>
      </c>
      <c r="V18" s="2" t="s">
        <v>473</v>
      </c>
      <c r="W18" s="2" t="s">
        <v>474</v>
      </c>
      <c r="X18" s="2" t="s">
        <v>475</v>
      </c>
      <c r="AC18" s="2" t="s">
        <v>476</v>
      </c>
      <c r="AD18" s="2" t="s">
        <v>477</v>
      </c>
      <c r="AE18" s="2" t="s">
        <v>478</v>
      </c>
      <c r="AF18" s="2" t="s">
        <v>479</v>
      </c>
    </row>
    <row r="19" spans="1:32" x14ac:dyDescent="0.2">
      <c r="A19" s="3" t="s">
        <v>58</v>
      </c>
      <c r="C19" s="2" t="s">
        <v>480</v>
      </c>
      <c r="E19" s="2" t="s">
        <v>378</v>
      </c>
      <c r="G19" s="2" t="s">
        <v>481</v>
      </c>
      <c r="H19" s="2" t="s">
        <v>482</v>
      </c>
      <c r="I19" s="2" t="s">
        <v>483</v>
      </c>
      <c r="K19" s="2" t="s">
        <v>484</v>
      </c>
      <c r="L19" s="2" t="s">
        <v>485</v>
      </c>
      <c r="M19" s="2" t="s">
        <v>486</v>
      </c>
      <c r="N19" s="2" t="s">
        <v>487</v>
      </c>
      <c r="O19" s="2" t="s">
        <v>488</v>
      </c>
      <c r="P19" s="2" t="s">
        <v>489</v>
      </c>
      <c r="S19" s="2" t="s">
        <v>490</v>
      </c>
      <c r="U19" s="2" t="s">
        <v>491</v>
      </c>
      <c r="V19" s="2" t="s">
        <v>492</v>
      </c>
      <c r="W19" s="2" t="s">
        <v>493</v>
      </c>
      <c r="X19" s="2" t="s">
        <v>494</v>
      </c>
      <c r="AC19" s="2" t="s">
        <v>495</v>
      </c>
      <c r="AD19" s="2" t="s">
        <v>496</v>
      </c>
      <c r="AE19" s="2" t="s">
        <v>497</v>
      </c>
      <c r="AF19" s="2" t="s">
        <v>498</v>
      </c>
    </row>
    <row r="20" spans="1:32" x14ac:dyDescent="0.2">
      <c r="A20" s="3" t="s">
        <v>59</v>
      </c>
      <c r="C20" s="2" t="s">
        <v>499</v>
      </c>
      <c r="E20" s="2" t="s">
        <v>500</v>
      </c>
      <c r="G20" s="2" t="s">
        <v>501</v>
      </c>
      <c r="H20" s="2" t="s">
        <v>502</v>
      </c>
      <c r="I20" s="2" t="s">
        <v>503</v>
      </c>
      <c r="K20" s="2" t="s">
        <v>451</v>
      </c>
      <c r="L20" s="2" t="s">
        <v>504</v>
      </c>
      <c r="M20" s="2" t="s">
        <v>505</v>
      </c>
      <c r="N20" s="2" t="s">
        <v>506</v>
      </c>
      <c r="O20" s="2" t="s">
        <v>507</v>
      </c>
      <c r="P20" s="2" t="s">
        <v>508</v>
      </c>
      <c r="S20" s="2" t="s">
        <v>509</v>
      </c>
      <c r="U20" s="2" t="s">
        <v>510</v>
      </c>
      <c r="V20" s="2" t="s">
        <v>511</v>
      </c>
      <c r="W20" s="2" t="s">
        <v>512</v>
      </c>
      <c r="X20" s="2" t="s">
        <v>513</v>
      </c>
      <c r="AC20" s="2" t="s">
        <v>204</v>
      </c>
      <c r="AD20" s="2" t="s">
        <v>514</v>
      </c>
      <c r="AE20" s="2" t="s">
        <v>515</v>
      </c>
      <c r="AF20" s="2" t="s">
        <v>516</v>
      </c>
    </row>
    <row r="21" spans="1:32" x14ac:dyDescent="0.2">
      <c r="A21" s="3" t="s">
        <v>60</v>
      </c>
      <c r="C21" s="2" t="s">
        <v>270</v>
      </c>
      <c r="E21" s="2" t="s">
        <v>517</v>
      </c>
      <c r="G21" s="2" t="s">
        <v>518</v>
      </c>
      <c r="H21" s="2" t="s">
        <v>519</v>
      </c>
      <c r="I21" s="2" t="s">
        <v>520</v>
      </c>
      <c r="K21" s="2" t="s">
        <v>521</v>
      </c>
      <c r="L21" s="2" t="s">
        <v>522</v>
      </c>
      <c r="M21" s="2" t="s">
        <v>523</v>
      </c>
      <c r="N21" s="2" t="s">
        <v>524</v>
      </c>
      <c r="O21" s="2" t="s">
        <v>525</v>
      </c>
      <c r="P21" s="2" t="s">
        <v>526</v>
      </c>
      <c r="S21" s="2" t="s">
        <v>527</v>
      </c>
      <c r="U21" s="2" t="s">
        <v>528</v>
      </c>
      <c r="V21" s="2" t="s">
        <v>529</v>
      </c>
      <c r="W21" s="2" t="s">
        <v>530</v>
      </c>
      <c r="X21" s="2" t="s">
        <v>531</v>
      </c>
      <c r="AC21" s="2" t="s">
        <v>532</v>
      </c>
      <c r="AD21" s="2" t="s">
        <v>533</v>
      </c>
      <c r="AE21" s="2" t="s">
        <v>534</v>
      </c>
      <c r="AF21" s="2" t="s">
        <v>535</v>
      </c>
    </row>
    <row r="22" spans="1:32" x14ac:dyDescent="0.2">
      <c r="A22" s="3" t="s">
        <v>61</v>
      </c>
      <c r="C22" s="2" t="s">
        <v>303</v>
      </c>
      <c r="E22" s="2" t="s">
        <v>536</v>
      </c>
      <c r="G22" s="2" t="s">
        <v>537</v>
      </c>
      <c r="H22" s="2" t="s">
        <v>538</v>
      </c>
      <c r="I22" s="2" t="s">
        <v>66</v>
      </c>
      <c r="L22" s="2" t="s">
        <v>539</v>
      </c>
      <c r="M22" s="2" t="s">
        <v>540</v>
      </c>
      <c r="N22" s="2" t="s">
        <v>541</v>
      </c>
      <c r="O22" s="2" t="s">
        <v>542</v>
      </c>
      <c r="P22" s="2" t="s">
        <v>543</v>
      </c>
      <c r="S22" s="2" t="s">
        <v>544</v>
      </c>
      <c r="U22" s="2" t="s">
        <v>545</v>
      </c>
      <c r="V22" s="2" t="s">
        <v>546</v>
      </c>
      <c r="W22" s="2" t="s">
        <v>333</v>
      </c>
      <c r="X22" s="2" t="s">
        <v>547</v>
      </c>
      <c r="AC22" s="2" t="s">
        <v>548</v>
      </c>
      <c r="AD22" s="2" t="s">
        <v>549</v>
      </c>
      <c r="AE22" s="2" t="s">
        <v>550</v>
      </c>
      <c r="AF22" s="2" t="s">
        <v>551</v>
      </c>
    </row>
    <row r="23" spans="1:32" x14ac:dyDescent="0.2">
      <c r="A23" s="3" t="s">
        <v>62</v>
      </c>
      <c r="C23" s="2" t="s">
        <v>552</v>
      </c>
      <c r="E23" s="2" t="s">
        <v>553</v>
      </c>
      <c r="G23" s="2" t="s">
        <v>554</v>
      </c>
      <c r="H23" s="2" t="s">
        <v>555</v>
      </c>
      <c r="I23" s="2" t="s">
        <v>556</v>
      </c>
      <c r="L23" s="2" t="s">
        <v>557</v>
      </c>
      <c r="M23" s="2" t="s">
        <v>558</v>
      </c>
      <c r="N23" s="2" t="s">
        <v>559</v>
      </c>
      <c r="O23" s="2" t="s">
        <v>560</v>
      </c>
      <c r="P23" s="2" t="s">
        <v>561</v>
      </c>
      <c r="S23" s="2" t="s">
        <v>562</v>
      </c>
      <c r="U23" s="2" t="s">
        <v>556</v>
      </c>
      <c r="V23" s="2" t="s">
        <v>356</v>
      </c>
      <c r="W23" s="2" t="s">
        <v>563</v>
      </c>
      <c r="X23" s="2" t="s">
        <v>564</v>
      </c>
      <c r="AC23" s="2" t="s">
        <v>565</v>
      </c>
      <c r="AD23" s="2" t="s">
        <v>566</v>
      </c>
      <c r="AE23" s="2" t="s">
        <v>567</v>
      </c>
      <c r="AF23" s="2" t="s">
        <v>568</v>
      </c>
    </row>
    <row r="24" spans="1:32" x14ac:dyDescent="0.2">
      <c r="A24" s="3" t="s">
        <v>63</v>
      </c>
      <c r="C24" s="2" t="s">
        <v>569</v>
      </c>
      <c r="E24" s="2" t="s">
        <v>570</v>
      </c>
      <c r="G24" s="2" t="s">
        <v>571</v>
      </c>
      <c r="H24" s="2" t="s">
        <v>572</v>
      </c>
      <c r="I24" s="2" t="s">
        <v>573</v>
      </c>
      <c r="L24" s="2" t="s">
        <v>574</v>
      </c>
      <c r="M24" s="2" t="s">
        <v>575</v>
      </c>
      <c r="N24" s="2" t="s">
        <v>576</v>
      </c>
      <c r="O24" s="2" t="s">
        <v>577</v>
      </c>
      <c r="P24" s="2" t="s">
        <v>578</v>
      </c>
      <c r="S24" s="2" t="s">
        <v>579</v>
      </c>
      <c r="U24" s="2" t="s">
        <v>580</v>
      </c>
      <c r="V24" s="2" t="s">
        <v>581</v>
      </c>
      <c r="W24" s="2" t="s">
        <v>582</v>
      </c>
      <c r="X24" s="2" t="s">
        <v>583</v>
      </c>
      <c r="AC24" s="2" t="s">
        <v>584</v>
      </c>
      <c r="AD24" s="2" t="s">
        <v>585</v>
      </c>
      <c r="AE24" s="2" t="s">
        <v>586</v>
      </c>
      <c r="AF24" s="2" t="s">
        <v>587</v>
      </c>
    </row>
    <row r="25" spans="1:32" x14ac:dyDescent="0.2">
      <c r="A25" s="3" t="s">
        <v>64</v>
      </c>
      <c r="C25" s="2" t="s">
        <v>588</v>
      </c>
      <c r="E25" s="2" t="s">
        <v>589</v>
      </c>
      <c r="G25" s="2" t="s">
        <v>557</v>
      </c>
      <c r="H25" s="2" t="s">
        <v>590</v>
      </c>
      <c r="I25" s="2" t="s">
        <v>591</v>
      </c>
      <c r="L25" s="2" t="s">
        <v>592</v>
      </c>
      <c r="M25" s="2" t="s">
        <v>593</v>
      </c>
      <c r="N25" s="2" t="s">
        <v>594</v>
      </c>
      <c r="O25" s="2" t="s">
        <v>595</v>
      </c>
      <c r="P25" s="2" t="s">
        <v>596</v>
      </c>
      <c r="S25" s="2" t="s">
        <v>483</v>
      </c>
      <c r="U25" s="2" t="s">
        <v>597</v>
      </c>
      <c r="V25" s="2" t="s">
        <v>598</v>
      </c>
      <c r="W25" s="2" t="s">
        <v>599</v>
      </c>
      <c r="X25" s="2" t="s">
        <v>600</v>
      </c>
      <c r="AC25" s="2" t="s">
        <v>601</v>
      </c>
      <c r="AD25" s="2" t="s">
        <v>602</v>
      </c>
      <c r="AE25" s="2" t="s">
        <v>603</v>
      </c>
      <c r="AF25" s="2" t="s">
        <v>604</v>
      </c>
    </row>
    <row r="26" spans="1:32" x14ac:dyDescent="0.2">
      <c r="A26" s="3" t="s">
        <v>65</v>
      </c>
      <c r="C26" s="2" t="s">
        <v>48</v>
      </c>
      <c r="G26" s="2" t="s">
        <v>605</v>
      </c>
      <c r="H26" s="2" t="s">
        <v>606</v>
      </c>
      <c r="I26" s="2" t="s">
        <v>607</v>
      </c>
      <c r="L26" s="2" t="s">
        <v>608</v>
      </c>
      <c r="M26" s="2" t="s">
        <v>609</v>
      </c>
      <c r="N26" s="2" t="s">
        <v>610</v>
      </c>
      <c r="O26" s="2" t="s">
        <v>611</v>
      </c>
      <c r="P26" s="2" t="s">
        <v>612</v>
      </c>
      <c r="S26" s="2" t="s">
        <v>613</v>
      </c>
      <c r="U26" s="2" t="s">
        <v>614</v>
      </c>
      <c r="V26" s="2" t="s">
        <v>615</v>
      </c>
      <c r="W26" s="2" t="s">
        <v>616</v>
      </c>
      <c r="X26" s="2" t="s">
        <v>617</v>
      </c>
      <c r="AC26" s="2" t="s">
        <v>618</v>
      </c>
      <c r="AD26" s="2" t="s">
        <v>619</v>
      </c>
      <c r="AE26" s="2" t="s">
        <v>620</v>
      </c>
      <c r="AF26" s="2" t="s">
        <v>347</v>
      </c>
    </row>
    <row r="27" spans="1:32" x14ac:dyDescent="0.2">
      <c r="A27" s="3" t="s">
        <v>66</v>
      </c>
      <c r="C27" s="2" t="s">
        <v>621</v>
      </c>
      <c r="G27" s="2" t="s">
        <v>622</v>
      </c>
      <c r="H27" s="2" t="s">
        <v>623</v>
      </c>
      <c r="I27" s="2" t="s">
        <v>624</v>
      </c>
      <c r="L27" s="2" t="s">
        <v>625</v>
      </c>
      <c r="M27" s="2" t="s">
        <v>626</v>
      </c>
      <c r="N27" s="2" t="s">
        <v>627</v>
      </c>
      <c r="O27" s="2" t="s">
        <v>628</v>
      </c>
      <c r="P27" s="2" t="s">
        <v>440</v>
      </c>
      <c r="S27" s="2" t="s">
        <v>629</v>
      </c>
      <c r="U27" s="2" t="s">
        <v>630</v>
      </c>
      <c r="V27" s="2" t="s">
        <v>631</v>
      </c>
      <c r="W27" s="2" t="s">
        <v>632</v>
      </c>
      <c r="X27" s="2" t="s">
        <v>633</v>
      </c>
      <c r="AC27" s="2" t="s">
        <v>634</v>
      </c>
      <c r="AD27" s="2" t="s">
        <v>69</v>
      </c>
      <c r="AE27" s="2" t="s">
        <v>635</v>
      </c>
      <c r="AF27" s="2" t="s">
        <v>163</v>
      </c>
    </row>
    <row r="28" spans="1:32" x14ac:dyDescent="0.2">
      <c r="A28" s="3" t="s">
        <v>67</v>
      </c>
      <c r="C28" s="2" t="s">
        <v>636</v>
      </c>
      <c r="G28" s="2" t="s">
        <v>637</v>
      </c>
      <c r="H28" s="2" t="s">
        <v>638</v>
      </c>
      <c r="I28" s="2" t="s">
        <v>639</v>
      </c>
      <c r="L28" s="2" t="s">
        <v>640</v>
      </c>
      <c r="N28" s="2" t="s">
        <v>520</v>
      </c>
      <c r="O28" s="2" t="s">
        <v>641</v>
      </c>
      <c r="P28" s="2" t="s">
        <v>642</v>
      </c>
      <c r="S28" s="2" t="s">
        <v>643</v>
      </c>
      <c r="U28" s="2" t="s">
        <v>644</v>
      </c>
      <c r="V28" s="2" t="s">
        <v>593</v>
      </c>
      <c r="W28" s="2" t="s">
        <v>645</v>
      </c>
      <c r="X28" s="2" t="s">
        <v>646</v>
      </c>
      <c r="AC28" s="2" t="s">
        <v>647</v>
      </c>
      <c r="AD28" s="2" t="s">
        <v>648</v>
      </c>
      <c r="AE28" s="2" t="s">
        <v>649</v>
      </c>
      <c r="AF28" s="2" t="s">
        <v>650</v>
      </c>
    </row>
    <row r="29" spans="1:32" x14ac:dyDescent="0.2">
      <c r="A29" s="3" t="s">
        <v>68</v>
      </c>
      <c r="C29" s="2" t="s">
        <v>651</v>
      </c>
      <c r="G29" s="2" t="s">
        <v>652</v>
      </c>
      <c r="H29" s="2" t="s">
        <v>653</v>
      </c>
      <c r="I29" s="2" t="s">
        <v>654</v>
      </c>
      <c r="L29" s="2" t="s">
        <v>655</v>
      </c>
      <c r="N29" s="2" t="s">
        <v>656</v>
      </c>
      <c r="O29" s="2" t="s">
        <v>657</v>
      </c>
      <c r="P29" s="2" t="s">
        <v>658</v>
      </c>
      <c r="S29" s="2" t="s">
        <v>659</v>
      </c>
      <c r="U29" s="2" t="s">
        <v>660</v>
      </c>
      <c r="V29" s="2" t="s">
        <v>661</v>
      </c>
      <c r="W29" s="2" t="s">
        <v>662</v>
      </c>
      <c r="X29" s="2" t="s">
        <v>663</v>
      </c>
      <c r="AC29" s="2" t="s">
        <v>664</v>
      </c>
      <c r="AE29" s="2" t="s">
        <v>665</v>
      </c>
      <c r="AF29" s="2" t="s">
        <v>666</v>
      </c>
    </row>
    <row r="30" spans="1:32" x14ac:dyDescent="0.2">
      <c r="A30" s="3" t="s">
        <v>69</v>
      </c>
      <c r="C30" s="2" t="s">
        <v>667</v>
      </c>
      <c r="G30" s="2" t="s">
        <v>668</v>
      </c>
      <c r="H30" s="2" t="s">
        <v>669</v>
      </c>
      <c r="L30" s="2" t="s">
        <v>670</v>
      </c>
      <c r="N30" s="2" t="s">
        <v>671</v>
      </c>
      <c r="O30" s="2" t="s">
        <v>672</v>
      </c>
      <c r="P30" s="2" t="s">
        <v>673</v>
      </c>
      <c r="S30" s="2" t="s">
        <v>674</v>
      </c>
      <c r="U30" s="2" t="s">
        <v>675</v>
      </c>
      <c r="V30" s="2" t="s">
        <v>676</v>
      </c>
      <c r="W30" s="2" t="s">
        <v>677</v>
      </c>
      <c r="X30" s="2" t="s">
        <v>325</v>
      </c>
      <c r="AC30" s="2" t="s">
        <v>440</v>
      </c>
      <c r="AE30" s="2" t="s">
        <v>678</v>
      </c>
      <c r="AF30" s="2" t="s">
        <v>679</v>
      </c>
    </row>
    <row r="31" spans="1:32" x14ac:dyDescent="0.2">
      <c r="A31" s="3" t="s">
        <v>70</v>
      </c>
      <c r="C31" s="2" t="s">
        <v>680</v>
      </c>
      <c r="G31" s="2" t="s">
        <v>681</v>
      </c>
      <c r="H31" s="2" t="s">
        <v>682</v>
      </c>
      <c r="L31" s="2" t="s">
        <v>683</v>
      </c>
      <c r="N31" s="2" t="s">
        <v>684</v>
      </c>
      <c r="O31" s="2" t="s">
        <v>685</v>
      </c>
      <c r="P31" s="2" t="s">
        <v>686</v>
      </c>
      <c r="S31" s="2" t="s">
        <v>687</v>
      </c>
      <c r="U31" s="2" t="s">
        <v>688</v>
      </c>
      <c r="V31" s="2" t="s">
        <v>689</v>
      </c>
      <c r="W31" s="2" t="s">
        <v>690</v>
      </c>
      <c r="X31" s="2" t="s">
        <v>691</v>
      </c>
      <c r="AC31" s="2" t="s">
        <v>692</v>
      </c>
      <c r="AE31" s="2" t="s">
        <v>693</v>
      </c>
      <c r="AF31" s="2" t="s">
        <v>581</v>
      </c>
    </row>
    <row r="32" spans="1:32" x14ac:dyDescent="0.2">
      <c r="A32" s="3" t="s">
        <v>71</v>
      </c>
      <c r="C32" s="2" t="s">
        <v>694</v>
      </c>
      <c r="G32" s="2" t="s">
        <v>695</v>
      </c>
      <c r="H32" s="2" t="s">
        <v>696</v>
      </c>
      <c r="L32" s="2" t="s">
        <v>697</v>
      </c>
      <c r="N32" s="2" t="s">
        <v>698</v>
      </c>
      <c r="O32" s="2" t="s">
        <v>699</v>
      </c>
      <c r="P32" s="2" t="s">
        <v>700</v>
      </c>
      <c r="S32" s="2" t="s">
        <v>701</v>
      </c>
      <c r="U32" s="2" t="s">
        <v>702</v>
      </c>
      <c r="W32" s="2" t="s">
        <v>703</v>
      </c>
      <c r="X32" s="2" t="s">
        <v>704</v>
      </c>
      <c r="AC32" s="2" t="s">
        <v>705</v>
      </c>
      <c r="AE32" s="2" t="s">
        <v>706</v>
      </c>
      <c r="AF32" s="2" t="s">
        <v>707</v>
      </c>
    </row>
    <row r="33" spans="1:32" x14ac:dyDescent="0.2">
      <c r="A33" s="3" t="s">
        <v>72</v>
      </c>
      <c r="C33" s="2" t="s">
        <v>708</v>
      </c>
      <c r="G33" s="2" t="s">
        <v>709</v>
      </c>
      <c r="H33" s="2" t="s">
        <v>710</v>
      </c>
      <c r="L33" s="2" t="s">
        <v>711</v>
      </c>
      <c r="N33" s="2" t="s">
        <v>712</v>
      </c>
      <c r="P33" s="2" t="s">
        <v>713</v>
      </c>
      <c r="S33" s="2" t="s">
        <v>714</v>
      </c>
      <c r="W33" s="2" t="s">
        <v>715</v>
      </c>
      <c r="X33" s="2" t="s">
        <v>716</v>
      </c>
      <c r="AC33" s="2" t="s">
        <v>717</v>
      </c>
      <c r="AE33" s="2" t="s">
        <v>718</v>
      </c>
      <c r="AF33" s="2" t="s">
        <v>719</v>
      </c>
    </row>
    <row r="34" spans="1:32" x14ac:dyDescent="0.2">
      <c r="A34" s="2" t="s">
        <v>73</v>
      </c>
      <c r="C34" s="2" t="s">
        <v>720</v>
      </c>
      <c r="G34" s="2" t="s">
        <v>721</v>
      </c>
      <c r="H34" s="2" t="s">
        <v>722</v>
      </c>
      <c r="L34" s="2" t="s">
        <v>723</v>
      </c>
      <c r="P34" s="2" t="s">
        <v>724</v>
      </c>
      <c r="S34" s="2" t="s">
        <v>725</v>
      </c>
      <c r="W34" s="2" t="s">
        <v>726</v>
      </c>
      <c r="X34" s="2" t="s">
        <v>727</v>
      </c>
      <c r="AC34" s="2" t="s">
        <v>728</v>
      </c>
      <c r="AE34" s="2" t="s">
        <v>729</v>
      </c>
      <c r="AF34" s="2" t="s">
        <v>585</v>
      </c>
    </row>
    <row r="35" spans="1:32" x14ac:dyDescent="0.2">
      <c r="C35" s="2" t="s">
        <v>730</v>
      </c>
      <c r="G35" s="2" t="s">
        <v>731</v>
      </c>
      <c r="H35" s="2" t="s">
        <v>732</v>
      </c>
      <c r="L35" s="2" t="s">
        <v>733</v>
      </c>
      <c r="P35" s="2" t="s">
        <v>734</v>
      </c>
      <c r="S35" s="2" t="s">
        <v>735</v>
      </c>
      <c r="W35" s="2" t="s">
        <v>347</v>
      </c>
      <c r="X35" s="2" t="s">
        <v>344</v>
      </c>
      <c r="AC35" s="2" t="s">
        <v>736</v>
      </c>
      <c r="AE35" s="2" t="s">
        <v>737</v>
      </c>
      <c r="AF35" s="2" t="s">
        <v>738</v>
      </c>
    </row>
    <row r="36" spans="1:32" x14ac:dyDescent="0.2">
      <c r="C36" s="2" t="s">
        <v>739</v>
      </c>
      <c r="G36" s="2" t="s">
        <v>740</v>
      </c>
      <c r="H36" s="2" t="s">
        <v>741</v>
      </c>
      <c r="L36" s="2" t="s">
        <v>742</v>
      </c>
      <c r="P36" s="2" t="s">
        <v>743</v>
      </c>
      <c r="S36" s="2" t="s">
        <v>744</v>
      </c>
      <c r="W36" s="2" t="s">
        <v>745</v>
      </c>
      <c r="X36" s="2" t="s">
        <v>746</v>
      </c>
      <c r="AC36" s="2" t="s">
        <v>747</v>
      </c>
      <c r="AE36" s="2" t="s">
        <v>748</v>
      </c>
      <c r="AF36" s="2" t="s">
        <v>749</v>
      </c>
    </row>
    <row r="37" spans="1:32" x14ac:dyDescent="0.2">
      <c r="C37" s="2" t="s">
        <v>750</v>
      </c>
      <c r="G37" s="2" t="s">
        <v>751</v>
      </c>
      <c r="H37" s="2" t="s">
        <v>752</v>
      </c>
      <c r="L37" s="2" t="s">
        <v>753</v>
      </c>
      <c r="P37" s="2" t="s">
        <v>754</v>
      </c>
      <c r="S37" s="2" t="s">
        <v>755</v>
      </c>
      <c r="W37" s="2" t="s">
        <v>756</v>
      </c>
      <c r="X37" s="2" t="s">
        <v>757</v>
      </c>
      <c r="AC37" s="2" t="s">
        <v>758</v>
      </c>
      <c r="AE37" s="2" t="s">
        <v>759</v>
      </c>
      <c r="AF37" s="2" t="s">
        <v>760</v>
      </c>
    </row>
    <row r="38" spans="1:32" x14ac:dyDescent="0.2">
      <c r="C38" s="2" t="s">
        <v>565</v>
      </c>
      <c r="G38" s="2" t="s">
        <v>761</v>
      </c>
      <c r="H38" s="2" t="s">
        <v>762</v>
      </c>
      <c r="L38" s="2" t="s">
        <v>763</v>
      </c>
      <c r="P38" s="2" t="s">
        <v>764</v>
      </c>
      <c r="S38" s="2" t="s">
        <v>765</v>
      </c>
      <c r="W38" s="2" t="s">
        <v>766</v>
      </c>
      <c r="X38" s="2" t="s">
        <v>767</v>
      </c>
      <c r="AC38" s="2" t="s">
        <v>768</v>
      </c>
      <c r="AE38" s="2" t="s">
        <v>769</v>
      </c>
      <c r="AF38" s="2" t="s">
        <v>770</v>
      </c>
    </row>
    <row r="39" spans="1:32" x14ac:dyDescent="0.2">
      <c r="C39" s="2" t="s">
        <v>263</v>
      </c>
      <c r="G39" s="2" t="s">
        <v>723</v>
      </c>
      <c r="H39" s="2" t="s">
        <v>771</v>
      </c>
      <c r="L39" s="2" t="s">
        <v>69</v>
      </c>
      <c r="P39" s="2" t="s">
        <v>772</v>
      </c>
      <c r="S39" s="2" t="s">
        <v>773</v>
      </c>
      <c r="W39" s="2" t="s">
        <v>774</v>
      </c>
      <c r="X39" s="2" t="s">
        <v>775</v>
      </c>
      <c r="AC39" s="2" t="s">
        <v>776</v>
      </c>
      <c r="AE39" s="2" t="s">
        <v>777</v>
      </c>
      <c r="AF39" s="2" t="s">
        <v>778</v>
      </c>
    </row>
    <row r="40" spans="1:32" x14ac:dyDescent="0.2">
      <c r="C40" s="2" t="s">
        <v>779</v>
      </c>
      <c r="G40" s="2" t="s">
        <v>780</v>
      </c>
      <c r="H40" s="2" t="s">
        <v>781</v>
      </c>
      <c r="L40" s="2" t="s">
        <v>782</v>
      </c>
      <c r="P40" s="2" t="s">
        <v>365</v>
      </c>
      <c r="W40" s="2" t="s">
        <v>783</v>
      </c>
      <c r="X40" s="2" t="s">
        <v>784</v>
      </c>
      <c r="AC40" s="2" t="s">
        <v>384</v>
      </c>
      <c r="AE40" s="2" t="s">
        <v>785</v>
      </c>
      <c r="AF40" s="2" t="s">
        <v>786</v>
      </c>
    </row>
    <row r="41" spans="1:32" x14ac:dyDescent="0.2">
      <c r="C41" s="2" t="s">
        <v>787</v>
      </c>
      <c r="G41" s="2" t="s">
        <v>788</v>
      </c>
      <c r="H41" s="2" t="s">
        <v>789</v>
      </c>
      <c r="L41" s="2" t="s">
        <v>790</v>
      </c>
      <c r="P41" s="2" t="s">
        <v>791</v>
      </c>
      <c r="W41" s="2" t="s">
        <v>792</v>
      </c>
      <c r="X41" s="2" t="s">
        <v>793</v>
      </c>
      <c r="AC41" s="2" t="s">
        <v>794</v>
      </c>
      <c r="AE41" s="2" t="s">
        <v>795</v>
      </c>
      <c r="AF41" s="2" t="s">
        <v>796</v>
      </c>
    </row>
    <row r="42" spans="1:32" x14ac:dyDescent="0.2">
      <c r="C42" s="2" t="s">
        <v>797</v>
      </c>
      <c r="G42" s="2" t="s">
        <v>798</v>
      </c>
      <c r="H42" s="2" t="s">
        <v>799</v>
      </c>
      <c r="L42" s="2" t="s">
        <v>800</v>
      </c>
      <c r="P42" s="2" t="s">
        <v>801</v>
      </c>
      <c r="W42" s="2" t="s">
        <v>62</v>
      </c>
      <c r="X42" s="2" t="s">
        <v>802</v>
      </c>
      <c r="AC42" s="2" t="s">
        <v>803</v>
      </c>
      <c r="AE42" s="2" t="s">
        <v>804</v>
      </c>
      <c r="AF42" s="2" t="s">
        <v>805</v>
      </c>
    </row>
    <row r="43" spans="1:32" x14ac:dyDescent="0.2">
      <c r="C43" s="2" t="s">
        <v>806</v>
      </c>
      <c r="G43" s="2" t="s">
        <v>807</v>
      </c>
      <c r="H43" s="2" t="s">
        <v>808</v>
      </c>
      <c r="L43" s="2" t="s">
        <v>809</v>
      </c>
      <c r="P43" s="2" t="s">
        <v>810</v>
      </c>
      <c r="W43" s="2" t="s">
        <v>811</v>
      </c>
      <c r="AC43" s="2" t="s">
        <v>812</v>
      </c>
      <c r="AE43" s="2" t="s">
        <v>813</v>
      </c>
      <c r="AF43" s="2" t="s">
        <v>814</v>
      </c>
    </row>
    <row r="44" spans="1:32" x14ac:dyDescent="0.2">
      <c r="C44" s="2" t="s">
        <v>815</v>
      </c>
      <c r="G44" s="2" t="s">
        <v>816</v>
      </c>
      <c r="H44" s="2" t="s">
        <v>817</v>
      </c>
      <c r="L44" s="2" t="s">
        <v>818</v>
      </c>
      <c r="P44" s="2" t="s">
        <v>819</v>
      </c>
      <c r="W44" s="2" t="s">
        <v>820</v>
      </c>
      <c r="AC44" s="2" t="s">
        <v>821</v>
      </c>
      <c r="AE44" s="2" t="s">
        <v>822</v>
      </c>
      <c r="AF44" s="2" t="s">
        <v>823</v>
      </c>
    </row>
    <row r="45" spans="1:32" x14ac:dyDescent="0.2">
      <c r="C45" s="2" t="s">
        <v>824</v>
      </c>
      <c r="G45" s="2" t="s">
        <v>825</v>
      </c>
      <c r="H45" s="2" t="s">
        <v>826</v>
      </c>
      <c r="P45" s="2" t="s">
        <v>827</v>
      </c>
      <c r="W45" s="2" t="s">
        <v>828</v>
      </c>
      <c r="AC45" s="2" t="s">
        <v>829</v>
      </c>
      <c r="AE45" s="2" t="s">
        <v>763</v>
      </c>
    </row>
    <row r="46" spans="1:32" x14ac:dyDescent="0.2">
      <c r="C46" s="2" t="s">
        <v>830</v>
      </c>
      <c r="G46" s="2" t="s">
        <v>831</v>
      </c>
      <c r="H46" s="2" t="s">
        <v>832</v>
      </c>
      <c r="P46" s="2" t="s">
        <v>833</v>
      </c>
      <c r="W46" s="2" t="s">
        <v>834</v>
      </c>
      <c r="AC46" s="2" t="s">
        <v>835</v>
      </c>
      <c r="AE46" s="2" t="s">
        <v>836</v>
      </c>
    </row>
    <row r="47" spans="1:32" x14ac:dyDescent="0.2">
      <c r="C47" s="2" t="s">
        <v>837</v>
      </c>
      <c r="G47" s="2" t="s">
        <v>451</v>
      </c>
      <c r="H47" s="2" t="s">
        <v>838</v>
      </c>
      <c r="P47" s="2" t="s">
        <v>839</v>
      </c>
      <c r="W47" s="2" t="s">
        <v>840</v>
      </c>
      <c r="AC47" s="2" t="s">
        <v>841</v>
      </c>
      <c r="AE47" s="2" t="s">
        <v>842</v>
      </c>
    </row>
    <row r="48" spans="1:32" x14ac:dyDescent="0.2">
      <c r="C48" s="2" t="s">
        <v>843</v>
      </c>
      <c r="G48" s="2" t="s">
        <v>844</v>
      </c>
      <c r="H48" s="2" t="s">
        <v>845</v>
      </c>
      <c r="P48" s="2" t="s">
        <v>846</v>
      </c>
      <c r="W48" s="2" t="s">
        <v>98</v>
      </c>
      <c r="AC48" s="2" t="s">
        <v>446</v>
      </c>
      <c r="AE48" s="2" t="s">
        <v>847</v>
      </c>
    </row>
    <row r="49" spans="3:31" x14ac:dyDescent="0.2">
      <c r="C49" s="2" t="s">
        <v>848</v>
      </c>
      <c r="H49" s="2" t="s">
        <v>849</v>
      </c>
      <c r="P49" s="2" t="s">
        <v>850</v>
      </c>
      <c r="W49" s="2" t="s">
        <v>851</v>
      </c>
      <c r="AC49" s="2" t="s">
        <v>852</v>
      </c>
      <c r="AE49" s="2" t="s">
        <v>853</v>
      </c>
    </row>
    <row r="50" spans="3:31" x14ac:dyDescent="0.2">
      <c r="C50" s="2" t="s">
        <v>854</v>
      </c>
      <c r="H50" s="2" t="s">
        <v>163</v>
      </c>
      <c r="P50" s="2" t="s">
        <v>855</v>
      </c>
      <c r="W50" s="2" t="s">
        <v>856</v>
      </c>
      <c r="AC50" s="2" t="s">
        <v>857</v>
      </c>
    </row>
    <row r="51" spans="3:31" x14ac:dyDescent="0.2">
      <c r="C51" s="2" t="s">
        <v>858</v>
      </c>
      <c r="H51" s="2" t="s">
        <v>859</v>
      </c>
      <c r="P51" s="2" t="s">
        <v>860</v>
      </c>
      <c r="W51" s="2" t="s">
        <v>861</v>
      </c>
      <c r="AC51" s="2" t="s">
        <v>862</v>
      </c>
    </row>
    <row r="52" spans="3:31" x14ac:dyDescent="0.2">
      <c r="C52" s="2" t="s">
        <v>863</v>
      </c>
      <c r="H52" s="2" t="s">
        <v>864</v>
      </c>
      <c r="P52" s="2" t="s">
        <v>865</v>
      </c>
      <c r="W52" s="2" t="s">
        <v>866</v>
      </c>
      <c r="AC52" s="2" t="s">
        <v>867</v>
      </c>
    </row>
    <row r="53" spans="3:31" x14ac:dyDescent="0.2">
      <c r="C53" s="2" t="s">
        <v>868</v>
      </c>
      <c r="H53" s="2" t="s">
        <v>869</v>
      </c>
      <c r="P53" s="2" t="s">
        <v>870</v>
      </c>
      <c r="W53" s="2" t="s">
        <v>871</v>
      </c>
      <c r="AC53" s="2" t="s">
        <v>872</v>
      </c>
    </row>
    <row r="54" spans="3:31" x14ac:dyDescent="0.2">
      <c r="C54" s="2" t="s">
        <v>365</v>
      </c>
      <c r="H54" s="2" t="s">
        <v>147</v>
      </c>
      <c r="P54" s="2" t="s">
        <v>873</v>
      </c>
      <c r="W54" s="2" t="s">
        <v>874</v>
      </c>
      <c r="AC54" s="2" t="s">
        <v>875</v>
      </c>
    </row>
    <row r="55" spans="3:31" x14ac:dyDescent="0.2">
      <c r="C55" s="2" t="s">
        <v>384</v>
      </c>
      <c r="H55" s="2" t="s">
        <v>876</v>
      </c>
      <c r="P55" s="2" t="s">
        <v>485</v>
      </c>
      <c r="W55" s="2" t="s">
        <v>877</v>
      </c>
      <c r="AC55" s="2" t="s">
        <v>878</v>
      </c>
    </row>
    <row r="56" spans="3:31" x14ac:dyDescent="0.2">
      <c r="C56" s="2" t="s">
        <v>879</v>
      </c>
      <c r="H56" s="2" t="s">
        <v>880</v>
      </c>
      <c r="P56" s="2" t="s">
        <v>881</v>
      </c>
      <c r="W56" s="2" t="s">
        <v>882</v>
      </c>
      <c r="AC56" s="2" t="s">
        <v>883</v>
      </c>
    </row>
    <row r="57" spans="3:31" x14ac:dyDescent="0.2">
      <c r="C57" s="2" t="s">
        <v>884</v>
      </c>
      <c r="H57" s="2" t="s">
        <v>885</v>
      </c>
      <c r="P57" s="2" t="s">
        <v>886</v>
      </c>
      <c r="W57" s="2" t="s">
        <v>887</v>
      </c>
      <c r="AC57" s="2" t="s">
        <v>888</v>
      </c>
    </row>
    <row r="58" spans="3:31" x14ac:dyDescent="0.2">
      <c r="C58" s="2" t="s">
        <v>889</v>
      </c>
      <c r="H58" s="2" t="s">
        <v>890</v>
      </c>
      <c r="P58" s="2" t="s">
        <v>891</v>
      </c>
      <c r="W58" s="2" t="s">
        <v>892</v>
      </c>
      <c r="AC58" s="2" t="s">
        <v>893</v>
      </c>
    </row>
    <row r="59" spans="3:31" x14ac:dyDescent="0.2">
      <c r="C59" s="2" t="s">
        <v>894</v>
      </c>
      <c r="H59" s="2" t="s">
        <v>895</v>
      </c>
      <c r="P59" s="2" t="s">
        <v>896</v>
      </c>
      <c r="W59" s="2" t="s">
        <v>897</v>
      </c>
      <c r="AC59" s="2" t="s">
        <v>898</v>
      </c>
    </row>
    <row r="60" spans="3:31" x14ac:dyDescent="0.2">
      <c r="C60" s="2" t="s">
        <v>899</v>
      </c>
      <c r="H60" s="2" t="s">
        <v>900</v>
      </c>
      <c r="P60" s="2" t="s">
        <v>901</v>
      </c>
      <c r="W60" s="2" t="s">
        <v>902</v>
      </c>
      <c r="AC60" s="2" t="s">
        <v>903</v>
      </c>
    </row>
    <row r="61" spans="3:31" x14ac:dyDescent="0.2">
      <c r="C61" s="2" t="s">
        <v>904</v>
      </c>
      <c r="H61" s="2" t="s">
        <v>905</v>
      </c>
      <c r="P61" s="2" t="s">
        <v>792</v>
      </c>
      <c r="W61" s="2" t="s">
        <v>906</v>
      </c>
      <c r="AC61" s="2" t="s">
        <v>907</v>
      </c>
    </row>
    <row r="62" spans="3:31" x14ac:dyDescent="0.2">
      <c r="C62" s="2" t="s">
        <v>908</v>
      </c>
      <c r="H62" s="2" t="s">
        <v>909</v>
      </c>
      <c r="P62" s="2" t="s">
        <v>62</v>
      </c>
      <c r="W62" s="2" t="s">
        <v>910</v>
      </c>
      <c r="AC62" s="2" t="s">
        <v>911</v>
      </c>
    </row>
    <row r="63" spans="3:31" x14ac:dyDescent="0.2">
      <c r="C63" s="2" t="s">
        <v>838</v>
      </c>
      <c r="H63" s="2" t="s">
        <v>912</v>
      </c>
      <c r="P63" s="2" t="s">
        <v>913</v>
      </c>
      <c r="W63" s="2" t="s">
        <v>914</v>
      </c>
      <c r="AC63" s="2" t="s">
        <v>915</v>
      </c>
    </row>
    <row r="64" spans="3:31" x14ac:dyDescent="0.2">
      <c r="C64" s="2" t="s">
        <v>916</v>
      </c>
      <c r="H64" s="2" t="s">
        <v>917</v>
      </c>
      <c r="P64" s="2" t="s">
        <v>918</v>
      </c>
      <c r="W64" s="2" t="s">
        <v>919</v>
      </c>
      <c r="AC64" s="2" t="s">
        <v>920</v>
      </c>
    </row>
    <row r="65" spans="3:29" x14ac:dyDescent="0.2">
      <c r="C65" s="2" t="s">
        <v>921</v>
      </c>
      <c r="H65" s="2" t="s">
        <v>592</v>
      </c>
      <c r="P65" s="2" t="s">
        <v>922</v>
      </c>
      <c r="W65" s="2" t="s">
        <v>923</v>
      </c>
      <c r="AC65" s="2" t="s">
        <v>924</v>
      </c>
    </row>
    <row r="66" spans="3:29" x14ac:dyDescent="0.2">
      <c r="C66" s="2" t="s">
        <v>925</v>
      </c>
      <c r="H66" s="2" t="s">
        <v>926</v>
      </c>
      <c r="P66" s="2" t="s">
        <v>927</v>
      </c>
      <c r="W66" s="2" t="s">
        <v>928</v>
      </c>
      <c r="AC66" s="2" t="s">
        <v>929</v>
      </c>
    </row>
    <row r="67" spans="3:29" x14ac:dyDescent="0.2">
      <c r="C67" s="2" t="s">
        <v>347</v>
      </c>
      <c r="H67" s="2" t="s">
        <v>930</v>
      </c>
      <c r="P67" s="2" t="s">
        <v>931</v>
      </c>
      <c r="AC67" s="2" t="s">
        <v>932</v>
      </c>
    </row>
    <row r="68" spans="3:29" x14ac:dyDescent="0.2">
      <c r="C68" s="2" t="s">
        <v>933</v>
      </c>
      <c r="H68" s="2" t="s">
        <v>934</v>
      </c>
      <c r="P68" s="2" t="s">
        <v>935</v>
      </c>
      <c r="AC68" s="2" t="s">
        <v>936</v>
      </c>
    </row>
    <row r="69" spans="3:29" x14ac:dyDescent="0.2">
      <c r="C69" s="2" t="s">
        <v>937</v>
      </c>
      <c r="H69" s="2" t="s">
        <v>938</v>
      </c>
      <c r="P69" s="2" t="s">
        <v>939</v>
      </c>
      <c r="AC69" s="2" t="s">
        <v>940</v>
      </c>
    </row>
    <row r="70" spans="3:29" x14ac:dyDescent="0.2">
      <c r="C70" s="2" t="s">
        <v>941</v>
      </c>
      <c r="H70" s="2" t="s">
        <v>942</v>
      </c>
      <c r="P70" s="2" t="s">
        <v>943</v>
      </c>
      <c r="AC70" s="2" t="s">
        <v>127</v>
      </c>
    </row>
    <row r="71" spans="3:29" x14ac:dyDescent="0.2">
      <c r="C71" s="2" t="s">
        <v>944</v>
      </c>
      <c r="H71" s="2" t="s">
        <v>945</v>
      </c>
      <c r="P71" s="2" t="s">
        <v>946</v>
      </c>
      <c r="AC71" s="2" t="s">
        <v>947</v>
      </c>
    </row>
    <row r="72" spans="3:29" x14ac:dyDescent="0.2">
      <c r="C72" s="2" t="s">
        <v>948</v>
      </c>
      <c r="H72" s="2" t="s">
        <v>949</v>
      </c>
      <c r="P72" s="2" t="s">
        <v>950</v>
      </c>
      <c r="AC72" s="2" t="s">
        <v>951</v>
      </c>
    </row>
    <row r="73" spans="3:29" x14ac:dyDescent="0.2">
      <c r="C73" s="2" t="s">
        <v>952</v>
      </c>
      <c r="H73" s="2" t="s">
        <v>953</v>
      </c>
      <c r="P73" s="2" t="s">
        <v>954</v>
      </c>
      <c r="AC73" s="2" t="s">
        <v>955</v>
      </c>
    </row>
    <row r="74" spans="3:29" x14ac:dyDescent="0.2">
      <c r="C74" s="2" t="s">
        <v>956</v>
      </c>
      <c r="H74" s="2" t="s">
        <v>957</v>
      </c>
      <c r="P74" s="2" t="s">
        <v>958</v>
      </c>
      <c r="AC74" s="2" t="s">
        <v>959</v>
      </c>
    </row>
    <row r="75" spans="3:29" x14ac:dyDescent="0.2">
      <c r="C75" s="2" t="s">
        <v>62</v>
      </c>
      <c r="H75" s="2" t="s">
        <v>960</v>
      </c>
      <c r="P75" s="2" t="s">
        <v>961</v>
      </c>
      <c r="AC75" s="2" t="s">
        <v>318</v>
      </c>
    </row>
    <row r="76" spans="3:29" x14ac:dyDescent="0.2">
      <c r="C76" s="2" t="s">
        <v>962</v>
      </c>
      <c r="H76" s="2" t="s">
        <v>963</v>
      </c>
      <c r="P76" s="2" t="s">
        <v>964</v>
      </c>
      <c r="AC76" s="2" t="s">
        <v>965</v>
      </c>
    </row>
    <row r="77" spans="3:29" x14ac:dyDescent="0.2">
      <c r="C77" s="2" t="s">
        <v>966</v>
      </c>
      <c r="H77" s="2" t="s">
        <v>967</v>
      </c>
      <c r="P77" s="2" t="s">
        <v>861</v>
      </c>
      <c r="AC77" s="2" t="s">
        <v>902</v>
      </c>
    </row>
    <row r="78" spans="3:29" x14ac:dyDescent="0.2">
      <c r="C78" s="2" t="s">
        <v>968</v>
      </c>
      <c r="H78" s="2" t="s">
        <v>969</v>
      </c>
      <c r="P78" s="2" t="s">
        <v>970</v>
      </c>
      <c r="AC78" s="2" t="s">
        <v>971</v>
      </c>
    </row>
    <row r="79" spans="3:29" x14ac:dyDescent="0.2">
      <c r="C79" s="2" t="s">
        <v>972</v>
      </c>
      <c r="H79" s="2" t="s">
        <v>973</v>
      </c>
      <c r="P79" s="2" t="s">
        <v>877</v>
      </c>
      <c r="AC79" s="2" t="s">
        <v>974</v>
      </c>
    </row>
    <row r="80" spans="3:29" x14ac:dyDescent="0.2">
      <c r="C80" s="2" t="s">
        <v>975</v>
      </c>
      <c r="H80" s="2" t="s">
        <v>976</v>
      </c>
      <c r="P80" s="2" t="s">
        <v>727</v>
      </c>
      <c r="AC80" s="2" t="s">
        <v>977</v>
      </c>
    </row>
    <row r="81" spans="3:29" x14ac:dyDescent="0.2">
      <c r="C81" s="2" t="s">
        <v>978</v>
      </c>
      <c r="H81" s="2" t="s">
        <v>979</v>
      </c>
      <c r="P81" s="2" t="s">
        <v>293</v>
      </c>
      <c r="AC81" s="2" t="s">
        <v>980</v>
      </c>
    </row>
    <row r="82" spans="3:29" x14ac:dyDescent="0.2">
      <c r="C82" s="2" t="s">
        <v>981</v>
      </c>
      <c r="H82" s="2" t="s">
        <v>982</v>
      </c>
      <c r="P82" s="2" t="s">
        <v>983</v>
      </c>
      <c r="AC82" s="2" t="s">
        <v>69</v>
      </c>
    </row>
    <row r="83" spans="3:29" x14ac:dyDescent="0.2">
      <c r="C83" s="2" t="s">
        <v>984</v>
      </c>
      <c r="H83" s="2" t="s">
        <v>985</v>
      </c>
      <c r="P83" s="2" t="s">
        <v>986</v>
      </c>
      <c r="AC83" s="2" t="s">
        <v>987</v>
      </c>
    </row>
    <row r="84" spans="3:29" x14ac:dyDescent="0.2">
      <c r="C84" s="2" t="s">
        <v>988</v>
      </c>
      <c r="H84" s="2" t="s">
        <v>422</v>
      </c>
      <c r="P84" s="2" t="s">
        <v>989</v>
      </c>
      <c r="AC84" s="2" t="s">
        <v>990</v>
      </c>
    </row>
    <row r="85" spans="3:29" x14ac:dyDescent="0.2">
      <c r="C85" s="2" t="s">
        <v>991</v>
      </c>
      <c r="H85" s="2" t="s">
        <v>992</v>
      </c>
      <c r="P85" s="2" t="s">
        <v>993</v>
      </c>
      <c r="AC85" s="2" t="s">
        <v>994</v>
      </c>
    </row>
    <row r="86" spans="3:29" x14ac:dyDescent="0.2">
      <c r="C86" s="2" t="s">
        <v>995</v>
      </c>
      <c r="H86" s="2" t="s">
        <v>996</v>
      </c>
      <c r="P86" s="2" t="s">
        <v>997</v>
      </c>
      <c r="AC86" s="2" t="s">
        <v>998</v>
      </c>
    </row>
    <row r="87" spans="3:29" x14ac:dyDescent="0.2">
      <c r="C87" s="2" t="s">
        <v>936</v>
      </c>
      <c r="H87" s="2" t="s">
        <v>751</v>
      </c>
      <c r="P87" s="2" t="s">
        <v>999</v>
      </c>
      <c r="AC87" s="2" t="s">
        <v>1000</v>
      </c>
    </row>
    <row r="88" spans="3:29" x14ac:dyDescent="0.2">
      <c r="C88" s="2" t="s">
        <v>378</v>
      </c>
      <c r="H88" s="2" t="s">
        <v>687</v>
      </c>
      <c r="P88" s="2" t="s">
        <v>1001</v>
      </c>
      <c r="AC88" s="2" t="s">
        <v>451</v>
      </c>
    </row>
    <row r="89" spans="3:29" x14ac:dyDescent="0.2">
      <c r="C89" s="2" t="s">
        <v>1002</v>
      </c>
      <c r="H89" s="2" t="s">
        <v>1003</v>
      </c>
      <c r="P89" s="2" t="s">
        <v>1004</v>
      </c>
      <c r="AC89" s="2" t="s">
        <v>1005</v>
      </c>
    </row>
    <row r="90" spans="3:29" x14ac:dyDescent="0.2">
      <c r="C90" s="2" t="s">
        <v>1006</v>
      </c>
      <c r="H90" s="2" t="s">
        <v>1007</v>
      </c>
      <c r="P90" s="2" t="s">
        <v>1008</v>
      </c>
    </row>
    <row r="91" spans="3:29" x14ac:dyDescent="0.2">
      <c r="C91" s="2" t="s">
        <v>1009</v>
      </c>
      <c r="H91" s="2" t="s">
        <v>1010</v>
      </c>
      <c r="P91" s="2" t="s">
        <v>1011</v>
      </c>
    </row>
    <row r="92" spans="3:29" x14ac:dyDescent="0.2">
      <c r="C92" s="2" t="s">
        <v>628</v>
      </c>
      <c r="H92" s="2" t="s">
        <v>1012</v>
      </c>
      <c r="P92" s="2" t="s">
        <v>1013</v>
      </c>
    </row>
    <row r="93" spans="3:29" x14ac:dyDescent="0.2">
      <c r="C93" s="2" t="s">
        <v>293</v>
      </c>
      <c r="H93" s="2" t="s">
        <v>1014</v>
      </c>
      <c r="P93" s="2" t="s">
        <v>1015</v>
      </c>
    </row>
    <row r="94" spans="3:29" x14ac:dyDescent="0.2">
      <c r="C94" s="2" t="s">
        <v>1016</v>
      </c>
      <c r="H94" s="2" t="s">
        <v>1017</v>
      </c>
      <c r="P94" s="2" t="s">
        <v>1018</v>
      </c>
    </row>
    <row r="95" spans="3:29" x14ac:dyDescent="0.2">
      <c r="C95" s="2" t="s">
        <v>1019</v>
      </c>
      <c r="H95" s="2" t="s">
        <v>1020</v>
      </c>
      <c r="P95" s="2" t="s">
        <v>1021</v>
      </c>
    </row>
    <row r="96" spans="3:29" x14ac:dyDescent="0.2">
      <c r="C96" s="2" t="s">
        <v>1022</v>
      </c>
      <c r="H96" s="2" t="s">
        <v>1023</v>
      </c>
      <c r="P96" s="2" t="s">
        <v>1024</v>
      </c>
    </row>
    <row r="97" spans="3:16" x14ac:dyDescent="0.2">
      <c r="C97" s="2" t="s">
        <v>813</v>
      </c>
      <c r="H97" s="2" t="s">
        <v>1025</v>
      </c>
      <c r="P97" s="2" t="s">
        <v>1026</v>
      </c>
    </row>
    <row r="98" spans="3:16" x14ac:dyDescent="0.2">
      <c r="C98" s="2" t="s">
        <v>585</v>
      </c>
      <c r="H98" s="2" t="s">
        <v>1027</v>
      </c>
      <c r="P98" s="2" t="s">
        <v>1028</v>
      </c>
    </row>
    <row r="99" spans="3:16" x14ac:dyDescent="0.2">
      <c r="C99" s="2" t="s">
        <v>1029</v>
      </c>
      <c r="H99" s="2" t="s">
        <v>1030</v>
      </c>
      <c r="P99" s="2" t="s">
        <v>1031</v>
      </c>
    </row>
    <row r="100" spans="3:16" x14ac:dyDescent="0.2">
      <c r="C100" s="2" t="s">
        <v>1032</v>
      </c>
      <c r="H100" s="2" t="s">
        <v>1033</v>
      </c>
      <c r="P100" s="2" t="s">
        <v>1034</v>
      </c>
    </row>
    <row r="101" spans="3:16" x14ac:dyDescent="0.2">
      <c r="C101" s="2" t="s">
        <v>1035</v>
      </c>
      <c r="H101" s="2" t="s">
        <v>1036</v>
      </c>
      <c r="P101" s="2" t="s">
        <v>1037</v>
      </c>
    </row>
    <row r="102" spans="3:16" x14ac:dyDescent="0.2">
      <c r="C102" s="2" t="s">
        <v>1038</v>
      </c>
      <c r="H102" s="2" t="s">
        <v>1039</v>
      </c>
      <c r="P102" s="2" t="s">
        <v>1040</v>
      </c>
    </row>
    <row r="103" spans="3:16" x14ac:dyDescent="0.2">
      <c r="C103" s="2" t="s">
        <v>902</v>
      </c>
      <c r="H103" s="2" t="s">
        <v>1041</v>
      </c>
      <c r="P103" s="2" t="s">
        <v>1042</v>
      </c>
    </row>
    <row r="104" spans="3:16" x14ac:dyDescent="0.2">
      <c r="C104" s="2" t="s">
        <v>1043</v>
      </c>
      <c r="H104" s="2" t="s">
        <v>1044</v>
      </c>
      <c r="P104" s="2" t="s">
        <v>1045</v>
      </c>
    </row>
    <row r="105" spans="3:16" x14ac:dyDescent="0.2">
      <c r="C105" s="2" t="s">
        <v>1046</v>
      </c>
      <c r="H105" s="2" t="s">
        <v>1047</v>
      </c>
      <c r="P105" s="2" t="s">
        <v>1048</v>
      </c>
    </row>
    <row r="106" spans="3:16" x14ac:dyDescent="0.2">
      <c r="C106" s="2" t="s">
        <v>1049</v>
      </c>
      <c r="H106" s="2" t="s">
        <v>1050</v>
      </c>
      <c r="P106" s="2" t="s">
        <v>1051</v>
      </c>
    </row>
    <row r="107" spans="3:16" x14ac:dyDescent="0.2">
      <c r="C107" s="2" t="s">
        <v>1052</v>
      </c>
      <c r="H107" s="2" t="s">
        <v>1053</v>
      </c>
      <c r="P107" s="2" t="s">
        <v>1054</v>
      </c>
    </row>
    <row r="108" spans="3:16" x14ac:dyDescent="0.2">
      <c r="C108" s="2" t="s">
        <v>1055</v>
      </c>
      <c r="H108" s="2" t="s">
        <v>1056</v>
      </c>
      <c r="P108" s="2" t="s">
        <v>1057</v>
      </c>
    </row>
    <row r="109" spans="3:16" x14ac:dyDescent="0.2">
      <c r="C109" s="2" t="s">
        <v>1058</v>
      </c>
      <c r="H109" s="2" t="s">
        <v>1059</v>
      </c>
      <c r="P109" s="2" t="s">
        <v>1060</v>
      </c>
    </row>
    <row r="110" spans="3:16" x14ac:dyDescent="0.2">
      <c r="C110" s="2" t="s">
        <v>1061</v>
      </c>
      <c r="H110" s="2" t="s">
        <v>1062</v>
      </c>
      <c r="P110" s="2" t="s">
        <v>1063</v>
      </c>
    </row>
    <row r="111" spans="3:16" x14ac:dyDescent="0.2">
      <c r="C111" s="2" t="s">
        <v>1064</v>
      </c>
      <c r="H111" s="2" t="s">
        <v>1065</v>
      </c>
      <c r="P111" s="2" t="s">
        <v>1066</v>
      </c>
    </row>
    <row r="112" spans="3:16" x14ac:dyDescent="0.2">
      <c r="C112" s="2" t="s">
        <v>1067</v>
      </c>
      <c r="H112" s="2" t="s">
        <v>1068</v>
      </c>
      <c r="P112" s="2" t="s">
        <v>1069</v>
      </c>
    </row>
    <row r="113" spans="3:16" x14ac:dyDescent="0.2">
      <c r="C113" s="2" t="s">
        <v>1070</v>
      </c>
      <c r="H113" s="2" t="s">
        <v>1071</v>
      </c>
      <c r="P113" s="2" t="s">
        <v>1072</v>
      </c>
    </row>
    <row r="114" spans="3:16" x14ac:dyDescent="0.2">
      <c r="C114" s="2" t="s">
        <v>784</v>
      </c>
      <c r="H114" s="2" t="s">
        <v>1073</v>
      </c>
      <c r="P114" s="2" t="s">
        <v>1074</v>
      </c>
    </row>
    <row r="115" spans="3:16" x14ac:dyDescent="0.2">
      <c r="C115" s="2" t="s">
        <v>1075</v>
      </c>
      <c r="H115" s="2" t="s">
        <v>1076</v>
      </c>
      <c r="P115" s="2" t="s">
        <v>1077</v>
      </c>
    </row>
    <row r="116" spans="3:16" x14ac:dyDescent="0.2">
      <c r="C116" s="2" t="s">
        <v>1078</v>
      </c>
      <c r="H116" s="2" t="s">
        <v>1079</v>
      </c>
      <c r="P116" s="2" t="s">
        <v>1080</v>
      </c>
    </row>
    <row r="117" spans="3:16" x14ac:dyDescent="0.2">
      <c r="C117" s="2" t="s">
        <v>1081</v>
      </c>
      <c r="H117" s="2" t="s">
        <v>1082</v>
      </c>
      <c r="P117" s="2" t="s">
        <v>1083</v>
      </c>
    </row>
    <row r="118" spans="3:16" x14ac:dyDescent="0.2">
      <c r="C118" s="2" t="s">
        <v>1084</v>
      </c>
      <c r="H118" s="2" t="s">
        <v>1085</v>
      </c>
      <c r="P118" s="2" t="s">
        <v>1086</v>
      </c>
    </row>
    <row r="119" spans="3:16" x14ac:dyDescent="0.2">
      <c r="C119" s="2" t="s">
        <v>465</v>
      </c>
      <c r="H119" s="2" t="s">
        <v>1087</v>
      </c>
    </row>
    <row r="120" spans="3:16" x14ac:dyDescent="0.2">
      <c r="C120" s="2" t="s">
        <v>1088</v>
      </c>
      <c r="H120" s="2" t="s">
        <v>1089</v>
      </c>
    </row>
    <row r="121" spans="3:16" x14ac:dyDescent="0.2">
      <c r="C121" s="2" t="s">
        <v>1057</v>
      </c>
      <c r="H121" s="2" t="s">
        <v>1090</v>
      </c>
    </row>
    <row r="122" spans="3:16" x14ac:dyDescent="0.2">
      <c r="C122" s="2" t="s">
        <v>1091</v>
      </c>
      <c r="H122" s="2" t="s">
        <v>1092</v>
      </c>
    </row>
    <row r="123" spans="3:16" x14ac:dyDescent="0.2">
      <c r="C123" s="2" t="s">
        <v>1093</v>
      </c>
      <c r="H123" s="2" t="s">
        <v>1094</v>
      </c>
    </row>
    <row r="124" spans="3:16" x14ac:dyDescent="0.2">
      <c r="C124" s="2" t="s">
        <v>1095</v>
      </c>
      <c r="H124" s="2" t="s">
        <v>1096</v>
      </c>
    </row>
    <row r="125" spans="3:16" x14ac:dyDescent="0.2">
      <c r="C125" s="2" t="s">
        <v>1097</v>
      </c>
      <c r="H125" s="2" t="s">
        <v>1098</v>
      </c>
    </row>
    <row r="126" spans="3:16" x14ac:dyDescent="0.2">
      <c r="C126" s="2" t="s">
        <v>1099</v>
      </c>
    </row>
    <row r="127" spans="3:16" x14ac:dyDescent="0.2">
      <c r="C127" s="2" t="s">
        <v>1100</v>
      </c>
    </row>
    <row r="129" spans="1:8" x14ac:dyDescent="0.2">
      <c r="A129" s="1" t="s">
        <v>1101</v>
      </c>
      <c r="B129" s="1" t="s">
        <v>1102</v>
      </c>
      <c r="C129" s="1" t="s">
        <v>1103</v>
      </c>
      <c r="H129" s="1" t="s">
        <v>1104</v>
      </c>
    </row>
    <row r="130" spans="1:8" x14ac:dyDescent="0.2">
      <c r="A130" s="2" t="s">
        <v>1105</v>
      </c>
      <c r="B130" s="2" t="s">
        <v>1106</v>
      </c>
      <c r="C130" s="60" t="s">
        <v>1106</v>
      </c>
      <c r="D130" s="60" t="s">
        <v>1108</v>
      </c>
      <c r="E130" s="60" t="s">
        <v>1200</v>
      </c>
      <c r="F130" s="60" t="s">
        <v>1111</v>
      </c>
      <c r="H130" s="2" t="s">
        <v>1104</v>
      </c>
    </row>
    <row r="131" spans="1:8" x14ac:dyDescent="0.2">
      <c r="A131" s="2" t="s">
        <v>1107</v>
      </c>
      <c r="B131" s="2" t="s">
        <v>1108</v>
      </c>
      <c r="C131" s="2" t="s">
        <v>1203</v>
      </c>
      <c r="D131" s="2" t="s">
        <v>1209</v>
      </c>
      <c r="E131" s="2" t="s">
        <v>1207</v>
      </c>
      <c r="F131" s="2" t="s">
        <v>1115</v>
      </c>
      <c r="H131" s="2" t="s">
        <v>1109</v>
      </c>
    </row>
    <row r="132" spans="1:8" x14ac:dyDescent="0.2">
      <c r="A132" s="2" t="s">
        <v>1110</v>
      </c>
      <c r="B132" s="2" t="s">
        <v>1200</v>
      </c>
      <c r="C132" s="2" t="s">
        <v>1204</v>
      </c>
      <c r="D132" s="2" t="s">
        <v>1210</v>
      </c>
      <c r="E132" s="2" t="s">
        <v>1208</v>
      </c>
      <c r="F132" s="2" t="s">
        <v>1201</v>
      </c>
      <c r="H132" s="2" t="s">
        <v>1113</v>
      </c>
    </row>
    <row r="133" spans="1:8" x14ac:dyDescent="0.2">
      <c r="B133" s="2" t="s">
        <v>1111</v>
      </c>
      <c r="C133" s="2" t="s">
        <v>1112</v>
      </c>
      <c r="D133" s="2" t="s">
        <v>1211</v>
      </c>
      <c r="E133" s="2" t="s">
        <v>1212</v>
      </c>
      <c r="F133" s="2" t="s">
        <v>1202</v>
      </c>
    </row>
    <row r="134" spans="1:8" x14ac:dyDescent="0.2">
      <c r="C134" s="2" t="s">
        <v>1205</v>
      </c>
    </row>
    <row r="135" spans="1:8" x14ac:dyDescent="0.2">
      <c r="C135" s="2" t="s">
        <v>1114</v>
      </c>
    </row>
    <row r="136" spans="1:8" x14ac:dyDescent="0.2">
      <c r="C136" s="2" t="s">
        <v>1206</v>
      </c>
    </row>
    <row r="138" spans="1:8" x14ac:dyDescent="0.2">
      <c r="A138" s="1" t="s">
        <v>1116</v>
      </c>
      <c r="B138" s="1" t="s">
        <v>1117</v>
      </c>
      <c r="C138" s="1" t="s">
        <v>1118</v>
      </c>
      <c r="D138" s="1" t="s">
        <v>1119</v>
      </c>
    </row>
    <row r="139" spans="1:8" x14ac:dyDescent="0.2">
      <c r="A139" s="2" t="s">
        <v>1120</v>
      </c>
      <c r="B139" s="2" t="s">
        <v>1121</v>
      </c>
      <c r="C139" s="2" t="s">
        <v>1122</v>
      </c>
      <c r="D139" s="2" t="s">
        <v>1123</v>
      </c>
    </row>
    <row r="140" spans="1:8" x14ac:dyDescent="0.2">
      <c r="A140" s="2" t="s">
        <v>1124</v>
      </c>
      <c r="B140" s="2" t="s">
        <v>1125</v>
      </c>
      <c r="C140" s="2" t="s">
        <v>1126</v>
      </c>
      <c r="D140" s="2" t="s">
        <v>1127</v>
      </c>
    </row>
    <row r="141" spans="1:8" x14ac:dyDescent="0.2">
      <c r="B141" s="2" t="s">
        <v>1128</v>
      </c>
      <c r="C141" s="2" t="s">
        <v>1129</v>
      </c>
      <c r="D141" s="2" t="s">
        <v>1113</v>
      </c>
    </row>
    <row r="142" spans="1:8" x14ac:dyDescent="0.2">
      <c r="B142" s="2" t="s">
        <v>1130</v>
      </c>
      <c r="C142" s="2" t="s">
        <v>1131</v>
      </c>
    </row>
    <row r="143" spans="1:8" x14ac:dyDescent="0.2">
      <c r="B143" s="2" t="s">
        <v>1132</v>
      </c>
      <c r="C143" s="2" t="s">
        <v>1133</v>
      </c>
    </row>
    <row r="144" spans="1:8" x14ac:dyDescent="0.2">
      <c r="B144" s="2" t="s">
        <v>1134</v>
      </c>
      <c r="C144" s="2" t="s">
        <v>1135</v>
      </c>
    </row>
    <row r="145" spans="1:4" x14ac:dyDescent="0.2">
      <c r="B145" s="2" t="s">
        <v>1136</v>
      </c>
      <c r="C145" s="2" t="s">
        <v>1137</v>
      </c>
    </row>
    <row r="146" spans="1:4" x14ac:dyDescent="0.2">
      <c r="C146" s="2" t="s">
        <v>1138</v>
      </c>
    </row>
    <row r="147" spans="1:4" x14ac:dyDescent="0.2">
      <c r="C147" s="2" t="s">
        <v>1139</v>
      </c>
    </row>
    <row r="148" spans="1:4" x14ac:dyDescent="0.2">
      <c r="C148" s="2" t="s">
        <v>1140</v>
      </c>
    </row>
    <row r="149" spans="1:4" x14ac:dyDescent="0.2">
      <c r="C149" s="2" t="s">
        <v>1141</v>
      </c>
    </row>
    <row r="150" spans="1:4" x14ac:dyDescent="0.2">
      <c r="C150" s="2" t="s">
        <v>1142</v>
      </c>
    </row>
    <row r="151" spans="1:4" x14ac:dyDescent="0.2">
      <c r="C151" s="2" t="s">
        <v>1143</v>
      </c>
    </row>
    <row r="152" spans="1:4" x14ac:dyDescent="0.2">
      <c r="C152" s="2" t="s">
        <v>1144</v>
      </c>
    </row>
    <row r="154" spans="1:4" x14ac:dyDescent="0.2">
      <c r="A154" s="1" t="s">
        <v>1145</v>
      </c>
      <c r="B154" s="1" t="s">
        <v>1146</v>
      </c>
      <c r="C154" s="1"/>
      <c r="D154" s="1"/>
    </row>
    <row r="155" spans="1:4" x14ac:dyDescent="0.2">
      <c r="A155" s="2" t="s">
        <v>1147</v>
      </c>
      <c r="B155" s="2" t="s">
        <v>1148</v>
      </c>
    </row>
    <row r="156" spans="1:4" x14ac:dyDescent="0.2">
      <c r="A156" s="2" t="s">
        <v>1149</v>
      </c>
      <c r="B156" s="2" t="s">
        <v>1150</v>
      </c>
    </row>
    <row r="157" spans="1:4" x14ac:dyDescent="0.2">
      <c r="A157" s="2" t="s">
        <v>1151</v>
      </c>
      <c r="B157" s="2" t="s">
        <v>1152</v>
      </c>
    </row>
    <row r="158" spans="1:4" x14ac:dyDescent="0.2">
      <c r="A158" s="2" t="s">
        <v>1153</v>
      </c>
      <c r="B158" s="2" t="s">
        <v>1154</v>
      </c>
    </row>
    <row r="159" spans="1:4" x14ac:dyDescent="0.2">
      <c r="A159" s="2" t="s">
        <v>1155</v>
      </c>
      <c r="B159" s="2" t="s">
        <v>1156</v>
      </c>
    </row>
    <row r="160" spans="1:4" x14ac:dyDescent="0.2">
      <c r="A160" s="2" t="s">
        <v>1157</v>
      </c>
    </row>
    <row r="161" spans="1:1" x14ac:dyDescent="0.2">
      <c r="A161" s="2" t="s">
        <v>1158</v>
      </c>
    </row>
    <row r="162" spans="1:1" x14ac:dyDescent="0.2">
      <c r="A162" s="2" t="s">
        <v>1159</v>
      </c>
    </row>
    <row r="163" spans="1:1" x14ac:dyDescent="0.2">
      <c r="A163" s="2" t="s">
        <v>1160</v>
      </c>
    </row>
    <row r="164" spans="1:1" x14ac:dyDescent="0.2">
      <c r="A164" s="2" t="s">
        <v>1161</v>
      </c>
    </row>
    <row r="165" spans="1:1" x14ac:dyDescent="0.2">
      <c r="A165" s="2" t="s">
        <v>1192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7DA7818A0375478849DDD2E5BADA22" ma:contentTypeVersion="12" ma:contentTypeDescription="Crear nuevo documento." ma:contentTypeScope="" ma:versionID="63f459b44e8b4e16e894d07eb2ea7c45">
  <xsd:schema xmlns:xsd="http://www.w3.org/2001/XMLSchema" xmlns:xs="http://www.w3.org/2001/XMLSchema" xmlns:p="http://schemas.microsoft.com/office/2006/metadata/properties" xmlns:ns3="6146652d-67d0-46bd-81f8-850857cb05a3" xmlns:ns4="fa44b6c1-4d60-44b3-af9f-cbb6e5ae88cf" targetNamespace="http://schemas.microsoft.com/office/2006/metadata/properties" ma:root="true" ma:fieldsID="dc14f419242266038548052aaa8558f5" ns3:_="" ns4:_="">
    <xsd:import namespace="6146652d-67d0-46bd-81f8-850857cb05a3"/>
    <xsd:import namespace="fa44b6c1-4d60-44b3-af9f-cbb6e5ae88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6652d-67d0-46bd-81f8-850857cb05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44b6c1-4d60-44b3-af9f-cbb6e5ae88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C85A3A-B555-4844-BCD1-4275760C7E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46652d-67d0-46bd-81f8-850857cb05a3"/>
    <ds:schemaRef ds:uri="fa44b6c1-4d60-44b3-af9f-cbb6e5ae88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3F8F43-5EC1-41C8-AD62-3FB8F25B10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7BE4D4-D999-49AC-8FD1-476D599C54B7}">
  <ds:schemaRefs>
    <ds:schemaRef ds:uri="fa44b6c1-4d60-44b3-af9f-cbb6e5ae88cf"/>
    <ds:schemaRef ds:uri="6146652d-67d0-46bd-81f8-850857cb05a3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39</vt:i4>
      </vt:variant>
    </vt:vector>
  </HeadingPairs>
  <TitlesOfParts>
    <vt:vector size="44" baseType="lpstr">
      <vt:lpstr>Paso 1. Usuarios</vt:lpstr>
      <vt:lpstr>Paso 2. Talento humano</vt:lpstr>
      <vt:lpstr>Paso 3. Estado UDS</vt:lpstr>
      <vt:lpstr>3.1 BD Estado UDS</vt:lpstr>
      <vt:lpstr>Listados</vt:lpstr>
      <vt:lpstr>AMAZONAS</vt:lpstr>
      <vt:lpstr>ANTIOQUIA</vt:lpstr>
      <vt:lpstr>ARAUCA</vt:lpstr>
      <vt:lpstr>'Paso 3. Estado UDS'!Área_de_impresión</vt:lpstr>
      <vt:lpstr>ATLÁNTICO</vt:lpstr>
      <vt:lpstr>BOGOTÁ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COMUNITARIA</vt:lpstr>
      <vt:lpstr>CÓRDOBA</vt:lpstr>
      <vt:lpstr>CUNDINAMARCA</vt:lpstr>
      <vt:lpstr>FAMILIAR</vt:lpstr>
      <vt:lpstr>GUAINÍA</vt:lpstr>
      <vt:lpstr>GUAVIARE</vt:lpstr>
      <vt:lpstr>HUILA</vt:lpstr>
      <vt:lpstr>INSTITUCIONAL</vt:lpstr>
      <vt:lpstr>LA_GUAJIRA</vt:lpstr>
      <vt:lpstr>MAGDALENA</vt:lpstr>
      <vt:lpstr>META</vt:lpstr>
      <vt:lpstr>NARIÑO</vt:lpstr>
      <vt:lpstr>NORTE_DE_SANTANDER</vt:lpstr>
      <vt:lpstr>PROPIA_E_INTERCULTURAL</vt:lpstr>
      <vt:lpstr>PUTUMAYO</vt:lpstr>
      <vt:lpstr>QUINDÍO</vt:lpstr>
      <vt:lpstr>REGIONAL</vt:lpstr>
      <vt:lpstr>RISARALDA</vt:lpstr>
      <vt:lpstr>SAN_ANDRÉS</vt:lpstr>
      <vt:lpstr>SANTANDER</vt:lpstr>
      <vt:lpstr>SUCRE</vt:lpstr>
      <vt:lpstr>TOLIMA</vt:lpstr>
      <vt:lpstr>VALLE_DEL_CAUCA</vt:lpstr>
      <vt:lpstr>VAUPÉS</vt:lpstr>
      <vt:lpstr>VICHADA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Ivonne Stephanie Suarez Garcia</dc:creator>
  <cp:keywords/>
  <dc:description/>
  <cp:lastModifiedBy>Cesar</cp:lastModifiedBy>
  <cp:revision/>
  <cp:lastPrinted>2021-03-03T21:01:18Z</cp:lastPrinted>
  <dcterms:created xsi:type="dcterms:W3CDTF">2020-08-15T19:14:14Z</dcterms:created>
  <dcterms:modified xsi:type="dcterms:W3CDTF">2021-03-04T01:05:53Z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0x010100557DA7818A0375478849DDD2E5BADA22</vt:lpwstr>
  </property>
</Properties>
</file>