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4\EN CURSO\GESTION HUMANA\TIQUETES AEREOS NIVEL NAL\"/>
    </mc:Choice>
  </mc:AlternateContent>
  <bookViews>
    <workbookView xWindow="0" yWindow="0" windowWidth="28800" windowHeight="12435" activeTab="1"/>
  </bookViews>
  <sheets>
    <sheet name="INFO GENERAL Y FINANCIERA" sheetId="20" r:id="rId1"/>
    <sheet name="TIQUETES" sheetId="4" r:id="rId2"/>
    <sheet name="PROYECCIÓN TIQUETES 2015" sheetId="18" r:id="rId3"/>
    <sheet name="ESTADISTICAS 2014" sheetId="19" r:id="rId4"/>
    <sheet name="POLIZAS" sheetId="11" r:id="rId5"/>
    <sheet name="INFO EXPERIENCIA" sheetId="13" r:id="rId6"/>
  </sheets>
  <externalReferences>
    <externalReference r:id="rId7"/>
    <externalReference r:id="rId8"/>
    <externalReference r:id="rId9"/>
  </externalReferences>
  <definedNames>
    <definedName name="_xlnm._FilterDatabase" localSheetId="5" hidden="1">'INFO EXPERIENCIA'!#REF!</definedName>
    <definedName name="_xlnm._FilterDatabase" localSheetId="0" hidden="1">'INFO GENERAL Y FINANCIERA'!$B$42:$AU$42</definedName>
    <definedName name="_xlnm._FilterDatabase" localSheetId="1" hidden="1">TIQUETES!#REF!</definedName>
    <definedName name="_xlnm.Print_Area" localSheetId="5">'INFO EXPERIENCIA'!$B$2:$J$29</definedName>
    <definedName name="_xlnm.Print_Area" localSheetId="0">'INFO GENERAL Y FINANCIERA'!$B$2:$AO$57</definedName>
    <definedName name="_xlnm.Print_Area" localSheetId="4">POLIZAS!$B$2:$G$22</definedName>
    <definedName name="_xlnm.Print_Area" localSheetId="1">TIQUETES!$B$2:$K$495</definedName>
    <definedName name="Decision">[1]lista!$A$6:$A$7</definedName>
    <definedName name="PARTICIPACION">[1]lista!$A$15:$A$17</definedName>
    <definedName name="Procedencia">[1]lista!$A$2:$A$3</definedName>
    <definedName name="tipo">[1]lista!$A$11:$A$13</definedName>
    <definedName name="_xlnm.Print_Titles" localSheetId="5">'INFO EXPERIENCIA'!$2:$12</definedName>
    <definedName name="_xlnm.Print_Titles" localSheetId="0">'INFO GENERAL Y FINANCIERA'!$2:$9</definedName>
    <definedName name="_xlnm.Print_Titles" localSheetId="1">TIQUETES!$2:$29</definedName>
    <definedName name="x">[2]lista!$A$11:$A$13</definedName>
  </definedNames>
  <calcPr calcId="152511"/>
</workbook>
</file>

<file path=xl/calcChain.xml><?xml version="1.0" encoding="utf-8"?>
<calcChain xmlns="http://schemas.openxmlformats.org/spreadsheetml/2006/main">
  <c r="F176" i="4" l="1"/>
  <c r="F491" i="4"/>
  <c r="F490" i="4"/>
  <c r="F489" i="4"/>
  <c r="F488" i="4"/>
  <c r="F487" i="4"/>
  <c r="F486" i="4"/>
  <c r="F485" i="4"/>
  <c r="F484" i="4"/>
  <c r="F483" i="4"/>
  <c r="F482" i="4"/>
  <c r="F481" i="4"/>
  <c r="F480" i="4"/>
  <c r="F479" i="4"/>
  <c r="F478" i="4"/>
  <c r="F477" i="4"/>
  <c r="F476" i="4"/>
  <c r="F475" i="4"/>
  <c r="F474" i="4"/>
  <c r="F473" i="4"/>
  <c r="F472" i="4"/>
  <c r="F471" i="4"/>
  <c r="F470" i="4"/>
  <c r="F469" i="4"/>
  <c r="F468" i="4"/>
  <c r="F467" i="4"/>
  <c r="F466" i="4"/>
  <c r="F465" i="4"/>
  <c r="F464" i="4"/>
  <c r="F463" i="4"/>
  <c r="F462" i="4"/>
  <c r="F461" i="4"/>
  <c r="F460" i="4"/>
  <c r="F459" i="4"/>
  <c r="F458" i="4"/>
  <c r="F457" i="4"/>
  <c r="F456" i="4"/>
  <c r="F455" i="4"/>
  <c r="F454" i="4"/>
  <c r="F453" i="4"/>
  <c r="F452" i="4"/>
  <c r="F451" i="4"/>
  <c r="F450" i="4"/>
  <c r="F449" i="4"/>
  <c r="F448" i="4"/>
  <c r="F447" i="4"/>
  <c r="F446" i="4"/>
  <c r="F445" i="4"/>
  <c r="F444" i="4"/>
  <c r="F443" i="4"/>
  <c r="F442" i="4"/>
  <c r="F441" i="4"/>
  <c r="F440" i="4"/>
  <c r="F439" i="4"/>
  <c r="F438" i="4"/>
  <c r="F437" i="4"/>
  <c r="F436" i="4"/>
  <c r="F435" i="4"/>
  <c r="F434" i="4"/>
  <c r="F433" i="4"/>
  <c r="F432" i="4"/>
  <c r="F431" i="4"/>
  <c r="F430" i="4"/>
  <c r="F429" i="4"/>
  <c r="F428" i="4"/>
  <c r="F427" i="4"/>
  <c r="F426" i="4"/>
  <c r="F425" i="4"/>
  <c r="F424" i="4"/>
  <c r="F423" i="4"/>
  <c r="F422" i="4"/>
  <c r="F421" i="4"/>
  <c r="F420" i="4"/>
  <c r="F419" i="4"/>
  <c r="F418" i="4"/>
  <c r="F417" i="4"/>
  <c r="F416" i="4"/>
  <c r="F415" i="4"/>
  <c r="F414" i="4"/>
  <c r="F413" i="4"/>
  <c r="F412" i="4"/>
  <c r="F411" i="4"/>
  <c r="F410" i="4"/>
  <c r="F409" i="4"/>
  <c r="F408" i="4"/>
  <c r="F407" i="4"/>
  <c r="F406" i="4"/>
  <c r="F405" i="4"/>
  <c r="F404" i="4"/>
  <c r="F403" i="4"/>
  <c r="F402" i="4"/>
  <c r="F401" i="4"/>
  <c r="F400" i="4"/>
  <c r="F399" i="4"/>
  <c r="F398" i="4"/>
  <c r="F397" i="4"/>
  <c r="F396" i="4"/>
  <c r="F395" i="4"/>
  <c r="F394" i="4"/>
  <c r="F393" i="4"/>
  <c r="F392" i="4"/>
  <c r="F391" i="4"/>
  <c r="F390" i="4"/>
  <c r="F389" i="4"/>
  <c r="F388" i="4"/>
  <c r="F387" i="4"/>
  <c r="F386" i="4"/>
  <c r="F385" i="4"/>
  <c r="F384" i="4"/>
  <c r="F383" i="4"/>
  <c r="F382" i="4"/>
  <c r="F381" i="4"/>
  <c r="F380" i="4"/>
  <c r="F379" i="4"/>
  <c r="F378" i="4"/>
  <c r="F377" i="4"/>
  <c r="F376" i="4"/>
  <c r="F375" i="4"/>
  <c r="F374" i="4"/>
  <c r="F373" i="4"/>
  <c r="F372" i="4"/>
  <c r="F371" i="4"/>
  <c r="F370" i="4"/>
  <c r="F369" i="4"/>
  <c r="F368" i="4"/>
  <c r="F367" i="4"/>
  <c r="F366" i="4"/>
  <c r="F365" i="4"/>
  <c r="F364" i="4"/>
  <c r="F363" i="4"/>
  <c r="F362" i="4"/>
  <c r="F361" i="4"/>
  <c r="F360" i="4"/>
  <c r="F359" i="4"/>
  <c r="F358" i="4"/>
  <c r="F357" i="4"/>
  <c r="F356" i="4"/>
  <c r="F355" i="4"/>
  <c r="F354" i="4"/>
  <c r="F353" i="4"/>
  <c r="F352" i="4"/>
  <c r="F351" i="4"/>
  <c r="F350" i="4"/>
  <c r="F349" i="4"/>
  <c r="F348" i="4"/>
  <c r="F347" i="4"/>
  <c r="F346" i="4"/>
  <c r="F345" i="4"/>
  <c r="F344" i="4"/>
  <c r="F343" i="4"/>
  <c r="F342" i="4"/>
  <c r="F341" i="4"/>
  <c r="F340" i="4"/>
  <c r="F339" i="4"/>
  <c r="F338" i="4"/>
  <c r="F337" i="4"/>
  <c r="F336" i="4"/>
  <c r="F335" i="4"/>
  <c r="F334" i="4"/>
  <c r="F333" i="4"/>
  <c r="F332" i="4"/>
  <c r="F331" i="4"/>
  <c r="F330" i="4"/>
  <c r="F329" i="4"/>
  <c r="F328" i="4"/>
  <c r="F327" i="4"/>
  <c r="F326" i="4"/>
  <c r="F325" i="4"/>
  <c r="F324" i="4"/>
  <c r="F323" i="4"/>
  <c r="F322" i="4"/>
  <c r="F321" i="4"/>
  <c r="F320" i="4"/>
  <c r="F319" i="4"/>
  <c r="F318" i="4"/>
  <c r="F317" i="4"/>
  <c r="F316" i="4"/>
  <c r="F315" i="4"/>
  <c r="F314" i="4"/>
  <c r="F313" i="4"/>
  <c r="F312" i="4"/>
  <c r="F311" i="4"/>
  <c r="F310" i="4"/>
  <c r="F309" i="4"/>
  <c r="F308" i="4"/>
  <c r="F307" i="4"/>
  <c r="F306" i="4"/>
  <c r="F305" i="4"/>
  <c r="F304" i="4"/>
  <c r="F303" i="4"/>
  <c r="F302" i="4"/>
  <c r="F301" i="4"/>
  <c r="F300" i="4"/>
  <c r="F299" i="4"/>
  <c r="F298" i="4"/>
  <c r="F297" i="4"/>
  <c r="F296" i="4"/>
  <c r="F295" i="4"/>
  <c r="F294" i="4"/>
  <c r="F293" i="4"/>
  <c r="F292" i="4"/>
  <c r="F291" i="4"/>
  <c r="F290" i="4"/>
  <c r="F289" i="4"/>
  <c r="F288" i="4"/>
  <c r="F287" i="4"/>
  <c r="F286" i="4"/>
  <c r="F285" i="4"/>
  <c r="F284" i="4"/>
  <c r="F283" i="4"/>
  <c r="F282" i="4"/>
  <c r="F281" i="4"/>
  <c r="F280" i="4"/>
  <c r="F279" i="4"/>
  <c r="F278" i="4"/>
  <c r="F277" i="4"/>
  <c r="F276" i="4"/>
  <c r="F275" i="4"/>
  <c r="F274" i="4"/>
  <c r="F273" i="4"/>
  <c r="F272" i="4"/>
  <c r="F271" i="4"/>
  <c r="F270" i="4"/>
  <c r="F269" i="4"/>
  <c r="F268" i="4"/>
  <c r="F267" i="4"/>
  <c r="F266" i="4"/>
  <c r="F265" i="4"/>
  <c r="F264" i="4"/>
  <c r="F263" i="4"/>
  <c r="F262" i="4"/>
  <c r="F261" i="4"/>
  <c r="F260" i="4"/>
  <c r="F259" i="4"/>
  <c r="F258" i="4"/>
  <c r="F257" i="4"/>
  <c r="F256" i="4"/>
  <c r="F255" i="4"/>
  <c r="F254" i="4"/>
  <c r="F253" i="4"/>
  <c r="F252" i="4"/>
  <c r="F251" i="4"/>
  <c r="F250" i="4"/>
  <c r="F249" i="4"/>
  <c r="F248" i="4"/>
  <c r="F247" i="4"/>
  <c r="F246" i="4"/>
  <c r="F245" i="4"/>
  <c r="F244" i="4"/>
  <c r="F243" i="4"/>
  <c r="F242" i="4"/>
  <c r="F241" i="4"/>
  <c r="F240" i="4"/>
  <c r="F239" i="4"/>
  <c r="F238" i="4"/>
  <c r="F237" i="4"/>
  <c r="F236" i="4"/>
  <c r="F235" i="4"/>
  <c r="F234" i="4"/>
  <c r="F233" i="4"/>
  <c r="F232" i="4"/>
  <c r="F231" i="4"/>
  <c r="F230" i="4"/>
  <c r="F229" i="4"/>
  <c r="F228" i="4"/>
  <c r="F227" i="4"/>
  <c r="F226" i="4"/>
  <c r="F225" i="4"/>
  <c r="F224" i="4"/>
  <c r="F223" i="4"/>
  <c r="F222" i="4"/>
  <c r="F221" i="4"/>
  <c r="F220" i="4"/>
  <c r="F219" i="4"/>
  <c r="F218" i="4"/>
  <c r="F217" i="4"/>
  <c r="F216" i="4"/>
  <c r="F215" i="4"/>
  <c r="F214" i="4"/>
  <c r="F213" i="4"/>
  <c r="F212" i="4"/>
  <c r="F211" i="4"/>
  <c r="F210" i="4"/>
  <c r="F209" i="4"/>
  <c r="F208" i="4"/>
  <c r="F207" i="4"/>
  <c r="F206" i="4"/>
  <c r="F205" i="4"/>
  <c r="F204" i="4"/>
  <c r="F203" i="4"/>
  <c r="F202" i="4"/>
  <c r="F201" i="4"/>
  <c r="F200" i="4"/>
  <c r="F199" i="4"/>
  <c r="F198" i="4"/>
  <c r="F197" i="4"/>
  <c r="F196" i="4"/>
  <c r="F195" i="4"/>
  <c r="F194" i="4"/>
  <c r="F193" i="4"/>
  <c r="F192" i="4"/>
  <c r="F191" i="4"/>
  <c r="F190" i="4"/>
  <c r="F189" i="4"/>
  <c r="F188" i="4"/>
  <c r="F187" i="4"/>
  <c r="F186" i="4"/>
  <c r="F185" i="4"/>
  <c r="F184" i="4"/>
  <c r="F183" i="4"/>
  <c r="F182" i="4"/>
  <c r="F181" i="4"/>
  <c r="F180" i="4"/>
  <c r="F179" i="4"/>
  <c r="F178" i="4"/>
  <c r="F177" i="4"/>
  <c r="F175" i="4"/>
  <c r="F174" i="4"/>
  <c r="F173" i="4"/>
  <c r="F172" i="4"/>
  <c r="F171" i="4"/>
  <c r="F170" i="4"/>
  <c r="F169" i="4"/>
  <c r="F168" i="4"/>
  <c r="F166" i="4"/>
  <c r="F165" i="4"/>
  <c r="F163" i="4"/>
  <c r="F162" i="4"/>
  <c r="F161" i="4"/>
  <c r="F160" i="4"/>
  <c r="F158" i="4"/>
  <c r="F157" i="4"/>
  <c r="F156" i="4"/>
  <c r="F155" i="4"/>
  <c r="F154" i="4"/>
  <c r="F153" i="4"/>
  <c r="F152" i="4"/>
  <c r="F151" i="4"/>
  <c r="F150" i="4"/>
  <c r="F149" i="4"/>
  <c r="F148" i="4"/>
  <c r="F147" i="4"/>
  <c r="F146" i="4"/>
  <c r="F145" i="4"/>
  <c r="F144" i="4"/>
  <c r="F143" i="4"/>
  <c r="F142" i="4"/>
  <c r="F141" i="4"/>
  <c r="F140" i="4"/>
  <c r="F139" i="4"/>
  <c r="F138" i="4"/>
  <c r="F137" i="4"/>
  <c r="F136" i="4"/>
  <c r="F135" i="4"/>
  <c r="F133" i="4"/>
  <c r="F132" i="4"/>
  <c r="F131" i="4"/>
  <c r="F130" i="4"/>
  <c r="F129" i="4"/>
  <c r="F128" i="4"/>
  <c r="F127" i="4"/>
  <c r="F114" i="4"/>
  <c r="F109" i="4"/>
  <c r="F118" i="4"/>
  <c r="F167" i="4" l="1"/>
  <c r="F164" i="4"/>
  <c r="F159" i="4"/>
  <c r="F134" i="4"/>
  <c r="F126" i="4"/>
  <c r="F103" i="4"/>
  <c r="F104" i="4"/>
  <c r="F105" i="4"/>
  <c r="F106" i="4"/>
  <c r="F107" i="4"/>
  <c r="F108" i="4"/>
  <c r="F110" i="4"/>
  <c r="F111" i="4"/>
  <c r="F112" i="4"/>
  <c r="F113" i="4"/>
  <c r="F115" i="4"/>
  <c r="F116" i="4"/>
  <c r="F117" i="4"/>
  <c r="F119" i="4"/>
  <c r="F120" i="4"/>
  <c r="F121" i="4"/>
  <c r="F122" i="4"/>
  <c r="F123" i="4"/>
  <c r="F124" i="4"/>
  <c r="F125" i="4"/>
  <c r="F85" i="4"/>
  <c r="F86" i="4"/>
  <c r="F87" i="4"/>
  <c r="F88" i="4"/>
  <c r="F89" i="4"/>
  <c r="F90" i="4"/>
  <c r="F91" i="4"/>
  <c r="F92" i="4"/>
  <c r="F93" i="4"/>
  <c r="F94" i="4"/>
  <c r="F95" i="4"/>
  <c r="F96" i="4"/>
  <c r="F97" i="4"/>
  <c r="F98" i="4"/>
  <c r="F99" i="4"/>
  <c r="F100" i="4"/>
  <c r="F101" i="4"/>
  <c r="F102" i="4"/>
  <c r="F59" i="4"/>
  <c r="F60" i="4"/>
  <c r="F61" i="4"/>
  <c r="F62" i="4"/>
  <c r="F63" i="4"/>
  <c r="F64" i="4"/>
  <c r="F65" i="4"/>
  <c r="F66" i="4"/>
  <c r="F67" i="4"/>
  <c r="F68" i="4"/>
  <c r="F69" i="4"/>
  <c r="F70" i="4"/>
  <c r="F71" i="4"/>
  <c r="F72" i="4"/>
  <c r="F73" i="4"/>
  <c r="F74" i="4"/>
  <c r="F75" i="4"/>
  <c r="F76" i="4"/>
  <c r="F77" i="4"/>
  <c r="F78" i="4"/>
  <c r="F79" i="4"/>
  <c r="F80" i="4"/>
  <c r="F81" i="4"/>
  <c r="F82" i="4"/>
  <c r="F83" i="4"/>
  <c r="F84" i="4"/>
  <c r="F46" i="4"/>
  <c r="F31" i="4"/>
  <c r="F32" i="4"/>
  <c r="F33" i="4"/>
  <c r="F34" i="4"/>
  <c r="F35" i="4"/>
  <c r="F36" i="4"/>
  <c r="F37" i="4"/>
  <c r="F38" i="4"/>
  <c r="F39" i="4"/>
  <c r="F40" i="4"/>
  <c r="F41" i="4"/>
  <c r="F42" i="4"/>
  <c r="F43" i="4"/>
  <c r="F44" i="4"/>
  <c r="F45" i="4"/>
  <c r="F47" i="4"/>
  <c r="F48" i="4"/>
  <c r="F49" i="4"/>
  <c r="F50" i="4"/>
  <c r="F51" i="4"/>
  <c r="F52" i="4"/>
  <c r="F53" i="4"/>
  <c r="F54" i="4"/>
  <c r="F55" i="4"/>
  <c r="F56" i="4"/>
  <c r="F57" i="4"/>
  <c r="F58" i="4"/>
  <c r="F30" i="4"/>
  <c r="AD53" i="20" l="1"/>
  <c r="AD51" i="20"/>
  <c r="AD49" i="20"/>
  <c r="AD47" i="20"/>
  <c r="AD45" i="20"/>
  <c r="AD43" i="20"/>
  <c r="B314" i="18" l="1"/>
  <c r="B313" i="18"/>
  <c r="B311" i="18"/>
  <c r="B310" i="18"/>
  <c r="B309" i="18"/>
  <c r="B308" i="18"/>
  <c r="E307" i="18"/>
  <c r="B307" i="18"/>
  <c r="E306" i="18"/>
  <c r="E304" i="18"/>
  <c r="E303" i="18"/>
  <c r="E302" i="18"/>
  <c r="E301" i="18"/>
  <c r="E299" i="18"/>
  <c r="B146" i="18"/>
  <c r="B131" i="18"/>
  <c r="B121" i="18"/>
  <c r="B114" i="18"/>
  <c r="B113" i="18"/>
  <c r="E106" i="18"/>
  <c r="E455" i="18" s="1"/>
  <c r="E105" i="18"/>
  <c r="B99" i="18"/>
  <c r="B94" i="18"/>
  <c r="B80" i="18"/>
  <c r="E73" i="18"/>
  <c r="B465" i="18" l="1"/>
  <c r="E488" i="4"/>
  <c r="K488" i="4" s="1"/>
  <c r="E489" i="4"/>
  <c r="K489" i="4" s="1"/>
  <c r="E490" i="4"/>
  <c r="K490" i="4" s="1"/>
  <c r="E491" i="4"/>
  <c r="K491" i="4" s="1"/>
  <c r="E30" i="4"/>
  <c r="K30" i="4" s="1"/>
  <c r="E31" i="4"/>
  <c r="K31" i="4" s="1"/>
  <c r="E32" i="4"/>
  <c r="K32" i="4" s="1"/>
  <c r="E33" i="4"/>
  <c r="K33" i="4"/>
  <c r="E34" i="4"/>
  <c r="K34" i="4" s="1"/>
  <c r="E35" i="4"/>
  <c r="K35" i="4" s="1"/>
  <c r="E36" i="4"/>
  <c r="K36" i="4" s="1"/>
  <c r="E37" i="4"/>
  <c r="K37" i="4" s="1"/>
  <c r="E38" i="4"/>
  <c r="K38" i="4" s="1"/>
  <c r="E39" i="4"/>
  <c r="K39" i="4" s="1"/>
  <c r="E40" i="4"/>
  <c r="K40" i="4" s="1"/>
  <c r="E41" i="4"/>
  <c r="K41" i="4"/>
  <c r="E42" i="4"/>
  <c r="K42" i="4" s="1"/>
  <c r="E43" i="4"/>
  <c r="K43" i="4" s="1"/>
  <c r="E44" i="4"/>
  <c r="K44" i="4" s="1"/>
  <c r="E45" i="4"/>
  <c r="K45" i="4" s="1"/>
  <c r="E46" i="4"/>
  <c r="K46" i="4" s="1"/>
  <c r="E47" i="4"/>
  <c r="K47" i="4" s="1"/>
  <c r="E48" i="4"/>
  <c r="K48" i="4" s="1"/>
  <c r="E49" i="4"/>
  <c r="K49" i="4"/>
  <c r="E50" i="4"/>
  <c r="K50" i="4" s="1"/>
  <c r="E51" i="4"/>
  <c r="K51" i="4" s="1"/>
  <c r="E52" i="4"/>
  <c r="K52" i="4" s="1"/>
  <c r="E53" i="4"/>
  <c r="K53" i="4" s="1"/>
  <c r="E54" i="4"/>
  <c r="K54" i="4" s="1"/>
  <c r="E55" i="4"/>
  <c r="K55" i="4" s="1"/>
  <c r="E56" i="4"/>
  <c r="K56" i="4" s="1"/>
  <c r="E57" i="4"/>
  <c r="K57" i="4"/>
  <c r="E58" i="4"/>
  <c r="K58" i="4" s="1"/>
  <c r="E59" i="4"/>
  <c r="K59" i="4" s="1"/>
  <c r="E60" i="4"/>
  <c r="K60" i="4" s="1"/>
  <c r="E61" i="4"/>
  <c r="K61" i="4" s="1"/>
  <c r="E62" i="4"/>
  <c r="K62" i="4" s="1"/>
  <c r="E63" i="4"/>
  <c r="K63" i="4" s="1"/>
  <c r="E64" i="4"/>
  <c r="K64" i="4" s="1"/>
  <c r="E65" i="4"/>
  <c r="K65" i="4"/>
  <c r="E66" i="4"/>
  <c r="K66" i="4" s="1"/>
  <c r="E67" i="4"/>
  <c r="K67" i="4" s="1"/>
  <c r="E68" i="4"/>
  <c r="K68" i="4" s="1"/>
  <c r="E69" i="4"/>
  <c r="K69" i="4" s="1"/>
  <c r="E70" i="4"/>
  <c r="K70" i="4" s="1"/>
  <c r="E71" i="4"/>
  <c r="K71" i="4" s="1"/>
  <c r="E72" i="4"/>
  <c r="K72" i="4" s="1"/>
  <c r="E73" i="4"/>
  <c r="K73" i="4"/>
  <c r="E74" i="4"/>
  <c r="K74" i="4" s="1"/>
  <c r="E75" i="4"/>
  <c r="K75" i="4" s="1"/>
  <c r="E76" i="4"/>
  <c r="K76" i="4" s="1"/>
  <c r="E77" i="4"/>
  <c r="K77" i="4" s="1"/>
  <c r="E78" i="4"/>
  <c r="K78" i="4" s="1"/>
  <c r="E79" i="4"/>
  <c r="K79" i="4" s="1"/>
  <c r="E80" i="4"/>
  <c r="K80" i="4" s="1"/>
  <c r="E81" i="4"/>
  <c r="K81" i="4"/>
  <c r="E82" i="4"/>
  <c r="K82" i="4" s="1"/>
  <c r="E83" i="4"/>
  <c r="K83" i="4" s="1"/>
  <c r="E84" i="4"/>
  <c r="K84" i="4" s="1"/>
  <c r="E85" i="4"/>
  <c r="K85" i="4" s="1"/>
  <c r="E86" i="4"/>
  <c r="K86" i="4" s="1"/>
  <c r="E87" i="4"/>
  <c r="K87" i="4" s="1"/>
  <c r="E88" i="4"/>
  <c r="K88" i="4" s="1"/>
  <c r="E89" i="4"/>
  <c r="K89" i="4"/>
  <c r="E90" i="4"/>
  <c r="K90" i="4" s="1"/>
  <c r="E91" i="4"/>
  <c r="K91" i="4" s="1"/>
  <c r="E92" i="4"/>
  <c r="K92" i="4" s="1"/>
  <c r="E93" i="4"/>
  <c r="K93" i="4" s="1"/>
  <c r="E94" i="4"/>
  <c r="K94" i="4" s="1"/>
  <c r="E95" i="4"/>
  <c r="K95" i="4"/>
  <c r="E96" i="4"/>
  <c r="K96" i="4" s="1"/>
  <c r="E97" i="4"/>
  <c r="K97" i="4"/>
  <c r="E98" i="4"/>
  <c r="K98" i="4" s="1"/>
  <c r="E99" i="4"/>
  <c r="K99" i="4" s="1"/>
  <c r="E100" i="4"/>
  <c r="K100" i="4" s="1"/>
  <c r="E101" i="4"/>
  <c r="K101" i="4" s="1"/>
  <c r="E102" i="4"/>
  <c r="K102" i="4" s="1"/>
  <c r="E103" i="4"/>
  <c r="K103" i="4"/>
  <c r="E104" i="4"/>
  <c r="K104" i="4" s="1"/>
  <c r="E105" i="4"/>
  <c r="K105" i="4"/>
  <c r="E106" i="4"/>
  <c r="K106" i="4" s="1"/>
  <c r="E107" i="4"/>
  <c r="K107" i="4" s="1"/>
  <c r="E108" i="4"/>
  <c r="K108" i="4" s="1"/>
  <c r="E109" i="4"/>
  <c r="K109" i="4" s="1"/>
  <c r="E110" i="4"/>
  <c r="K110" i="4" s="1"/>
  <c r="E111" i="4"/>
  <c r="K111" i="4"/>
  <c r="E112" i="4"/>
  <c r="K112" i="4" s="1"/>
  <c r="E113" i="4"/>
  <c r="K113" i="4"/>
  <c r="E114" i="4"/>
  <c r="K114" i="4" s="1"/>
  <c r="E115" i="4"/>
  <c r="K115" i="4" s="1"/>
  <c r="E116" i="4"/>
  <c r="K116" i="4" s="1"/>
  <c r="E117" i="4"/>
  <c r="K117" i="4" s="1"/>
  <c r="E118" i="4"/>
  <c r="K118" i="4" s="1"/>
  <c r="E119" i="4"/>
  <c r="K119" i="4"/>
  <c r="E120" i="4"/>
  <c r="K120" i="4" s="1"/>
  <c r="E121" i="4"/>
  <c r="K121" i="4"/>
  <c r="E122" i="4"/>
  <c r="K122" i="4" s="1"/>
  <c r="E123" i="4"/>
  <c r="K123" i="4" s="1"/>
  <c r="E124" i="4"/>
  <c r="K124" i="4" s="1"/>
  <c r="E125" i="4"/>
  <c r="K125" i="4" s="1"/>
  <c r="E126" i="4"/>
  <c r="K126" i="4" s="1"/>
  <c r="E127" i="4"/>
  <c r="K127" i="4"/>
  <c r="E128" i="4"/>
  <c r="K128" i="4" s="1"/>
  <c r="E129" i="4"/>
  <c r="K129" i="4"/>
  <c r="E130" i="4"/>
  <c r="K130" i="4" s="1"/>
  <c r="E131" i="4"/>
  <c r="K131" i="4" s="1"/>
  <c r="E132" i="4"/>
  <c r="K132" i="4" s="1"/>
  <c r="E133" i="4"/>
  <c r="K133" i="4" s="1"/>
  <c r="E134" i="4"/>
  <c r="K134" i="4" s="1"/>
  <c r="E135" i="4"/>
  <c r="K135" i="4"/>
  <c r="E136" i="4"/>
  <c r="K136" i="4" s="1"/>
  <c r="E137" i="4"/>
  <c r="K137" i="4"/>
  <c r="E138" i="4"/>
  <c r="K138" i="4" s="1"/>
  <c r="E139" i="4"/>
  <c r="K139" i="4" s="1"/>
  <c r="E140" i="4"/>
  <c r="K140" i="4" s="1"/>
  <c r="E141" i="4"/>
  <c r="K141" i="4" s="1"/>
  <c r="E142" i="4"/>
  <c r="K142" i="4" s="1"/>
  <c r="E143" i="4"/>
  <c r="K143" i="4"/>
  <c r="E144" i="4"/>
  <c r="K144" i="4" s="1"/>
  <c r="E145" i="4"/>
  <c r="K145" i="4"/>
  <c r="E146" i="4"/>
  <c r="K146" i="4" s="1"/>
  <c r="E147" i="4"/>
  <c r="K147" i="4" s="1"/>
  <c r="E148" i="4"/>
  <c r="K148" i="4" s="1"/>
  <c r="E149" i="4"/>
  <c r="K149" i="4" s="1"/>
  <c r="E150" i="4"/>
  <c r="K150" i="4" s="1"/>
  <c r="E151" i="4"/>
  <c r="K151" i="4"/>
  <c r="E152" i="4"/>
  <c r="K152" i="4" s="1"/>
  <c r="E153" i="4"/>
  <c r="K153" i="4"/>
  <c r="E154" i="4"/>
  <c r="K154" i="4" s="1"/>
  <c r="E155" i="4"/>
  <c r="K155" i="4" s="1"/>
  <c r="E156" i="4"/>
  <c r="K156" i="4" s="1"/>
  <c r="E157" i="4"/>
  <c r="K157" i="4" s="1"/>
  <c r="E158" i="4"/>
  <c r="K158" i="4" s="1"/>
  <c r="E159" i="4"/>
  <c r="K159" i="4"/>
  <c r="E160" i="4"/>
  <c r="K160" i="4" s="1"/>
  <c r="E161" i="4"/>
  <c r="K161" i="4"/>
  <c r="E162" i="4"/>
  <c r="K162" i="4" s="1"/>
  <c r="E163" i="4"/>
  <c r="K163" i="4" s="1"/>
  <c r="E164" i="4"/>
  <c r="K164" i="4" s="1"/>
  <c r="E165" i="4"/>
  <c r="K165" i="4" s="1"/>
  <c r="E166" i="4"/>
  <c r="K166" i="4" s="1"/>
  <c r="E167" i="4"/>
  <c r="K167" i="4"/>
  <c r="E168" i="4"/>
  <c r="K168" i="4" s="1"/>
  <c r="E169" i="4"/>
  <c r="K169" i="4"/>
  <c r="E170" i="4"/>
  <c r="K170" i="4" s="1"/>
  <c r="E171" i="4"/>
  <c r="K171" i="4" s="1"/>
  <c r="E172" i="4"/>
  <c r="K172" i="4" s="1"/>
  <c r="E173" i="4"/>
  <c r="K173" i="4" s="1"/>
  <c r="E174" i="4"/>
  <c r="K174" i="4" s="1"/>
  <c r="E175" i="4"/>
  <c r="K175" i="4"/>
  <c r="E176" i="4"/>
  <c r="K176" i="4" s="1"/>
  <c r="E177" i="4"/>
  <c r="K177" i="4"/>
  <c r="E178" i="4"/>
  <c r="K178" i="4" s="1"/>
  <c r="E179" i="4"/>
  <c r="K179" i="4" s="1"/>
  <c r="E180" i="4"/>
  <c r="K180" i="4" s="1"/>
  <c r="E181" i="4"/>
  <c r="K181" i="4" s="1"/>
  <c r="E182" i="4"/>
  <c r="K182" i="4" s="1"/>
  <c r="E183" i="4"/>
  <c r="K183" i="4"/>
  <c r="E184" i="4"/>
  <c r="K184" i="4" s="1"/>
  <c r="E185" i="4"/>
  <c r="K185" i="4"/>
  <c r="E186" i="4"/>
  <c r="K186" i="4" s="1"/>
  <c r="E187" i="4"/>
  <c r="K187" i="4" s="1"/>
  <c r="E188" i="4"/>
  <c r="K188" i="4" s="1"/>
  <c r="E189" i="4"/>
  <c r="K189" i="4" s="1"/>
  <c r="E190" i="4"/>
  <c r="K190" i="4" s="1"/>
  <c r="E191" i="4"/>
  <c r="K191" i="4"/>
  <c r="E192" i="4"/>
  <c r="K192" i="4" s="1"/>
  <c r="E193" i="4"/>
  <c r="K193" i="4"/>
  <c r="E194" i="4"/>
  <c r="K194" i="4" s="1"/>
  <c r="E195" i="4"/>
  <c r="K195" i="4" s="1"/>
  <c r="E196" i="4"/>
  <c r="K196" i="4" s="1"/>
  <c r="E197" i="4"/>
  <c r="K197" i="4" s="1"/>
  <c r="E198" i="4"/>
  <c r="K198" i="4" s="1"/>
  <c r="E199" i="4"/>
  <c r="K199" i="4"/>
  <c r="E200" i="4"/>
  <c r="K200" i="4" s="1"/>
  <c r="E201" i="4"/>
  <c r="K201" i="4"/>
  <c r="E202" i="4"/>
  <c r="K202" i="4" s="1"/>
  <c r="E203" i="4"/>
  <c r="K203" i="4" s="1"/>
  <c r="E204" i="4"/>
  <c r="K204" i="4" s="1"/>
  <c r="E205" i="4"/>
  <c r="K205" i="4" s="1"/>
  <c r="E206" i="4"/>
  <c r="K206" i="4" s="1"/>
  <c r="E207" i="4"/>
  <c r="K207" i="4"/>
  <c r="E208" i="4"/>
  <c r="K208" i="4" s="1"/>
  <c r="E209" i="4"/>
  <c r="K209" i="4"/>
  <c r="E210" i="4"/>
  <c r="K210" i="4" s="1"/>
  <c r="E211" i="4"/>
  <c r="K211" i="4" s="1"/>
  <c r="E212" i="4"/>
  <c r="K212" i="4" s="1"/>
  <c r="E213" i="4"/>
  <c r="K213" i="4" s="1"/>
  <c r="E214" i="4"/>
  <c r="K214" i="4" s="1"/>
  <c r="E215" i="4"/>
  <c r="K215" i="4"/>
  <c r="E216" i="4"/>
  <c r="K216" i="4" s="1"/>
  <c r="E217" i="4"/>
  <c r="K217" i="4"/>
  <c r="E218" i="4"/>
  <c r="K218" i="4" s="1"/>
  <c r="E219" i="4"/>
  <c r="K219" i="4" s="1"/>
  <c r="E220" i="4"/>
  <c r="K220" i="4" s="1"/>
  <c r="E221" i="4"/>
  <c r="K221" i="4" s="1"/>
  <c r="E222" i="4"/>
  <c r="K222" i="4" s="1"/>
  <c r="E223" i="4"/>
  <c r="K223" i="4"/>
  <c r="E224" i="4"/>
  <c r="K224" i="4" s="1"/>
  <c r="E225" i="4"/>
  <c r="K225" i="4" s="1"/>
  <c r="E226" i="4"/>
  <c r="K226" i="4" s="1"/>
  <c r="E227" i="4"/>
  <c r="K227" i="4" s="1"/>
  <c r="E228" i="4"/>
  <c r="K228" i="4" s="1"/>
  <c r="E229" i="4"/>
  <c r="K229" i="4" s="1"/>
  <c r="E230" i="4"/>
  <c r="K230" i="4" s="1"/>
  <c r="E231" i="4"/>
  <c r="K231" i="4" s="1"/>
  <c r="E232" i="4"/>
  <c r="K232" i="4" s="1"/>
  <c r="E233" i="4"/>
  <c r="K233" i="4"/>
  <c r="E234" i="4"/>
  <c r="K234" i="4" s="1"/>
  <c r="E235" i="4"/>
  <c r="K235" i="4" s="1"/>
  <c r="E236" i="4"/>
  <c r="K236" i="4" s="1"/>
  <c r="E237" i="4"/>
  <c r="K237" i="4" s="1"/>
  <c r="E238" i="4"/>
  <c r="K238" i="4" s="1"/>
  <c r="E239" i="4"/>
  <c r="K239" i="4" s="1"/>
  <c r="E240" i="4"/>
  <c r="K240" i="4" s="1"/>
  <c r="E241" i="4"/>
  <c r="K241" i="4"/>
  <c r="E242" i="4"/>
  <c r="K242" i="4" s="1"/>
  <c r="E243" i="4"/>
  <c r="K243" i="4" s="1"/>
  <c r="E244" i="4"/>
  <c r="K244" i="4" s="1"/>
  <c r="E245" i="4"/>
  <c r="K245" i="4" s="1"/>
  <c r="E246" i="4"/>
  <c r="K246" i="4" s="1"/>
  <c r="E247" i="4"/>
  <c r="K247" i="4" s="1"/>
  <c r="E248" i="4"/>
  <c r="K248" i="4" s="1"/>
  <c r="E249" i="4"/>
  <c r="K249" i="4"/>
  <c r="E250" i="4"/>
  <c r="K250" i="4" s="1"/>
  <c r="E251" i="4"/>
  <c r="K251" i="4" s="1"/>
  <c r="E252" i="4"/>
  <c r="K252" i="4" s="1"/>
  <c r="E253" i="4"/>
  <c r="K253" i="4" s="1"/>
  <c r="E254" i="4"/>
  <c r="K254" i="4" s="1"/>
  <c r="E255" i="4"/>
  <c r="K255" i="4" s="1"/>
  <c r="E256" i="4"/>
  <c r="K256" i="4" s="1"/>
  <c r="E257" i="4"/>
  <c r="K257" i="4"/>
  <c r="E258" i="4"/>
  <c r="K258" i="4" s="1"/>
  <c r="E259" i="4"/>
  <c r="K259" i="4" s="1"/>
  <c r="E260" i="4"/>
  <c r="K260" i="4" s="1"/>
  <c r="E261" i="4"/>
  <c r="K261" i="4" s="1"/>
  <c r="E262" i="4"/>
  <c r="K262" i="4" s="1"/>
  <c r="E263" i="4"/>
  <c r="K263" i="4"/>
  <c r="E264" i="4"/>
  <c r="K264" i="4" s="1"/>
  <c r="E265" i="4"/>
  <c r="K265" i="4"/>
  <c r="E266" i="4"/>
  <c r="K266" i="4" s="1"/>
  <c r="E267" i="4"/>
  <c r="K267" i="4" s="1"/>
  <c r="E268" i="4"/>
  <c r="K268" i="4" s="1"/>
  <c r="E269" i="4"/>
  <c r="K269" i="4" s="1"/>
  <c r="E270" i="4"/>
  <c r="K270" i="4" s="1"/>
  <c r="E271" i="4"/>
  <c r="K271" i="4"/>
  <c r="E272" i="4"/>
  <c r="K272" i="4" s="1"/>
  <c r="E273" i="4"/>
  <c r="K273" i="4" s="1"/>
  <c r="E274" i="4"/>
  <c r="K274" i="4" s="1"/>
  <c r="E275" i="4"/>
  <c r="K275" i="4"/>
  <c r="E276" i="4"/>
  <c r="K276" i="4" s="1"/>
  <c r="E277" i="4"/>
  <c r="K277" i="4" s="1"/>
  <c r="E278" i="4"/>
  <c r="K278" i="4" s="1"/>
  <c r="E279" i="4"/>
  <c r="K279" i="4"/>
  <c r="E280" i="4"/>
  <c r="K280" i="4" s="1"/>
  <c r="E281" i="4"/>
  <c r="K281" i="4" s="1"/>
  <c r="E282" i="4"/>
  <c r="K282" i="4" s="1"/>
  <c r="E283" i="4"/>
  <c r="K283" i="4"/>
  <c r="E284" i="4"/>
  <c r="K284" i="4" s="1"/>
  <c r="E285" i="4"/>
  <c r="K285" i="4" s="1"/>
  <c r="E286" i="4"/>
  <c r="K286" i="4" s="1"/>
  <c r="E287" i="4"/>
  <c r="K287" i="4" s="1"/>
  <c r="E288" i="4"/>
  <c r="K288" i="4" s="1"/>
  <c r="E289" i="4"/>
  <c r="K289" i="4" s="1"/>
  <c r="E290" i="4"/>
  <c r="K290" i="4" s="1"/>
  <c r="E291" i="4"/>
  <c r="K291" i="4" s="1"/>
  <c r="E292" i="4"/>
  <c r="K292" i="4" s="1"/>
  <c r="E293" i="4"/>
  <c r="K293" i="4" s="1"/>
  <c r="E294" i="4"/>
  <c r="K294" i="4" s="1"/>
  <c r="E295" i="4"/>
  <c r="K295" i="4" s="1"/>
  <c r="E296" i="4"/>
  <c r="K296" i="4" s="1"/>
  <c r="E297" i="4"/>
  <c r="K297" i="4"/>
  <c r="E298" i="4"/>
  <c r="K298" i="4" s="1"/>
  <c r="E299" i="4"/>
  <c r="K299" i="4" s="1"/>
  <c r="E300" i="4"/>
  <c r="K300" i="4" s="1"/>
  <c r="E301" i="4"/>
  <c r="K301" i="4" s="1"/>
  <c r="E302" i="4"/>
  <c r="K302" i="4" s="1"/>
  <c r="E303" i="4"/>
  <c r="K303" i="4" s="1"/>
  <c r="E304" i="4"/>
  <c r="K304" i="4" s="1"/>
  <c r="E305" i="4"/>
  <c r="K305" i="4"/>
  <c r="E306" i="4"/>
  <c r="K306" i="4" s="1"/>
  <c r="E307" i="4"/>
  <c r="K307" i="4" s="1"/>
  <c r="E308" i="4"/>
  <c r="K308" i="4" s="1"/>
  <c r="E309" i="4"/>
  <c r="K309" i="4" s="1"/>
  <c r="E310" i="4"/>
  <c r="K310" i="4" s="1"/>
  <c r="E311" i="4"/>
  <c r="K311" i="4" s="1"/>
  <c r="E312" i="4"/>
  <c r="K312" i="4" s="1"/>
  <c r="E313" i="4"/>
  <c r="K313" i="4"/>
  <c r="E314" i="4"/>
  <c r="K314" i="4" s="1"/>
  <c r="E315" i="4"/>
  <c r="K315" i="4" s="1"/>
  <c r="E316" i="4"/>
  <c r="K316" i="4" s="1"/>
  <c r="E317" i="4"/>
  <c r="K317" i="4" s="1"/>
  <c r="E318" i="4"/>
  <c r="K318" i="4" s="1"/>
  <c r="E319" i="4"/>
  <c r="K319" i="4" s="1"/>
  <c r="E320" i="4"/>
  <c r="K320" i="4" s="1"/>
  <c r="E321" i="4"/>
  <c r="K321" i="4"/>
  <c r="E322" i="4"/>
  <c r="K322" i="4" s="1"/>
  <c r="E323" i="4"/>
  <c r="K323" i="4"/>
  <c r="E324" i="4"/>
  <c r="K324" i="4" s="1"/>
  <c r="E325" i="4"/>
  <c r="K325" i="4" s="1"/>
  <c r="E326" i="4"/>
  <c r="K326" i="4" s="1"/>
  <c r="E327" i="4"/>
  <c r="K327" i="4" s="1"/>
  <c r="E328" i="4"/>
  <c r="K328" i="4" s="1"/>
  <c r="E329" i="4"/>
  <c r="K329" i="4"/>
  <c r="E330" i="4"/>
  <c r="K330" i="4" s="1"/>
  <c r="E331" i="4"/>
  <c r="K331" i="4" s="1"/>
  <c r="E332" i="4"/>
  <c r="K332" i="4" s="1"/>
  <c r="E333" i="4"/>
  <c r="K333" i="4" s="1"/>
  <c r="E334" i="4"/>
  <c r="K334" i="4" s="1"/>
  <c r="E335" i="4"/>
  <c r="K335" i="4" s="1"/>
  <c r="E336" i="4"/>
  <c r="K336" i="4" s="1"/>
  <c r="E337" i="4"/>
  <c r="K337" i="4" s="1"/>
  <c r="E338" i="4"/>
  <c r="K338" i="4" s="1"/>
  <c r="E339" i="4"/>
  <c r="K339" i="4" s="1"/>
  <c r="E340" i="4"/>
  <c r="K340" i="4" s="1"/>
  <c r="E341" i="4"/>
  <c r="K341" i="4" s="1"/>
  <c r="E342" i="4"/>
  <c r="K342" i="4" s="1"/>
  <c r="E343" i="4"/>
  <c r="K343" i="4" s="1"/>
  <c r="E344" i="4"/>
  <c r="K344" i="4" s="1"/>
  <c r="E345" i="4"/>
  <c r="K345" i="4" s="1"/>
  <c r="E346" i="4"/>
  <c r="K346" i="4" s="1"/>
  <c r="E347" i="4"/>
  <c r="K347" i="4" s="1"/>
  <c r="E348" i="4"/>
  <c r="K348" i="4" s="1"/>
  <c r="E349" i="4"/>
  <c r="K349" i="4" s="1"/>
  <c r="E350" i="4"/>
  <c r="K350" i="4" s="1"/>
  <c r="E351" i="4"/>
  <c r="K351" i="4" s="1"/>
  <c r="E352" i="4"/>
  <c r="K352" i="4" s="1"/>
  <c r="E353" i="4"/>
  <c r="K353" i="4" s="1"/>
  <c r="E354" i="4"/>
  <c r="K354" i="4" s="1"/>
  <c r="E355" i="4"/>
  <c r="K355" i="4"/>
  <c r="E356" i="4"/>
  <c r="K356" i="4" s="1"/>
  <c r="E357" i="4"/>
  <c r="K357" i="4" s="1"/>
  <c r="E358" i="4"/>
  <c r="K358" i="4" s="1"/>
  <c r="E359" i="4"/>
  <c r="K359" i="4" s="1"/>
  <c r="E360" i="4"/>
  <c r="K360" i="4" s="1"/>
  <c r="E361" i="4"/>
  <c r="K361" i="4"/>
  <c r="E362" i="4"/>
  <c r="K362" i="4" s="1"/>
  <c r="E363" i="4"/>
  <c r="K363" i="4" s="1"/>
  <c r="E364" i="4"/>
  <c r="K364" i="4" s="1"/>
  <c r="E365" i="4"/>
  <c r="K365" i="4" s="1"/>
  <c r="E366" i="4"/>
  <c r="K366" i="4"/>
  <c r="E367" i="4"/>
  <c r="K367" i="4" s="1"/>
  <c r="E368" i="4"/>
  <c r="K368" i="4"/>
  <c r="E369" i="4"/>
  <c r="K369" i="4" s="1"/>
  <c r="E370" i="4"/>
  <c r="K370" i="4"/>
  <c r="E371" i="4"/>
  <c r="K371" i="4" s="1"/>
  <c r="E372" i="4"/>
  <c r="K372" i="4"/>
  <c r="E373" i="4"/>
  <c r="K373" i="4" s="1"/>
  <c r="E374" i="4"/>
  <c r="K374" i="4" s="1"/>
  <c r="E375" i="4"/>
  <c r="K375" i="4"/>
  <c r="E376" i="4"/>
  <c r="K376" i="4" s="1"/>
  <c r="E377" i="4"/>
  <c r="K377" i="4"/>
  <c r="E378" i="4"/>
  <c r="K378" i="4" s="1"/>
  <c r="E379" i="4"/>
  <c r="K379" i="4" s="1"/>
  <c r="E380" i="4"/>
  <c r="K380" i="4" s="1"/>
  <c r="E381" i="4"/>
  <c r="K381" i="4" s="1"/>
  <c r="E382" i="4"/>
  <c r="K382" i="4" s="1"/>
  <c r="E383" i="4"/>
  <c r="K383" i="4" s="1"/>
  <c r="E384" i="4"/>
  <c r="K384" i="4" s="1"/>
  <c r="E385" i="4"/>
  <c r="K385" i="4" s="1"/>
  <c r="E386" i="4"/>
  <c r="K386" i="4" s="1"/>
  <c r="E387" i="4"/>
  <c r="K387" i="4" s="1"/>
  <c r="E388" i="4"/>
  <c r="K388" i="4"/>
  <c r="E389" i="4"/>
  <c r="K389" i="4" s="1"/>
  <c r="E390" i="4"/>
  <c r="K390" i="4"/>
  <c r="E391" i="4"/>
  <c r="K391" i="4" s="1"/>
  <c r="E392" i="4"/>
  <c r="K392" i="4" s="1"/>
  <c r="E393" i="4"/>
  <c r="K393" i="4" s="1"/>
  <c r="E394" i="4"/>
  <c r="K394" i="4" s="1"/>
  <c r="E395" i="4"/>
  <c r="K395" i="4" s="1"/>
  <c r="E396" i="4"/>
  <c r="K396" i="4"/>
  <c r="E397" i="4"/>
  <c r="K397" i="4" s="1"/>
  <c r="E398" i="4"/>
  <c r="K398" i="4"/>
  <c r="E399" i="4"/>
  <c r="K399" i="4" s="1"/>
  <c r="E400" i="4"/>
  <c r="K400" i="4" s="1"/>
  <c r="E401" i="4"/>
  <c r="K401" i="4" s="1"/>
  <c r="E402" i="4"/>
  <c r="K402" i="4" s="1"/>
  <c r="E403" i="4"/>
  <c r="K403" i="4" s="1"/>
  <c r="E404" i="4"/>
  <c r="K404" i="4"/>
  <c r="E405" i="4"/>
  <c r="K405" i="4" s="1"/>
  <c r="E406" i="4"/>
  <c r="K406" i="4"/>
  <c r="E407" i="4"/>
  <c r="K407" i="4" s="1"/>
  <c r="E408" i="4"/>
  <c r="K408" i="4" s="1"/>
  <c r="E409" i="4"/>
  <c r="K409" i="4" s="1"/>
  <c r="E410" i="4"/>
  <c r="K410" i="4" s="1"/>
  <c r="E411" i="4"/>
  <c r="K411" i="4" s="1"/>
  <c r="E412" i="4"/>
  <c r="K412" i="4"/>
  <c r="E413" i="4"/>
  <c r="K413" i="4" s="1"/>
  <c r="E414" i="4"/>
  <c r="K414" i="4" s="1"/>
  <c r="E415" i="4"/>
  <c r="K415" i="4" s="1"/>
  <c r="E416" i="4"/>
  <c r="K416" i="4" s="1"/>
  <c r="E417" i="4"/>
  <c r="K417" i="4" s="1"/>
  <c r="E418" i="4"/>
  <c r="K418" i="4" s="1"/>
  <c r="E419" i="4"/>
  <c r="K419" i="4" s="1"/>
  <c r="E420" i="4"/>
  <c r="K420" i="4"/>
  <c r="E421" i="4"/>
  <c r="K421" i="4" s="1"/>
  <c r="E422" i="4"/>
  <c r="K422" i="4"/>
  <c r="E423" i="4"/>
  <c r="K423" i="4" s="1"/>
  <c r="E424" i="4"/>
  <c r="K424" i="4" s="1"/>
  <c r="E425" i="4"/>
  <c r="K425" i="4" s="1"/>
  <c r="E426" i="4"/>
  <c r="K426" i="4"/>
  <c r="E427" i="4"/>
  <c r="K427" i="4" s="1"/>
  <c r="E428" i="4"/>
  <c r="K428" i="4"/>
  <c r="E429" i="4"/>
  <c r="K429" i="4" s="1"/>
  <c r="E430" i="4"/>
  <c r="K430" i="4"/>
  <c r="E431" i="4"/>
  <c r="K431" i="4" s="1"/>
  <c r="E432" i="4"/>
  <c r="K432" i="4" s="1"/>
  <c r="E433" i="4"/>
  <c r="K433" i="4" s="1"/>
  <c r="E434" i="4"/>
  <c r="K434" i="4"/>
  <c r="E435" i="4"/>
  <c r="K435" i="4" s="1"/>
  <c r="E436" i="4"/>
  <c r="K436" i="4"/>
  <c r="E437" i="4"/>
  <c r="K437" i="4" s="1"/>
  <c r="E438" i="4"/>
  <c r="K438" i="4"/>
  <c r="E439" i="4"/>
  <c r="K439" i="4" s="1"/>
  <c r="E440" i="4"/>
  <c r="K440" i="4" s="1"/>
  <c r="E441" i="4"/>
  <c r="K441" i="4" s="1"/>
  <c r="E442" i="4"/>
  <c r="K442" i="4"/>
  <c r="E443" i="4"/>
  <c r="K443" i="4" s="1"/>
  <c r="E444" i="4"/>
  <c r="K444" i="4" s="1"/>
  <c r="E445" i="4"/>
  <c r="K445" i="4" s="1"/>
  <c r="E446" i="4"/>
  <c r="K446" i="4"/>
  <c r="E447" i="4"/>
  <c r="K447" i="4" s="1"/>
  <c r="E448" i="4"/>
  <c r="K448" i="4" s="1"/>
  <c r="E449" i="4"/>
  <c r="K449" i="4" s="1"/>
  <c r="E450" i="4"/>
  <c r="K450" i="4"/>
  <c r="E451" i="4"/>
  <c r="K451" i="4" s="1"/>
  <c r="E452" i="4"/>
  <c r="K452" i="4" s="1"/>
  <c r="E453" i="4"/>
  <c r="K453" i="4" s="1"/>
  <c r="E454" i="4"/>
  <c r="K454" i="4"/>
  <c r="E455" i="4"/>
  <c r="K455" i="4" s="1"/>
  <c r="E456" i="4"/>
  <c r="K456" i="4" s="1"/>
  <c r="E457" i="4"/>
  <c r="K457" i="4" s="1"/>
  <c r="E458" i="4"/>
  <c r="K458" i="4"/>
  <c r="E459" i="4"/>
  <c r="K459" i="4" s="1"/>
  <c r="E460" i="4"/>
  <c r="K460" i="4" s="1"/>
  <c r="E461" i="4"/>
  <c r="K461" i="4" s="1"/>
  <c r="E462" i="4"/>
  <c r="K462" i="4"/>
  <c r="E463" i="4"/>
  <c r="K463" i="4" s="1"/>
  <c r="E464" i="4"/>
  <c r="K464" i="4" s="1"/>
  <c r="E465" i="4"/>
  <c r="K465" i="4" s="1"/>
  <c r="E466" i="4"/>
  <c r="K466" i="4"/>
  <c r="E467" i="4"/>
  <c r="K467" i="4" s="1"/>
  <c r="E468" i="4"/>
  <c r="K468" i="4" s="1"/>
  <c r="E469" i="4"/>
  <c r="K469" i="4" s="1"/>
  <c r="E470" i="4"/>
  <c r="K470" i="4"/>
  <c r="E471" i="4"/>
  <c r="K471" i="4" s="1"/>
  <c r="E472" i="4"/>
  <c r="K472" i="4" s="1"/>
  <c r="E473" i="4"/>
  <c r="K473" i="4" s="1"/>
  <c r="E474" i="4"/>
  <c r="K474" i="4"/>
  <c r="E475" i="4"/>
  <c r="K475" i="4" s="1"/>
  <c r="E476" i="4"/>
  <c r="K476" i="4"/>
  <c r="E477" i="4"/>
  <c r="K477" i="4" s="1"/>
  <c r="E478" i="4"/>
  <c r="K478" i="4"/>
  <c r="E479" i="4"/>
  <c r="K479" i="4" s="1"/>
  <c r="E480" i="4"/>
  <c r="K480" i="4" s="1"/>
  <c r="E481" i="4"/>
  <c r="K481" i="4" s="1"/>
  <c r="E482" i="4"/>
  <c r="K482" i="4"/>
  <c r="E483" i="4"/>
  <c r="K483" i="4" s="1"/>
  <c r="E484" i="4"/>
  <c r="K484" i="4"/>
  <c r="E485" i="4"/>
  <c r="K485" i="4" s="1"/>
  <c r="E486" i="4"/>
  <c r="K486" i="4"/>
  <c r="F26" i="4" l="1"/>
  <c r="F25" i="4"/>
  <c r="E487" i="4" l="1"/>
  <c r="K487" i="4" s="1"/>
  <c r="J12" i="13" l="1"/>
  <c r="J13" i="13"/>
  <c r="J11" i="13"/>
  <c r="G13" i="13"/>
  <c r="G12" i="13"/>
  <c r="G11" i="13"/>
  <c r="C13" i="13"/>
  <c r="C12" i="13"/>
  <c r="C11" i="13"/>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<sst xmlns="http://schemas.openxmlformats.org/spreadsheetml/2006/main" count="1725" uniqueCount="808">
  <si>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</si>
  <si>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</si>
  <si>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</si>
  <si>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</si>
  <si>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</si>
  <si>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</si>
  <si>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</si>
  <si>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</si>
  <si>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</si>
  <si>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</si>
  <si>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</si>
  <si>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</si>
  <si>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</si>
  <si>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</si>
  <si>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</si>
  <si>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</si>
  <si>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</si>
  <si>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</si>
  <si>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</si>
  <si>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</si>
  <si>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</si>
  <si>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</si>
  <si>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</si>
  <si>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</si>
  <si>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</si>
  <si>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</si>
  <si>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</si>
  <si>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</si>
  <si>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</si>
  <si>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</si>
  <si>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</si>
  <si>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</si>
  <si>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</si>
  <si>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</si>
  <si>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</si>
  <si>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</si>
  <si>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</si>
  <si>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</si>
  <si>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</si>
  <si>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</si>
  <si>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</si>
  <si>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</si>
  <si>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</si>
  <si>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</si>
  <si>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</si>
  <si>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</si>
  <si>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</si>
  <si>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</si>
  <si>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</si>
  <si>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</si>
  <si>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</si>
  <si>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</si>
  <si>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</si>
  <si>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</si>
  <si>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</si>
  <si>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</si>
  <si>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</si>
  <si>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</si>
  <si>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</si>
  <si>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</si>
  <si>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</si>
  <si>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</si>
  <si>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</si>
  <si>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</si>
  <si>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</si>
  <si>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</si>
  <si>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</si>
  <si>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</si>
  <si>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</si>
  <si>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</si>
  <si>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</si>
  <si>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</si>
  <si>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</si>
  <si>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</si>
  <si>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</si>
  <si>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</si>
  <si>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</si>
  <si>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</si>
  <si>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</si>
  <si>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</si>
  <si>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</si>
  <si>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</si>
  <si>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</si>
  <si>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</si>
  <si>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</si>
  <si>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</si>
  <si>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</si>
  <si>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</si>
  <si>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</si>
  <si>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</si>
  <si>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</si>
  <si>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</si>
  <si>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</si>
  <si>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</si>
  <si>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</si>
  <si>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</si>
  <si>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</si>
  <si>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</si>
  <si>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</si>
  <si>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</si>
  <si>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</si>
  <si>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</si>
  <si>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</si>
  <si>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</si>
  <si>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</si>
  <si>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</si>
  <si>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</si>
  <si>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</si>
  <si>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</si>
  <si>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Tarifa expedición de tiquetes</t>
  </si>
  <si>
    <t>Tiquetes nacionales</t>
  </si>
  <si>
    <t>Tiquetes internacionales</t>
  </si>
  <si>
    <t>RUTA</t>
  </si>
  <si>
    <t>COSTO UNITARIO TIQUETE SIN IVA</t>
  </si>
  <si>
    <t>TARIFA IVA
(%)</t>
  </si>
  <si>
    <t>VALOR TIQUETE IVA INCLUIDO</t>
  </si>
  <si>
    <t>TARIFA ADMINISTRATIVA (Res. 3596/06)</t>
  </si>
  <si>
    <t>TASA AEROPORTUARIA</t>
  </si>
  <si>
    <t>CARGO POR COMBUSTIBLE NACIONAL/ INTERNACIONAL</t>
  </si>
  <si>
    <t>OTROS IMPUESTOS TIQUETES INTERNACIONALES</t>
  </si>
  <si>
    <t>COSTO TOTAL TIQUETE (Unitario, Incluido Impuestos)</t>
  </si>
  <si>
    <t>Bogota-Apartado-Bogota</t>
  </si>
  <si>
    <t>Bogota-Arauca-Bogota</t>
  </si>
  <si>
    <t>Bogota-Armenia-Bogota</t>
  </si>
  <si>
    <t>Bogota-Barrancabermeja-Bogota</t>
  </si>
  <si>
    <t>Bogota-Barranquilla-Bogota</t>
  </si>
  <si>
    <t>Bogota-Bucaramanga-Bogota</t>
  </si>
  <si>
    <t>Bogota-Cali-Bogota</t>
  </si>
  <si>
    <t>Bogota-Cartagena-Bogota</t>
  </si>
  <si>
    <t>Bogota-Corozal-Bogota</t>
  </si>
  <si>
    <t>Bogota-Cucuta-Bogota</t>
  </si>
  <si>
    <t>Bogota-Florencia-Bogota</t>
  </si>
  <si>
    <t>Bogota-Ibague-Bogota</t>
  </si>
  <si>
    <t>Bogota-Leticia-Bogota</t>
  </si>
  <si>
    <t>Bogota-Manizales-Bogota</t>
  </si>
  <si>
    <t>Bogota-Medellin-Bogota</t>
  </si>
  <si>
    <t>Bogota-Miami-Bogota</t>
  </si>
  <si>
    <t>Bogota-Mitu-Bogota</t>
  </si>
  <si>
    <t>Bogota-Monteria-Bogota</t>
  </si>
  <si>
    <t>Bogota-Neiva-Bogota</t>
  </si>
  <si>
    <t>Bogota-Pasto-Bogota</t>
  </si>
  <si>
    <t>Bogota-Pereira-Bogota</t>
  </si>
  <si>
    <t>Bogota-Popayan-Bogota</t>
  </si>
  <si>
    <t>Bogota-PuertoAsis-Bogota</t>
  </si>
  <si>
    <t>Bogota-PuertoCarreño-Bogota</t>
  </si>
  <si>
    <t>Bogota-PuertoInirida-Bogota</t>
  </si>
  <si>
    <t>Bogota-SanAndres-Bogota</t>
  </si>
  <si>
    <t>Bogota-SantaMarta-Bogota</t>
  </si>
  <si>
    <t>Bogota-Tumaco-Bogota</t>
  </si>
  <si>
    <t>Bogota-Valledupar-Bogota</t>
  </si>
  <si>
    <t>Bogota-Villavicencio-Bogota</t>
  </si>
  <si>
    <t>Bogota-Yopal-Bogota</t>
  </si>
  <si>
    <t>Febrero</t>
  </si>
  <si>
    <t>Marzo</t>
  </si>
  <si>
    <t>Abril</t>
  </si>
  <si>
    <t>Mayo</t>
  </si>
  <si>
    <t>Junio</t>
  </si>
  <si>
    <t>Julio</t>
  </si>
  <si>
    <t>Agosto</t>
  </si>
  <si>
    <t>Septiembre</t>
  </si>
  <si>
    <t>Octubre</t>
  </si>
  <si>
    <t>Noviembre</t>
  </si>
  <si>
    <t>Total general</t>
  </si>
  <si>
    <t>Apartado-Medellin</t>
  </si>
  <si>
    <t>Arauca-Bogota</t>
  </si>
  <si>
    <t>Armenia-Bogota-Armenia</t>
  </si>
  <si>
    <t>Barranquilla-Bogota</t>
  </si>
  <si>
    <t>Barranquilla-Bogota-Barranquilla</t>
  </si>
  <si>
    <t>Bogota-Apartado</t>
  </si>
  <si>
    <t>Bogota-Arauca</t>
  </si>
  <si>
    <t>Bogota-Armenia-Manizales-Bogota</t>
  </si>
  <si>
    <t>Bogota-Barranquilla</t>
  </si>
  <si>
    <t>Bogota-Barranquilla-Cartagena-Bogota</t>
  </si>
  <si>
    <t>Bogota-Bucaramanga</t>
  </si>
  <si>
    <t>Bogota-Bucaramanga-Cucuta-Bogota</t>
  </si>
  <si>
    <t>Bogota-Buenaventura</t>
  </si>
  <si>
    <t>Bogota-Cali</t>
  </si>
  <si>
    <t>Bogota-Cali-Popayan-Bogota</t>
  </si>
  <si>
    <t>Bogota-Cali-Tumaco-Cali-Bogota</t>
  </si>
  <si>
    <t>Bogota-Cartagena</t>
  </si>
  <si>
    <t>Bogota-Corozal</t>
  </si>
  <si>
    <t>Bogota-Cucuta</t>
  </si>
  <si>
    <t>Bogota-Ibague</t>
  </si>
  <si>
    <t>Bogota-Manizales</t>
  </si>
  <si>
    <t>Bogota-Medellin</t>
  </si>
  <si>
    <t>Bogota-Medellin-Apartado-Medellin-Bogota</t>
  </si>
  <si>
    <t>Bogota-Medellin-BahiaSolano-Medellin-Bogota</t>
  </si>
  <si>
    <t>Bogota-Monteria</t>
  </si>
  <si>
    <t>Bogota-Neiva</t>
  </si>
  <si>
    <t>Bogota-Pasto</t>
  </si>
  <si>
    <t>Bogota-Pereira</t>
  </si>
  <si>
    <t>Bogota-Pereira-Armenia-Bogota</t>
  </si>
  <si>
    <t>Bogota-Popayan</t>
  </si>
  <si>
    <t>Bogota-PuertoAsis</t>
  </si>
  <si>
    <t>Bogota-PuertoCarreño</t>
  </si>
  <si>
    <t>Bogota-Rioacha</t>
  </si>
  <si>
    <t>Bogota-SanAndres</t>
  </si>
  <si>
    <t>Bogota-SanJose-Bogota</t>
  </si>
  <si>
    <t>Bogota-SantaMarta</t>
  </si>
  <si>
    <t>Bogota-Saravena</t>
  </si>
  <si>
    <t>Bogota-Tumaco</t>
  </si>
  <si>
    <t>Bogota-Valledupar</t>
  </si>
  <si>
    <t>Bogota-Villavicencio</t>
  </si>
  <si>
    <t>Bogota-Yopal</t>
  </si>
  <si>
    <t>Bucaramanga-Bogota</t>
  </si>
  <si>
    <t>Buenaventura-Bogota</t>
  </si>
  <si>
    <t>Cali-Bogota</t>
  </si>
  <si>
    <t>Cali-Bogota-Cali</t>
  </si>
  <si>
    <t>Cali-Guapi-Cali</t>
  </si>
  <si>
    <t>Cali-Pasto</t>
  </si>
  <si>
    <t>Cartagena-Bogota</t>
  </si>
  <si>
    <t>Corozal-Bogota</t>
  </si>
  <si>
    <t>Cucuta-Bogota</t>
  </si>
  <si>
    <t>Florencia-Bogota</t>
  </si>
  <si>
    <t>Ibague-Bogota</t>
  </si>
  <si>
    <t>Leticia-Bogota</t>
  </si>
  <si>
    <t>Manizales-Bogota</t>
  </si>
  <si>
    <t>Medellin-Apartado</t>
  </si>
  <si>
    <t>Medellin-Apartado-Medellin</t>
  </si>
  <si>
    <t>Medellin-BahiaSolano</t>
  </si>
  <si>
    <t>Medellin-Bogota</t>
  </si>
  <si>
    <t>Medellin-Quibdo</t>
  </si>
  <si>
    <t>Monteria-Barranquilla</t>
  </si>
  <si>
    <t>Monteria-Bogota</t>
  </si>
  <si>
    <t>Monteria-Bogota-Monteria</t>
  </si>
  <si>
    <t>Neiva-Bogota</t>
  </si>
  <si>
    <t>Pasto-Bogota</t>
  </si>
  <si>
    <t>Pereira-Bogota</t>
  </si>
  <si>
    <t>PuertoCarreño-Bogota</t>
  </si>
  <si>
    <t>Putumayo-Bogota</t>
  </si>
  <si>
    <t>Quibdo-Bogota</t>
  </si>
  <si>
    <t>SanAndres-Providencia-SanAndres</t>
  </si>
  <si>
    <t>SantaMarta-Bogota</t>
  </si>
  <si>
    <t>Tame-Bogota</t>
  </si>
  <si>
    <t>Tumaco-Bogota</t>
  </si>
  <si>
    <t>Tumaco-Cali-Bogota</t>
  </si>
  <si>
    <t>Valledupar-Bogota</t>
  </si>
  <si>
    <t>VillaGarzon-Bogota</t>
  </si>
  <si>
    <t>Villavicencio-Bogota</t>
  </si>
  <si>
    <t>Yopal-Bogota</t>
  </si>
  <si>
    <t>Cuadro No. 1</t>
  </si>
  <si>
    <t>TARIFA EXPEDICION TIQUETE
(De acuerdo con el cuadro No. 1)</t>
  </si>
  <si>
    <t>ITINERARIO</t>
  </si>
  <si>
    <t>Cantidad de tiquetes requeridos</t>
  </si>
  <si>
    <t>Cuadro No.2</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</si>
  <si>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columnas</t>
    </r>
    <r>
      <rPr>
        <sz val="9"/>
        <color rgb="FFFF0000"/>
        <rFont val="Arial"/>
        <family val="2"/>
      </rPr>
      <t xml:space="preserve"> </t>
    </r>
    <r>
      <rPr>
        <b/>
        <sz val="9"/>
        <color rgb="FFFF0000"/>
        <rFont val="Arial"/>
        <family val="2"/>
      </rPr>
      <t>"D, F,G,H,I,J"</t>
    </r>
    <r>
      <rPr>
        <sz val="9"/>
        <color theme="1"/>
        <rFont val="Arial"/>
        <family val="2"/>
      </rPr>
      <t xml:space="preserve"> y asignar la tarifa de IVA que corresponda en las celdas de la columna </t>
    </r>
    <r>
      <rPr>
        <b/>
        <sz val="9"/>
        <color rgb="FFFF0000"/>
        <rFont val="Arial"/>
        <family val="2"/>
      </rPr>
      <t>"C".</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</si>
  <si>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Valor Tarifa sin IVA</t>
  </si>
  <si>
    <t>IVA</t>
  </si>
  <si>
    <t>Tarifa total</t>
  </si>
  <si>
    <t xml:space="preserve"> Cali -Choco</t>
  </si>
  <si>
    <t xml:space="preserve"> Manizales - San Andrés </t>
  </si>
  <si>
    <t xml:space="preserve"> San Andrés - Cali</t>
  </si>
  <si>
    <t xml:space="preserve"> San Andrés - Providencia </t>
  </si>
  <si>
    <t xml:space="preserve"> San Andrés - San jose del Guaviare De Costa Rica</t>
  </si>
  <si>
    <t>Apartado - Medellin</t>
  </si>
  <si>
    <t>Apartado - Medellin - Apartado</t>
  </si>
  <si>
    <t>Apartado-Bogotá-Apartado</t>
  </si>
  <si>
    <t>Apartado-Cali-Apartado</t>
  </si>
  <si>
    <t>Apartado-Manizales-Apartado</t>
  </si>
  <si>
    <t>Apartado-Medellin-Apartado</t>
  </si>
  <si>
    <t>Apartado-Quibdo-Apartado</t>
  </si>
  <si>
    <t>Arauca - Bogotá</t>
  </si>
  <si>
    <t>Arauca - Cucuta</t>
  </si>
  <si>
    <t>Armenia - Bogotá</t>
  </si>
  <si>
    <t>Armenia - Pasto</t>
  </si>
  <si>
    <t xml:space="preserve">Armenia- Bogta  </t>
  </si>
  <si>
    <t>Armenia-B/Manga-Armenia</t>
  </si>
  <si>
    <t>Armenia-Bogotá-Armenia</t>
  </si>
  <si>
    <t>Armenia-Medellin-Armenia</t>
  </si>
  <si>
    <t>Armenia-mitu-Armenia</t>
  </si>
  <si>
    <t>Armenia-puerto Carreño-Armenia</t>
  </si>
  <si>
    <t>Armenia-Puerto Inrida-Armenia</t>
  </si>
  <si>
    <t>Armenia-Sta Marta-Armenia</t>
  </si>
  <si>
    <t>Armenia-Villavicencio-Armenia</t>
  </si>
  <si>
    <t>Bahia Solano-Cali-Bahia Solano</t>
  </si>
  <si>
    <t>Bahia Solano-Manizales-Bahia Solano</t>
  </si>
  <si>
    <t>Bahia Solano-Medellin-Bahia Solano</t>
  </si>
  <si>
    <t>Bahia Solano-Quibdo-Bahia Solano</t>
  </si>
  <si>
    <t>Baranquilla- Riohacha - Barranquilla</t>
  </si>
  <si>
    <t>Barranquilla - Bogotá</t>
  </si>
  <si>
    <t>Barranquilla - Bogotá  - Barranquilla</t>
  </si>
  <si>
    <t>Barranquilla - Bucaramanga</t>
  </si>
  <si>
    <t>Barranquilla - Cartagena - Barranquilla</t>
  </si>
  <si>
    <t>Barranquilla - San jose del Guaviare Del Guaviare</t>
  </si>
  <si>
    <t>Barranquilla - Villavicencio</t>
  </si>
  <si>
    <t>Barranquilla- Bogotá-Ibague</t>
  </si>
  <si>
    <t>Barraquilla-Pasto</t>
  </si>
  <si>
    <t>Bogotá  - Manizales</t>
  </si>
  <si>
    <t>Bogotá  - Pasto</t>
  </si>
  <si>
    <t>Bogotá  - Tumaco</t>
  </si>
  <si>
    <t>Bogotá - Arauca</t>
  </si>
  <si>
    <t>Bogotá - Armenia</t>
  </si>
  <si>
    <t>Bogotá - Barranquilla</t>
  </si>
  <si>
    <t>Bogotá - Bucaramanga</t>
  </si>
  <si>
    <t>Bogotá - Buenaventura</t>
  </si>
  <si>
    <t>Bogotá - Cali</t>
  </si>
  <si>
    <t>Bogotá - Cartagena</t>
  </si>
  <si>
    <t>Bogotá - Corozal</t>
  </si>
  <si>
    <t>Bogotá - Ibagué</t>
  </si>
  <si>
    <t>Bogotá - La Chorrera-Amazonas</t>
  </si>
  <si>
    <t>Bogotá - Leguizamo</t>
  </si>
  <si>
    <t>Bogotá - Leticia</t>
  </si>
  <si>
    <t>Bogotá - Medellin</t>
  </si>
  <si>
    <t>Bogotá - Mitu</t>
  </si>
  <si>
    <t>Bogotá - Mocoa</t>
  </si>
  <si>
    <t>Bogotá - Monteria</t>
  </si>
  <si>
    <t>Bogotá - Pasto</t>
  </si>
  <si>
    <t>Bogotá - Pereira</t>
  </si>
  <si>
    <t>Bogotá - Popayan</t>
  </si>
  <si>
    <t>Bogotá - Quibdo</t>
  </si>
  <si>
    <t>Bogotá - Riohacha</t>
  </si>
  <si>
    <t>Bogotá - Santa Marta</t>
  </si>
  <si>
    <t>Bogotá - Tumaco</t>
  </si>
  <si>
    <t>Bogotá - Valledupar</t>
  </si>
  <si>
    <t>Bogotá - Villavicencio</t>
  </si>
  <si>
    <t>Bogotá -Apartado</t>
  </si>
  <si>
    <t>Bogotá -Apartado- Bogotá</t>
  </si>
  <si>
    <t>Bogotá Arauca</t>
  </si>
  <si>
    <t>Bogotá -Armenia</t>
  </si>
  <si>
    <t>Bogotá -Armenia - Bogotá</t>
  </si>
  <si>
    <t>Bogotá -Bucaramanga</t>
  </si>
  <si>
    <t>Bogotá- Bucaramanga - Bogotá</t>
  </si>
  <si>
    <t>Bogotá- Cali- Bogotá</t>
  </si>
  <si>
    <t>Bogotá -Cartagena</t>
  </si>
  <si>
    <t>Bogotá -Manizales</t>
  </si>
  <si>
    <t>Bogotá -Pasto</t>
  </si>
  <si>
    <t>Bogotá- Puerto Carreño</t>
  </si>
  <si>
    <t>Bogotá -Riohacha</t>
  </si>
  <si>
    <t>Bogotá-Apartado-Bogotá</t>
  </si>
  <si>
    <t>Bogotá-Arauca-Bogotá</t>
  </si>
  <si>
    <t>Bogotá-Armenia-Bogotá</t>
  </si>
  <si>
    <t>Bogotá-Asuncion-Bogotá</t>
  </si>
  <si>
    <t>Bogotá-Barrancabermeja-Bogotá</t>
  </si>
  <si>
    <t>Bogotá-BarrancodeLobaySanMartíndeLoba-Bogotá</t>
  </si>
  <si>
    <t>Bogotá-Barranquilla-Bogotá</t>
  </si>
  <si>
    <t>Bogotá-Barranquilla-Santamarta-Bogotá</t>
  </si>
  <si>
    <t>Bogotá-Brasilia-Bogotá</t>
  </si>
  <si>
    <t>Bogotá-Bucaramanga</t>
  </si>
  <si>
    <t>Bogotá-Bucaramanga-Bogotá</t>
  </si>
  <si>
    <t>Bogotá-Buenaventura-Bogotá</t>
  </si>
  <si>
    <t>Bogotá-Buenos Aires-Bogotá</t>
  </si>
  <si>
    <t>Bogotá-Cali-Bogotá</t>
  </si>
  <si>
    <t>Bogotá-Cali-Tumaco-Cali-Bogotá</t>
  </si>
  <si>
    <t>Bogotá-Cartagena-Bogotá</t>
  </si>
  <si>
    <t>Bogotá-Corozal-Bogotá</t>
  </si>
  <si>
    <t>Bogotá-Cucuta-Bogotá</t>
  </si>
  <si>
    <t>Bogotá-Elencanto-Leticia-Bogotá</t>
  </si>
  <si>
    <t>Bogotá-Florencia-Bogotá</t>
  </si>
  <si>
    <t>Bogotá-Ginebra-Bogotá</t>
  </si>
  <si>
    <t>Bogotá-Ibague</t>
  </si>
  <si>
    <t>Bogotá-Inirida</t>
  </si>
  <si>
    <t>Bogotá-Leticia</t>
  </si>
  <si>
    <t>Bogotá-Leticia-Bogotá</t>
  </si>
  <si>
    <t xml:space="preserve">Bogotá-Leticia-La Chorrera-Leticia-Bogotá </t>
  </si>
  <si>
    <t>Bogotá-Leticia-LaPedrera-Leticia-Bogotá</t>
  </si>
  <si>
    <t>Bogotá-Madrid-Bogotá</t>
  </si>
  <si>
    <t>Bogotá-Manizales-Bogotá</t>
  </si>
  <si>
    <t>Bogotá-Medellin-Bogotá</t>
  </si>
  <si>
    <t>Bogotá-Medellin-Bogotá-Ibague</t>
  </si>
  <si>
    <t>Bogotá-Mitu-Bogotá</t>
  </si>
  <si>
    <t>Bogotá-Mocoa-Bogotá (Bogotá-PtoAsis-Bogotá)</t>
  </si>
  <si>
    <t>Bogotá-Monteria-Bogotá</t>
  </si>
  <si>
    <t>Bogotá-Neiva-Bogotá</t>
  </si>
  <si>
    <t>Bogotá-Paris-Bogotá</t>
  </si>
  <si>
    <t>Bogotá-Pasto-Bogotá</t>
  </si>
  <si>
    <t>Bogotá-Pasto-Bogotá- Ibague</t>
  </si>
  <si>
    <t>Bogotá-Pereira-Armenia-Bogotá</t>
  </si>
  <si>
    <t>Bogotá-Pereira-Bogotá</t>
  </si>
  <si>
    <t>Bogotá-Popayan</t>
  </si>
  <si>
    <t>Bogotá-Popayan-Bogotá</t>
  </si>
  <si>
    <t>Bogotá-Popayan-Bogotá-Ibague</t>
  </si>
  <si>
    <t>Bogotá-PuertoAsis-Bogotá</t>
  </si>
  <si>
    <t>Bogotá-PuertoCarreño-Bogotá</t>
  </si>
  <si>
    <t>Bogotá-PuertoInirida-Bogotá</t>
  </si>
  <si>
    <t>Bogotá-Quibdo-Bogotá</t>
  </si>
  <si>
    <t>Bogotá-Riohacha-Bogotá</t>
  </si>
  <si>
    <t>Bogotá-San José Del Guaviare</t>
  </si>
  <si>
    <t>Bogotá-SanAndres-Bogotá</t>
  </si>
  <si>
    <t>Bogotá-SanjosedelGuaviare-Bogotá</t>
  </si>
  <si>
    <t>Bogotá-SantaMarta-Bogotá</t>
  </si>
  <si>
    <t>Bogotá-SantiagodeChile-Bogotá</t>
  </si>
  <si>
    <t>Bogotá-Sincelejo-Bogotá (Bogotá-Corozal-Bogotá)</t>
  </si>
  <si>
    <t>Bogotá-Tame-Bogotá</t>
  </si>
  <si>
    <t>Bogotá-Tumaco-Bogotá</t>
  </si>
  <si>
    <t>Bogotá-Valledupar-Bogotá</t>
  </si>
  <si>
    <t>Bogotá-Venezuela-Bogotá</t>
  </si>
  <si>
    <t>Bogotá-Villagarzon-Bogotá</t>
  </si>
  <si>
    <t>Bogotá-Villavicencio-Bogotá</t>
  </si>
  <si>
    <t>Bogotá-Washintong-Bogotá</t>
  </si>
  <si>
    <t>Bogotá-Yopal-Bogotá</t>
  </si>
  <si>
    <t>Bucaramanga - Bogotá</t>
  </si>
  <si>
    <t>Bucaramanga - Pasto</t>
  </si>
  <si>
    <t>Bucaramanga- Cali-Bucaramanga</t>
  </si>
  <si>
    <t>Bucaramanga -Cartagena- Bucaramanga</t>
  </si>
  <si>
    <t>Bucaramanga-Barranquilla-Bucaramanga</t>
  </si>
  <si>
    <t>Bucaramanga-Bogotá-Bucaramanga</t>
  </si>
  <si>
    <t>Bucaramanga-Cali-Bucaramanga</t>
  </si>
  <si>
    <t>Bucaramanga-Cucuta-Bucaramanga</t>
  </si>
  <si>
    <t>Bucaramanga-Pasto-Bucaramanga</t>
  </si>
  <si>
    <t>Bucaramanga-Pereira-Bucaramanga</t>
  </si>
  <si>
    <t>Cali - Barranquilla</t>
  </si>
  <si>
    <t>Cali - Bogotá</t>
  </si>
  <si>
    <t>Cali - Cartagena</t>
  </si>
  <si>
    <t xml:space="preserve">Cali - Florencia </t>
  </si>
  <si>
    <t>Cali - Manizales</t>
  </si>
  <si>
    <t>Cali - Medellin</t>
  </si>
  <si>
    <t>Cali - Pasto</t>
  </si>
  <si>
    <t>Cali - Puerto Asis</t>
  </si>
  <si>
    <t>Cali - Tumaco</t>
  </si>
  <si>
    <t>Cali - Villavicencio</t>
  </si>
  <si>
    <t>Cali -Medellin</t>
  </si>
  <si>
    <t>Cali-Bogotá</t>
  </si>
  <si>
    <t>Cali-Bogotá-Ibague</t>
  </si>
  <si>
    <t>Cartagena  - Bogotá - Cartagena</t>
  </si>
  <si>
    <t xml:space="preserve">Cartagena  - Guajira - Cartagena </t>
  </si>
  <si>
    <t xml:space="preserve">Cartagena  - Medellin - Cartagena  </t>
  </si>
  <si>
    <t xml:space="preserve">Cartagena - Barrancabermeja - Cartagena </t>
  </si>
  <si>
    <t>Cartagena - Bogotá</t>
  </si>
  <si>
    <t xml:space="preserve">Cartagena - Bucaramanga - Cartagena </t>
  </si>
  <si>
    <t>Cartagena - Medellin</t>
  </si>
  <si>
    <t>Cartagena - Pasto</t>
  </si>
  <si>
    <t>Cartagena - San Andrés</t>
  </si>
  <si>
    <t xml:space="preserve">Cartagena - Villavicencio - Cartagena </t>
  </si>
  <si>
    <t>Cartagena-Bogotá-Ibague</t>
  </si>
  <si>
    <t>Caucasia - Bucaramanga - Caucasia</t>
  </si>
  <si>
    <t>Caucasia - Medellin</t>
  </si>
  <si>
    <t>Caucasia - Medellin - Caucasia</t>
  </si>
  <si>
    <t>Chorrera - Leticia</t>
  </si>
  <si>
    <t>Cucuta - Arauca</t>
  </si>
  <si>
    <t>Cucuta- Bucaramanga-Cucuta</t>
  </si>
  <si>
    <t>Cucuta- Medellin-Cucuta</t>
  </si>
  <si>
    <t>Cucuta- Santan Marta- Cucuta</t>
  </si>
  <si>
    <t>Cucuta- Villavicencio-Cucuta</t>
  </si>
  <si>
    <t>Cucuta-Arauca-Cucuta</t>
  </si>
  <si>
    <t>Cucuta-Armenia-Cucuta</t>
  </si>
  <si>
    <t>Cucuta-Barranquilla-Cucuta</t>
  </si>
  <si>
    <t>Cucuta-Bogotá-Cucuta</t>
  </si>
  <si>
    <t>Cucuta-Cali-Cucuta</t>
  </si>
  <si>
    <t>Cucuta-Cartagena-Cucuta</t>
  </si>
  <si>
    <t>Cucuta-Pasto-Cucuta</t>
  </si>
  <si>
    <t>Cucuta-Riohacha-Cucuta</t>
  </si>
  <si>
    <t>Cucuta-Valledupar-Cucuta</t>
  </si>
  <si>
    <t>Cumaribo - Puerto Carreño</t>
  </si>
  <si>
    <t xml:space="preserve">Florencia  Bogotá </t>
  </si>
  <si>
    <t>Florencia-bucaramanga</t>
  </si>
  <si>
    <t>Florencia-Cali</t>
  </si>
  <si>
    <t>Florencia-cartagena</t>
  </si>
  <si>
    <t>Florencia-Medellin</t>
  </si>
  <si>
    <t>Florencia-pasto</t>
  </si>
  <si>
    <t>florencia-popayan</t>
  </si>
  <si>
    <t>Florencia-villavicencio</t>
  </si>
  <si>
    <t>Ibague - Bogotá - Barranquilla - Bogotá</t>
  </si>
  <si>
    <t xml:space="preserve">Ibague - Bogotá - Cartagena - Bogotá </t>
  </si>
  <si>
    <t xml:space="preserve">Ibague - Bogotá - Ibague  </t>
  </si>
  <si>
    <t>Ibague - Cartagena</t>
  </si>
  <si>
    <t>Ibague - Florencia</t>
  </si>
  <si>
    <t xml:space="preserve">Ibague - Medellin - Ibague  </t>
  </si>
  <si>
    <t>Ibague  Medellin (Enrique Olaya Herrera) Ibague</t>
  </si>
  <si>
    <t>Ibague - Pasto</t>
  </si>
  <si>
    <t>Ibague - Pasto - Ibague</t>
  </si>
  <si>
    <t>Ibague - Popayan</t>
  </si>
  <si>
    <t xml:space="preserve">Ibague - Quibdo </t>
  </si>
  <si>
    <t xml:space="preserve">Ibague - Riohacha - Ibague </t>
  </si>
  <si>
    <t>Ibague - Santa Marta - Ibague</t>
  </si>
  <si>
    <t xml:space="preserve">Ibague - Villavicencio </t>
  </si>
  <si>
    <t>Ibague-Bogotá</t>
  </si>
  <si>
    <t>Ibague-Bogotá-Barranquilla</t>
  </si>
  <si>
    <t>Ibague-Bucaramanga -Ibague</t>
  </si>
  <si>
    <t>Ibague-Cali-Ibague</t>
  </si>
  <si>
    <t>Inirida - Bogotá-Riohacha-Inirida</t>
  </si>
  <si>
    <t>Inirida - Leticia -Bogotá</t>
  </si>
  <si>
    <t>Inirida - Medellin-Bogotá-Inirida</t>
  </si>
  <si>
    <t>Inirida- Medellin- Inirida</t>
  </si>
  <si>
    <t>Inirida- Pasto-Bogotá-Inirida</t>
  </si>
  <si>
    <t>Inirida- Riohacha- Bogotá</t>
  </si>
  <si>
    <t>Inirida-Bogotá</t>
  </si>
  <si>
    <t>Inirida-Bucaramanga-Bogotá</t>
  </si>
  <si>
    <t>Inirida-Pasto- Inirida</t>
  </si>
  <si>
    <t>Leguizamo - Bogotá</t>
  </si>
  <si>
    <t>Leticia - Bogotá</t>
  </si>
  <si>
    <t>Leticia - Chorrera</t>
  </si>
  <si>
    <t>Leticia - Pedrera</t>
  </si>
  <si>
    <t>Leticia - Puerto Santander</t>
  </si>
  <si>
    <t>Leticia - Tarapaca</t>
  </si>
  <si>
    <t>Manizales - Bogotá</t>
  </si>
  <si>
    <t>Manizales - Medellin</t>
  </si>
  <si>
    <t>Manizales - Pasto</t>
  </si>
  <si>
    <t>Manizales - Pasto - Manizalez</t>
  </si>
  <si>
    <t>Manizales - Riohacha</t>
  </si>
  <si>
    <t>Manizales -Bucaramanga</t>
  </si>
  <si>
    <t>Manizalez  - Barranquilla</t>
  </si>
  <si>
    <t xml:space="preserve">Manizalez - Bogotá-Manizales </t>
  </si>
  <si>
    <t>Manizalez - Cartagena</t>
  </si>
  <si>
    <t>Manizalez - San jose del Guaviare Del Guaviare</t>
  </si>
  <si>
    <t>Manizalez - Villavicencio</t>
  </si>
  <si>
    <t>Medellin - Apartado</t>
  </si>
  <si>
    <t>Medellin - Apartado - Medellin</t>
  </si>
  <si>
    <t>Medellin - Arauca</t>
  </si>
  <si>
    <t>Medellin - Armenia</t>
  </si>
  <si>
    <t>Medellin - Barranquilla</t>
  </si>
  <si>
    <t>Medellin - Barranquilla - Medellin</t>
  </si>
  <si>
    <t>Medellin - Bogotá</t>
  </si>
  <si>
    <t>Medellin - Bogotá - Medellin</t>
  </si>
  <si>
    <t>Medellin - Bucaramanga</t>
  </si>
  <si>
    <t>Medellin - Bucaramanga - Medellin</t>
  </si>
  <si>
    <t>Medellin - Cali</t>
  </si>
  <si>
    <t>Medellin - Cali - Medellin</t>
  </si>
  <si>
    <t>Medellin - Caucasia</t>
  </si>
  <si>
    <t>Medellin - Caucasia - Medellin</t>
  </si>
  <si>
    <t>Medellin - Manizales</t>
  </si>
  <si>
    <t>Medellin - Monteria</t>
  </si>
  <si>
    <t>Medellin - Monteria - Medellin</t>
  </si>
  <si>
    <t>Medellin - Pasto</t>
  </si>
  <si>
    <t>Medellin - Pasto - Medellin</t>
  </si>
  <si>
    <t>Medellin - Pereira</t>
  </si>
  <si>
    <t>Medellin - Riohacha - Medellin</t>
  </si>
  <si>
    <t>Medellin - Santa Marta</t>
  </si>
  <si>
    <t>Medellin - Santa Marta - Medellin</t>
  </si>
  <si>
    <t>Medellin - Tumaco</t>
  </si>
  <si>
    <t>Medellin - Villavicencio</t>
  </si>
  <si>
    <t>Medellin - Villavicencio - Medellin</t>
  </si>
  <si>
    <t>Medellin-Bucaramanga-Medellin</t>
  </si>
  <si>
    <t>Mitu - Bogotá</t>
  </si>
  <si>
    <t>Mitú-Bogotá- Mitu</t>
  </si>
  <si>
    <t>Mitú-Leticia- Mitu</t>
  </si>
  <si>
    <t>Mitú-Manizales -Mitu</t>
  </si>
  <si>
    <t>Mitú-Medellin- Mitu</t>
  </si>
  <si>
    <t>Mitú-Pasto- Mitu</t>
  </si>
  <si>
    <t>Mitú-Puerto Inirida- Mitu</t>
  </si>
  <si>
    <t>Mitú-Quindio- Mitu</t>
  </si>
  <si>
    <t>Mitú-Rioacha- Mitu</t>
  </si>
  <si>
    <t>Mitú-Riosucio- Mitu</t>
  </si>
  <si>
    <t>Mitu-Villavicencio- Mitu</t>
  </si>
  <si>
    <t>Monteria  - B/Quilla</t>
  </si>
  <si>
    <t xml:space="preserve">Monteria  - Popayan - Monteria  </t>
  </si>
  <si>
    <t xml:space="preserve">Monteria  - Pto. Carreño - Monteria </t>
  </si>
  <si>
    <t>Monteria  - Rioacha</t>
  </si>
  <si>
    <t xml:space="preserve">Monteria  - Velledupar - Monteria </t>
  </si>
  <si>
    <t xml:space="preserve">Monteria - B/Manga - Monteria </t>
  </si>
  <si>
    <t>Monteria - Bogotá- Monteria</t>
  </si>
  <si>
    <t xml:space="preserve">Monteria - Cartagena- Monteria </t>
  </si>
  <si>
    <t xml:space="preserve">Monteria - Ibague - Monteria </t>
  </si>
  <si>
    <t>Monteria - Manizales</t>
  </si>
  <si>
    <t>Monteria - Medellin</t>
  </si>
  <si>
    <t>Monteria - Pasto-Monteria</t>
  </si>
  <si>
    <t>Monteria - Villavicencio - Monteria</t>
  </si>
  <si>
    <t>Neiva - Pasto</t>
  </si>
  <si>
    <t xml:space="preserve">Neiva- Bogotá- </t>
  </si>
  <si>
    <t>Neiva.-Bogotá-Manizalez</t>
  </si>
  <si>
    <t>Neiva-Bogotá-Armenia</t>
  </si>
  <si>
    <t>Neiva-Bogotá-Cali</t>
  </si>
  <si>
    <t>Neiva-Bogotá-Medellin</t>
  </si>
  <si>
    <t>Neiva-Bogotá-Neiva</t>
  </si>
  <si>
    <t>Neiva-Bogotá-Pasto</t>
  </si>
  <si>
    <t xml:space="preserve">Neiva-Bogotá-Pereira </t>
  </si>
  <si>
    <t>Neiva-Bogotá-Popayan</t>
  </si>
  <si>
    <t>Neiva-Bogotá-Villavicencio</t>
  </si>
  <si>
    <t>Neiva-Caqueta</t>
  </si>
  <si>
    <t>Neiva-Ibague</t>
  </si>
  <si>
    <t>Ocaña-Bucaramanga-Ocaña</t>
  </si>
  <si>
    <t>Ocaña-Cucuta-Ocaña</t>
  </si>
  <si>
    <t>Pamplona-Cucuta-Pamplona</t>
  </si>
  <si>
    <t>Pasto - Armenia</t>
  </si>
  <si>
    <t>Pasto - Bogotá</t>
  </si>
  <si>
    <t>Pasto - Bucaramanga</t>
  </si>
  <si>
    <t>Pasto - Cali</t>
  </si>
  <si>
    <t>Pasto - Cartagena</t>
  </si>
  <si>
    <t>Pasto - Ibague</t>
  </si>
  <si>
    <t>Pasto - Manizalez</t>
  </si>
  <si>
    <t>Pasto - Medellin</t>
  </si>
  <si>
    <t>Pasto - Neiva</t>
  </si>
  <si>
    <t>Pasto - Riohacha</t>
  </si>
  <si>
    <t>Pasto - Tumaco</t>
  </si>
  <si>
    <t>Pasto - Valledupar</t>
  </si>
  <si>
    <t>Pasto - Villavicencio</t>
  </si>
  <si>
    <t>Pasto-Bogotá-Pasto</t>
  </si>
  <si>
    <t>Pedrera - Leticia</t>
  </si>
  <si>
    <t>Pereira - Medellin</t>
  </si>
  <si>
    <t>Pereira-Barranquilla-Pereira</t>
  </si>
  <si>
    <t>Pereira-Bogotá-Pereira</t>
  </si>
  <si>
    <t>Pereira-Bucaramanga-Pereira</t>
  </si>
  <si>
    <t>Pereira-Cartagena-Pereira</t>
  </si>
  <si>
    <t>Pereira-Ibagué-Pereira</t>
  </si>
  <si>
    <t>Pereira-Medellín-Pereira</t>
  </si>
  <si>
    <t>Pereira-Pasto-Pereira</t>
  </si>
  <si>
    <t>Pereira-Popayán-Pereira</t>
  </si>
  <si>
    <t>Pereira-Riohacha-Pereira</t>
  </si>
  <si>
    <t>Pereira-Villavicencio-Pereira</t>
  </si>
  <si>
    <t xml:space="preserve">Popayan Ibague  </t>
  </si>
  <si>
    <t>Providencia - San Andrés</t>
  </si>
  <si>
    <t>Puerto Asis - Cali- Pasto</t>
  </si>
  <si>
    <t>Puerto Asis-Bogotá-Baranquilla-Bogotá-Puerto Asis</t>
  </si>
  <si>
    <t>Puerto Asis-Bogotá-Manizales-Bogotá -Puerto Asis</t>
  </si>
  <si>
    <t>Puerto Asis-Bogotá-Medellin-Bogotá-Puerto Asis</t>
  </si>
  <si>
    <t>Puerto Asis-Bogotá-Neiva-Bogotá-Puerto Asis</t>
  </si>
  <si>
    <t>Puerto Asis-Bogotá-Puerto Asis</t>
  </si>
  <si>
    <t>Puerto Asis-Cali-Puerto Asis</t>
  </si>
  <si>
    <t>Puerto Asis-Medellin-Puerto Asis</t>
  </si>
  <si>
    <t>Puerto Asis-Villavicencio-Puerto Asis</t>
  </si>
  <si>
    <t xml:space="preserve">Puerto Carreño - Cali - Puerto Carreño </t>
  </si>
  <si>
    <t>Puerto Carreño - Cumaribo</t>
  </si>
  <si>
    <t xml:space="preserve">Puerto Carreño - Medellin - Puerto Carreño </t>
  </si>
  <si>
    <t xml:space="preserve">Puerto Carreño - Villavicencio </t>
  </si>
  <si>
    <t>Puerto -Carreño -Bogotá</t>
  </si>
  <si>
    <t>Puerto Leguizamo-Bogotá-Puerto Leguizamo</t>
  </si>
  <si>
    <t>Puerto Leguizamo-Puerto Asis-Puerto Leguizamo</t>
  </si>
  <si>
    <t>Puerto Santander - Leticia</t>
  </si>
  <si>
    <t>Quibdo - Ibague</t>
  </si>
  <si>
    <t>Quibdó-Acandi-Quibdo</t>
  </si>
  <si>
    <t>Quibdó-Amazona-Quibdó</t>
  </si>
  <si>
    <t>Quibdó-Apartado-Quibdo</t>
  </si>
  <si>
    <t>Quibdó-Bahia Solano-Quibdo</t>
  </si>
  <si>
    <t>Quibdó-Bogotá-Quibdo</t>
  </si>
  <si>
    <t>Quibdó-Bucaramanga-Quibdo</t>
  </si>
  <si>
    <t>Quibdó-Cali-Quibdo</t>
  </si>
  <si>
    <t>Quibdó-Cartagena-Quibdo</t>
  </si>
  <si>
    <t>Quibdó-Manizalez-Quibdo</t>
  </si>
  <si>
    <t>Quibdó-Medellin-Quibdo</t>
  </si>
  <si>
    <t>Quibdó-Nuqui-Quibdo</t>
  </si>
  <si>
    <t>Quibdó-Pasto-Quibdo</t>
  </si>
  <si>
    <t>Quibdó-Pereira-Quibdo</t>
  </si>
  <si>
    <t>Quibdó-Villavicencio-Quibdo</t>
  </si>
  <si>
    <t xml:space="preserve">Riohacha  - Bogotá - Riohacha </t>
  </si>
  <si>
    <t xml:space="preserve">Riohacha  - Cali - Riohacha </t>
  </si>
  <si>
    <t>Riohacha  - Medellin - Riohacha</t>
  </si>
  <si>
    <t>Riohacha - Bogotá</t>
  </si>
  <si>
    <t>Riohacha - Pasto</t>
  </si>
  <si>
    <t xml:space="preserve">Riohacha - Villavicencio - Riohacha  </t>
  </si>
  <si>
    <t xml:space="preserve">Riohacha- Bucaramanga -Rohacha  </t>
  </si>
  <si>
    <t>San Andrés - Amazonas</t>
  </si>
  <si>
    <t>San Andrés - Apartado</t>
  </si>
  <si>
    <t>San Andrés - Barranquilla</t>
  </si>
  <si>
    <t>San Andrés - Bogotá</t>
  </si>
  <si>
    <t>San Andrés - Cartagena</t>
  </si>
  <si>
    <t xml:space="preserve">San Andrés - Manizales </t>
  </si>
  <si>
    <t>San Andrés - Medellín</t>
  </si>
  <si>
    <t>San Andrés - Rioacha</t>
  </si>
  <si>
    <t xml:space="preserve">San Andrés - Santa Marta </t>
  </si>
  <si>
    <t>San Andrés - Villavicencio</t>
  </si>
  <si>
    <t>San jose del Guaviare  - Bogotá - San jose del Guaviare</t>
  </si>
  <si>
    <t xml:space="preserve">San jose del Guaviare  - Bucaramanga - San jose del Guaviare  </t>
  </si>
  <si>
    <t>San jose del Guaviare  - Cali  - San jose del Guaviare</t>
  </si>
  <si>
    <t>San jose del Guaviare  - Cartagena - San jose del Guaviare</t>
  </si>
  <si>
    <t>San jose del Guaviare  - Manizalez - San jose del Guaviare</t>
  </si>
  <si>
    <t xml:space="preserve">San jose del Guaviare  - Miraflores - Bogotá </t>
  </si>
  <si>
    <t xml:space="preserve">San jose del Guaviare  - Pasto - San jose del Guaviare </t>
  </si>
  <si>
    <t xml:space="preserve">San jose del Guaviare  - Pereira -  San jose del Guaviare </t>
  </si>
  <si>
    <t>San jose del Guaviare  - Valledupar - San jose del Guaviare</t>
  </si>
  <si>
    <t>San jose del Guaviare  - Villavicencio</t>
  </si>
  <si>
    <t xml:space="preserve">San jose del Guaviare - Calamar - Bogotá </t>
  </si>
  <si>
    <t xml:space="preserve">San jose del Guaviare - Medellin - San jose del Guaviare </t>
  </si>
  <si>
    <t>Santamarta - Armenia - Santamarta</t>
  </si>
  <si>
    <t>Santamarta - Bogotá - Santamarta</t>
  </si>
  <si>
    <t xml:space="preserve">Santamarta - Bucaramanga- Santamarta  </t>
  </si>
  <si>
    <t>Santamarta - Medellin - Santamarta</t>
  </si>
  <si>
    <t>Tarapaca - Leticia</t>
  </si>
  <si>
    <t>Tumaco - Bogotá</t>
  </si>
  <si>
    <t>Tumaco - Cali</t>
  </si>
  <si>
    <t>Tumaco - Medellin</t>
  </si>
  <si>
    <t>Tumaco - Pasto</t>
  </si>
  <si>
    <t>Valledupar -  San Andres - Valledupar</t>
  </si>
  <si>
    <t>Valledupar - Bogotá - Valledupar</t>
  </si>
  <si>
    <t>Valledupar - Bucaramanga  Valledupar</t>
  </si>
  <si>
    <t>Valledupar - Cali - Valledupar</t>
  </si>
  <si>
    <t>Valledupar - Manizales - Valledupar</t>
  </si>
  <si>
    <t>Valledupar - Medellin - Valledupar</t>
  </si>
  <si>
    <t>Valledupar - Pasto</t>
  </si>
  <si>
    <t>Valledupar - Villavicencio - Valledupar</t>
  </si>
  <si>
    <t>Villagarzon-Barranquilla-Villagarzon</t>
  </si>
  <si>
    <t>Villagarzon-Bogotá-Cali</t>
  </si>
  <si>
    <t>Villagarzon-Bogotá-Villagarzon</t>
  </si>
  <si>
    <t>Villagarzon-Leticia-Villagarzon</t>
  </si>
  <si>
    <t>Villagarzon-Medellin-Villagarzon</t>
  </si>
  <si>
    <t>Villavicencio  - Barrancaminas</t>
  </si>
  <si>
    <t>Villavicencio  - Cali</t>
  </si>
  <si>
    <t>Villavicencio  - Macarena</t>
  </si>
  <si>
    <t xml:space="preserve">Villavicencio  - Mapiripan </t>
  </si>
  <si>
    <t>Villavicencio - Arauca</t>
  </si>
  <si>
    <t>Villavicencio - Bogotá</t>
  </si>
  <si>
    <t xml:space="preserve">Villavicencio - Bogotá - Villavicencio </t>
  </si>
  <si>
    <t xml:space="preserve">villavicencio - cali </t>
  </si>
  <si>
    <t xml:space="preserve">Villavicencio - Cartagena - Villavicencio </t>
  </si>
  <si>
    <t>Villavicencio - Cucuta</t>
  </si>
  <si>
    <t>Villavicencio - Cumaribo</t>
  </si>
  <si>
    <t>Villavicencio - Manizales</t>
  </si>
  <si>
    <t>Villavicencio - Medellin</t>
  </si>
  <si>
    <t>Villavicencio - Mitu</t>
  </si>
  <si>
    <t>Villavicencio - Pasto</t>
  </si>
  <si>
    <t xml:space="preserve">villavicencio - pasto villavicencio </t>
  </si>
  <si>
    <t>Villavicencio - Pereira</t>
  </si>
  <si>
    <t xml:space="preserve">Villavicencio - pereira -villavicencio </t>
  </si>
  <si>
    <t>Villavicencio - Puerto Carreño</t>
  </si>
  <si>
    <t>Villavicencio - Quibdo</t>
  </si>
  <si>
    <t>Villavicencio - Riohacha</t>
  </si>
  <si>
    <t>Villavicencio - Uribe</t>
  </si>
  <si>
    <t>Villavicencio - Valledupar</t>
  </si>
  <si>
    <t xml:space="preserve">Villavicencio Ibague  </t>
  </si>
  <si>
    <t>Villavicencio-Inirida</t>
  </si>
  <si>
    <t xml:space="preserve">Villavicenio - Pasto </t>
  </si>
  <si>
    <t>Yopal  - Cartagena</t>
  </si>
  <si>
    <t>Yopal - Arauca</t>
  </si>
  <si>
    <t xml:space="preserve">Yopal - Cali - Yopal </t>
  </si>
  <si>
    <t>Yopal - Cucuta</t>
  </si>
  <si>
    <t xml:space="preserve">Yopal - Medellin - Yopal </t>
  </si>
  <si>
    <t>Yopal - Popayan</t>
  </si>
  <si>
    <t>Yopal- Bucaramanga</t>
  </si>
  <si>
    <t>Cuenta con el Sistema de información de aplicación web, el cual se detalla en el numeral 6.9 "Sistema de Información en linea y tiempo real" del documento Ficha de Condiciones Técnicas"
(Por favor escoger de la lista desplegable Si o No)</t>
  </si>
  <si>
    <t>COTIZACIÓN- TIQUETES AEREOS NIVEL NACIONAL 2015</t>
  </si>
  <si>
    <t>SEDE  NACIONAL Y REGIONALES</t>
  </si>
  <si>
    <t>16 </t>
  </si>
  <si>
    <t xml:space="preserve">Bogotá  - Cali </t>
  </si>
  <si>
    <t xml:space="preserve">Bogotá - Armenia </t>
  </si>
  <si>
    <t xml:space="preserve">Bogotá - Barranquilla </t>
  </si>
  <si>
    <t xml:space="preserve">Bogotá - Cartagena </t>
  </si>
  <si>
    <t xml:space="preserve">Bogotá - Yopal  - Bogotá </t>
  </si>
  <si>
    <t>Bogotá - Medellìn</t>
  </si>
  <si>
    <t xml:space="preserve">Bogotá - Medellin </t>
  </si>
  <si>
    <t>Bogotá - Medellin - Bogotá</t>
  </si>
  <si>
    <t xml:space="preserve">Bogotá - Pereira </t>
  </si>
  <si>
    <t xml:space="preserve">Bogotá - Valledupar </t>
  </si>
  <si>
    <t>Bogotá- Cartagena</t>
  </si>
  <si>
    <t>Bogotá -Manizales- Bogotá</t>
  </si>
  <si>
    <t>Bogotá - Pasto - Bogotá</t>
  </si>
  <si>
    <t>Cartegena - Bogotá</t>
  </si>
  <si>
    <t>Florencia-Bogotá</t>
  </si>
  <si>
    <t xml:space="preserve">Ibague - Riohacha - Ibague  </t>
  </si>
  <si>
    <t>Neiva-Bogotá</t>
  </si>
  <si>
    <t xml:space="preserve">Villavicencio - Bogotá </t>
  </si>
  <si>
    <t>TOTAL</t>
  </si>
  <si>
    <t>ESTADISTICA DE TIQUETES ENERO A NOVIEMBRE DE 2014</t>
  </si>
  <si>
    <t>Rutas</t>
  </si>
  <si>
    <t>Apartado-Medellin-Bogota</t>
  </si>
  <si>
    <t>BahiaSolano-Medellin-Bogota</t>
  </si>
  <si>
    <t>Barranquilla-Bogota-Barranquilla-Bogota</t>
  </si>
  <si>
    <t>Bogota-Armenia-Pereira-Bogota</t>
  </si>
  <si>
    <t>Bogota-BahiaSolano-Bogota</t>
  </si>
  <si>
    <t>Bogota-Barrancabermeja-Bucaramanga-Bogota</t>
  </si>
  <si>
    <t>Bogota-Barranquilla-SantaMarta-Bogota</t>
  </si>
  <si>
    <t>Bogotá-Buenaventura-Bogota</t>
  </si>
  <si>
    <t>Bogota-Cali-Bogota-SantaMarta</t>
  </si>
  <si>
    <t>Bogota-Cali-Pasto-Bogota</t>
  </si>
  <si>
    <t>Bogota-Cali-Tumaco-Cali</t>
  </si>
  <si>
    <t>Bogota-Cali-Tumaco-Pasto-Bogota</t>
  </si>
  <si>
    <t>Bogota-Cartagena-Barranquilla-Bogota</t>
  </si>
  <si>
    <t>Bogota-Cartagena-SantaMarta-Bogota</t>
  </si>
  <si>
    <t>Bogota-Habana-Bogota</t>
  </si>
  <si>
    <t>Bogota-Ibague-Bucaramanga</t>
  </si>
  <si>
    <t>Bogota-Leticia</t>
  </si>
  <si>
    <t>Bogota-Manizales-Armenia-Bogota</t>
  </si>
  <si>
    <t>Bogota-Manizales-Ibague-Bogota</t>
  </si>
  <si>
    <t>Bogota-Manizales-Medellin-Bogota</t>
  </si>
  <si>
    <t>Bogota-Manizales-Pereira-Bogota</t>
  </si>
  <si>
    <t>Bogota-Medellin-Cali</t>
  </si>
  <si>
    <t>Bogota-Medellin-Nuqui</t>
  </si>
  <si>
    <t>Bogota-Mitu</t>
  </si>
  <si>
    <t>Bogota-Monteria-Barranquilla-Bogota</t>
  </si>
  <si>
    <t>Bogota-Monteria-Cartagena-Bogota</t>
  </si>
  <si>
    <t>Bogota-Monteria-SantaMarta-Bogota</t>
  </si>
  <si>
    <t>Bogota-Neiva-Florencia-Bogota</t>
  </si>
  <si>
    <t>Bogota-Neiva-Ibague-Bogota</t>
  </si>
  <si>
    <t>Bogota-Nuqui</t>
  </si>
  <si>
    <t>Bogota-Pasto-Tumaco-Cali-Bogota</t>
  </si>
  <si>
    <t>Bogota-Pereira-Manizales-Bogota</t>
  </si>
  <si>
    <t>Bogota-Popayan-Cali-Bogota</t>
  </si>
  <si>
    <t>Bogota-PuertoAsis-Pasto-Bogota</t>
  </si>
  <si>
    <t>Bogota-PuertoInirida</t>
  </si>
  <si>
    <t>Bogota-PuertoLeguizamo</t>
  </si>
  <si>
    <t>Bogota-PuertoLeguizamo-Bogota</t>
  </si>
  <si>
    <t>Bogota-Rioacha-Bogo-Cali</t>
  </si>
  <si>
    <t>Bogota-Rioacha-SantaMarta-Bogota</t>
  </si>
  <si>
    <t>Bogota-Rioacha-Valledupar-Bogota</t>
  </si>
  <si>
    <t>Bogota-SantaMarta-Cartagena-Bogota</t>
  </si>
  <si>
    <t>Bogota-SantaMarta-Monteria-Bogota</t>
  </si>
  <si>
    <t>Bogota-Saravena-Bogota</t>
  </si>
  <si>
    <t>Bogota-Valledupar-Barranquilla-Bogota</t>
  </si>
  <si>
    <t>Bogota-Valledupar-Monteria-Bogota</t>
  </si>
  <si>
    <t>Bogota-Valledupar-Rioacha-Bogotra</t>
  </si>
  <si>
    <t>Bogota-Valledupar-SantaMartaBogota</t>
  </si>
  <si>
    <t>Bogota-VillaGarzon</t>
  </si>
  <si>
    <t>Bogota-VillaGarzon-Bogota</t>
  </si>
  <si>
    <t>Bopgota-Rioacha-Bogota</t>
  </si>
  <si>
    <t>Bucaramanga-Bogota-Ibague</t>
  </si>
  <si>
    <t>Bucaramanga-Cucuta</t>
  </si>
  <si>
    <t>Cali-Tumaco-Cali-Bogota</t>
  </si>
  <si>
    <t>Caqueta-Medellin</t>
  </si>
  <si>
    <t>Ipiales-Bogota</t>
  </si>
  <si>
    <t>Manizales-Medellin</t>
  </si>
  <si>
    <t>Medellin-Bogota-Villavicencio</t>
  </si>
  <si>
    <t>Medellin-Caqueta</t>
  </si>
  <si>
    <t>Medellin-Caqueta-Medellin</t>
  </si>
  <si>
    <t>Mitu-Bogota</t>
  </si>
  <si>
    <t>Nuqui-Medellin-Bogota</t>
  </si>
  <si>
    <t>Nuqui-Quibdo</t>
  </si>
  <si>
    <t>Pereira-Bogota-Pereira</t>
  </si>
  <si>
    <t>PuertoInirida-Bogota</t>
  </si>
  <si>
    <t>PuertoLeguizamo-Putumayo</t>
  </si>
  <si>
    <t>Rioacha-Bogota</t>
  </si>
  <si>
    <t>SanAndres-bogota</t>
  </si>
  <si>
    <t>Tumaco-Cali</t>
  </si>
  <si>
    <t>Villavicencio-Bogota-Medellin</t>
  </si>
  <si>
    <t>Villavicencio-Bogota-Villvicencio</t>
  </si>
  <si>
    <t>Villavicenci-PuertoInirida</t>
  </si>
  <si>
    <t>Yopal-Bogota-Yopa</t>
  </si>
  <si>
    <t>Capital de Trabajo</t>
  </si>
  <si>
    <t>Activo Corriente--&gt;</t>
  </si>
  <si>
    <t>Pesos</t>
  </si>
  <si>
    <t>Pasivo corriente--&gt;</t>
  </si>
  <si>
    <r>
      <rPr>
        <b/>
        <sz val="9"/>
        <color rgb="FFFF0000"/>
        <rFont val="Arial"/>
        <family val="2"/>
      </rPr>
      <t xml:space="preserve">Nota(1):  </t>
    </r>
    <r>
      <rPr>
        <sz val="9"/>
        <color theme="1"/>
        <rFont val="Arial"/>
        <family val="2"/>
      </rPr>
      <t xml:space="preserve">Las Tarifas estan sujetas a cambios y disponibilidad al momento de reservar
</t>
    </r>
    <r>
      <rPr>
        <b/>
        <sz val="9"/>
        <color rgb="FFFF0000"/>
        <rFont val="Arial"/>
        <family val="2"/>
      </rPr>
      <t>Nota(2):</t>
    </r>
    <r>
      <rPr>
        <sz val="9"/>
        <color theme="1"/>
        <rFont val="Arial"/>
        <family val="2"/>
      </rPr>
      <t xml:space="preserve"> los precios cotizados deber corresponder a la vigencia </t>
    </r>
    <r>
      <rPr>
        <b/>
        <u/>
        <sz val="9"/>
        <color rgb="FFFF0000"/>
        <rFont val="Arial"/>
        <family val="2"/>
      </rPr>
      <t>2015</t>
    </r>
    <r>
      <rPr>
        <sz val="9"/>
        <color theme="1"/>
        <rFont val="Arial"/>
        <family val="2"/>
      </rPr>
      <t xml:space="preserve">
</t>
    </r>
    <r>
      <rPr>
        <b/>
        <sz val="9"/>
        <color rgb="FFFF0000"/>
        <rFont val="Arial"/>
        <family val="2"/>
      </rPr>
      <t>Nota(3):</t>
    </r>
    <r>
      <rPr>
        <sz val="9"/>
        <color theme="1"/>
        <rFont val="Arial"/>
        <family val="2"/>
      </rPr>
      <t xml:space="preserve"> Por favor incluir el costo de todas las tarifas requeridas.
</t>
    </r>
    <r>
      <rPr>
        <b/>
        <sz val="9"/>
        <color rgb="FFFF0000"/>
        <rFont val="Arial"/>
        <family val="2"/>
      </rPr>
      <t>Nota (4)</t>
    </r>
    <r>
      <rPr>
        <sz val="9"/>
        <color theme="1"/>
        <rFont val="Arial"/>
        <family val="2"/>
      </rPr>
      <t xml:space="preserve">: Por favor tener en cuenta que algunos itinerarios cuentan con ida y regreso, otros unicamente un trayecto.
</t>
    </r>
    <r>
      <rPr>
        <b/>
        <sz val="9"/>
        <color rgb="FFFF0000"/>
        <rFont val="Arial"/>
        <family val="2"/>
      </rPr>
      <t>Nota (5)</t>
    </r>
    <r>
      <rPr>
        <sz val="9"/>
        <color theme="1"/>
        <rFont val="Arial"/>
        <family val="2"/>
      </rPr>
      <t xml:space="preserve">: Si su tarifa de expedición de tiquete es 0 por favor indicar "0" en la celda D25 o D26, para tiquetes nacionales o internacionales.
</t>
    </r>
    <r>
      <rPr>
        <b/>
        <sz val="9"/>
        <color rgb="FFFF0000"/>
        <rFont val="Arial"/>
        <family val="2"/>
      </rPr>
      <t>Nota (6):</t>
    </r>
    <r>
      <rPr>
        <sz val="9"/>
        <color theme="1"/>
        <rFont val="Arial"/>
        <family val="2"/>
      </rPr>
      <t xml:space="preserve"> Para dimensionar la cantidad de tiquetes requeridos por favor tenga en cuanta la proyección de tiquetes relacionados en la hoja "PROYECCIÓN DE TIQUETES 2015"</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</si>
</sst>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 numFmtId="173" formatCode="[$$-240A]#,##0"/>
    <numFmt numFmtId="174" formatCode="[$$-240A]#,##0.00"/>
  </numFmts>
  <fonts count="26">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b/>
      <sz val="11"/>
      <color theme="1"/>
      <name val="Calibri"/>
      <family val="2"/>
      <scheme val="minor"/>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u/>
      <sz val="9"/>
      <color rgb="FFFF0000"/>
      <name val="Arial"/>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0.14999847407452621"/>
        <bgColor indexed="49"/>
      </patternFill>
    </fill>
    <fill>
      <patternFill patternType="solid">
        <fgColor theme="8" tint="0.79998168889431442"/>
        <bgColor indexed="64"/>
      </patternFill>
    </fill>
    <fill>
      <patternFill patternType="solid">
        <fgColor theme="9" tint="0.59999389629810485"/>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cellStyleXfs>
  <cellXfs count="368">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5"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4" fillId="0" borderId="0" xfId="0" applyFont="1" applyFill="1" applyBorder="1" applyAlignment="1" applyProtection="1">
      <alignment horizontal="left" vertical="center" wrapText="1"/>
      <protection locked="0"/>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168" fontId="13" fillId="0" borderId="0" xfId="0" applyNumberFormat="1" applyFont="1" applyBorder="1" applyAlignment="1">
      <alignment horizontal="right" vertical="center" wrapText="1"/>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2"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2" fillId="0" borderId="0" xfId="8" applyFont="1" applyFill="1" applyBorder="1" applyAlignment="1">
      <alignment horizontal="center" vertical="center"/>
    </xf>
    <xf numFmtId="0" fontId="22"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8"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5" fillId="0" borderId="9" xfId="0" applyNumberFormat="1" applyFont="1" applyFill="1" applyBorder="1" applyAlignment="1" applyProtection="1">
      <alignment horizontal="left" vertical="center" wrapText="1"/>
      <protection locked="0" hidden="1"/>
    </xf>
    <xf numFmtId="1" fontId="15" fillId="0" borderId="9" xfId="0" applyNumberFormat="1" applyFont="1" applyFill="1" applyBorder="1" applyAlignment="1" applyProtection="1">
      <alignment horizontal="left" vertical="center" wrapText="1"/>
      <protection locked="0" hidden="1"/>
    </xf>
    <xf numFmtId="0" fontId="8" fillId="0" borderId="9" xfId="0" applyFont="1" applyFill="1" applyBorder="1" applyAlignment="1" applyProtection="1">
      <alignment horizontal="left" vertical="center"/>
      <protection locked="0" hidden="1"/>
    </xf>
    <xf numFmtId="0" fontId="9" fillId="2" borderId="0" xfId="0" applyFont="1" applyFill="1" applyBorder="1" applyAlignment="1">
      <alignment vertical="center"/>
    </xf>
    <xf numFmtId="0" fontId="9" fillId="2" borderId="0" xfId="0" applyFont="1" applyFill="1" applyBorder="1"/>
    <xf numFmtId="0" fontId="6" fillId="5" borderId="9" xfId="8" applyFont="1" applyFill="1" applyBorder="1" applyAlignment="1" applyProtection="1">
      <alignment horizontal="center" vertical="center" wrapText="1"/>
      <protection locked="0" hidden="1"/>
    </xf>
    <xf numFmtId="169" fontId="1" fillId="0" borderId="0" xfId="0" applyNumberFormat="1" applyFont="1" applyFill="1" applyBorder="1" applyAlignment="1">
      <alignment horizontal="center" vertical="center"/>
    </xf>
    <xf numFmtId="0" fontId="1" fillId="0" borderId="0" xfId="0" applyNumberFormat="1" applyFont="1" applyBorder="1" applyAlignment="1">
      <alignment horizontal="center" vertical="center"/>
    </xf>
    <xf numFmtId="0" fontId="1" fillId="0" borderId="0" xfId="0" applyFont="1" applyBorder="1" applyAlignment="1">
      <alignment horizontal="center" vertical="center"/>
    </xf>
    <xf numFmtId="0" fontId="2" fillId="0" borderId="0" xfId="0" applyNumberFormat="1" applyFont="1" applyAlignment="1">
      <alignment vertical="center"/>
    </xf>
    <xf numFmtId="168" fontId="8" fillId="0" borderId="0" xfId="0" applyNumberFormat="1" applyFont="1" applyFill="1" applyBorder="1" applyAlignment="1" applyProtection="1">
      <alignment vertical="center"/>
    </xf>
    <xf numFmtId="0" fontId="1" fillId="0" borderId="0" xfId="0" applyFont="1" applyFill="1" applyAlignment="1">
      <alignment vertical="center"/>
    </xf>
    <xf numFmtId="0" fontId="8" fillId="0" borderId="0" xfId="0" applyFont="1" applyFill="1" applyBorder="1" applyAlignment="1" applyProtection="1">
      <alignment horizontal="left" vertical="center"/>
    </xf>
    <xf numFmtId="168" fontId="8" fillId="0" borderId="0" xfId="0" applyNumberFormat="1" applyFont="1" applyFill="1" applyBorder="1" applyAlignment="1" applyProtection="1">
      <alignment vertical="center"/>
      <protection locked="0"/>
    </xf>
    <xf numFmtId="0" fontId="9" fillId="0" borderId="0" xfId="0" applyFont="1" applyFill="1" applyBorder="1" applyAlignment="1">
      <alignment vertical="center"/>
    </xf>
    <xf numFmtId="0" fontId="3" fillId="0" borderId="9" xfId="0" applyFont="1" applyFill="1" applyBorder="1"/>
    <xf numFmtId="9" fontId="3" fillId="5" borderId="9" xfId="13" applyFont="1" applyFill="1" applyBorder="1" applyAlignment="1" applyProtection="1">
      <alignment vertical="center"/>
      <protection locked="0" hidden="1"/>
    </xf>
    <xf numFmtId="173" fontId="3" fillId="5" borderId="9" xfId="0" applyNumberFormat="1" applyFont="1" applyFill="1" applyBorder="1" applyAlignment="1" applyProtection="1">
      <alignment vertical="center"/>
      <protection locked="0" hidden="1"/>
    </xf>
    <xf numFmtId="173" fontId="3" fillId="0" borderId="9" xfId="0" applyNumberFormat="1" applyFont="1" applyBorder="1" applyAlignment="1" applyProtection="1">
      <alignment vertical="center"/>
    </xf>
    <xf numFmtId="168" fontId="3" fillId="0" borderId="9" xfId="0" applyNumberFormat="1" applyFont="1" applyBorder="1" applyAlignment="1" applyProtection="1">
      <alignment horizontal="right" vertical="center"/>
    </xf>
    <xf numFmtId="168" fontId="8" fillId="0" borderId="9" xfId="0" applyNumberFormat="1" applyFont="1" applyFill="1" applyBorder="1" applyAlignment="1" applyProtection="1">
      <alignment vertical="center"/>
    </xf>
    <xf numFmtId="168" fontId="8" fillId="5" borderId="9" xfId="0" applyNumberFormat="1" applyFont="1" applyFill="1" applyBorder="1" applyAlignment="1" applyProtection="1">
      <alignment vertical="center"/>
      <protection locked="0" hidden="1"/>
    </xf>
    <xf numFmtId="0" fontId="2" fillId="4" borderId="9" xfId="0" applyFont="1" applyFill="1" applyBorder="1" applyAlignment="1">
      <alignment horizontal="center" vertical="center"/>
    </xf>
    <xf numFmtId="0" fontId="3" fillId="0" borderId="9" xfId="0" applyFont="1" applyBorder="1" applyAlignment="1">
      <alignment horizontal="center" vertical="center"/>
    </xf>
    <xf numFmtId="0" fontId="3" fillId="0" borderId="9" xfId="0" applyFont="1" applyFill="1" applyBorder="1" applyAlignment="1">
      <alignment horizontal="left"/>
    </xf>
    <xf numFmtId="0" fontId="3" fillId="0" borderId="9" xfId="0" applyFont="1" applyFill="1" applyBorder="1" applyAlignment="1">
      <alignment vertical="center" wrapText="1"/>
    </xf>
    <xf numFmtId="0" fontId="3" fillId="0" borderId="9" xfId="0" applyFont="1" applyFill="1" applyBorder="1" applyAlignment="1">
      <alignment vertical="top"/>
    </xf>
    <xf numFmtId="0" fontId="6" fillId="0" borderId="9" xfId="0" applyFont="1" applyFill="1" applyBorder="1" applyAlignment="1">
      <alignment vertical="center" wrapText="1"/>
    </xf>
    <xf numFmtId="0" fontId="3" fillId="0" borderId="9" xfId="0" applyFont="1" applyFill="1" applyBorder="1" applyAlignment="1">
      <alignment wrapText="1"/>
    </xf>
    <xf numFmtId="0" fontId="3" fillId="0" borderId="9" xfId="0" applyFont="1" applyFill="1" applyBorder="1" applyAlignment="1">
      <alignment horizontal="left" vertical="center"/>
    </xf>
    <xf numFmtId="0" fontId="3" fillId="0" borderId="9" xfId="0" applyFont="1" applyFill="1" applyBorder="1" applyAlignment="1">
      <alignment vertical="top" wrapText="1"/>
    </xf>
    <xf numFmtId="0" fontId="6" fillId="0" borderId="9" xfId="0" applyFont="1" applyFill="1" applyBorder="1" applyAlignment="1">
      <alignment horizontal="left" vertical="center" wrapText="1"/>
    </xf>
    <xf numFmtId="0" fontId="3" fillId="0" borderId="9" xfId="0" applyFont="1" applyFill="1" applyBorder="1" applyAlignment="1">
      <alignment vertical="center"/>
    </xf>
    <xf numFmtId="0" fontId="2" fillId="4" borderId="10" xfId="0" applyFont="1" applyFill="1" applyBorder="1" applyAlignment="1" applyProtection="1">
      <alignment horizontal="center" vertical="center" wrapText="1"/>
    </xf>
    <xf numFmtId="0" fontId="22" fillId="6" borderId="9" xfId="0" applyFont="1" applyFill="1" applyBorder="1" applyAlignment="1" applyProtection="1">
      <alignment horizontal="center" vertical="center" wrapText="1"/>
    </xf>
    <xf numFmtId="0" fontId="10" fillId="4" borderId="9" xfId="0" applyFont="1" applyFill="1" applyBorder="1" applyAlignment="1">
      <alignment horizontal="center" vertical="center" wrapText="1"/>
    </xf>
    <xf numFmtId="0" fontId="8" fillId="0" borderId="0" xfId="0" applyNumberFormat="1" applyFont="1" applyBorder="1" applyAlignment="1">
      <alignment horizontal="left" vertical="center" wrapText="1"/>
    </xf>
    <xf numFmtId="0" fontId="3" fillId="0" borderId="0" xfId="0" applyFont="1"/>
    <xf numFmtId="0" fontId="3" fillId="0" borderId="0" xfId="0" applyFont="1" applyAlignment="1">
      <alignment horizontal="center"/>
    </xf>
    <xf numFmtId="0" fontId="2" fillId="4" borderId="9" xfId="0" applyFont="1" applyFill="1" applyBorder="1" applyAlignment="1">
      <alignment horizontal="center" wrapText="1"/>
    </xf>
    <xf numFmtId="0" fontId="3" fillId="0" borderId="9" xfId="0" applyFont="1" applyFill="1" applyBorder="1" applyAlignment="1">
      <alignment horizontal="right"/>
    </xf>
    <xf numFmtId="0" fontId="3" fillId="0" borderId="9" xfId="0" applyFont="1" applyBorder="1" applyAlignment="1">
      <alignment horizontal="left"/>
    </xf>
    <xf numFmtId="0" fontId="3" fillId="0" borderId="9" xfId="0" applyFont="1" applyBorder="1" applyAlignment="1">
      <alignment horizontal="center"/>
    </xf>
    <xf numFmtId="0" fontId="3" fillId="0" borderId="9" xfId="0" applyFont="1" applyBorder="1"/>
    <xf numFmtId="0" fontId="3" fillId="0" borderId="9" xfId="0" applyFont="1" applyBorder="1" applyAlignment="1">
      <alignment wrapText="1"/>
    </xf>
    <xf numFmtId="0" fontId="3" fillId="0" borderId="9" xfId="0" applyFont="1" applyFill="1" applyBorder="1" applyAlignment="1">
      <alignment horizontal="center"/>
    </xf>
    <xf numFmtId="0" fontId="3" fillId="0" borderId="9" xfId="0" applyFont="1" applyFill="1" applyBorder="1" applyAlignment="1">
      <alignment horizontal="right" vertical="center" wrapText="1"/>
    </xf>
    <xf numFmtId="0" fontId="3" fillId="0" borderId="9" xfId="0" applyFont="1" applyBorder="1" applyAlignment="1">
      <alignment vertical="center" wrapText="1"/>
    </xf>
    <xf numFmtId="0" fontId="3" fillId="0" borderId="9" xfId="0" applyFont="1" applyBorder="1" applyAlignment="1">
      <alignment horizontal="center" vertical="center" wrapText="1"/>
    </xf>
    <xf numFmtId="0" fontId="3" fillId="0" borderId="14" xfId="0" applyFont="1" applyFill="1" applyBorder="1"/>
    <xf numFmtId="0" fontId="3" fillId="0" borderId="15" xfId="0" applyFont="1" applyBorder="1" applyAlignment="1">
      <alignment horizontal="center"/>
    </xf>
    <xf numFmtId="0" fontId="3" fillId="0" borderId="16" xfId="0" applyFont="1" applyFill="1" applyBorder="1"/>
    <xf numFmtId="0" fontId="3" fillId="0" borderId="9" xfId="0" applyFont="1" applyFill="1" applyBorder="1" applyAlignment="1">
      <alignment horizontal="right" vertical="top"/>
    </xf>
    <xf numFmtId="0" fontId="3" fillId="0" borderId="16" xfId="0" applyFont="1" applyBorder="1" applyAlignment="1">
      <alignment vertical="top"/>
    </xf>
    <xf numFmtId="0" fontId="3" fillId="0" borderId="9" xfId="0" applyFont="1" applyBorder="1" applyAlignment="1">
      <alignment horizontal="center" vertical="top"/>
    </xf>
    <xf numFmtId="0" fontId="1" fillId="0" borderId="9" xfId="0" applyFont="1" applyFill="1" applyBorder="1" applyAlignment="1">
      <alignment horizontal="right"/>
    </xf>
    <xf numFmtId="0" fontId="3" fillId="0" borderId="16" xfId="0" applyFont="1" applyBorder="1"/>
    <xf numFmtId="0" fontId="6" fillId="7" borderId="16" xfId="0" applyFont="1" applyFill="1" applyBorder="1" applyAlignment="1">
      <alignment vertical="center" wrapText="1"/>
    </xf>
    <xf numFmtId="0" fontId="6" fillId="7" borderId="9" xfId="0" applyFont="1" applyFill="1" applyBorder="1" applyAlignment="1">
      <alignment horizontal="center" vertical="center" wrapText="1"/>
    </xf>
    <xf numFmtId="0" fontId="3" fillId="7" borderId="16" xfId="0" applyFont="1" applyFill="1" applyBorder="1"/>
    <xf numFmtId="0" fontId="3" fillId="7" borderId="9" xfId="0" applyFont="1" applyFill="1" applyBorder="1" applyAlignment="1">
      <alignment horizontal="center"/>
    </xf>
    <xf numFmtId="0" fontId="3" fillId="7" borderId="17" xfId="0" applyFont="1" applyFill="1" applyBorder="1"/>
    <xf numFmtId="0" fontId="3" fillId="7" borderId="13" xfId="0" applyFont="1" applyFill="1" applyBorder="1" applyAlignment="1">
      <alignment horizontal="center"/>
    </xf>
    <xf numFmtId="0" fontId="3" fillId="7" borderId="9" xfId="0" applyFont="1" applyFill="1" applyBorder="1"/>
    <xf numFmtId="0" fontId="3" fillId="8" borderId="9" xfId="0" applyFont="1" applyFill="1" applyBorder="1"/>
    <xf numFmtId="0" fontId="6" fillId="0" borderId="9" xfId="0" applyFont="1" applyFill="1" applyBorder="1" applyAlignment="1">
      <alignment horizontal="right" vertical="center" wrapText="1"/>
    </xf>
    <xf numFmtId="0" fontId="6" fillId="7" borderId="9" xfId="0" applyFont="1" applyFill="1" applyBorder="1" applyAlignment="1">
      <alignment vertical="center" wrapText="1"/>
    </xf>
    <xf numFmtId="0" fontId="6" fillId="8" borderId="9" xfId="0" applyFont="1" applyFill="1" applyBorder="1" applyAlignment="1">
      <alignment vertical="center" wrapText="1"/>
    </xf>
    <xf numFmtId="0" fontId="6" fillId="0" borderId="9" xfId="0" applyFont="1" applyBorder="1" applyAlignment="1">
      <alignment horizontal="center" vertical="center" wrapText="1"/>
    </xf>
    <xf numFmtId="0" fontId="3" fillId="0" borderId="9" xfId="0" applyNumberFormat="1" applyFont="1" applyFill="1" applyBorder="1" applyAlignment="1">
      <alignment horizontal="right"/>
    </xf>
    <xf numFmtId="0" fontId="6" fillId="0" borderId="9" xfId="0" applyFont="1" applyBorder="1" applyAlignment="1">
      <alignment vertical="center" wrapText="1"/>
    </xf>
    <xf numFmtId="0" fontId="3" fillId="7" borderId="9" xfId="0" applyFont="1" applyFill="1" applyBorder="1" applyAlignment="1">
      <alignment vertical="top"/>
    </xf>
    <xf numFmtId="0" fontId="3" fillId="7" borderId="9" xfId="0" applyFont="1" applyFill="1" applyBorder="1" applyAlignment="1">
      <alignment horizontal="center" vertical="top"/>
    </xf>
    <xf numFmtId="0" fontId="3" fillId="0" borderId="9" xfId="0" applyFont="1" applyBorder="1" applyAlignment="1">
      <alignment vertical="top"/>
    </xf>
    <xf numFmtId="0" fontId="3" fillId="8" borderId="9" xfId="0" applyFont="1" applyFill="1" applyBorder="1" applyAlignment="1">
      <alignment horizontal="left"/>
    </xf>
    <xf numFmtId="0" fontId="3" fillId="8" borderId="9" xfId="0" applyFont="1" applyFill="1" applyBorder="1" applyAlignment="1">
      <alignment horizontal="center"/>
    </xf>
    <xf numFmtId="0" fontId="3" fillId="8" borderId="9" xfId="0" applyFont="1" applyFill="1" applyBorder="1" applyAlignment="1">
      <alignment vertical="top"/>
    </xf>
    <xf numFmtId="0" fontId="3" fillId="8" borderId="9" xfId="0" applyFont="1" applyFill="1" applyBorder="1" applyAlignment="1">
      <alignment horizontal="center" vertical="top"/>
    </xf>
    <xf numFmtId="0" fontId="3" fillId="0" borderId="9" xfId="0" applyFont="1" applyBorder="1" applyAlignment="1">
      <alignment horizontal="left" vertical="center"/>
    </xf>
    <xf numFmtId="0" fontId="3" fillId="7" borderId="9" xfId="0" applyFont="1" applyFill="1" applyBorder="1" applyAlignment="1">
      <alignment horizontal="left"/>
    </xf>
    <xf numFmtId="0" fontId="3" fillId="0" borderId="9" xfId="0" applyFont="1" applyFill="1" applyBorder="1" applyAlignment="1">
      <alignment horizontal="right" vertical="center"/>
    </xf>
    <xf numFmtId="0" fontId="3" fillId="0" borderId="9" xfId="0" applyFont="1" applyFill="1" applyBorder="1" applyAlignment="1">
      <alignment horizontal="center" vertical="center"/>
    </xf>
    <xf numFmtId="0" fontId="3" fillId="0" borderId="9" xfId="0" applyFont="1" applyBorder="1" applyAlignment="1">
      <alignment vertical="top" wrapText="1"/>
    </xf>
    <xf numFmtId="0" fontId="6" fillId="0" borderId="9" xfId="0" applyFont="1" applyFill="1" applyBorder="1" applyAlignment="1">
      <alignment horizontal="center" vertical="center" wrapText="1"/>
    </xf>
    <xf numFmtId="0" fontId="3" fillId="7" borderId="9" xfId="0" applyFont="1" applyFill="1" applyBorder="1" applyAlignment="1">
      <alignment horizontal="left" vertical="center"/>
    </xf>
    <xf numFmtId="0" fontId="3" fillId="7" borderId="9" xfId="0" applyFont="1" applyFill="1" applyBorder="1" applyAlignment="1">
      <alignment horizontal="center" vertical="center"/>
    </xf>
    <xf numFmtId="0" fontId="3" fillId="0" borderId="18" xfId="0" applyFont="1" applyBorder="1"/>
    <xf numFmtId="0" fontId="3" fillId="0" borderId="19" xfId="0" applyFont="1" applyBorder="1" applyAlignment="1">
      <alignment horizontal="center"/>
    </xf>
    <xf numFmtId="0" fontId="3" fillId="0" borderId="20" xfId="0" applyFont="1" applyBorder="1"/>
    <xf numFmtId="0" fontId="3" fillId="0" borderId="21" xfId="0" applyFont="1" applyBorder="1" applyAlignment="1">
      <alignment horizontal="center"/>
    </xf>
    <xf numFmtId="0" fontId="6" fillId="0" borderId="20" xfId="0" applyFont="1" applyFill="1" applyBorder="1" applyAlignment="1">
      <alignment vertical="center" wrapText="1"/>
    </xf>
    <xf numFmtId="0" fontId="6" fillId="0" borderId="21" xfId="0" applyFont="1" applyBorder="1" applyAlignment="1">
      <alignment horizontal="center" vertical="center" wrapText="1"/>
    </xf>
    <xf numFmtId="0" fontId="3" fillId="0" borderId="20" xfId="0" applyFont="1" applyFill="1" applyBorder="1"/>
    <xf numFmtId="0" fontId="6" fillId="0" borderId="22" xfId="0" applyFont="1" applyFill="1" applyBorder="1" applyAlignment="1">
      <alignment vertical="center" wrapText="1"/>
    </xf>
    <xf numFmtId="0" fontId="6" fillId="0" borderId="23" xfId="0" applyFont="1" applyBorder="1" applyAlignment="1">
      <alignment horizontal="center" vertical="center" wrapText="1"/>
    </xf>
    <xf numFmtId="0" fontId="3" fillId="0" borderId="23" xfId="0" applyFont="1" applyBorder="1" applyAlignment="1">
      <alignment horizontal="center"/>
    </xf>
    <xf numFmtId="0" fontId="3" fillId="0" borderId="20" xfId="0" applyFont="1" applyBorder="1" applyAlignment="1">
      <alignment horizontal="center"/>
    </xf>
    <xf numFmtId="0" fontId="3" fillId="0" borderId="24" xfId="0" applyFont="1" applyBorder="1" applyAlignment="1">
      <alignment horizontal="center"/>
    </xf>
    <xf numFmtId="0" fontId="3" fillId="0" borderId="25" xfId="0" applyFont="1" applyBorder="1" applyAlignment="1">
      <alignment horizontal="center"/>
    </xf>
    <xf numFmtId="0" fontId="3" fillId="0" borderId="26" xfId="0" applyFont="1" applyBorder="1" applyAlignment="1">
      <alignment horizontal="center"/>
    </xf>
    <xf numFmtId="0" fontId="3" fillId="0" borderId="6" xfId="0" applyFont="1" applyBorder="1" applyAlignment="1">
      <alignment horizontal="center"/>
    </xf>
    <xf numFmtId="0" fontId="3" fillId="0" borderId="10" xfId="0" applyFont="1" applyBorder="1" applyAlignment="1">
      <alignment horizontal="center"/>
    </xf>
    <xf numFmtId="0" fontId="3" fillId="0" borderId="9" xfId="0" applyFont="1" applyFill="1" applyBorder="1" applyAlignment="1">
      <alignment horizontal="center" wrapText="1"/>
    </xf>
    <xf numFmtId="0" fontId="3" fillId="0" borderId="9" xfId="0" applyFont="1" applyFill="1" applyBorder="1" applyAlignment="1">
      <alignment horizontal="right" wrapText="1"/>
    </xf>
    <xf numFmtId="0" fontId="2" fillId="0" borderId="9" xfId="0" applyFont="1" applyFill="1" applyBorder="1" applyAlignment="1">
      <alignment horizontal="center"/>
    </xf>
    <xf numFmtId="0" fontId="0" fillId="3" borderId="9" xfId="0" applyFill="1" applyBorder="1"/>
    <xf numFmtId="0" fontId="0" fillId="0" borderId="9" xfId="0" applyBorder="1"/>
    <xf numFmtId="0" fontId="12" fillId="0" borderId="9" xfId="0" applyFont="1" applyBorder="1"/>
    <xf numFmtId="0" fontId="9" fillId="0" borderId="0" xfId="0" applyFont="1" applyAlignment="1" applyProtection="1">
      <alignment vertical="center"/>
      <protection locked="0"/>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9" xfId="0" applyNumberFormat="1" applyFont="1" applyBorder="1" applyAlignment="1">
      <alignment horizontal="right"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9" fillId="0" borderId="10" xfId="0" applyNumberFormat="1" applyFont="1" applyBorder="1" applyAlignment="1">
      <alignment horizontal="right" vertical="center" wrapText="1"/>
    </xf>
    <xf numFmtId="0" fontId="9" fillId="0" borderId="12" xfId="0" applyNumberFormat="1" applyFont="1" applyBorder="1" applyAlignment="1">
      <alignment horizontal="right" vertical="center" wrapText="1"/>
    </xf>
    <xf numFmtId="0" fontId="9" fillId="0" borderId="11" xfId="0" applyNumberFormat="1" applyFont="1" applyBorder="1" applyAlignment="1">
      <alignment horizontal="right" vertical="center" wrapText="1"/>
    </xf>
    <xf numFmtId="174" fontId="9" fillId="0" borderId="1" xfId="0" applyNumberFormat="1" applyFont="1" applyBorder="1" applyAlignment="1">
      <alignment horizontal="center" vertical="center"/>
    </xf>
    <xf numFmtId="174" fontId="9" fillId="0" borderId="2" xfId="0" applyNumberFormat="1" applyFont="1" applyBorder="1" applyAlignment="1">
      <alignment horizontal="center" vertical="center"/>
    </xf>
    <xf numFmtId="174" fontId="9" fillId="0" borderId="3" xfId="0" applyNumberFormat="1" applyFont="1" applyBorder="1" applyAlignment="1">
      <alignment horizontal="center" vertical="center"/>
    </xf>
    <xf numFmtId="174" fontId="9" fillId="0" borderId="6" xfId="0" applyNumberFormat="1" applyFont="1" applyBorder="1" applyAlignment="1">
      <alignment horizontal="center" vertical="center"/>
    </xf>
    <xf numFmtId="174" fontId="9" fillId="0" borderId="7" xfId="0" applyNumberFormat="1" applyFont="1" applyBorder="1" applyAlignment="1">
      <alignment horizontal="center" vertical="center"/>
    </xf>
    <xf numFmtId="174" fontId="9" fillId="0" borderId="8" xfId="0" applyNumberFormat="1" applyFont="1" applyBorder="1" applyAlignment="1">
      <alignment horizontal="center" vertical="center"/>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8" fillId="0" borderId="9" xfId="0" applyNumberFormat="1" applyFont="1" applyBorder="1" applyAlignment="1">
      <alignment horizontal="left" vertical="center" wrapText="1"/>
    </xf>
    <xf numFmtId="0" fontId="10" fillId="0" borderId="9" xfId="0" applyNumberFormat="1" applyFont="1" applyBorder="1" applyAlignment="1">
      <alignment horizontal="left" vertical="center" wrapText="1"/>
    </xf>
    <xf numFmtId="0" fontId="2" fillId="4" borderId="9" xfId="0" applyFont="1" applyFill="1" applyBorder="1" applyAlignment="1">
      <alignment horizontal="center" vertical="center"/>
    </xf>
    <xf numFmtId="0" fontId="3" fillId="0" borderId="9" xfId="0" applyFont="1" applyBorder="1" applyAlignment="1">
      <alignment horizontal="center" vertical="center"/>
    </xf>
    <xf numFmtId="0" fontId="8" fillId="5" borderId="9" xfId="0" applyFont="1" applyFill="1" applyBorder="1" applyAlignment="1" applyProtection="1">
      <alignment horizontal="center" vertical="center"/>
      <protection locked="0" hidden="1"/>
    </xf>
    <xf numFmtId="169" fontId="8" fillId="5" borderId="9" xfId="0" applyNumberFormat="1" applyFont="1" applyFill="1" applyBorder="1" applyAlignment="1" applyProtection="1">
      <alignment horizontal="center" vertical="center"/>
      <protection locked="0" hidden="1"/>
    </xf>
    <xf numFmtId="172" fontId="8" fillId="5" borderId="9" xfId="12" applyNumberFormat="1" applyFont="1" applyFill="1" applyBorder="1" applyAlignment="1" applyProtection="1">
      <alignment horizontal="center" vertical="center"/>
      <protection locked="0" hidden="1"/>
    </xf>
    <xf numFmtId="0" fontId="8" fillId="5" borderId="12" xfId="0" applyFont="1" applyFill="1" applyBorder="1" applyAlignment="1" applyProtection="1">
      <alignment horizontal="left" vertical="center"/>
      <protection locked="0" hidden="1"/>
    </xf>
    <xf numFmtId="0" fontId="8" fillId="5" borderId="11" xfId="0" applyFont="1" applyFill="1" applyBorder="1" applyAlignment="1" applyProtection="1">
      <alignment horizontal="left" vertical="center"/>
      <protection locked="0" hidden="1"/>
    </xf>
    <xf numFmtId="0" fontId="8" fillId="0" borderId="9" xfId="0" applyFont="1" applyBorder="1" applyAlignment="1">
      <alignment horizontal="left" vertical="center" wrapText="1"/>
    </xf>
    <xf numFmtId="0" fontId="10" fillId="0" borderId="9" xfId="0" applyFont="1" applyFill="1" applyBorder="1" applyAlignment="1">
      <alignment horizontal="center" vertical="center"/>
    </xf>
    <xf numFmtId="0" fontId="10" fillId="4" borderId="10" xfId="0" applyFont="1" applyFill="1" applyBorder="1" applyAlignment="1" applyProtection="1">
      <alignment horizontal="center" vertical="center" wrapText="1"/>
    </xf>
    <xf numFmtId="0" fontId="10" fillId="4" borderId="11" xfId="0" applyFont="1" applyFill="1" applyBorder="1" applyAlignment="1" applyProtection="1">
      <alignment horizontal="center" vertical="center" wrapText="1"/>
    </xf>
    <xf numFmtId="0" fontId="8" fillId="2" borderId="10" xfId="0" applyFont="1" applyFill="1" applyBorder="1" applyAlignment="1" applyProtection="1">
      <alignment horizontal="left" vertical="center"/>
    </xf>
    <xf numFmtId="0" fontId="8" fillId="2" borderId="11" xfId="0" applyFont="1" applyFill="1" applyBorder="1" applyAlignment="1" applyProtection="1">
      <alignment horizontal="left" vertical="center"/>
    </xf>
    <xf numFmtId="0" fontId="2" fillId="4" borderId="9" xfId="0" applyFont="1" applyFill="1" applyBorder="1" applyAlignment="1">
      <alignment horizontal="center"/>
    </xf>
    <xf numFmtId="0" fontId="12" fillId="0" borderId="0" xfId="0" applyFont="1" applyAlignment="1">
      <alignment horizontal="center"/>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20" fillId="0" borderId="4" xfId="1" applyFont="1" applyFill="1" applyBorder="1" applyAlignment="1" applyProtection="1">
      <alignment horizontal="left" vertical="center" wrapText="1"/>
      <protection locked="0"/>
    </xf>
    <xf numFmtId="0" fontId="20" fillId="0" borderId="0" xfId="1" applyFont="1" applyFill="1" applyBorder="1" applyAlignment="1" applyProtection="1">
      <alignment horizontal="left" vertical="center" wrapText="1"/>
      <protection locked="0"/>
    </xf>
    <xf numFmtId="0" fontId="20"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7" fillId="2" borderId="9" xfId="8" applyFont="1" applyFill="1" applyBorder="1" applyAlignment="1">
      <alignment horizontal="center" vertical="center"/>
    </xf>
    <xf numFmtId="0" fontId="22" fillId="4" borderId="10" xfId="8" applyFont="1" applyFill="1" applyBorder="1" applyAlignment="1">
      <alignment horizontal="center" vertical="center" wrapText="1"/>
    </xf>
    <xf numFmtId="0" fontId="22" fillId="4" borderId="12" xfId="8" applyFont="1" applyFill="1" applyBorder="1" applyAlignment="1">
      <alignment horizontal="center" vertical="center" wrapText="1"/>
    </xf>
    <xf numFmtId="0" fontId="22"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10" fillId="5" borderId="9" xfId="0" applyNumberFormat="1" applyFont="1" applyFill="1" applyBorder="1" applyAlignment="1">
      <alignment horizontal="center" vertical="center" wrapText="1"/>
    </xf>
    <xf numFmtId="0" fontId="1" fillId="0" borderId="0" xfId="0" applyFont="1" applyFill="1" applyAlignment="1" applyProtection="1">
      <alignment vertical="center"/>
      <protection locked="0" hidden="1"/>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2" name="3 CuadroTexto"/>
        <xdr:cNvSpPr txBox="1"/>
      </xdr:nvSpPr>
      <xdr:spPr>
        <a:xfrm>
          <a:off x="1102525" y="109548"/>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2381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1114425</xdr:colOff>
      <xdr:row>2</xdr:row>
      <xdr:rowOff>19050</xdr:rowOff>
    </xdr:from>
    <xdr:to>
      <xdr:col>6</xdr:col>
      <xdr:colOff>476250</xdr:colOff>
      <xdr:row>7</xdr:row>
      <xdr:rowOff>38101</xdr:rowOff>
    </xdr:to>
    <xdr:sp macro="" textlink="">
      <xdr:nvSpPr>
        <xdr:cNvPr id="5" name="Text Box 1"/>
        <xdr:cNvSpPr txBox="1">
          <a:spLocks noChangeArrowheads="1"/>
        </xdr:cNvSpPr>
      </xdr:nvSpPr>
      <xdr:spPr bwMode="auto">
        <a:xfrm>
          <a:off x="6296025" y="209550"/>
          <a:ext cx="3362325" cy="78105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1100" b="1" i="0" u="none" strike="noStrike" baseline="0">
              <a:solidFill>
                <a:srgbClr val="000000"/>
              </a:solidFill>
              <a:latin typeface="Arial"/>
              <a:cs typeface="Arial"/>
            </a:rPr>
            <a:t>República de Colombia</a:t>
          </a:r>
        </a:p>
        <a:p>
          <a:pPr algn="ctr" rtl="0">
            <a:defRPr sz="1000"/>
          </a:pPr>
          <a:r>
            <a:rPr lang="es-CO" sz="1100" b="1" i="0" u="none" strike="noStrike" baseline="0">
              <a:solidFill>
                <a:srgbClr val="000000"/>
              </a:solidFill>
              <a:latin typeface="Arial"/>
              <a:cs typeface="Arial"/>
            </a:rPr>
            <a:t>Instituto Colombiano de Bienestar Familiar</a:t>
          </a:r>
        </a:p>
        <a:p>
          <a:pPr algn="ctr" rtl="0">
            <a:defRPr sz="1000"/>
          </a:pPr>
          <a:r>
            <a:rPr lang="es-CO" sz="1100" b="0" i="0" u="none" strike="noStrike" baseline="0">
              <a:solidFill>
                <a:srgbClr val="808080"/>
              </a:solidFill>
              <a:latin typeface="Arial"/>
              <a:cs typeface="Arial"/>
            </a:rPr>
            <a:t>Cecilia De la Fuente de Lleras </a:t>
          </a:r>
        </a:p>
        <a:p>
          <a:pPr algn="ctr" rtl="0">
            <a:defRPr sz="1000"/>
          </a:pPr>
          <a:r>
            <a:rPr lang="es-CO" sz="1100" b="1" i="0" u="none" strike="noStrike" baseline="0">
              <a:solidFill>
                <a:srgbClr val="000000"/>
              </a:solidFill>
              <a:latin typeface="Arial"/>
              <a:cs typeface="Arial"/>
            </a:rPr>
            <a:t>Dirección de Abastecimiento</a:t>
          </a:r>
        </a:p>
      </xdr:txBody>
    </xdr:sp>
    <xdr:clientData/>
  </xdr:twoCellAnchor>
  <xdr:twoCellAnchor>
    <xdr:from>
      <xdr:col>9</xdr:col>
      <xdr:colOff>1304925</xdr:colOff>
      <xdr:row>2</xdr:row>
      <xdr:rowOff>104775</xdr:rowOff>
    </xdr:from>
    <xdr:to>
      <xdr:col>10</xdr:col>
      <xdr:colOff>1190625</xdr:colOff>
      <xdr:row>6</xdr:row>
      <xdr:rowOff>95250</xdr:rowOff>
    </xdr:to>
    <xdr:pic>
      <xdr:nvPicPr>
        <xdr:cNvPr id="6" name="Imagen 5"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30375" y="29527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142875</xdr:colOff>
      <xdr:row>1</xdr:row>
      <xdr:rowOff>76200</xdr:rowOff>
    </xdr:from>
    <xdr:to>
      <xdr:col>1</xdr:col>
      <xdr:colOff>857250</xdr:colOff>
      <xdr:row>7</xdr:row>
      <xdr:rowOff>9525</xdr:rowOff>
    </xdr:to>
    <xdr:pic>
      <xdr:nvPicPr>
        <xdr:cNvPr id="7" name="Imagen 6"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 y="171450"/>
          <a:ext cx="7143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495300</xdr:colOff>
      <xdr:row>2</xdr:row>
      <xdr:rowOff>152400</xdr:rowOff>
    </xdr:from>
    <xdr:to>
      <xdr:col>7</xdr:col>
      <xdr:colOff>657225</xdr:colOff>
      <xdr:row>6</xdr:row>
      <xdr:rowOff>133351</xdr:rowOff>
    </xdr:to>
    <xdr:sp macro="" textlink="">
      <xdr:nvSpPr>
        <xdr:cNvPr id="5" name="Text Box 1"/>
        <xdr:cNvSpPr txBox="1">
          <a:spLocks noChangeArrowheads="1"/>
        </xdr:cNvSpPr>
      </xdr:nvSpPr>
      <xdr:spPr bwMode="auto">
        <a:xfrm>
          <a:off x="3171825" y="409575"/>
          <a:ext cx="3362325" cy="78105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1100" b="1" i="0" u="none" strike="noStrike" baseline="0">
              <a:solidFill>
                <a:srgbClr val="000000"/>
              </a:solidFill>
              <a:latin typeface="Arial"/>
              <a:cs typeface="Arial"/>
            </a:rPr>
            <a:t>República de Colombia</a:t>
          </a:r>
        </a:p>
        <a:p>
          <a:pPr algn="ctr" rtl="0">
            <a:defRPr sz="1000"/>
          </a:pPr>
          <a:r>
            <a:rPr lang="es-CO" sz="1100" b="1" i="0" u="none" strike="noStrike" baseline="0">
              <a:solidFill>
                <a:srgbClr val="000000"/>
              </a:solidFill>
              <a:latin typeface="Arial"/>
              <a:cs typeface="Arial"/>
            </a:rPr>
            <a:t>Instituto Colombiano de Bienestar Familiar</a:t>
          </a:r>
        </a:p>
        <a:p>
          <a:pPr algn="ctr" rtl="0">
            <a:defRPr sz="1000"/>
          </a:pPr>
          <a:r>
            <a:rPr lang="es-CO" sz="1100" b="0" i="0" u="none" strike="noStrike" baseline="0">
              <a:solidFill>
                <a:srgbClr val="808080"/>
              </a:solidFill>
              <a:latin typeface="Arial"/>
              <a:cs typeface="Arial"/>
            </a:rPr>
            <a:t>Cecilia De la Fuente de Lleras </a:t>
          </a:r>
        </a:p>
        <a:p>
          <a:pPr algn="ctr" rtl="0">
            <a:defRPr sz="1000"/>
          </a:pPr>
          <a:r>
            <a:rPr lang="es-CO" sz="1100" b="1" i="0" u="none" strike="noStrike" baseline="0">
              <a:solidFill>
                <a:srgbClr val="000000"/>
              </a:solidFill>
              <a:latin typeface="Arial"/>
              <a:cs typeface="Arial"/>
            </a:rPr>
            <a:t>Dirección de Abastecimiento</a:t>
          </a:r>
        </a:p>
      </xdr:txBody>
    </xdr:sp>
    <xdr:clientData/>
  </xdr:twoCellAnchor>
  <xdr:twoCellAnchor>
    <xdr:from>
      <xdr:col>9</xdr:col>
      <xdr:colOff>114300</xdr:colOff>
      <xdr:row>3</xdr:row>
      <xdr:rowOff>76200</xdr:rowOff>
    </xdr:from>
    <xdr:to>
      <xdr:col>9</xdr:col>
      <xdr:colOff>1314450</xdr:colOff>
      <xdr:row>6</xdr:row>
      <xdr:rowOff>76200</xdr:rowOff>
    </xdr:to>
    <xdr:pic>
      <xdr:nvPicPr>
        <xdr:cNvPr id="6" name="Imagen 5"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4325" y="53340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114300</xdr:colOff>
      <xdr:row>2</xdr:row>
      <xdr:rowOff>142875</xdr:rowOff>
    </xdr:from>
    <xdr:to>
      <xdr:col>2</xdr:col>
      <xdr:colOff>114300</xdr:colOff>
      <xdr:row>6</xdr:row>
      <xdr:rowOff>133350</xdr:rowOff>
    </xdr:to>
    <xdr:pic>
      <xdr:nvPicPr>
        <xdr:cNvPr id="7" name="Imagen 6"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6700" y="400050"/>
          <a:ext cx="7143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ROYECCI&#211;N%20TIQUETES%20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 NACIONAL"/>
      <sheetName val="Hoja1"/>
      <sheetName val="PROYECCIÓN TIQUETES 2015"/>
      <sheetName val="SEDE NACIONAL."/>
      <sheetName val="REGIONALES"/>
      <sheetName val="ESTADISTICAS 2014"/>
    </sheetNames>
    <sheetDataSet>
      <sheetData sheetId="0"/>
      <sheetData sheetId="1">
        <row r="63">
          <cell r="B63">
            <v>200</v>
          </cell>
        </row>
        <row r="71">
          <cell r="B71">
            <v>8</v>
          </cell>
        </row>
        <row r="103">
          <cell r="B103">
            <v>5</v>
          </cell>
        </row>
        <row r="105">
          <cell r="B105">
            <v>1</v>
          </cell>
        </row>
        <row r="110">
          <cell r="B110">
            <v>130</v>
          </cell>
        </row>
        <row r="111">
          <cell r="B111">
            <v>3</v>
          </cell>
        </row>
        <row r="119">
          <cell r="B119">
            <v>1</v>
          </cell>
        </row>
      </sheetData>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B12" sqref="B12:AO12"/>
    </sheetView>
  </sheetViews>
  <sheetFormatPr baseColWidth="10" defaultColWidth="0" defaultRowHeight="0" customHeight="1" zeroHeight="1"/>
  <cols>
    <col min="1" max="1" width="2.42578125" style="28" customWidth="1"/>
    <col min="2" max="2" width="3.140625" style="28" customWidth="1"/>
    <col min="3" max="3" width="3.7109375" style="28" customWidth="1"/>
    <col min="4" max="4" width="3.140625" style="28" customWidth="1"/>
    <col min="5" max="20" width="2.7109375" style="28" customWidth="1"/>
    <col min="21" max="26" width="2.42578125" style="28" customWidth="1"/>
    <col min="27" max="30" width="3.140625" style="28" customWidth="1"/>
    <col min="31" max="36" width="2.85546875" style="28" customWidth="1"/>
    <col min="37" max="38" width="3.85546875" style="28" customWidth="1"/>
    <col min="39" max="39" width="3.140625" style="28" customWidth="1"/>
    <col min="40" max="40" width="3.42578125" style="28" customWidth="1"/>
    <col min="41" max="41" width="3.85546875" style="28" customWidth="1"/>
    <col min="42" max="42" width="3" style="28" customWidth="1"/>
    <col min="43" max="47" width="0" style="28" hidden="1" customWidth="1"/>
    <col min="48" max="16384" width="11.42578125" style="28" hidden="1"/>
  </cols>
  <sheetData>
    <row r="1" spans="2:41" ht="6" customHeight="1"/>
    <row r="2" spans="2:41" ht="15.75" customHeight="1">
      <c r="B2" s="29"/>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1"/>
    </row>
    <row r="3" spans="2:41" ht="15.75" customHeight="1">
      <c r="B3" s="32"/>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4"/>
    </row>
    <row r="4" spans="2:41" ht="15.75" customHeight="1">
      <c r="B4" s="32"/>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4"/>
    </row>
    <row r="5" spans="2:41" ht="15.75" customHeight="1">
      <c r="B5" s="32"/>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4"/>
    </row>
    <row r="6" spans="2:41" ht="15.75" customHeight="1">
      <c r="B6" s="35"/>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7"/>
    </row>
    <row r="7" spans="2:41" ht="8.25" customHeight="1"/>
    <row r="8" spans="2:41" ht="18.75" customHeight="1">
      <c r="B8" s="303" t="s">
        <v>29</v>
      </c>
      <c r="C8" s="303"/>
      <c r="D8" s="303"/>
      <c r="E8" s="303"/>
      <c r="F8" s="304"/>
      <c r="G8" s="304"/>
      <c r="H8" s="304"/>
      <c r="I8" s="304"/>
      <c r="J8" s="304"/>
      <c r="K8" s="304"/>
      <c r="L8" s="304"/>
      <c r="M8" s="304"/>
      <c r="N8" s="304"/>
      <c r="O8" s="304"/>
      <c r="P8" s="304"/>
      <c r="Q8" s="304"/>
      <c r="R8" s="304"/>
      <c r="S8" s="304"/>
      <c r="T8" s="304"/>
      <c r="U8" s="304"/>
      <c r="V8" s="304"/>
      <c r="W8" s="304"/>
      <c r="X8" s="304"/>
      <c r="Y8" s="304"/>
      <c r="Z8" s="304"/>
      <c r="AA8" s="304"/>
      <c r="AB8" s="304"/>
      <c r="AC8" s="304"/>
      <c r="AD8" s="304"/>
      <c r="AE8" s="304"/>
      <c r="AF8" s="304"/>
      <c r="AG8" s="304"/>
      <c r="AH8" s="304"/>
      <c r="AI8" s="304"/>
      <c r="AJ8" s="304"/>
      <c r="AK8" s="304"/>
      <c r="AL8" s="304"/>
      <c r="AM8" s="304"/>
      <c r="AN8" s="304"/>
      <c r="AO8" s="304"/>
    </row>
    <row r="9" spans="2:41" ht="6.75" customHeight="1"/>
    <row r="10" spans="2:41" ht="16.5" customHeight="1">
      <c r="B10" s="305" t="s">
        <v>30</v>
      </c>
      <c r="C10" s="306"/>
      <c r="D10" s="306"/>
      <c r="E10" s="307"/>
      <c r="F10" s="311"/>
      <c r="G10" s="312"/>
      <c r="H10" s="312"/>
      <c r="I10" s="312"/>
      <c r="J10" s="312"/>
      <c r="K10" s="312"/>
      <c r="L10" s="313"/>
      <c r="M10" s="245" t="s">
        <v>31</v>
      </c>
      <c r="N10" s="246"/>
      <c r="O10" s="246"/>
      <c r="P10" s="246"/>
      <c r="Q10" s="246"/>
      <c r="R10" s="246"/>
      <c r="S10" s="246"/>
      <c r="T10" s="247"/>
      <c r="U10" s="317"/>
      <c r="V10" s="318"/>
      <c r="W10" s="318"/>
      <c r="X10" s="318"/>
      <c r="Y10" s="318"/>
      <c r="Z10" s="318"/>
      <c r="AA10" s="318"/>
      <c r="AB10" s="318"/>
      <c r="AC10" s="319"/>
      <c r="AD10" s="305" t="s">
        <v>32</v>
      </c>
      <c r="AE10" s="306"/>
      <c r="AF10" s="306"/>
      <c r="AG10" s="306"/>
      <c r="AH10" s="306"/>
      <c r="AI10" s="306"/>
      <c r="AJ10" s="307"/>
      <c r="AK10" s="323"/>
      <c r="AL10" s="324"/>
      <c r="AM10" s="324"/>
      <c r="AN10" s="324"/>
      <c r="AO10" s="325"/>
    </row>
    <row r="11" spans="2:41" ht="16.5" customHeight="1">
      <c r="B11" s="308"/>
      <c r="C11" s="309"/>
      <c r="D11" s="309"/>
      <c r="E11" s="310"/>
      <c r="F11" s="314"/>
      <c r="G11" s="315"/>
      <c r="H11" s="315"/>
      <c r="I11" s="315"/>
      <c r="J11" s="315"/>
      <c r="K11" s="315"/>
      <c r="L11" s="316"/>
      <c r="M11" s="248"/>
      <c r="N11" s="249"/>
      <c r="O11" s="249"/>
      <c r="P11" s="249"/>
      <c r="Q11" s="249"/>
      <c r="R11" s="249"/>
      <c r="S11" s="249"/>
      <c r="T11" s="250"/>
      <c r="U11" s="320"/>
      <c r="V11" s="321"/>
      <c r="W11" s="321"/>
      <c r="X11" s="321"/>
      <c r="Y11" s="321"/>
      <c r="Z11" s="321"/>
      <c r="AA11" s="321"/>
      <c r="AB11" s="321"/>
      <c r="AC11" s="322"/>
      <c r="AD11" s="297" t="s">
        <v>80</v>
      </c>
      <c r="AE11" s="297"/>
      <c r="AF11" s="297"/>
      <c r="AG11" s="297"/>
      <c r="AH11" s="297"/>
      <c r="AI11" s="297"/>
      <c r="AJ11" s="297"/>
      <c r="AK11" s="323"/>
      <c r="AL11" s="324"/>
      <c r="AM11" s="324"/>
      <c r="AN11" s="324"/>
      <c r="AO11" s="325"/>
    </row>
    <row r="12" spans="2:41" ht="16.5" customHeight="1">
      <c r="B12" s="180" t="s">
        <v>33</v>
      </c>
      <c r="C12" s="180"/>
      <c r="D12" s="180"/>
      <c r="E12" s="180"/>
      <c r="F12" s="181"/>
      <c r="G12" s="181"/>
      <c r="H12" s="181"/>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1"/>
      <c r="AJ12" s="181"/>
      <c r="AK12" s="181"/>
      <c r="AL12" s="181"/>
      <c r="AM12" s="181"/>
      <c r="AN12" s="181"/>
      <c r="AO12" s="181"/>
    </row>
    <row r="13" spans="2:41" ht="16.5" customHeight="1">
      <c r="B13" s="180" t="s">
        <v>12</v>
      </c>
      <c r="C13" s="180"/>
      <c r="D13" s="180"/>
      <c r="E13" s="180"/>
      <c r="F13" s="181"/>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1"/>
      <c r="AK13" s="181"/>
      <c r="AL13" s="181"/>
      <c r="AM13" s="181"/>
      <c r="AN13" s="181"/>
      <c r="AO13" s="181"/>
    </row>
    <row r="14" spans="2:41" ht="16.5" customHeight="1">
      <c r="B14" s="245" t="s">
        <v>34</v>
      </c>
      <c r="C14" s="246"/>
      <c r="D14" s="246"/>
      <c r="E14" s="247"/>
      <c r="F14" s="289" t="s">
        <v>35</v>
      </c>
      <c r="G14" s="290"/>
      <c r="H14" s="290"/>
      <c r="I14" s="290"/>
      <c r="J14" s="290"/>
      <c r="K14" s="293"/>
      <c r="L14" s="293"/>
      <c r="M14" s="293"/>
      <c r="N14" s="293"/>
      <c r="O14" s="293"/>
      <c r="P14" s="293"/>
      <c r="Q14" s="293"/>
      <c r="R14" s="293"/>
      <c r="S14" s="293"/>
      <c r="T14" s="292"/>
      <c r="U14" s="289" t="s">
        <v>61</v>
      </c>
      <c r="V14" s="290"/>
      <c r="W14" s="290"/>
      <c r="X14" s="290"/>
      <c r="Y14" s="290"/>
      <c r="Z14" s="290"/>
      <c r="AA14" s="290"/>
      <c r="AB14" s="290"/>
      <c r="AC14" s="290"/>
      <c r="AD14" s="290"/>
      <c r="AE14" s="290"/>
      <c r="AF14" s="290"/>
      <c r="AG14" s="290"/>
      <c r="AH14" s="290"/>
      <c r="AI14" s="290"/>
      <c r="AJ14" s="291"/>
      <c r="AK14" s="300" t="s">
        <v>36</v>
      </c>
      <c r="AL14" s="301"/>
      <c r="AM14" s="301"/>
      <c r="AN14" s="301"/>
      <c r="AO14" s="302"/>
    </row>
    <row r="15" spans="2:41" ht="16.5" customHeight="1">
      <c r="B15" s="248"/>
      <c r="C15" s="249"/>
      <c r="D15" s="249"/>
      <c r="E15" s="250"/>
      <c r="F15" s="286"/>
      <c r="G15" s="287"/>
      <c r="H15" s="287"/>
      <c r="I15" s="287"/>
      <c r="J15" s="287"/>
      <c r="K15" s="287"/>
      <c r="L15" s="287"/>
      <c r="M15" s="287"/>
      <c r="N15" s="287"/>
      <c r="O15" s="287"/>
      <c r="P15" s="287"/>
      <c r="Q15" s="287"/>
      <c r="R15" s="287"/>
      <c r="S15" s="287"/>
      <c r="T15" s="288"/>
      <c r="U15" s="286"/>
      <c r="V15" s="287"/>
      <c r="W15" s="287"/>
      <c r="X15" s="287"/>
      <c r="Y15" s="287"/>
      <c r="Z15" s="287"/>
      <c r="AA15" s="287"/>
      <c r="AB15" s="287"/>
      <c r="AC15" s="287"/>
      <c r="AD15" s="287"/>
      <c r="AE15" s="287"/>
      <c r="AF15" s="287"/>
      <c r="AG15" s="287"/>
      <c r="AH15" s="287"/>
      <c r="AI15" s="287"/>
      <c r="AJ15" s="288"/>
      <c r="AK15" s="286"/>
      <c r="AL15" s="287"/>
      <c r="AM15" s="287"/>
      <c r="AN15" s="287"/>
      <c r="AO15" s="288"/>
    </row>
    <row r="16" spans="2:41" ht="16.5" customHeight="1">
      <c r="B16" s="245" t="s">
        <v>81</v>
      </c>
      <c r="C16" s="246"/>
      <c r="D16" s="246"/>
      <c r="E16" s="247"/>
      <c r="F16" s="297" t="s">
        <v>37</v>
      </c>
      <c r="G16" s="297"/>
      <c r="H16" s="297"/>
      <c r="I16" s="297"/>
      <c r="J16" s="297"/>
      <c r="K16" s="298"/>
      <c r="L16" s="298"/>
      <c r="M16" s="298"/>
      <c r="N16" s="298"/>
      <c r="O16" s="298"/>
      <c r="P16" s="298"/>
      <c r="Q16" s="298"/>
      <c r="R16" s="298"/>
      <c r="S16" s="298"/>
      <c r="T16" s="298"/>
      <c r="U16" s="289" t="s">
        <v>13</v>
      </c>
      <c r="V16" s="290"/>
      <c r="W16" s="290"/>
      <c r="X16" s="290"/>
      <c r="Y16" s="290"/>
      <c r="Z16" s="290"/>
      <c r="AA16" s="290"/>
      <c r="AB16" s="290"/>
      <c r="AC16" s="290"/>
      <c r="AD16" s="290"/>
      <c r="AE16" s="290"/>
      <c r="AF16" s="290"/>
      <c r="AG16" s="290"/>
      <c r="AH16" s="290"/>
      <c r="AI16" s="290"/>
      <c r="AJ16" s="291"/>
      <c r="AK16" s="289" t="s">
        <v>14</v>
      </c>
      <c r="AL16" s="290"/>
      <c r="AM16" s="290"/>
      <c r="AN16" s="290"/>
      <c r="AO16" s="291"/>
    </row>
    <row r="17" spans="2:41" ht="16.5" customHeight="1">
      <c r="B17" s="248"/>
      <c r="C17" s="249"/>
      <c r="D17" s="249"/>
      <c r="E17" s="250"/>
      <c r="F17" s="299"/>
      <c r="G17" s="299"/>
      <c r="H17" s="299"/>
      <c r="I17" s="299"/>
      <c r="J17" s="299"/>
      <c r="K17" s="299"/>
      <c r="L17" s="299"/>
      <c r="M17" s="299"/>
      <c r="N17" s="299"/>
      <c r="O17" s="299"/>
      <c r="P17" s="299"/>
      <c r="Q17" s="299"/>
      <c r="R17" s="299"/>
      <c r="S17" s="299"/>
      <c r="T17" s="299"/>
      <c r="U17" s="286"/>
      <c r="V17" s="287"/>
      <c r="W17" s="287"/>
      <c r="X17" s="287"/>
      <c r="Y17" s="287"/>
      <c r="Z17" s="287"/>
      <c r="AA17" s="287"/>
      <c r="AB17" s="287"/>
      <c r="AC17" s="287"/>
      <c r="AD17" s="287"/>
      <c r="AE17" s="287"/>
      <c r="AF17" s="287"/>
      <c r="AG17" s="287"/>
      <c r="AH17" s="287"/>
      <c r="AI17" s="287"/>
      <c r="AJ17" s="288"/>
      <c r="AK17" s="286"/>
      <c r="AL17" s="287"/>
      <c r="AM17" s="287"/>
      <c r="AN17" s="287"/>
      <c r="AO17" s="288"/>
    </row>
    <row r="18" spans="2:41" s="14" customFormat="1" ht="16.5" customHeight="1">
      <c r="B18" s="289" t="s">
        <v>38</v>
      </c>
      <c r="C18" s="290"/>
      <c r="D18" s="290"/>
      <c r="E18" s="290"/>
      <c r="F18" s="293"/>
      <c r="G18" s="293"/>
      <c r="H18" s="293"/>
      <c r="I18" s="293"/>
      <c r="J18" s="293"/>
      <c r="K18" s="293"/>
      <c r="L18" s="293"/>
      <c r="M18" s="293"/>
      <c r="N18" s="293"/>
      <c r="O18" s="293"/>
      <c r="P18" s="293"/>
      <c r="Q18" s="293"/>
      <c r="R18" s="293"/>
      <c r="S18" s="293"/>
      <c r="T18" s="292"/>
      <c r="U18" s="289" t="s">
        <v>39</v>
      </c>
      <c r="V18" s="290"/>
      <c r="W18" s="290"/>
      <c r="X18" s="290"/>
      <c r="Y18" s="290"/>
      <c r="Z18" s="290"/>
      <c r="AA18" s="290"/>
      <c r="AB18" s="290"/>
      <c r="AC18" s="291"/>
      <c r="AD18" s="289" t="s">
        <v>40</v>
      </c>
      <c r="AE18" s="290"/>
      <c r="AF18" s="290"/>
      <c r="AG18" s="290"/>
      <c r="AH18" s="290"/>
      <c r="AI18" s="290"/>
      <c r="AJ18" s="291"/>
      <c r="AK18" s="289" t="s">
        <v>30</v>
      </c>
      <c r="AL18" s="290"/>
      <c r="AM18" s="290"/>
      <c r="AN18" s="290"/>
      <c r="AO18" s="291"/>
    </row>
    <row r="19" spans="2:41" ht="16.5" customHeight="1">
      <c r="B19" s="286"/>
      <c r="C19" s="287"/>
      <c r="D19" s="287"/>
      <c r="E19" s="287"/>
      <c r="F19" s="287"/>
      <c r="G19" s="287"/>
      <c r="H19" s="287"/>
      <c r="I19" s="287"/>
      <c r="J19" s="287"/>
      <c r="K19" s="287"/>
      <c r="L19" s="287"/>
      <c r="M19" s="287"/>
      <c r="N19" s="287"/>
      <c r="O19" s="287"/>
      <c r="P19" s="287"/>
      <c r="Q19" s="287"/>
      <c r="R19" s="287"/>
      <c r="S19" s="287"/>
      <c r="T19" s="288"/>
      <c r="U19" s="286"/>
      <c r="V19" s="287"/>
      <c r="W19" s="287"/>
      <c r="X19" s="287"/>
      <c r="Y19" s="287"/>
      <c r="Z19" s="287"/>
      <c r="AA19" s="287"/>
      <c r="AB19" s="287"/>
      <c r="AC19" s="288"/>
      <c r="AD19" s="286"/>
      <c r="AE19" s="287"/>
      <c r="AF19" s="287"/>
      <c r="AG19" s="287"/>
      <c r="AH19" s="287"/>
      <c r="AI19" s="287"/>
      <c r="AJ19" s="288"/>
      <c r="AK19" s="286"/>
      <c r="AL19" s="287"/>
      <c r="AM19" s="287"/>
      <c r="AN19" s="287"/>
      <c r="AO19" s="288"/>
    </row>
    <row r="20" spans="2:41" s="14" customFormat="1" ht="16.5" customHeight="1">
      <c r="B20" s="289" t="s">
        <v>41</v>
      </c>
      <c r="C20" s="290"/>
      <c r="D20" s="290"/>
      <c r="E20" s="290"/>
      <c r="F20" s="293"/>
      <c r="G20" s="293"/>
      <c r="H20" s="293"/>
      <c r="I20" s="293"/>
      <c r="J20" s="293"/>
      <c r="K20" s="293"/>
      <c r="L20" s="293"/>
      <c r="M20" s="293"/>
      <c r="N20" s="293"/>
      <c r="O20" s="293"/>
      <c r="P20" s="293"/>
      <c r="Q20" s="293"/>
      <c r="R20" s="293"/>
      <c r="S20" s="293"/>
      <c r="T20" s="292"/>
      <c r="U20" s="289" t="s">
        <v>82</v>
      </c>
      <c r="V20" s="290"/>
      <c r="W20" s="290"/>
      <c r="X20" s="290"/>
      <c r="Y20" s="290"/>
      <c r="Z20" s="290"/>
      <c r="AA20" s="290"/>
      <c r="AB20" s="290"/>
      <c r="AC20" s="291"/>
      <c r="AD20" s="294" t="s">
        <v>69</v>
      </c>
      <c r="AE20" s="295"/>
      <c r="AF20" s="295"/>
      <c r="AG20" s="295"/>
      <c r="AH20" s="295"/>
      <c r="AI20" s="295"/>
      <c r="AJ20" s="295"/>
      <c r="AK20" s="295"/>
      <c r="AL20" s="295"/>
      <c r="AM20" s="295"/>
      <c r="AN20" s="295"/>
      <c r="AO20" s="296"/>
    </row>
    <row r="21" spans="2:41" ht="16.5" customHeight="1">
      <c r="B21" s="286"/>
      <c r="C21" s="287"/>
      <c r="D21" s="287"/>
      <c r="E21" s="287"/>
      <c r="F21" s="287"/>
      <c r="G21" s="287"/>
      <c r="H21" s="287"/>
      <c r="I21" s="287"/>
      <c r="J21" s="287"/>
      <c r="K21" s="287"/>
      <c r="L21" s="287"/>
      <c r="M21" s="287"/>
      <c r="N21" s="287"/>
      <c r="O21" s="287"/>
      <c r="P21" s="287"/>
      <c r="Q21" s="287"/>
      <c r="R21" s="287"/>
      <c r="S21" s="287"/>
      <c r="T21" s="288"/>
      <c r="U21" s="286"/>
      <c r="V21" s="287"/>
      <c r="W21" s="287"/>
      <c r="X21" s="287"/>
      <c r="Y21" s="287"/>
      <c r="Z21" s="287"/>
      <c r="AA21" s="287"/>
      <c r="AB21" s="287"/>
      <c r="AC21" s="288"/>
      <c r="AD21" s="286"/>
      <c r="AE21" s="287"/>
      <c r="AF21" s="287"/>
      <c r="AG21" s="287"/>
      <c r="AH21" s="287"/>
      <c r="AI21" s="287"/>
      <c r="AJ21" s="287"/>
      <c r="AK21" s="287"/>
      <c r="AL21" s="287"/>
      <c r="AM21" s="287"/>
      <c r="AN21" s="287"/>
      <c r="AO21" s="288"/>
    </row>
    <row r="22" spans="2:41" ht="16.5" customHeight="1">
      <c r="B22" s="180" t="s">
        <v>42</v>
      </c>
      <c r="C22" s="180"/>
      <c r="D22" s="180"/>
      <c r="E22" s="180"/>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1"/>
      <c r="AN22" s="181"/>
      <c r="AO22" s="181"/>
    </row>
    <row r="23" spans="2:41" ht="16.5" customHeight="1">
      <c r="B23" s="289" t="s">
        <v>43</v>
      </c>
      <c r="C23" s="290"/>
      <c r="D23" s="290"/>
      <c r="E23" s="290"/>
      <c r="F23" s="290"/>
      <c r="G23" s="290"/>
      <c r="H23" s="290"/>
      <c r="I23" s="290"/>
      <c r="J23" s="291"/>
      <c r="K23" s="289" t="s">
        <v>44</v>
      </c>
      <c r="L23" s="290"/>
      <c r="M23" s="290"/>
      <c r="N23" s="290"/>
      <c r="O23" s="290"/>
      <c r="P23" s="290"/>
      <c r="Q23" s="290"/>
      <c r="R23" s="290"/>
      <c r="S23" s="290"/>
      <c r="T23" s="292"/>
      <c r="U23" s="289" t="s">
        <v>39</v>
      </c>
      <c r="V23" s="290"/>
      <c r="W23" s="290"/>
      <c r="X23" s="290"/>
      <c r="Y23" s="290"/>
      <c r="Z23" s="290"/>
      <c r="AA23" s="290"/>
      <c r="AB23" s="290"/>
      <c r="AC23" s="291"/>
      <c r="AD23" s="289" t="s">
        <v>45</v>
      </c>
      <c r="AE23" s="290"/>
      <c r="AF23" s="290"/>
      <c r="AG23" s="290"/>
      <c r="AH23" s="290"/>
      <c r="AI23" s="290"/>
      <c r="AJ23" s="291"/>
      <c r="AK23" s="289" t="s">
        <v>46</v>
      </c>
      <c r="AL23" s="290"/>
      <c r="AM23" s="290"/>
      <c r="AN23" s="290"/>
      <c r="AO23" s="291"/>
    </row>
    <row r="24" spans="2:41" ht="16.5" customHeight="1">
      <c r="B24" s="286"/>
      <c r="C24" s="287"/>
      <c r="D24" s="287"/>
      <c r="E24" s="287"/>
      <c r="F24" s="287"/>
      <c r="G24" s="287"/>
      <c r="H24" s="287"/>
      <c r="I24" s="287"/>
      <c r="J24" s="288"/>
      <c r="K24" s="286"/>
      <c r="L24" s="287"/>
      <c r="M24" s="287"/>
      <c r="N24" s="287"/>
      <c r="O24" s="287"/>
      <c r="P24" s="287"/>
      <c r="Q24" s="287"/>
      <c r="R24" s="287"/>
      <c r="S24" s="287"/>
      <c r="T24" s="288"/>
      <c r="U24" s="286"/>
      <c r="V24" s="287"/>
      <c r="W24" s="287"/>
      <c r="X24" s="287"/>
      <c r="Y24" s="287"/>
      <c r="Z24" s="287"/>
      <c r="AA24" s="287"/>
      <c r="AB24" s="287"/>
      <c r="AC24" s="288"/>
      <c r="AD24" s="286"/>
      <c r="AE24" s="287"/>
      <c r="AF24" s="287"/>
      <c r="AG24" s="287"/>
      <c r="AH24" s="287"/>
      <c r="AI24" s="287"/>
      <c r="AJ24" s="288"/>
      <c r="AK24" s="286"/>
      <c r="AL24" s="287"/>
      <c r="AM24" s="287"/>
      <c r="AN24" s="287"/>
      <c r="AO24" s="288"/>
    </row>
    <row r="25" spans="2:41" ht="16.5" customHeight="1">
      <c r="B25" s="289" t="s">
        <v>47</v>
      </c>
      <c r="C25" s="290"/>
      <c r="D25" s="290"/>
      <c r="E25" s="290"/>
      <c r="F25" s="290"/>
      <c r="G25" s="290"/>
      <c r="H25" s="290"/>
      <c r="I25" s="290"/>
      <c r="J25" s="291"/>
      <c r="K25" s="289" t="s">
        <v>44</v>
      </c>
      <c r="L25" s="290"/>
      <c r="M25" s="290"/>
      <c r="N25" s="290"/>
      <c r="O25" s="290"/>
      <c r="P25" s="290"/>
      <c r="Q25" s="290"/>
      <c r="R25" s="290"/>
      <c r="S25" s="290"/>
      <c r="T25" s="292"/>
      <c r="U25" s="289" t="s">
        <v>39</v>
      </c>
      <c r="V25" s="290"/>
      <c r="W25" s="290"/>
      <c r="X25" s="290"/>
      <c r="Y25" s="290"/>
      <c r="Z25" s="290"/>
      <c r="AA25" s="290"/>
      <c r="AB25" s="290"/>
      <c r="AC25" s="291"/>
      <c r="AD25" s="289" t="s">
        <v>45</v>
      </c>
      <c r="AE25" s="290"/>
      <c r="AF25" s="290"/>
      <c r="AG25" s="290"/>
      <c r="AH25" s="290"/>
      <c r="AI25" s="290"/>
      <c r="AJ25" s="291"/>
      <c r="AK25" s="289" t="s">
        <v>46</v>
      </c>
      <c r="AL25" s="290"/>
      <c r="AM25" s="290"/>
      <c r="AN25" s="290"/>
      <c r="AO25" s="291"/>
    </row>
    <row r="26" spans="2:41" ht="16.5" customHeight="1">
      <c r="B26" s="286"/>
      <c r="C26" s="287"/>
      <c r="D26" s="287"/>
      <c r="E26" s="287"/>
      <c r="F26" s="287"/>
      <c r="G26" s="287"/>
      <c r="H26" s="287"/>
      <c r="I26" s="287"/>
      <c r="J26" s="288"/>
      <c r="K26" s="286"/>
      <c r="L26" s="287"/>
      <c r="M26" s="287"/>
      <c r="N26" s="287"/>
      <c r="O26" s="287"/>
      <c r="P26" s="287"/>
      <c r="Q26" s="287"/>
      <c r="R26" s="287"/>
      <c r="S26" s="287"/>
      <c r="T26" s="288"/>
      <c r="U26" s="286"/>
      <c r="V26" s="287"/>
      <c r="W26" s="287"/>
      <c r="X26" s="287"/>
      <c r="Y26" s="287"/>
      <c r="Z26" s="287"/>
      <c r="AA26" s="287"/>
      <c r="AB26" s="287"/>
      <c r="AC26" s="288"/>
      <c r="AD26" s="286"/>
      <c r="AE26" s="287"/>
      <c r="AF26" s="287"/>
      <c r="AG26" s="287"/>
      <c r="AH26" s="287"/>
      <c r="AI26" s="287"/>
      <c r="AJ26" s="288"/>
      <c r="AK26" s="286"/>
      <c r="AL26" s="287"/>
      <c r="AM26" s="287"/>
      <c r="AN26" s="287"/>
      <c r="AO26" s="288"/>
    </row>
    <row r="27" spans="2:41" ht="16.5" customHeight="1">
      <c r="B27" s="289" t="s">
        <v>62</v>
      </c>
      <c r="C27" s="290"/>
      <c r="D27" s="290"/>
      <c r="E27" s="290"/>
      <c r="F27" s="290"/>
      <c r="G27" s="290"/>
      <c r="H27" s="290"/>
      <c r="I27" s="290"/>
      <c r="J27" s="291"/>
      <c r="K27" s="289" t="s">
        <v>44</v>
      </c>
      <c r="L27" s="290"/>
      <c r="M27" s="290"/>
      <c r="N27" s="290"/>
      <c r="O27" s="290"/>
      <c r="P27" s="290"/>
      <c r="Q27" s="290"/>
      <c r="R27" s="290"/>
      <c r="S27" s="290"/>
      <c r="T27" s="292"/>
      <c r="U27" s="289" t="s">
        <v>39</v>
      </c>
      <c r="V27" s="290"/>
      <c r="W27" s="290"/>
      <c r="X27" s="290"/>
      <c r="Y27" s="290"/>
      <c r="Z27" s="290"/>
      <c r="AA27" s="290"/>
      <c r="AB27" s="290"/>
      <c r="AC27" s="291"/>
      <c r="AD27" s="289" t="s">
        <v>45</v>
      </c>
      <c r="AE27" s="290"/>
      <c r="AF27" s="290"/>
      <c r="AG27" s="290"/>
      <c r="AH27" s="290"/>
      <c r="AI27" s="290"/>
      <c r="AJ27" s="291"/>
      <c r="AK27" s="289" t="s">
        <v>46</v>
      </c>
      <c r="AL27" s="290"/>
      <c r="AM27" s="290"/>
      <c r="AN27" s="290"/>
      <c r="AO27" s="291"/>
    </row>
    <row r="28" spans="2:41" ht="16.5" customHeight="1">
      <c r="B28" s="286"/>
      <c r="C28" s="287"/>
      <c r="D28" s="287"/>
      <c r="E28" s="287"/>
      <c r="F28" s="287"/>
      <c r="G28" s="287"/>
      <c r="H28" s="287"/>
      <c r="I28" s="287"/>
      <c r="J28" s="288"/>
      <c r="K28" s="286"/>
      <c r="L28" s="287"/>
      <c r="M28" s="287"/>
      <c r="N28" s="287"/>
      <c r="O28" s="287"/>
      <c r="P28" s="287"/>
      <c r="Q28" s="287"/>
      <c r="R28" s="287"/>
      <c r="S28" s="287"/>
      <c r="T28" s="288"/>
      <c r="U28" s="286"/>
      <c r="V28" s="287"/>
      <c r="W28" s="287"/>
      <c r="X28" s="287"/>
      <c r="Y28" s="287"/>
      <c r="Z28" s="287"/>
      <c r="AA28" s="287"/>
      <c r="AB28" s="287"/>
      <c r="AC28" s="288"/>
      <c r="AD28" s="286"/>
      <c r="AE28" s="287"/>
      <c r="AF28" s="287"/>
      <c r="AG28" s="287"/>
      <c r="AH28" s="287"/>
      <c r="AI28" s="287"/>
      <c r="AJ28" s="288"/>
      <c r="AK28" s="286"/>
      <c r="AL28" s="287"/>
      <c r="AM28" s="287"/>
      <c r="AN28" s="287"/>
      <c r="AO28" s="288"/>
    </row>
    <row r="29" spans="2:41" ht="16.5" customHeight="1">
      <c r="B29" s="180" t="s">
        <v>48</v>
      </c>
      <c r="C29" s="180"/>
      <c r="D29" s="180"/>
      <c r="E29" s="180"/>
      <c r="F29" s="181"/>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c r="AK29" s="181"/>
      <c r="AL29" s="181"/>
      <c r="AM29" s="181"/>
      <c r="AN29" s="181"/>
      <c r="AO29" s="181"/>
    </row>
    <row r="30" spans="2:41" ht="24.75" customHeight="1">
      <c r="B30" s="199" t="s">
        <v>83</v>
      </c>
      <c r="C30" s="200"/>
      <c r="D30" s="200"/>
      <c r="E30" s="200"/>
      <c r="F30" s="201"/>
      <c r="G30" s="201"/>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2"/>
      <c r="AK30" s="283" t="s">
        <v>63</v>
      </c>
      <c r="AL30" s="284"/>
      <c r="AM30" s="284"/>
      <c r="AN30" s="284"/>
      <c r="AO30" s="285"/>
    </row>
    <row r="31" spans="2:41" s="179" customFormat="1" ht="16.5" customHeight="1">
      <c r="B31" s="251"/>
      <c r="C31" s="252"/>
      <c r="D31" s="252"/>
      <c r="E31" s="252"/>
      <c r="F31" s="252"/>
      <c r="G31" s="252"/>
      <c r="H31" s="252"/>
      <c r="I31" s="252"/>
      <c r="J31" s="252"/>
      <c r="K31" s="252"/>
      <c r="L31" s="252"/>
      <c r="M31" s="252"/>
      <c r="N31" s="252"/>
      <c r="O31" s="252"/>
      <c r="P31" s="252"/>
      <c r="Q31" s="252"/>
      <c r="R31" s="252"/>
      <c r="S31" s="252"/>
      <c r="T31" s="252"/>
      <c r="U31" s="252"/>
      <c r="V31" s="252"/>
      <c r="W31" s="252"/>
      <c r="X31" s="252"/>
      <c r="Y31" s="252"/>
      <c r="Z31" s="252"/>
      <c r="AA31" s="252"/>
      <c r="AB31" s="252"/>
      <c r="AC31" s="252"/>
      <c r="AD31" s="252"/>
      <c r="AE31" s="252"/>
      <c r="AF31" s="252"/>
      <c r="AG31" s="252"/>
      <c r="AH31" s="252"/>
      <c r="AI31" s="252"/>
      <c r="AJ31" s="253"/>
      <c r="AK31" s="254"/>
      <c r="AL31" s="255"/>
      <c r="AM31" s="255"/>
      <c r="AN31" s="255"/>
      <c r="AO31" s="256"/>
    </row>
    <row r="32" spans="2:41" s="179" customFormat="1" ht="16.5" customHeight="1">
      <c r="B32" s="251"/>
      <c r="C32" s="252"/>
      <c r="D32" s="252"/>
      <c r="E32" s="252"/>
      <c r="F32" s="252"/>
      <c r="G32" s="252"/>
      <c r="H32" s="252"/>
      <c r="I32" s="252"/>
      <c r="J32" s="252"/>
      <c r="K32" s="252"/>
      <c r="L32" s="252"/>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53"/>
      <c r="AK32" s="254"/>
      <c r="AL32" s="255"/>
      <c r="AM32" s="255"/>
      <c r="AN32" s="255"/>
      <c r="AO32" s="256"/>
    </row>
    <row r="33" spans="2:41" s="179" customFormat="1" ht="16.5" customHeight="1">
      <c r="B33" s="251"/>
      <c r="C33" s="252"/>
      <c r="D33" s="252"/>
      <c r="E33" s="252"/>
      <c r="F33" s="252"/>
      <c r="G33" s="252"/>
      <c r="H33" s="252"/>
      <c r="I33" s="252"/>
      <c r="J33" s="252"/>
      <c r="K33" s="252"/>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3"/>
      <c r="AK33" s="254"/>
      <c r="AL33" s="255"/>
      <c r="AM33" s="255"/>
      <c r="AN33" s="255"/>
      <c r="AO33" s="256"/>
    </row>
    <row r="34" spans="2:41" s="179" customFormat="1" ht="16.5" customHeight="1">
      <c r="B34" s="251"/>
      <c r="C34" s="252"/>
      <c r="D34" s="252"/>
      <c r="E34" s="252"/>
      <c r="F34" s="252"/>
      <c r="G34" s="252"/>
      <c r="H34" s="252"/>
      <c r="I34" s="252"/>
      <c r="J34" s="252"/>
      <c r="K34" s="252"/>
      <c r="L34" s="252"/>
      <c r="M34" s="252"/>
      <c r="N34" s="252"/>
      <c r="O34" s="252"/>
      <c r="P34" s="252"/>
      <c r="Q34" s="252"/>
      <c r="R34" s="252"/>
      <c r="S34" s="252"/>
      <c r="T34" s="252"/>
      <c r="U34" s="252"/>
      <c r="V34" s="252"/>
      <c r="W34" s="252"/>
      <c r="X34" s="252"/>
      <c r="Y34" s="252"/>
      <c r="Z34" s="252"/>
      <c r="AA34" s="252"/>
      <c r="AB34" s="252"/>
      <c r="AC34" s="252"/>
      <c r="AD34" s="252"/>
      <c r="AE34" s="252"/>
      <c r="AF34" s="252"/>
      <c r="AG34" s="252"/>
      <c r="AH34" s="252"/>
      <c r="AI34" s="252"/>
      <c r="AJ34" s="253"/>
      <c r="AK34" s="254"/>
      <c r="AL34" s="255"/>
      <c r="AM34" s="255"/>
      <c r="AN34" s="255"/>
      <c r="AO34" s="256"/>
    </row>
    <row r="35" spans="2:41" s="179" customFormat="1" ht="16.5" customHeight="1">
      <c r="B35" s="281"/>
      <c r="C35" s="282"/>
      <c r="D35" s="282"/>
      <c r="E35" s="282"/>
      <c r="F35" s="252"/>
      <c r="G35" s="252"/>
      <c r="H35" s="252"/>
      <c r="I35" s="252"/>
      <c r="J35" s="252"/>
      <c r="K35" s="252"/>
      <c r="L35" s="252"/>
      <c r="M35" s="252"/>
      <c r="N35" s="252"/>
      <c r="O35" s="252"/>
      <c r="P35" s="252"/>
      <c r="Q35" s="252"/>
      <c r="R35" s="252"/>
      <c r="S35" s="252"/>
      <c r="T35" s="252"/>
      <c r="U35" s="252"/>
      <c r="V35" s="252"/>
      <c r="W35" s="252"/>
      <c r="X35" s="252"/>
      <c r="Y35" s="252"/>
      <c r="Z35" s="252"/>
      <c r="AA35" s="252"/>
      <c r="AB35" s="252"/>
      <c r="AC35" s="252"/>
      <c r="AD35" s="252"/>
      <c r="AE35" s="252"/>
      <c r="AF35" s="252"/>
      <c r="AG35" s="252"/>
      <c r="AH35" s="252"/>
      <c r="AI35" s="252"/>
      <c r="AJ35" s="253"/>
      <c r="AK35" s="254"/>
      <c r="AL35" s="255"/>
      <c r="AM35" s="255"/>
      <c r="AN35" s="255"/>
      <c r="AO35" s="256"/>
    </row>
    <row r="36" spans="2:41" ht="16.5" customHeight="1">
      <c r="B36" s="257" t="s">
        <v>24</v>
      </c>
      <c r="C36" s="258"/>
      <c r="D36" s="258"/>
      <c r="E36" s="258"/>
      <c r="F36" s="259"/>
      <c r="G36" s="259"/>
      <c r="H36" s="259"/>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c r="AI36" s="259"/>
      <c r="AJ36" s="260"/>
      <c r="AK36" s="261" t="s">
        <v>49</v>
      </c>
      <c r="AL36" s="262"/>
      <c r="AM36" s="262"/>
      <c r="AN36" s="262"/>
      <c r="AO36" s="263"/>
    </row>
    <row r="37" spans="2:41" ht="21.75" customHeight="1">
      <c r="B37" s="267" t="s">
        <v>50</v>
      </c>
      <c r="C37" s="268"/>
      <c r="D37" s="268"/>
      <c r="E37" s="269"/>
      <c r="F37" s="267" t="s">
        <v>15</v>
      </c>
      <c r="G37" s="268"/>
      <c r="H37" s="268"/>
      <c r="I37" s="268"/>
      <c r="J37" s="268"/>
      <c r="K37" s="270"/>
      <c r="L37" s="270"/>
      <c r="M37" s="270"/>
      <c r="N37" s="270"/>
      <c r="O37" s="270"/>
      <c r="P37" s="270"/>
      <c r="Q37" s="270"/>
      <c r="R37" s="270"/>
      <c r="S37" s="270"/>
      <c r="T37" s="270"/>
      <c r="U37" s="270"/>
      <c r="V37" s="270"/>
      <c r="W37" s="270"/>
      <c r="X37" s="270"/>
      <c r="Y37" s="270"/>
      <c r="Z37" s="270"/>
      <c r="AA37" s="270"/>
      <c r="AB37" s="270"/>
      <c r="AC37" s="271"/>
      <c r="AD37" s="267" t="s">
        <v>64</v>
      </c>
      <c r="AE37" s="268"/>
      <c r="AF37" s="268"/>
      <c r="AG37" s="268"/>
      <c r="AH37" s="268"/>
      <c r="AI37" s="268"/>
      <c r="AJ37" s="269"/>
      <c r="AK37" s="264"/>
      <c r="AL37" s="265"/>
      <c r="AM37" s="265"/>
      <c r="AN37" s="265"/>
      <c r="AO37" s="266"/>
    </row>
    <row r="38" spans="2:41" s="179" customFormat="1" ht="16.5" customHeight="1">
      <c r="B38" s="254"/>
      <c r="C38" s="255"/>
      <c r="D38" s="255"/>
      <c r="E38" s="256"/>
      <c r="F38" s="251"/>
      <c r="G38" s="252"/>
      <c r="H38" s="252"/>
      <c r="I38" s="252"/>
      <c r="J38" s="252"/>
      <c r="K38" s="252"/>
      <c r="L38" s="252"/>
      <c r="M38" s="252"/>
      <c r="N38" s="252"/>
      <c r="O38" s="252"/>
      <c r="P38" s="252"/>
      <c r="Q38" s="252"/>
      <c r="R38" s="252"/>
      <c r="S38" s="252"/>
      <c r="T38" s="252"/>
      <c r="U38" s="252"/>
      <c r="V38" s="252"/>
      <c r="W38" s="252"/>
      <c r="X38" s="252"/>
      <c r="Y38" s="252"/>
      <c r="Z38" s="252"/>
      <c r="AA38" s="252"/>
      <c r="AB38" s="252"/>
      <c r="AC38" s="253"/>
      <c r="AD38" s="254"/>
      <c r="AE38" s="255"/>
      <c r="AF38" s="255"/>
      <c r="AG38" s="255"/>
      <c r="AH38" s="255"/>
      <c r="AI38" s="255"/>
      <c r="AJ38" s="256"/>
      <c r="AK38" s="272"/>
      <c r="AL38" s="273"/>
      <c r="AM38" s="273"/>
      <c r="AN38" s="273"/>
      <c r="AO38" s="274"/>
    </row>
    <row r="39" spans="2:41" s="179" customFormat="1" ht="16.5" customHeight="1">
      <c r="B39" s="254"/>
      <c r="C39" s="255"/>
      <c r="D39" s="255"/>
      <c r="E39" s="256"/>
      <c r="F39" s="251"/>
      <c r="G39" s="252"/>
      <c r="H39" s="252"/>
      <c r="I39" s="252"/>
      <c r="J39" s="252"/>
      <c r="K39" s="252"/>
      <c r="L39" s="252"/>
      <c r="M39" s="252"/>
      <c r="N39" s="252"/>
      <c r="O39" s="252"/>
      <c r="P39" s="252"/>
      <c r="Q39" s="252"/>
      <c r="R39" s="252"/>
      <c r="S39" s="252"/>
      <c r="T39" s="252"/>
      <c r="U39" s="252"/>
      <c r="V39" s="252"/>
      <c r="W39" s="252"/>
      <c r="X39" s="252"/>
      <c r="Y39" s="252"/>
      <c r="Z39" s="252"/>
      <c r="AA39" s="252"/>
      <c r="AB39" s="252"/>
      <c r="AC39" s="253"/>
      <c r="AD39" s="254"/>
      <c r="AE39" s="255"/>
      <c r="AF39" s="255"/>
      <c r="AG39" s="255"/>
      <c r="AH39" s="255"/>
      <c r="AI39" s="255"/>
      <c r="AJ39" s="256"/>
      <c r="AK39" s="275"/>
      <c r="AL39" s="276"/>
      <c r="AM39" s="276"/>
      <c r="AN39" s="276"/>
      <c r="AO39" s="277"/>
    </row>
    <row r="40" spans="2:41" s="179" customFormat="1" ht="16.5" customHeight="1">
      <c r="B40" s="254"/>
      <c r="C40" s="255"/>
      <c r="D40" s="255"/>
      <c r="E40" s="256"/>
      <c r="F40" s="251"/>
      <c r="G40" s="252"/>
      <c r="H40" s="252"/>
      <c r="I40" s="252"/>
      <c r="J40" s="252"/>
      <c r="K40" s="252"/>
      <c r="L40" s="252"/>
      <c r="M40" s="252"/>
      <c r="N40" s="252"/>
      <c r="O40" s="252"/>
      <c r="P40" s="252"/>
      <c r="Q40" s="252"/>
      <c r="R40" s="252"/>
      <c r="S40" s="252"/>
      <c r="T40" s="252"/>
      <c r="U40" s="252"/>
      <c r="V40" s="252"/>
      <c r="W40" s="252"/>
      <c r="X40" s="252"/>
      <c r="Y40" s="252"/>
      <c r="Z40" s="252"/>
      <c r="AA40" s="252"/>
      <c r="AB40" s="252"/>
      <c r="AC40" s="253"/>
      <c r="AD40" s="254"/>
      <c r="AE40" s="255"/>
      <c r="AF40" s="255"/>
      <c r="AG40" s="255"/>
      <c r="AH40" s="255"/>
      <c r="AI40" s="255"/>
      <c r="AJ40" s="256"/>
      <c r="AK40" s="278"/>
      <c r="AL40" s="279"/>
      <c r="AM40" s="279"/>
      <c r="AN40" s="279"/>
      <c r="AO40" s="280"/>
    </row>
    <row r="41" spans="2:41" ht="16.5" customHeight="1">
      <c r="B41" s="180" t="s">
        <v>108</v>
      </c>
      <c r="C41" s="180"/>
      <c r="D41" s="180"/>
      <c r="E41" s="180"/>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c r="AG41" s="181"/>
      <c r="AH41" s="181"/>
      <c r="AI41" s="181"/>
      <c r="AJ41" s="181"/>
      <c r="AK41" s="181"/>
      <c r="AL41" s="181"/>
      <c r="AM41" s="181"/>
      <c r="AN41" s="181"/>
      <c r="AO41" s="181"/>
    </row>
    <row r="42" spans="2:41" ht="16.5" customHeight="1">
      <c r="B42" s="239" t="s">
        <v>51</v>
      </c>
      <c r="C42" s="240"/>
      <c r="D42" s="240"/>
      <c r="E42" s="240"/>
      <c r="F42" s="240"/>
      <c r="G42" s="240"/>
      <c r="H42" s="240"/>
      <c r="I42" s="240"/>
      <c r="J42" s="240"/>
      <c r="K42" s="240"/>
      <c r="L42" s="241"/>
      <c r="M42" s="242" t="s">
        <v>25</v>
      </c>
      <c r="N42" s="243"/>
      <c r="O42" s="243"/>
      <c r="P42" s="243"/>
      <c r="Q42" s="243"/>
      <c r="R42" s="243"/>
      <c r="S42" s="243"/>
      <c r="T42" s="244"/>
      <c r="U42" s="242" t="s">
        <v>52</v>
      </c>
      <c r="V42" s="243"/>
      <c r="W42" s="243"/>
      <c r="X42" s="243"/>
      <c r="Y42" s="243"/>
      <c r="Z42" s="243"/>
      <c r="AA42" s="243"/>
      <c r="AB42" s="243"/>
      <c r="AC42" s="244"/>
      <c r="AD42" s="239" t="s">
        <v>26</v>
      </c>
      <c r="AE42" s="240"/>
      <c r="AF42" s="240"/>
      <c r="AG42" s="240"/>
      <c r="AH42" s="240"/>
      <c r="AI42" s="240"/>
      <c r="AJ42" s="240"/>
      <c r="AK42" s="240"/>
      <c r="AL42" s="240"/>
      <c r="AM42" s="240"/>
      <c r="AN42" s="240"/>
      <c r="AO42" s="241"/>
    </row>
    <row r="43" spans="2:41" ht="16.5" customHeight="1">
      <c r="B43" s="203" t="s">
        <v>27</v>
      </c>
      <c r="C43" s="204"/>
      <c r="D43" s="204"/>
      <c r="E43" s="205"/>
      <c r="F43" s="212" t="s">
        <v>84</v>
      </c>
      <c r="G43" s="213"/>
      <c r="H43" s="213"/>
      <c r="I43" s="213"/>
      <c r="J43" s="213"/>
      <c r="K43" s="213"/>
      <c r="L43" s="214"/>
      <c r="M43" s="198" t="s">
        <v>53</v>
      </c>
      <c r="N43" s="198"/>
      <c r="O43" s="198"/>
      <c r="P43" s="198"/>
      <c r="Q43" s="198"/>
      <c r="R43" s="198"/>
      <c r="S43" s="198"/>
      <c r="T43" s="198"/>
      <c r="U43" s="183"/>
      <c r="V43" s="184"/>
      <c r="W43" s="184"/>
      <c r="X43" s="184"/>
      <c r="Y43" s="184"/>
      <c r="Z43" s="184"/>
      <c r="AA43" s="184"/>
      <c r="AB43" s="184"/>
      <c r="AC43" s="185"/>
      <c r="AD43" s="233">
        <f>+IFERROR(U43/U44,0)</f>
        <v>0</v>
      </c>
      <c r="AE43" s="234"/>
      <c r="AF43" s="234"/>
      <c r="AG43" s="234"/>
      <c r="AH43" s="234"/>
      <c r="AI43" s="234"/>
      <c r="AJ43" s="235"/>
      <c r="AK43" s="245" t="s">
        <v>16</v>
      </c>
      <c r="AL43" s="246"/>
      <c r="AM43" s="246"/>
      <c r="AN43" s="246"/>
      <c r="AO43" s="247"/>
    </row>
    <row r="44" spans="2:41" ht="16.5" customHeight="1">
      <c r="B44" s="206"/>
      <c r="C44" s="207"/>
      <c r="D44" s="207"/>
      <c r="E44" s="208"/>
      <c r="F44" s="215"/>
      <c r="G44" s="216"/>
      <c r="H44" s="216"/>
      <c r="I44" s="216"/>
      <c r="J44" s="216"/>
      <c r="K44" s="216"/>
      <c r="L44" s="217"/>
      <c r="M44" s="198" t="s">
        <v>54</v>
      </c>
      <c r="N44" s="198"/>
      <c r="O44" s="198"/>
      <c r="P44" s="198"/>
      <c r="Q44" s="198"/>
      <c r="R44" s="198"/>
      <c r="S44" s="198"/>
      <c r="T44" s="198"/>
      <c r="U44" s="183"/>
      <c r="V44" s="184"/>
      <c r="W44" s="184"/>
      <c r="X44" s="184"/>
      <c r="Y44" s="184"/>
      <c r="Z44" s="184"/>
      <c r="AA44" s="184"/>
      <c r="AB44" s="184"/>
      <c r="AC44" s="185"/>
      <c r="AD44" s="236"/>
      <c r="AE44" s="237"/>
      <c r="AF44" s="237"/>
      <c r="AG44" s="237"/>
      <c r="AH44" s="237"/>
      <c r="AI44" s="237"/>
      <c r="AJ44" s="238"/>
      <c r="AK44" s="248"/>
      <c r="AL44" s="249"/>
      <c r="AM44" s="249"/>
      <c r="AN44" s="249"/>
      <c r="AO44" s="250"/>
    </row>
    <row r="45" spans="2:41" ht="16.5" customHeight="1">
      <c r="B45" s="206"/>
      <c r="C45" s="207"/>
      <c r="D45" s="207"/>
      <c r="E45" s="208"/>
      <c r="F45" s="212" t="s">
        <v>85</v>
      </c>
      <c r="G45" s="213"/>
      <c r="H45" s="213"/>
      <c r="I45" s="213"/>
      <c r="J45" s="213"/>
      <c r="K45" s="213"/>
      <c r="L45" s="214"/>
      <c r="M45" s="198" t="s">
        <v>55</v>
      </c>
      <c r="N45" s="198"/>
      <c r="O45" s="198"/>
      <c r="P45" s="198"/>
      <c r="Q45" s="198"/>
      <c r="R45" s="198"/>
      <c r="S45" s="198"/>
      <c r="T45" s="198"/>
      <c r="U45" s="183"/>
      <c r="V45" s="184"/>
      <c r="W45" s="184"/>
      <c r="X45" s="184"/>
      <c r="Y45" s="184"/>
      <c r="Z45" s="184"/>
      <c r="AA45" s="184"/>
      <c r="AB45" s="184"/>
      <c r="AC45" s="185"/>
      <c r="AD45" s="186">
        <f>+IFERROR(U45/U46,0)</f>
        <v>0</v>
      </c>
      <c r="AE45" s="187"/>
      <c r="AF45" s="187"/>
      <c r="AG45" s="187"/>
      <c r="AH45" s="187"/>
      <c r="AI45" s="187"/>
      <c r="AJ45" s="188"/>
      <c r="AK45" s="192" t="s">
        <v>17</v>
      </c>
      <c r="AL45" s="193"/>
      <c r="AM45" s="193"/>
      <c r="AN45" s="193"/>
      <c r="AO45" s="194"/>
    </row>
    <row r="46" spans="2:41" ht="16.5" customHeight="1">
      <c r="B46" s="206"/>
      <c r="C46" s="207"/>
      <c r="D46" s="207"/>
      <c r="E46" s="208"/>
      <c r="F46" s="215"/>
      <c r="G46" s="216"/>
      <c r="H46" s="216"/>
      <c r="I46" s="216"/>
      <c r="J46" s="216"/>
      <c r="K46" s="216"/>
      <c r="L46" s="217"/>
      <c r="M46" s="198" t="s">
        <v>56</v>
      </c>
      <c r="N46" s="198"/>
      <c r="O46" s="198"/>
      <c r="P46" s="198"/>
      <c r="Q46" s="198"/>
      <c r="R46" s="198"/>
      <c r="S46" s="198"/>
      <c r="T46" s="198"/>
      <c r="U46" s="183"/>
      <c r="V46" s="184"/>
      <c r="W46" s="184"/>
      <c r="X46" s="184"/>
      <c r="Y46" s="184"/>
      <c r="Z46" s="184"/>
      <c r="AA46" s="184"/>
      <c r="AB46" s="184"/>
      <c r="AC46" s="185"/>
      <c r="AD46" s="189"/>
      <c r="AE46" s="190"/>
      <c r="AF46" s="190"/>
      <c r="AG46" s="190"/>
      <c r="AH46" s="190"/>
      <c r="AI46" s="190"/>
      <c r="AJ46" s="191"/>
      <c r="AK46" s="195"/>
      <c r="AL46" s="196"/>
      <c r="AM46" s="196"/>
      <c r="AN46" s="196"/>
      <c r="AO46" s="197"/>
    </row>
    <row r="47" spans="2:41" ht="16.5" customHeight="1">
      <c r="B47" s="206"/>
      <c r="C47" s="207"/>
      <c r="D47" s="207"/>
      <c r="E47" s="208"/>
      <c r="F47" s="212" t="s">
        <v>57</v>
      </c>
      <c r="G47" s="213"/>
      <c r="H47" s="213"/>
      <c r="I47" s="213"/>
      <c r="J47" s="213"/>
      <c r="K47" s="213"/>
      <c r="L47" s="214"/>
      <c r="M47" s="198" t="s">
        <v>58</v>
      </c>
      <c r="N47" s="198"/>
      <c r="O47" s="198"/>
      <c r="P47" s="198"/>
      <c r="Q47" s="198"/>
      <c r="R47" s="198"/>
      <c r="S47" s="198"/>
      <c r="T47" s="198"/>
      <c r="U47" s="183"/>
      <c r="V47" s="184"/>
      <c r="W47" s="184"/>
      <c r="X47" s="184"/>
      <c r="Y47" s="184"/>
      <c r="Z47" s="184"/>
      <c r="AA47" s="184"/>
      <c r="AB47" s="184"/>
      <c r="AC47" s="185"/>
      <c r="AD47" s="233">
        <f>+IFERROR(U47/U48,0)</f>
        <v>0</v>
      </c>
      <c r="AE47" s="234"/>
      <c r="AF47" s="234"/>
      <c r="AG47" s="234"/>
      <c r="AH47" s="234"/>
      <c r="AI47" s="234"/>
      <c r="AJ47" s="235"/>
      <c r="AK47" s="227" t="s">
        <v>16</v>
      </c>
      <c r="AL47" s="228"/>
      <c r="AM47" s="228"/>
      <c r="AN47" s="228"/>
      <c r="AO47" s="229"/>
    </row>
    <row r="48" spans="2:41" ht="16.5" customHeight="1">
      <c r="B48" s="206"/>
      <c r="C48" s="207"/>
      <c r="D48" s="207"/>
      <c r="E48" s="208"/>
      <c r="F48" s="215"/>
      <c r="G48" s="216"/>
      <c r="H48" s="216"/>
      <c r="I48" s="216"/>
      <c r="J48" s="216"/>
      <c r="K48" s="216"/>
      <c r="L48" s="217"/>
      <c r="M48" s="198" t="s">
        <v>86</v>
      </c>
      <c r="N48" s="198"/>
      <c r="O48" s="198"/>
      <c r="P48" s="198"/>
      <c r="Q48" s="198"/>
      <c r="R48" s="198"/>
      <c r="S48" s="198"/>
      <c r="T48" s="198"/>
      <c r="U48" s="183"/>
      <c r="V48" s="184"/>
      <c r="W48" s="184"/>
      <c r="X48" s="184"/>
      <c r="Y48" s="184"/>
      <c r="Z48" s="184"/>
      <c r="AA48" s="184"/>
      <c r="AB48" s="184"/>
      <c r="AC48" s="185"/>
      <c r="AD48" s="236"/>
      <c r="AE48" s="237"/>
      <c r="AF48" s="237"/>
      <c r="AG48" s="237"/>
      <c r="AH48" s="237"/>
      <c r="AI48" s="237"/>
      <c r="AJ48" s="238"/>
      <c r="AK48" s="230"/>
      <c r="AL48" s="231"/>
      <c r="AM48" s="231"/>
      <c r="AN48" s="231"/>
      <c r="AO48" s="232"/>
    </row>
    <row r="49" spans="2:41" ht="16.5" customHeight="1">
      <c r="B49" s="206"/>
      <c r="C49" s="207"/>
      <c r="D49" s="207"/>
      <c r="E49" s="208"/>
      <c r="F49" s="212" t="s">
        <v>803</v>
      </c>
      <c r="G49" s="213"/>
      <c r="H49" s="213"/>
      <c r="I49" s="213"/>
      <c r="J49" s="213"/>
      <c r="K49" s="213"/>
      <c r="L49" s="214"/>
      <c r="M49" s="218" t="s">
        <v>804</v>
      </c>
      <c r="N49" s="219"/>
      <c r="O49" s="219"/>
      <c r="P49" s="219"/>
      <c r="Q49" s="219"/>
      <c r="R49" s="219"/>
      <c r="S49" s="219"/>
      <c r="T49" s="220"/>
      <c r="U49" s="183"/>
      <c r="V49" s="184"/>
      <c r="W49" s="184"/>
      <c r="X49" s="184"/>
      <c r="Y49" s="184"/>
      <c r="Z49" s="184"/>
      <c r="AA49" s="184"/>
      <c r="AB49" s="184"/>
      <c r="AC49" s="185"/>
      <c r="AD49" s="221">
        <f>+U49-U50</f>
        <v>0</v>
      </c>
      <c r="AE49" s="222"/>
      <c r="AF49" s="222"/>
      <c r="AG49" s="222"/>
      <c r="AH49" s="222"/>
      <c r="AI49" s="222"/>
      <c r="AJ49" s="223"/>
      <c r="AK49" s="227" t="s">
        <v>805</v>
      </c>
      <c r="AL49" s="228"/>
      <c r="AM49" s="228"/>
      <c r="AN49" s="228"/>
      <c r="AO49" s="229"/>
    </row>
    <row r="50" spans="2:41" ht="16.5" customHeight="1">
      <c r="B50" s="209"/>
      <c r="C50" s="210"/>
      <c r="D50" s="210"/>
      <c r="E50" s="211"/>
      <c r="F50" s="215"/>
      <c r="G50" s="216"/>
      <c r="H50" s="216"/>
      <c r="I50" s="216"/>
      <c r="J50" s="216"/>
      <c r="K50" s="216"/>
      <c r="L50" s="217"/>
      <c r="M50" s="218" t="s">
        <v>806</v>
      </c>
      <c r="N50" s="219"/>
      <c r="O50" s="219"/>
      <c r="P50" s="219"/>
      <c r="Q50" s="219"/>
      <c r="R50" s="219"/>
      <c r="S50" s="219"/>
      <c r="T50" s="220"/>
      <c r="U50" s="183"/>
      <c r="V50" s="184"/>
      <c r="W50" s="184"/>
      <c r="X50" s="184"/>
      <c r="Y50" s="184"/>
      <c r="Z50" s="184"/>
      <c r="AA50" s="184"/>
      <c r="AB50" s="184"/>
      <c r="AC50" s="185"/>
      <c r="AD50" s="224"/>
      <c r="AE50" s="225"/>
      <c r="AF50" s="225"/>
      <c r="AG50" s="225"/>
      <c r="AH50" s="225"/>
      <c r="AI50" s="225"/>
      <c r="AJ50" s="226"/>
      <c r="AK50" s="230"/>
      <c r="AL50" s="231"/>
      <c r="AM50" s="231"/>
      <c r="AN50" s="231"/>
      <c r="AO50" s="232"/>
    </row>
    <row r="51" spans="2:41" ht="16.5" customHeight="1">
      <c r="B51" s="203" t="s">
        <v>28</v>
      </c>
      <c r="C51" s="204"/>
      <c r="D51" s="204"/>
      <c r="E51" s="205"/>
      <c r="F51" s="212" t="s">
        <v>59</v>
      </c>
      <c r="G51" s="213"/>
      <c r="H51" s="213"/>
      <c r="I51" s="213"/>
      <c r="J51" s="213"/>
      <c r="K51" s="213"/>
      <c r="L51" s="214"/>
      <c r="M51" s="198" t="s">
        <v>58</v>
      </c>
      <c r="N51" s="198"/>
      <c r="O51" s="198"/>
      <c r="P51" s="198"/>
      <c r="Q51" s="198"/>
      <c r="R51" s="198"/>
      <c r="S51" s="198"/>
      <c r="T51" s="198"/>
      <c r="U51" s="183"/>
      <c r="V51" s="184"/>
      <c r="W51" s="184"/>
      <c r="X51" s="184"/>
      <c r="Y51" s="184"/>
      <c r="Z51" s="184"/>
      <c r="AA51" s="184"/>
      <c r="AB51" s="184"/>
      <c r="AC51" s="185"/>
      <c r="AD51" s="186">
        <f>+IFERROR(U51/U52,0)</f>
        <v>0</v>
      </c>
      <c r="AE51" s="187"/>
      <c r="AF51" s="187"/>
      <c r="AG51" s="187"/>
      <c r="AH51" s="187"/>
      <c r="AI51" s="187"/>
      <c r="AJ51" s="188"/>
      <c r="AK51" s="192" t="s">
        <v>17</v>
      </c>
      <c r="AL51" s="193"/>
      <c r="AM51" s="193"/>
      <c r="AN51" s="193"/>
      <c r="AO51" s="194"/>
    </row>
    <row r="52" spans="2:41" ht="16.5" customHeight="1">
      <c r="B52" s="206"/>
      <c r="C52" s="207"/>
      <c r="D52" s="207"/>
      <c r="E52" s="208"/>
      <c r="F52" s="215"/>
      <c r="G52" s="216"/>
      <c r="H52" s="216"/>
      <c r="I52" s="216"/>
      <c r="J52" s="216"/>
      <c r="K52" s="216"/>
      <c r="L52" s="217"/>
      <c r="M52" s="198" t="s">
        <v>22</v>
      </c>
      <c r="N52" s="198"/>
      <c r="O52" s="198"/>
      <c r="P52" s="198"/>
      <c r="Q52" s="198"/>
      <c r="R52" s="198"/>
      <c r="S52" s="198"/>
      <c r="T52" s="198"/>
      <c r="U52" s="183"/>
      <c r="V52" s="184"/>
      <c r="W52" s="184"/>
      <c r="X52" s="184"/>
      <c r="Y52" s="184"/>
      <c r="Z52" s="184"/>
      <c r="AA52" s="184"/>
      <c r="AB52" s="184"/>
      <c r="AC52" s="185"/>
      <c r="AD52" s="189"/>
      <c r="AE52" s="190"/>
      <c r="AF52" s="190"/>
      <c r="AG52" s="190"/>
      <c r="AH52" s="190"/>
      <c r="AI52" s="190"/>
      <c r="AJ52" s="191"/>
      <c r="AK52" s="195"/>
      <c r="AL52" s="196"/>
      <c r="AM52" s="196"/>
      <c r="AN52" s="196"/>
      <c r="AO52" s="197"/>
    </row>
    <row r="53" spans="2:41" ht="16.5" customHeight="1">
      <c r="B53" s="206"/>
      <c r="C53" s="207"/>
      <c r="D53" s="207"/>
      <c r="E53" s="208"/>
      <c r="F53" s="212" t="s">
        <v>60</v>
      </c>
      <c r="G53" s="213"/>
      <c r="H53" s="213"/>
      <c r="I53" s="213"/>
      <c r="J53" s="213"/>
      <c r="K53" s="213"/>
      <c r="L53" s="214"/>
      <c r="M53" s="198" t="s">
        <v>58</v>
      </c>
      <c r="N53" s="198"/>
      <c r="O53" s="198"/>
      <c r="P53" s="198"/>
      <c r="Q53" s="198"/>
      <c r="R53" s="198"/>
      <c r="S53" s="198"/>
      <c r="T53" s="198"/>
      <c r="U53" s="183"/>
      <c r="V53" s="184"/>
      <c r="W53" s="184"/>
      <c r="X53" s="184"/>
      <c r="Y53" s="184"/>
      <c r="Z53" s="184"/>
      <c r="AA53" s="184"/>
      <c r="AB53" s="184"/>
      <c r="AC53" s="185"/>
      <c r="AD53" s="186">
        <f>+IFERROR(U53/U54,0)</f>
        <v>0</v>
      </c>
      <c r="AE53" s="187"/>
      <c r="AF53" s="187"/>
      <c r="AG53" s="187"/>
      <c r="AH53" s="187"/>
      <c r="AI53" s="187"/>
      <c r="AJ53" s="188"/>
      <c r="AK53" s="192" t="s">
        <v>17</v>
      </c>
      <c r="AL53" s="193"/>
      <c r="AM53" s="193"/>
      <c r="AN53" s="193"/>
      <c r="AO53" s="194"/>
    </row>
    <row r="54" spans="2:41" ht="16.5" customHeight="1">
      <c r="B54" s="209"/>
      <c r="C54" s="210"/>
      <c r="D54" s="210"/>
      <c r="E54" s="211"/>
      <c r="F54" s="215"/>
      <c r="G54" s="216"/>
      <c r="H54" s="216"/>
      <c r="I54" s="216"/>
      <c r="J54" s="216"/>
      <c r="K54" s="216"/>
      <c r="L54" s="217"/>
      <c r="M54" s="198" t="s">
        <v>56</v>
      </c>
      <c r="N54" s="198"/>
      <c r="O54" s="198"/>
      <c r="P54" s="198"/>
      <c r="Q54" s="198"/>
      <c r="R54" s="198"/>
      <c r="S54" s="198"/>
      <c r="T54" s="198"/>
      <c r="U54" s="183"/>
      <c r="V54" s="184"/>
      <c r="W54" s="184"/>
      <c r="X54" s="184"/>
      <c r="Y54" s="184"/>
      <c r="Z54" s="184"/>
      <c r="AA54" s="184"/>
      <c r="AB54" s="184"/>
      <c r="AC54" s="185"/>
      <c r="AD54" s="189"/>
      <c r="AE54" s="190"/>
      <c r="AF54" s="190"/>
      <c r="AG54" s="190"/>
      <c r="AH54" s="190"/>
      <c r="AI54" s="190"/>
      <c r="AJ54" s="191"/>
      <c r="AK54" s="195"/>
      <c r="AL54" s="196"/>
      <c r="AM54" s="196"/>
      <c r="AN54" s="196"/>
      <c r="AO54" s="197"/>
    </row>
    <row r="55" spans="2:41" ht="34.5" customHeight="1">
      <c r="B55" s="199" t="s">
        <v>87</v>
      </c>
      <c r="C55" s="200"/>
      <c r="D55" s="200"/>
      <c r="E55" s="200"/>
      <c r="F55" s="201"/>
      <c r="G55" s="201"/>
      <c r="H55" s="201"/>
      <c r="I55" s="201"/>
      <c r="J55" s="201"/>
      <c r="K55" s="201"/>
      <c r="L55" s="201"/>
      <c r="M55" s="201"/>
      <c r="N55" s="201"/>
      <c r="O55" s="201"/>
      <c r="P55" s="201"/>
      <c r="Q55" s="201"/>
      <c r="R55" s="201"/>
      <c r="S55" s="201"/>
      <c r="T55" s="201"/>
      <c r="U55" s="201"/>
      <c r="V55" s="201"/>
      <c r="W55" s="201"/>
      <c r="X55" s="201"/>
      <c r="Y55" s="201"/>
      <c r="Z55" s="201"/>
      <c r="AA55" s="201"/>
      <c r="AB55" s="201"/>
      <c r="AC55" s="201"/>
      <c r="AD55" s="201"/>
      <c r="AE55" s="201"/>
      <c r="AF55" s="201"/>
      <c r="AG55" s="201"/>
      <c r="AH55" s="201"/>
      <c r="AI55" s="201"/>
      <c r="AJ55" s="201"/>
      <c r="AK55" s="201"/>
      <c r="AL55" s="201"/>
      <c r="AM55" s="201"/>
      <c r="AN55" s="201"/>
      <c r="AO55" s="202"/>
    </row>
    <row r="56" spans="2:41" ht="20.25" customHeight="1">
      <c r="B56" s="180" t="s">
        <v>88</v>
      </c>
      <c r="C56" s="180"/>
      <c r="D56" s="180"/>
      <c r="E56" s="180"/>
      <c r="F56" s="181"/>
      <c r="G56" s="181"/>
      <c r="H56" s="181"/>
      <c r="I56" s="181"/>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c r="AJ56" s="181"/>
      <c r="AK56" s="181"/>
      <c r="AL56" s="181"/>
      <c r="AM56" s="181"/>
      <c r="AN56" s="181"/>
      <c r="AO56" s="181"/>
    </row>
    <row r="57" spans="2:41" ht="11.25">
      <c r="B57" s="182"/>
      <c r="C57" s="182"/>
      <c r="D57" s="182"/>
      <c r="E57" s="182"/>
      <c r="F57" s="182"/>
      <c r="G57" s="182"/>
      <c r="H57" s="182"/>
      <c r="I57" s="182"/>
      <c r="J57" s="182"/>
      <c r="K57" s="182"/>
      <c r="L57" s="182"/>
      <c r="M57" s="182"/>
      <c r="N57" s="182"/>
      <c r="O57" s="182"/>
      <c r="P57" s="182"/>
      <c r="Q57" s="182"/>
      <c r="R57" s="182"/>
      <c r="S57" s="182"/>
      <c r="T57" s="182"/>
      <c r="U57" s="182"/>
      <c r="V57" s="182"/>
      <c r="W57" s="182"/>
      <c r="X57" s="182"/>
      <c r="Y57" s="182"/>
      <c r="Z57" s="182"/>
      <c r="AA57" s="182"/>
      <c r="AB57" s="182"/>
      <c r="AC57" s="182"/>
      <c r="AD57" s="182"/>
      <c r="AE57" s="182"/>
      <c r="AF57" s="182"/>
      <c r="AG57" s="182"/>
      <c r="AH57" s="182"/>
      <c r="AI57" s="182"/>
      <c r="AJ57" s="182"/>
      <c r="AK57" s="182"/>
      <c r="AL57" s="182"/>
      <c r="AM57" s="182"/>
      <c r="AN57" s="182"/>
      <c r="AO57" s="182"/>
    </row>
    <row r="58" spans="2:41" ht="11.25">
      <c r="B58" s="182"/>
      <c r="C58" s="182"/>
      <c r="D58" s="182"/>
      <c r="E58" s="182"/>
      <c r="F58" s="182"/>
      <c r="G58" s="182"/>
      <c r="H58" s="182"/>
      <c r="I58" s="182"/>
      <c r="J58" s="182"/>
      <c r="K58" s="182"/>
      <c r="L58" s="182"/>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c r="AK58" s="182"/>
      <c r="AL58" s="182"/>
      <c r="AM58" s="182"/>
      <c r="AN58" s="182"/>
      <c r="AO58" s="182"/>
    </row>
    <row r="59" spans="2:41" ht="11.25">
      <c r="B59" s="182"/>
      <c r="C59" s="182"/>
      <c r="D59" s="182"/>
      <c r="E59" s="182"/>
      <c r="F59" s="182"/>
      <c r="G59" s="182"/>
      <c r="H59" s="182"/>
      <c r="I59" s="182"/>
      <c r="J59" s="182"/>
      <c r="K59" s="182"/>
      <c r="L59" s="182"/>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c r="AL59" s="182"/>
      <c r="AM59" s="182"/>
      <c r="AN59" s="182"/>
      <c r="AO59" s="182"/>
    </row>
    <row r="60" spans="2:41" ht="11.25">
      <c r="B60" s="182"/>
      <c r="C60" s="182"/>
      <c r="D60" s="182"/>
      <c r="E60" s="182"/>
      <c r="F60" s="182"/>
      <c r="G60" s="182"/>
      <c r="H60" s="182"/>
      <c r="I60" s="182"/>
      <c r="J60" s="182"/>
      <c r="K60" s="182"/>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c r="AN60" s="182"/>
      <c r="AO60" s="182"/>
    </row>
    <row r="61" spans="2:41" ht="11.25">
      <c r="B61" s="182"/>
      <c r="C61" s="182"/>
      <c r="D61" s="182"/>
      <c r="E61" s="182"/>
      <c r="F61" s="182"/>
      <c r="G61" s="182"/>
      <c r="H61" s="182"/>
      <c r="I61" s="182"/>
      <c r="J61" s="182"/>
      <c r="K61" s="182"/>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row>
    <row r="62" spans="2:41" ht="11.25">
      <c r="B62" s="182"/>
      <c r="C62" s="182"/>
      <c r="D62" s="182"/>
      <c r="E62" s="182"/>
      <c r="F62" s="182"/>
      <c r="G62" s="182"/>
      <c r="H62" s="182"/>
      <c r="I62" s="182"/>
      <c r="J62" s="182"/>
      <c r="K62" s="182"/>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c r="AN62" s="182"/>
      <c r="AO62" s="182"/>
    </row>
    <row r="63" spans="2:41" ht="11.25">
      <c r="B63" s="182"/>
      <c r="C63" s="182"/>
      <c r="D63" s="182"/>
      <c r="E63" s="182"/>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row>
    <row r="64" spans="2:41" ht="11.25">
      <c r="B64" s="182"/>
      <c r="C64" s="182"/>
      <c r="D64" s="182"/>
      <c r="E64" s="182"/>
      <c r="F64" s="182"/>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row>
    <row r="65" spans="2:41" ht="11.25">
      <c r="B65" s="182"/>
      <c r="C65" s="182"/>
      <c r="D65" s="182"/>
      <c r="E65" s="182"/>
      <c r="F65" s="182"/>
      <c r="G65" s="182"/>
      <c r="H65" s="182"/>
      <c r="I65" s="182"/>
      <c r="J65" s="182"/>
      <c r="K65" s="182"/>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row>
    <row r="66" spans="2:41" ht="11.25">
      <c r="B66" s="182"/>
      <c r="C66" s="182"/>
      <c r="D66" s="182"/>
      <c r="E66" s="182"/>
      <c r="F66" s="182"/>
      <c r="G66" s="182"/>
      <c r="H66" s="182"/>
      <c r="I66" s="182"/>
      <c r="J66" s="182"/>
      <c r="K66" s="182"/>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row>
    <row r="67" spans="2:41" ht="11.25">
      <c r="B67" s="182"/>
      <c r="C67" s="182"/>
      <c r="D67" s="182"/>
      <c r="E67" s="182"/>
      <c r="F67" s="182"/>
      <c r="G67" s="182"/>
      <c r="H67" s="182"/>
      <c r="I67" s="182"/>
      <c r="J67" s="182"/>
      <c r="K67" s="182"/>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c r="AK67" s="182"/>
      <c r="AL67" s="182"/>
      <c r="AM67" s="182"/>
      <c r="AN67" s="182"/>
      <c r="AO67" s="182"/>
    </row>
    <row r="68" spans="2:41" ht="11.25">
      <c r="B68" s="182"/>
      <c r="C68" s="182"/>
      <c r="D68" s="182"/>
      <c r="E68" s="182"/>
      <c r="F68" s="182"/>
      <c r="G68" s="182"/>
      <c r="H68" s="182"/>
      <c r="I68" s="182"/>
      <c r="J68" s="182"/>
      <c r="K68" s="182"/>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c r="AK68" s="182"/>
      <c r="AL68" s="182"/>
      <c r="AM68" s="182"/>
      <c r="AN68" s="182"/>
      <c r="AO68" s="182"/>
    </row>
    <row r="69" spans="2:41" ht="11.25">
      <c r="B69" s="182"/>
      <c r="C69" s="182"/>
      <c r="D69" s="182"/>
      <c r="E69" s="182"/>
      <c r="F69" s="182"/>
      <c r="G69" s="182"/>
      <c r="H69" s="182"/>
      <c r="I69" s="182"/>
      <c r="J69" s="182"/>
      <c r="K69" s="182"/>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182"/>
      <c r="AK69" s="182"/>
      <c r="AL69" s="182"/>
      <c r="AM69" s="182"/>
      <c r="AN69" s="182"/>
      <c r="AO69" s="182"/>
    </row>
    <row r="70" spans="2:41" ht="11.25">
      <c r="B70" s="182"/>
      <c r="C70" s="182"/>
      <c r="D70" s="182"/>
      <c r="E70" s="182"/>
      <c r="F70" s="182"/>
      <c r="G70" s="182"/>
      <c r="H70" s="182"/>
      <c r="I70" s="182"/>
      <c r="J70" s="182"/>
      <c r="K70" s="182"/>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c r="AK70" s="182"/>
      <c r="AL70" s="182"/>
      <c r="AM70" s="182"/>
      <c r="AN70" s="182"/>
      <c r="AO70" s="182"/>
    </row>
    <row r="71" spans="2:41" ht="11.25">
      <c r="B71" s="182"/>
      <c r="C71" s="182"/>
      <c r="D71" s="182"/>
      <c r="E71" s="182"/>
      <c r="F71" s="182"/>
      <c r="G71" s="182"/>
      <c r="H71" s="182"/>
      <c r="I71" s="182"/>
      <c r="J71" s="182"/>
      <c r="K71" s="182"/>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c r="AM71" s="182"/>
      <c r="AN71" s="182"/>
      <c r="AO71" s="182"/>
    </row>
    <row r="72" spans="2:41" ht="11.25">
      <c r="B72" s="182"/>
      <c r="C72" s="182"/>
      <c r="D72" s="182"/>
      <c r="E72" s="182"/>
      <c r="F72" s="182"/>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c r="AK72" s="182"/>
      <c r="AL72" s="182"/>
      <c r="AM72" s="182"/>
      <c r="AN72" s="182"/>
      <c r="AO72" s="182"/>
    </row>
    <row r="73" spans="2:41" ht="11.25">
      <c r="B73" s="182"/>
      <c r="C73" s="182"/>
      <c r="D73" s="182"/>
      <c r="E73" s="182"/>
      <c r="F73" s="182"/>
      <c r="G73" s="182"/>
      <c r="H73" s="182"/>
      <c r="I73" s="182"/>
      <c r="J73" s="182"/>
      <c r="K73" s="182"/>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row>
    <row r="74" spans="2:41" ht="11.25">
      <c r="B74" s="182"/>
      <c r="C74" s="182"/>
      <c r="D74" s="182"/>
      <c r="E74" s="182"/>
      <c r="F74" s="182"/>
      <c r="G74" s="182"/>
      <c r="H74" s="182"/>
      <c r="I74" s="182"/>
      <c r="J74" s="182"/>
      <c r="K74" s="182"/>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insertRows="0" selectLockedCells="1"/>
  <mergeCells count="150">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50"/>
    <mergeCell ref="F43:L44"/>
    <mergeCell ref="M43:T43"/>
    <mergeCell ref="U43:AC43"/>
    <mergeCell ref="AD43:AJ44"/>
    <mergeCell ref="AK43:AO44"/>
    <mergeCell ref="F49:L50"/>
    <mergeCell ref="M49:T49"/>
    <mergeCell ref="U49:AC49"/>
    <mergeCell ref="AD49:AJ50"/>
    <mergeCell ref="AK49:AO50"/>
    <mergeCell ref="M50:T50"/>
    <mergeCell ref="U50:AC50"/>
    <mergeCell ref="AK45:AO46"/>
    <mergeCell ref="M46:T46"/>
    <mergeCell ref="U46:AC46"/>
    <mergeCell ref="F47:L48"/>
    <mergeCell ref="M47:T47"/>
    <mergeCell ref="U47:AC47"/>
    <mergeCell ref="AD47:AJ48"/>
    <mergeCell ref="AK47:AO48"/>
    <mergeCell ref="M48:T48"/>
    <mergeCell ref="U48:AC48"/>
    <mergeCell ref="B56:AO56"/>
    <mergeCell ref="B57:AO74"/>
    <mergeCell ref="U53:AC53"/>
    <mergeCell ref="AD53:AJ54"/>
    <mergeCell ref="AK53:AO54"/>
    <mergeCell ref="M54:T54"/>
    <mergeCell ref="U54:AC54"/>
    <mergeCell ref="B55:AO55"/>
    <mergeCell ref="B51:E54"/>
    <mergeCell ref="F51:L52"/>
    <mergeCell ref="M51:T51"/>
    <mergeCell ref="U51:AC51"/>
    <mergeCell ref="AD51:AJ52"/>
    <mergeCell ref="AK51:AO52"/>
    <mergeCell ref="M52:T52"/>
    <mergeCell ref="U52:AC52"/>
    <mergeCell ref="F53:L54"/>
    <mergeCell ref="M53:T53"/>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L572"/>
  <sheetViews>
    <sheetView showGridLines="0" tabSelected="1" topLeftCell="A67" zoomScaleNormal="100" workbookViewId="0">
      <selection activeCell="G71" sqref="G71"/>
    </sheetView>
  </sheetViews>
  <sheetFormatPr baseColWidth="10" defaultColWidth="11.42578125" defaultRowHeight="0" customHeight="1" zeroHeight="1"/>
  <cols>
    <col min="1" max="1" width="2.42578125" style="38" customWidth="1"/>
    <col min="2" max="2" width="57.140625" style="20" customWidth="1"/>
    <col min="3" max="3" width="8.28515625" style="20" customWidth="1"/>
    <col min="4" max="4" width="19.7109375" style="21" customWidth="1"/>
    <col min="5" max="5" width="19.7109375" style="38" customWidth="1"/>
    <col min="6" max="6" width="20.5703125" style="38" customWidth="1"/>
    <col min="7" max="11" width="19.7109375" style="38" customWidth="1"/>
    <col min="12" max="12" width="15.85546875" style="38" customWidth="1"/>
    <col min="13" max="13" width="11.42578125" style="38" customWidth="1"/>
    <col min="14" max="16384" width="11.42578125" style="38"/>
  </cols>
  <sheetData>
    <row r="1" spans="2:11" ht="7.5" customHeight="1"/>
    <row r="2" spans="2:11" ht="7.5" customHeight="1">
      <c r="B2" s="329"/>
      <c r="C2" s="329"/>
      <c r="D2" s="329"/>
      <c r="E2" s="329"/>
      <c r="F2" s="329"/>
      <c r="G2" s="329"/>
      <c r="H2" s="329"/>
      <c r="I2" s="329"/>
      <c r="J2" s="329"/>
      <c r="K2" s="329"/>
    </row>
    <row r="3" spans="2:11" ht="12" customHeight="1">
      <c r="B3" s="329"/>
      <c r="C3" s="329"/>
      <c r="D3" s="329"/>
      <c r="E3" s="329"/>
      <c r="F3" s="329"/>
      <c r="G3" s="329"/>
      <c r="H3" s="329"/>
      <c r="I3" s="329"/>
      <c r="J3" s="329"/>
      <c r="K3" s="329"/>
    </row>
    <row r="4" spans="2:11" ht="12" customHeight="1">
      <c r="B4" s="329"/>
      <c r="C4" s="329"/>
      <c r="D4" s="329"/>
      <c r="E4" s="329"/>
      <c r="F4" s="329"/>
      <c r="G4" s="329"/>
      <c r="H4" s="329"/>
      <c r="I4" s="329"/>
      <c r="J4" s="329"/>
      <c r="K4" s="329"/>
    </row>
    <row r="5" spans="2:11" ht="12" customHeight="1">
      <c r="B5" s="329"/>
      <c r="C5" s="329"/>
      <c r="D5" s="329"/>
      <c r="E5" s="329"/>
      <c r="F5" s="329"/>
      <c r="G5" s="329"/>
      <c r="H5" s="329"/>
      <c r="I5" s="329"/>
      <c r="J5" s="329"/>
      <c r="K5" s="329"/>
    </row>
    <row r="6" spans="2:11" ht="12" customHeight="1">
      <c r="B6" s="329"/>
      <c r="C6" s="329"/>
      <c r="D6" s="329"/>
      <c r="E6" s="329"/>
      <c r="F6" s="329"/>
      <c r="G6" s="329"/>
      <c r="H6" s="329"/>
      <c r="I6" s="329"/>
      <c r="J6" s="329"/>
      <c r="K6" s="329"/>
    </row>
    <row r="7" spans="2:11" ht="12" customHeight="1">
      <c r="B7" s="329"/>
      <c r="C7" s="329"/>
      <c r="D7" s="329"/>
      <c r="E7" s="329"/>
      <c r="F7" s="329"/>
      <c r="G7" s="329"/>
      <c r="H7" s="329"/>
      <c r="I7" s="329"/>
      <c r="J7" s="329"/>
      <c r="K7" s="329"/>
    </row>
    <row r="8" spans="2:11" ht="7.5" customHeight="1">
      <c r="B8" s="329"/>
      <c r="C8" s="329"/>
      <c r="D8" s="329"/>
      <c r="E8" s="329"/>
      <c r="F8" s="329"/>
      <c r="G8" s="329"/>
      <c r="H8" s="329"/>
      <c r="I8" s="329"/>
      <c r="J8" s="329"/>
      <c r="K8" s="329"/>
    </row>
    <row r="9" spans="2:11" ht="7.5" customHeight="1">
      <c r="B9" s="7"/>
      <c r="C9" s="7"/>
      <c r="D9" s="7"/>
      <c r="E9" s="7"/>
      <c r="F9" s="7"/>
      <c r="G9" s="7"/>
      <c r="H9" s="7"/>
      <c r="I9" s="7"/>
      <c r="J9" s="7"/>
    </row>
    <row r="10" spans="2:11" ht="15" customHeight="1">
      <c r="B10" s="328" t="s">
        <v>707</v>
      </c>
      <c r="C10" s="328"/>
      <c r="D10" s="328"/>
      <c r="E10" s="328"/>
      <c r="F10" s="328"/>
      <c r="G10" s="328"/>
      <c r="H10" s="328"/>
      <c r="I10" s="328"/>
      <c r="J10" s="328"/>
      <c r="K10" s="328"/>
    </row>
    <row r="11" spans="2:11" ht="7.5" customHeight="1">
      <c r="B11" s="7"/>
      <c r="C11" s="7"/>
      <c r="D11" s="7"/>
      <c r="E11" s="7"/>
      <c r="F11" s="7"/>
      <c r="G11" s="7"/>
      <c r="H11" s="7"/>
      <c r="I11" s="7"/>
      <c r="J11" s="7"/>
    </row>
    <row r="12" spans="2:11" ht="5.25" customHeight="1">
      <c r="B12" s="7"/>
      <c r="C12" s="7"/>
      <c r="D12" s="7"/>
    </row>
    <row r="13" spans="2:11" ht="18" customHeight="1">
      <c r="B13" s="70" t="s">
        <v>21</v>
      </c>
      <c r="C13" s="330"/>
      <c r="D13" s="330"/>
      <c r="E13" s="330"/>
      <c r="F13" s="73" t="s">
        <v>90</v>
      </c>
      <c r="G13" s="333"/>
      <c r="H13" s="334"/>
      <c r="I13" s="69" t="s">
        <v>20</v>
      </c>
      <c r="J13" s="331"/>
      <c r="K13" s="331"/>
    </row>
    <row r="14" spans="2:11" ht="18" customHeight="1">
      <c r="B14" s="70" t="s">
        <v>91</v>
      </c>
      <c r="C14" s="330"/>
      <c r="D14" s="330"/>
      <c r="E14" s="330"/>
      <c r="F14" s="73" t="s">
        <v>19</v>
      </c>
      <c r="G14" s="333"/>
      <c r="H14" s="334"/>
      <c r="I14" s="69" t="s">
        <v>94</v>
      </c>
      <c r="J14" s="332"/>
      <c r="K14" s="332"/>
    </row>
    <row r="15" spans="2:11" ht="18" customHeight="1">
      <c r="B15" s="70" t="s">
        <v>18</v>
      </c>
      <c r="C15" s="330"/>
      <c r="D15" s="330"/>
      <c r="E15" s="330"/>
      <c r="F15" s="73" t="s">
        <v>93</v>
      </c>
      <c r="G15" s="333"/>
      <c r="H15" s="334"/>
      <c r="I15" s="69" t="s">
        <v>92</v>
      </c>
      <c r="J15" s="332"/>
      <c r="K15" s="332"/>
    </row>
    <row r="16" spans="2:11" ht="14.25">
      <c r="B16" s="22"/>
      <c r="C16" s="22"/>
      <c r="D16" s="23"/>
      <c r="E16" s="23"/>
      <c r="F16" s="22"/>
      <c r="G16" s="24"/>
      <c r="H16" s="24"/>
      <c r="I16" s="15"/>
      <c r="J16" s="77"/>
    </row>
    <row r="17" spans="2:12" ht="14.25">
      <c r="B17" s="328" t="s">
        <v>65</v>
      </c>
      <c r="C17" s="328"/>
      <c r="D17" s="328"/>
      <c r="E17" s="328"/>
      <c r="F17" s="328"/>
      <c r="G17" s="328"/>
      <c r="H17" s="328"/>
      <c r="I17" s="328"/>
      <c r="J17" s="328"/>
      <c r="K17" s="328"/>
    </row>
    <row r="18" spans="2:12" ht="89.25" customHeight="1">
      <c r="B18" s="326" t="s">
        <v>245</v>
      </c>
      <c r="C18" s="326"/>
      <c r="D18" s="326"/>
      <c r="E18" s="326"/>
      <c r="F18" s="326"/>
      <c r="G18" s="326"/>
      <c r="H18" s="326"/>
      <c r="I18" s="326"/>
      <c r="J18" s="326"/>
      <c r="K18" s="326"/>
    </row>
    <row r="19" spans="2:12" ht="76.5" customHeight="1">
      <c r="B19" s="326" t="s">
        <v>807</v>
      </c>
      <c r="C19" s="326"/>
      <c r="D19" s="326"/>
      <c r="E19" s="326"/>
      <c r="F19" s="326"/>
      <c r="G19" s="326"/>
      <c r="H19" s="326"/>
      <c r="I19" s="326"/>
      <c r="J19" s="326"/>
      <c r="K19" s="326"/>
    </row>
    <row r="20" spans="2:12" ht="8.25" customHeight="1">
      <c r="B20" s="107"/>
      <c r="C20" s="107"/>
      <c r="D20" s="107"/>
      <c r="E20" s="107"/>
      <c r="F20" s="107"/>
      <c r="G20" s="107"/>
      <c r="H20" s="107"/>
      <c r="I20" s="107"/>
      <c r="J20" s="107"/>
      <c r="K20" s="107"/>
    </row>
    <row r="21" spans="2:12" ht="36" customHeight="1">
      <c r="B21" s="327" t="s">
        <v>706</v>
      </c>
      <c r="C21" s="327"/>
      <c r="D21" s="327"/>
      <c r="E21" s="327"/>
      <c r="F21" s="327"/>
      <c r="G21" s="327"/>
      <c r="H21" s="327"/>
      <c r="I21" s="327"/>
      <c r="J21" s="327"/>
      <c r="K21" s="366"/>
    </row>
    <row r="22" spans="2:12" ht="8.25" customHeight="1">
      <c r="B22" s="107"/>
      <c r="C22" s="107"/>
      <c r="D22" s="107"/>
      <c r="E22" s="107"/>
      <c r="F22" s="107"/>
      <c r="G22" s="107"/>
      <c r="H22" s="107"/>
      <c r="I22" s="107"/>
      <c r="J22" s="107"/>
      <c r="K22" s="107"/>
    </row>
    <row r="23" spans="2:12" ht="14.25" customHeight="1">
      <c r="B23" s="80" t="s">
        <v>240</v>
      </c>
      <c r="C23" s="25"/>
      <c r="D23" s="26"/>
      <c r="E23" s="26"/>
    </row>
    <row r="24" spans="2:12" ht="29.25" customHeight="1">
      <c r="B24" s="337" t="s">
        <v>109</v>
      </c>
      <c r="C24" s="338"/>
      <c r="D24" s="106" t="s">
        <v>246</v>
      </c>
      <c r="E24" s="106" t="s">
        <v>247</v>
      </c>
      <c r="F24" s="106" t="s">
        <v>248</v>
      </c>
      <c r="G24" s="74"/>
      <c r="H24" s="74"/>
      <c r="I24" s="74"/>
      <c r="J24" s="74"/>
      <c r="K24" s="74"/>
      <c r="L24" s="28"/>
    </row>
    <row r="25" spans="2:12" ht="14.25">
      <c r="B25" s="339" t="s">
        <v>110</v>
      </c>
      <c r="C25" s="340"/>
      <c r="D25" s="92"/>
      <c r="E25" s="92"/>
      <c r="F25" s="91">
        <f>D25+E25</f>
        <v>0</v>
      </c>
      <c r="G25" s="74"/>
      <c r="H25" s="74"/>
      <c r="I25" s="74"/>
      <c r="J25" s="74"/>
      <c r="K25" s="74"/>
      <c r="L25" s="28"/>
    </row>
    <row r="26" spans="2:12" ht="14.25">
      <c r="B26" s="339" t="s">
        <v>111</v>
      </c>
      <c r="C26" s="340"/>
      <c r="D26" s="92"/>
      <c r="E26" s="92"/>
      <c r="F26" s="91">
        <f>D26+E26</f>
        <v>0</v>
      </c>
      <c r="G26" s="74"/>
      <c r="H26" s="74"/>
      <c r="I26" s="74"/>
      <c r="J26" s="74"/>
      <c r="K26" s="74"/>
      <c r="L26" s="28"/>
    </row>
    <row r="27" spans="2:12" s="82" customFormat="1" ht="8.25" customHeight="1">
      <c r="B27" s="83"/>
      <c r="C27" s="83"/>
      <c r="D27" s="84"/>
      <c r="E27" s="367"/>
      <c r="F27" s="81"/>
      <c r="G27" s="85"/>
      <c r="H27" s="85"/>
      <c r="I27" s="85"/>
      <c r="J27" s="85"/>
      <c r="K27" s="85"/>
      <c r="L27" s="59"/>
    </row>
    <row r="28" spans="2:12" ht="13.5" customHeight="1">
      <c r="B28" s="80" t="s">
        <v>244</v>
      </c>
      <c r="C28" s="75"/>
      <c r="D28" s="74"/>
      <c r="E28" s="74"/>
      <c r="F28" s="74"/>
      <c r="G28" s="74"/>
      <c r="H28" s="74"/>
      <c r="I28" s="74"/>
      <c r="J28" s="74"/>
      <c r="K28" s="74"/>
      <c r="L28" s="28"/>
    </row>
    <row r="29" spans="2:12" ht="51.75" customHeight="1">
      <c r="B29" s="104" t="s">
        <v>112</v>
      </c>
      <c r="C29" s="105" t="s">
        <v>114</v>
      </c>
      <c r="D29" s="105" t="s">
        <v>113</v>
      </c>
      <c r="E29" s="105" t="s">
        <v>115</v>
      </c>
      <c r="F29" s="105" t="s">
        <v>241</v>
      </c>
      <c r="G29" s="105" t="s">
        <v>116</v>
      </c>
      <c r="H29" s="105" t="s">
        <v>117</v>
      </c>
      <c r="I29" s="105" t="s">
        <v>118</v>
      </c>
      <c r="J29" s="105" t="s">
        <v>119</v>
      </c>
      <c r="K29" s="105" t="s">
        <v>120</v>
      </c>
    </row>
    <row r="30" spans="2:12" ht="14.25">
      <c r="B30" s="86" t="s">
        <v>254</v>
      </c>
      <c r="C30" s="87"/>
      <c r="D30" s="88"/>
      <c r="E30" s="89">
        <f t="shared" ref="E30:E89" si="0">+ROUND(D30*(1+$C30),0)</f>
        <v>0</v>
      </c>
      <c r="F30" s="88">
        <f>+$D$25</f>
        <v>0</v>
      </c>
      <c r="G30" s="88"/>
      <c r="H30" s="88"/>
      <c r="I30" s="88"/>
      <c r="J30" s="88"/>
      <c r="K30" s="90">
        <f t="shared" ref="K30:K89" si="1">SUM(E30:J30)</f>
        <v>0</v>
      </c>
    </row>
    <row r="31" spans="2:12" ht="14.25">
      <c r="B31" s="86" t="s">
        <v>255</v>
      </c>
      <c r="C31" s="87"/>
      <c r="D31" s="88"/>
      <c r="E31" s="89">
        <f t="shared" si="0"/>
        <v>0</v>
      </c>
      <c r="F31" s="88">
        <f t="shared" ref="F31:F94" si="2">+$D$25</f>
        <v>0</v>
      </c>
      <c r="G31" s="88"/>
      <c r="H31" s="88"/>
      <c r="I31" s="88"/>
      <c r="J31" s="88"/>
      <c r="K31" s="90">
        <f t="shared" si="1"/>
        <v>0</v>
      </c>
    </row>
    <row r="32" spans="2:12" ht="14.25">
      <c r="B32" s="86" t="s">
        <v>256</v>
      </c>
      <c r="C32" s="87"/>
      <c r="D32" s="88"/>
      <c r="E32" s="89">
        <f t="shared" si="0"/>
        <v>0</v>
      </c>
      <c r="F32" s="88">
        <f t="shared" si="2"/>
        <v>0</v>
      </c>
      <c r="G32" s="88"/>
      <c r="H32" s="88"/>
      <c r="I32" s="88"/>
      <c r="J32" s="88"/>
      <c r="K32" s="90">
        <f t="shared" si="1"/>
        <v>0</v>
      </c>
    </row>
    <row r="33" spans="2:11" ht="14.25">
      <c r="B33" s="86" t="s">
        <v>257</v>
      </c>
      <c r="C33" s="87"/>
      <c r="D33" s="88"/>
      <c r="E33" s="89">
        <f t="shared" si="0"/>
        <v>0</v>
      </c>
      <c r="F33" s="88">
        <f t="shared" si="2"/>
        <v>0</v>
      </c>
      <c r="G33" s="88"/>
      <c r="H33" s="88"/>
      <c r="I33" s="88"/>
      <c r="J33" s="88"/>
      <c r="K33" s="90">
        <f t="shared" si="1"/>
        <v>0</v>
      </c>
    </row>
    <row r="34" spans="2:11" ht="14.25">
      <c r="B34" s="86" t="s">
        <v>258</v>
      </c>
      <c r="C34" s="87"/>
      <c r="D34" s="88"/>
      <c r="E34" s="89">
        <f t="shared" si="0"/>
        <v>0</v>
      </c>
      <c r="F34" s="88">
        <f t="shared" si="2"/>
        <v>0</v>
      </c>
      <c r="G34" s="88"/>
      <c r="H34" s="88"/>
      <c r="I34" s="88"/>
      <c r="J34" s="88"/>
      <c r="K34" s="90">
        <f t="shared" si="1"/>
        <v>0</v>
      </c>
    </row>
    <row r="35" spans="2:11" ht="14.25">
      <c r="B35" s="86" t="s">
        <v>259</v>
      </c>
      <c r="C35" s="87"/>
      <c r="D35" s="88"/>
      <c r="E35" s="89">
        <f t="shared" si="0"/>
        <v>0</v>
      </c>
      <c r="F35" s="88">
        <f t="shared" si="2"/>
        <v>0</v>
      </c>
      <c r="G35" s="88"/>
      <c r="H35" s="88"/>
      <c r="I35" s="88"/>
      <c r="J35" s="88"/>
      <c r="K35" s="90">
        <f t="shared" si="1"/>
        <v>0</v>
      </c>
    </row>
    <row r="36" spans="2:11" ht="14.25">
      <c r="B36" s="86" t="s">
        <v>260</v>
      </c>
      <c r="C36" s="87"/>
      <c r="D36" s="88"/>
      <c r="E36" s="89">
        <f t="shared" si="0"/>
        <v>0</v>
      </c>
      <c r="F36" s="88">
        <f t="shared" si="2"/>
        <v>0</v>
      </c>
      <c r="G36" s="88"/>
      <c r="H36" s="88"/>
      <c r="I36" s="88"/>
      <c r="J36" s="88"/>
      <c r="K36" s="90">
        <f t="shared" si="1"/>
        <v>0</v>
      </c>
    </row>
    <row r="37" spans="2:11" ht="14.25">
      <c r="B37" s="86" t="s">
        <v>261</v>
      </c>
      <c r="C37" s="87"/>
      <c r="D37" s="88"/>
      <c r="E37" s="89">
        <f t="shared" si="0"/>
        <v>0</v>
      </c>
      <c r="F37" s="88">
        <f t="shared" si="2"/>
        <v>0</v>
      </c>
      <c r="G37" s="88"/>
      <c r="H37" s="88"/>
      <c r="I37" s="88"/>
      <c r="J37" s="88"/>
      <c r="K37" s="90">
        <f t="shared" si="1"/>
        <v>0</v>
      </c>
    </row>
    <row r="38" spans="2:11" ht="14.25">
      <c r="B38" s="86" t="s">
        <v>262</v>
      </c>
      <c r="C38" s="87"/>
      <c r="D38" s="88"/>
      <c r="E38" s="89">
        <f t="shared" si="0"/>
        <v>0</v>
      </c>
      <c r="F38" s="88">
        <f t="shared" si="2"/>
        <v>0</v>
      </c>
      <c r="G38" s="88"/>
      <c r="H38" s="88"/>
      <c r="I38" s="88"/>
      <c r="J38" s="88"/>
      <c r="K38" s="90">
        <f t="shared" si="1"/>
        <v>0</v>
      </c>
    </row>
    <row r="39" spans="2:11" ht="14.25">
      <c r="B39" s="86" t="s">
        <v>263</v>
      </c>
      <c r="C39" s="87"/>
      <c r="D39" s="88"/>
      <c r="E39" s="89">
        <f t="shared" si="0"/>
        <v>0</v>
      </c>
      <c r="F39" s="88">
        <f t="shared" si="2"/>
        <v>0</v>
      </c>
      <c r="G39" s="88"/>
      <c r="H39" s="88"/>
      <c r="I39" s="88"/>
      <c r="J39" s="88"/>
      <c r="K39" s="90">
        <f t="shared" si="1"/>
        <v>0</v>
      </c>
    </row>
    <row r="40" spans="2:11" ht="14.25">
      <c r="B40" s="86" t="s">
        <v>264</v>
      </c>
      <c r="C40" s="87"/>
      <c r="D40" s="88"/>
      <c r="E40" s="89">
        <f t="shared" si="0"/>
        <v>0</v>
      </c>
      <c r="F40" s="88">
        <f t="shared" si="2"/>
        <v>0</v>
      </c>
      <c r="G40" s="88"/>
      <c r="H40" s="88"/>
      <c r="I40" s="88"/>
      <c r="J40" s="88"/>
      <c r="K40" s="90">
        <f t="shared" si="1"/>
        <v>0</v>
      </c>
    </row>
    <row r="41" spans="2:11" ht="14.25">
      <c r="B41" s="86" t="s">
        <v>265</v>
      </c>
      <c r="C41" s="87"/>
      <c r="D41" s="88"/>
      <c r="E41" s="89">
        <f t="shared" si="0"/>
        <v>0</v>
      </c>
      <c r="F41" s="88">
        <f t="shared" si="2"/>
        <v>0</v>
      </c>
      <c r="G41" s="88"/>
      <c r="H41" s="88"/>
      <c r="I41" s="88"/>
      <c r="J41" s="88"/>
      <c r="K41" s="90">
        <f t="shared" si="1"/>
        <v>0</v>
      </c>
    </row>
    <row r="42" spans="2:11" ht="14.25">
      <c r="B42" s="96" t="s">
        <v>266</v>
      </c>
      <c r="C42" s="87"/>
      <c r="D42" s="88"/>
      <c r="E42" s="89">
        <f t="shared" si="0"/>
        <v>0</v>
      </c>
      <c r="F42" s="88">
        <f t="shared" si="2"/>
        <v>0</v>
      </c>
      <c r="G42" s="88"/>
      <c r="H42" s="88"/>
      <c r="I42" s="88"/>
      <c r="J42" s="88"/>
      <c r="K42" s="90">
        <f t="shared" si="1"/>
        <v>0</v>
      </c>
    </row>
    <row r="43" spans="2:11" ht="14.25">
      <c r="B43" s="96" t="s">
        <v>267</v>
      </c>
      <c r="C43" s="87"/>
      <c r="D43" s="88"/>
      <c r="E43" s="89">
        <f t="shared" si="0"/>
        <v>0</v>
      </c>
      <c r="F43" s="88">
        <f t="shared" si="2"/>
        <v>0</v>
      </c>
      <c r="G43" s="88"/>
      <c r="H43" s="88"/>
      <c r="I43" s="88"/>
      <c r="J43" s="88"/>
      <c r="K43" s="90">
        <f t="shared" si="1"/>
        <v>0</v>
      </c>
    </row>
    <row r="44" spans="2:11" ht="14.25">
      <c r="B44" s="96" t="s">
        <v>268</v>
      </c>
      <c r="C44" s="87"/>
      <c r="D44" s="88"/>
      <c r="E44" s="89">
        <f t="shared" si="0"/>
        <v>0</v>
      </c>
      <c r="F44" s="88">
        <f t="shared" si="2"/>
        <v>0</v>
      </c>
      <c r="G44" s="88"/>
      <c r="H44" s="88"/>
      <c r="I44" s="88"/>
      <c r="J44" s="88"/>
      <c r="K44" s="90">
        <f t="shared" si="1"/>
        <v>0</v>
      </c>
    </row>
    <row r="45" spans="2:11" ht="14.25">
      <c r="B45" s="96" t="s">
        <v>269</v>
      </c>
      <c r="C45" s="87"/>
      <c r="D45" s="88"/>
      <c r="E45" s="89">
        <f t="shared" si="0"/>
        <v>0</v>
      </c>
      <c r="F45" s="88">
        <f t="shared" si="2"/>
        <v>0</v>
      </c>
      <c r="G45" s="88"/>
      <c r="H45" s="88"/>
      <c r="I45" s="88"/>
      <c r="J45" s="88"/>
      <c r="K45" s="90">
        <f t="shared" si="1"/>
        <v>0</v>
      </c>
    </row>
    <row r="46" spans="2:11" ht="14.25">
      <c r="B46" s="96" t="s">
        <v>270</v>
      </c>
      <c r="C46" s="87"/>
      <c r="D46" s="88"/>
      <c r="E46" s="89">
        <f t="shared" si="0"/>
        <v>0</v>
      </c>
      <c r="F46" s="88">
        <f>+$D$25</f>
        <v>0</v>
      </c>
      <c r="G46" s="88"/>
      <c r="H46" s="88"/>
      <c r="I46" s="88"/>
      <c r="J46" s="88"/>
      <c r="K46" s="90">
        <f t="shared" si="1"/>
        <v>0</v>
      </c>
    </row>
    <row r="47" spans="2:11" ht="14.25">
      <c r="B47" s="96" t="s">
        <v>271</v>
      </c>
      <c r="C47" s="87"/>
      <c r="D47" s="88"/>
      <c r="E47" s="89">
        <f t="shared" si="0"/>
        <v>0</v>
      </c>
      <c r="F47" s="88">
        <f t="shared" si="2"/>
        <v>0</v>
      </c>
      <c r="G47" s="88"/>
      <c r="H47" s="88"/>
      <c r="I47" s="88"/>
      <c r="J47" s="88"/>
      <c r="K47" s="90">
        <f t="shared" si="1"/>
        <v>0</v>
      </c>
    </row>
    <row r="48" spans="2:11" ht="14.25">
      <c r="B48" s="96" t="s">
        <v>272</v>
      </c>
      <c r="C48" s="87"/>
      <c r="D48" s="88"/>
      <c r="E48" s="89">
        <f t="shared" si="0"/>
        <v>0</v>
      </c>
      <c r="F48" s="88">
        <f t="shared" si="2"/>
        <v>0</v>
      </c>
      <c r="G48" s="88"/>
      <c r="H48" s="88"/>
      <c r="I48" s="88"/>
      <c r="J48" s="88"/>
      <c r="K48" s="90">
        <f t="shared" si="1"/>
        <v>0</v>
      </c>
    </row>
    <row r="49" spans="2:11" ht="14.25">
      <c r="B49" s="96" t="s">
        <v>273</v>
      </c>
      <c r="C49" s="87"/>
      <c r="D49" s="88"/>
      <c r="E49" s="89">
        <f t="shared" si="0"/>
        <v>0</v>
      </c>
      <c r="F49" s="88">
        <f t="shared" si="2"/>
        <v>0</v>
      </c>
      <c r="G49" s="88"/>
      <c r="H49" s="88"/>
      <c r="I49" s="88"/>
      <c r="J49" s="88"/>
      <c r="K49" s="90">
        <f t="shared" si="1"/>
        <v>0</v>
      </c>
    </row>
    <row r="50" spans="2:11" ht="14.25">
      <c r="B50" s="86" t="s">
        <v>274</v>
      </c>
      <c r="C50" s="87"/>
      <c r="D50" s="88"/>
      <c r="E50" s="89">
        <f t="shared" si="0"/>
        <v>0</v>
      </c>
      <c r="F50" s="88">
        <f t="shared" si="2"/>
        <v>0</v>
      </c>
      <c r="G50" s="88"/>
      <c r="H50" s="88"/>
      <c r="I50" s="88"/>
      <c r="J50" s="88"/>
      <c r="K50" s="90">
        <f t="shared" si="1"/>
        <v>0</v>
      </c>
    </row>
    <row r="51" spans="2:11" ht="14.25">
      <c r="B51" s="86" t="s">
        <v>275</v>
      </c>
      <c r="C51" s="87"/>
      <c r="D51" s="88"/>
      <c r="E51" s="89">
        <f t="shared" si="0"/>
        <v>0</v>
      </c>
      <c r="F51" s="88">
        <f t="shared" si="2"/>
        <v>0</v>
      </c>
      <c r="G51" s="88"/>
      <c r="H51" s="88"/>
      <c r="I51" s="88"/>
      <c r="J51" s="88"/>
      <c r="K51" s="90">
        <f t="shared" si="1"/>
        <v>0</v>
      </c>
    </row>
    <row r="52" spans="2:11" ht="14.25">
      <c r="B52" s="86" t="s">
        <v>276</v>
      </c>
      <c r="C52" s="87"/>
      <c r="D52" s="88"/>
      <c r="E52" s="89">
        <f t="shared" si="0"/>
        <v>0</v>
      </c>
      <c r="F52" s="88">
        <f t="shared" si="2"/>
        <v>0</v>
      </c>
      <c r="G52" s="88"/>
      <c r="H52" s="88"/>
      <c r="I52" s="88"/>
      <c r="J52" s="88"/>
      <c r="K52" s="90">
        <f t="shared" si="1"/>
        <v>0</v>
      </c>
    </row>
    <row r="53" spans="2:11" ht="14.25">
      <c r="B53" s="86" t="s">
        <v>277</v>
      </c>
      <c r="C53" s="87"/>
      <c r="D53" s="88"/>
      <c r="E53" s="89">
        <f t="shared" si="0"/>
        <v>0</v>
      </c>
      <c r="F53" s="88">
        <f t="shared" si="2"/>
        <v>0</v>
      </c>
      <c r="G53" s="88"/>
      <c r="H53" s="88"/>
      <c r="I53" s="88"/>
      <c r="J53" s="88"/>
      <c r="K53" s="90">
        <f t="shared" si="1"/>
        <v>0</v>
      </c>
    </row>
    <row r="54" spans="2:11" ht="14.25">
      <c r="B54" s="86" t="s">
        <v>278</v>
      </c>
      <c r="C54" s="87"/>
      <c r="D54" s="88"/>
      <c r="E54" s="89">
        <f t="shared" si="0"/>
        <v>0</v>
      </c>
      <c r="F54" s="88">
        <f t="shared" si="2"/>
        <v>0</v>
      </c>
      <c r="G54" s="88"/>
      <c r="H54" s="88"/>
      <c r="I54" s="88"/>
      <c r="J54" s="88"/>
      <c r="K54" s="90">
        <f t="shared" si="1"/>
        <v>0</v>
      </c>
    </row>
    <row r="55" spans="2:11" ht="14.25">
      <c r="B55" s="86" t="s">
        <v>279</v>
      </c>
      <c r="C55" s="87"/>
      <c r="D55" s="88"/>
      <c r="E55" s="89">
        <f t="shared" si="0"/>
        <v>0</v>
      </c>
      <c r="F55" s="88">
        <f t="shared" si="2"/>
        <v>0</v>
      </c>
      <c r="G55" s="88"/>
      <c r="H55" s="88"/>
      <c r="I55" s="88"/>
      <c r="J55" s="88"/>
      <c r="K55" s="90">
        <f t="shared" si="1"/>
        <v>0</v>
      </c>
    </row>
    <row r="56" spans="2:11" ht="14.25">
      <c r="B56" s="86" t="s">
        <v>280</v>
      </c>
      <c r="C56" s="87"/>
      <c r="D56" s="88"/>
      <c r="E56" s="89">
        <f t="shared" si="0"/>
        <v>0</v>
      </c>
      <c r="F56" s="88">
        <f t="shared" si="2"/>
        <v>0</v>
      </c>
      <c r="G56" s="88"/>
      <c r="H56" s="88"/>
      <c r="I56" s="88"/>
      <c r="J56" s="88"/>
      <c r="K56" s="90">
        <f t="shared" si="1"/>
        <v>0</v>
      </c>
    </row>
    <row r="57" spans="2:11" ht="14.25">
      <c r="B57" s="86" t="s">
        <v>281</v>
      </c>
      <c r="C57" s="87"/>
      <c r="D57" s="88"/>
      <c r="E57" s="89">
        <f t="shared" si="0"/>
        <v>0</v>
      </c>
      <c r="F57" s="88">
        <f t="shared" si="2"/>
        <v>0</v>
      </c>
      <c r="G57" s="88"/>
      <c r="H57" s="88"/>
      <c r="I57" s="88"/>
      <c r="J57" s="88"/>
      <c r="K57" s="90">
        <f t="shared" si="1"/>
        <v>0</v>
      </c>
    </row>
    <row r="58" spans="2:11" ht="14.25">
      <c r="B58" s="86" t="s">
        <v>282</v>
      </c>
      <c r="C58" s="87"/>
      <c r="D58" s="88"/>
      <c r="E58" s="89">
        <f t="shared" si="0"/>
        <v>0</v>
      </c>
      <c r="F58" s="88">
        <f t="shared" si="2"/>
        <v>0</v>
      </c>
      <c r="G58" s="88"/>
      <c r="H58" s="88"/>
      <c r="I58" s="88"/>
      <c r="J58" s="88"/>
      <c r="K58" s="90">
        <f t="shared" si="1"/>
        <v>0</v>
      </c>
    </row>
    <row r="59" spans="2:11" ht="14.25">
      <c r="B59" s="86" t="s">
        <v>283</v>
      </c>
      <c r="C59" s="87"/>
      <c r="D59" s="88"/>
      <c r="E59" s="89">
        <f t="shared" si="0"/>
        <v>0</v>
      </c>
      <c r="F59" s="88">
        <f t="shared" si="2"/>
        <v>0</v>
      </c>
      <c r="G59" s="88"/>
      <c r="H59" s="88"/>
      <c r="I59" s="88"/>
      <c r="J59" s="88"/>
      <c r="K59" s="90">
        <f t="shared" si="1"/>
        <v>0</v>
      </c>
    </row>
    <row r="60" spans="2:11" ht="14.25">
      <c r="B60" s="86" t="s">
        <v>284</v>
      </c>
      <c r="C60" s="87"/>
      <c r="D60" s="88"/>
      <c r="E60" s="89">
        <f t="shared" si="0"/>
        <v>0</v>
      </c>
      <c r="F60" s="88">
        <f t="shared" si="2"/>
        <v>0</v>
      </c>
      <c r="G60" s="88"/>
      <c r="H60" s="88"/>
      <c r="I60" s="88"/>
      <c r="J60" s="88"/>
      <c r="K60" s="90">
        <f t="shared" si="1"/>
        <v>0</v>
      </c>
    </row>
    <row r="61" spans="2:11" ht="14.25">
      <c r="B61" s="97" t="s">
        <v>285</v>
      </c>
      <c r="C61" s="87"/>
      <c r="D61" s="88"/>
      <c r="E61" s="89">
        <f t="shared" si="0"/>
        <v>0</v>
      </c>
      <c r="F61" s="88">
        <f t="shared" si="2"/>
        <v>0</v>
      </c>
      <c r="G61" s="88"/>
      <c r="H61" s="88"/>
      <c r="I61" s="88"/>
      <c r="J61" s="88"/>
      <c r="K61" s="90">
        <f t="shared" si="1"/>
        <v>0</v>
      </c>
    </row>
    <row r="62" spans="2:11" ht="14.25">
      <c r="B62" s="86" t="s">
        <v>286</v>
      </c>
      <c r="C62" s="87"/>
      <c r="D62" s="88"/>
      <c r="E62" s="89">
        <f t="shared" si="0"/>
        <v>0</v>
      </c>
      <c r="F62" s="88">
        <f t="shared" si="2"/>
        <v>0</v>
      </c>
      <c r="G62" s="88"/>
      <c r="H62" s="88"/>
      <c r="I62" s="88"/>
      <c r="J62" s="88"/>
      <c r="K62" s="90">
        <f t="shared" si="1"/>
        <v>0</v>
      </c>
    </row>
    <row r="63" spans="2:11" ht="14.25">
      <c r="B63" s="86" t="s">
        <v>287</v>
      </c>
      <c r="C63" s="87"/>
      <c r="D63" s="88"/>
      <c r="E63" s="89">
        <f t="shared" si="0"/>
        <v>0</v>
      </c>
      <c r="F63" s="88">
        <f t="shared" si="2"/>
        <v>0</v>
      </c>
      <c r="G63" s="88"/>
      <c r="H63" s="88"/>
      <c r="I63" s="88"/>
      <c r="J63" s="88"/>
      <c r="K63" s="90">
        <f t="shared" si="1"/>
        <v>0</v>
      </c>
    </row>
    <row r="64" spans="2:11" ht="14.25">
      <c r="B64" s="86" t="s">
        <v>288</v>
      </c>
      <c r="C64" s="87"/>
      <c r="D64" s="88"/>
      <c r="E64" s="89">
        <f t="shared" si="0"/>
        <v>0</v>
      </c>
      <c r="F64" s="88">
        <f t="shared" si="2"/>
        <v>0</v>
      </c>
      <c r="G64" s="88"/>
      <c r="H64" s="88"/>
      <c r="I64" s="88"/>
      <c r="J64" s="88"/>
      <c r="K64" s="90">
        <f t="shared" si="1"/>
        <v>0</v>
      </c>
    </row>
    <row r="65" spans="2:11" ht="14.25">
      <c r="B65" s="86" t="s">
        <v>289</v>
      </c>
      <c r="C65" s="87"/>
      <c r="D65" s="88"/>
      <c r="E65" s="89">
        <f t="shared" si="0"/>
        <v>0</v>
      </c>
      <c r="F65" s="88">
        <f t="shared" si="2"/>
        <v>0</v>
      </c>
      <c r="G65" s="88"/>
      <c r="H65" s="88"/>
      <c r="I65" s="88"/>
      <c r="J65" s="88"/>
      <c r="K65" s="90">
        <f t="shared" si="1"/>
        <v>0</v>
      </c>
    </row>
    <row r="66" spans="2:11" ht="14.25">
      <c r="B66" s="86" t="s">
        <v>290</v>
      </c>
      <c r="C66" s="87"/>
      <c r="D66" s="88"/>
      <c r="E66" s="89">
        <f t="shared" si="0"/>
        <v>0</v>
      </c>
      <c r="F66" s="88">
        <f t="shared" si="2"/>
        <v>0</v>
      </c>
      <c r="G66" s="88"/>
      <c r="H66" s="88"/>
      <c r="I66" s="88"/>
      <c r="J66" s="88"/>
      <c r="K66" s="90">
        <f t="shared" si="1"/>
        <v>0</v>
      </c>
    </row>
    <row r="67" spans="2:11" ht="14.25">
      <c r="B67" s="86" t="s">
        <v>291</v>
      </c>
      <c r="C67" s="87"/>
      <c r="D67" s="88"/>
      <c r="E67" s="89">
        <f t="shared" si="0"/>
        <v>0</v>
      </c>
      <c r="F67" s="88">
        <f t="shared" si="2"/>
        <v>0</v>
      </c>
      <c r="G67" s="88"/>
      <c r="H67" s="88"/>
      <c r="I67" s="88"/>
      <c r="J67" s="88"/>
      <c r="K67" s="90">
        <f t="shared" si="1"/>
        <v>0</v>
      </c>
    </row>
    <row r="68" spans="2:11" ht="14.25">
      <c r="B68" s="86" t="s">
        <v>292</v>
      </c>
      <c r="C68" s="87"/>
      <c r="D68" s="88"/>
      <c r="E68" s="89">
        <f t="shared" si="0"/>
        <v>0</v>
      </c>
      <c r="F68" s="88">
        <f t="shared" si="2"/>
        <v>0</v>
      </c>
      <c r="G68" s="88"/>
      <c r="H68" s="88"/>
      <c r="I68" s="88"/>
      <c r="J68" s="88"/>
      <c r="K68" s="90">
        <f t="shared" si="1"/>
        <v>0</v>
      </c>
    </row>
    <row r="69" spans="2:11" ht="14.25">
      <c r="B69" s="86" t="s">
        <v>293</v>
      </c>
      <c r="C69" s="87"/>
      <c r="D69" s="88"/>
      <c r="E69" s="89">
        <f t="shared" si="0"/>
        <v>0</v>
      </c>
      <c r="F69" s="88">
        <f t="shared" si="2"/>
        <v>0</v>
      </c>
      <c r="G69" s="88"/>
      <c r="H69" s="88"/>
      <c r="I69" s="88"/>
      <c r="J69" s="88"/>
      <c r="K69" s="90">
        <f t="shared" si="1"/>
        <v>0</v>
      </c>
    </row>
    <row r="70" spans="2:11" ht="14.25">
      <c r="B70" s="86" t="s">
        <v>294</v>
      </c>
      <c r="C70" s="87"/>
      <c r="D70" s="88"/>
      <c r="E70" s="89">
        <f t="shared" si="0"/>
        <v>0</v>
      </c>
      <c r="F70" s="88">
        <f t="shared" si="2"/>
        <v>0</v>
      </c>
      <c r="G70" s="88"/>
      <c r="H70" s="88"/>
      <c r="I70" s="88"/>
      <c r="J70" s="88"/>
      <c r="K70" s="90">
        <f t="shared" si="1"/>
        <v>0</v>
      </c>
    </row>
    <row r="71" spans="2:11" ht="14.25">
      <c r="B71" s="86" t="s">
        <v>295</v>
      </c>
      <c r="C71" s="87"/>
      <c r="D71" s="88"/>
      <c r="E71" s="89">
        <f t="shared" si="0"/>
        <v>0</v>
      </c>
      <c r="F71" s="88">
        <f t="shared" si="2"/>
        <v>0</v>
      </c>
      <c r="G71" s="88"/>
      <c r="H71" s="88"/>
      <c r="I71" s="88"/>
      <c r="J71" s="88"/>
      <c r="K71" s="90">
        <f t="shared" si="1"/>
        <v>0</v>
      </c>
    </row>
    <row r="72" spans="2:11" ht="14.25">
      <c r="B72" s="86" t="s">
        <v>296</v>
      </c>
      <c r="C72" s="87"/>
      <c r="D72" s="88"/>
      <c r="E72" s="89">
        <f t="shared" si="0"/>
        <v>0</v>
      </c>
      <c r="F72" s="88">
        <f t="shared" si="2"/>
        <v>0</v>
      </c>
      <c r="G72" s="88"/>
      <c r="H72" s="88"/>
      <c r="I72" s="88"/>
      <c r="J72" s="88"/>
      <c r="K72" s="90">
        <f t="shared" si="1"/>
        <v>0</v>
      </c>
    </row>
    <row r="73" spans="2:11" ht="14.25">
      <c r="B73" s="86" t="s">
        <v>297</v>
      </c>
      <c r="C73" s="87"/>
      <c r="D73" s="88"/>
      <c r="E73" s="89">
        <f t="shared" si="0"/>
        <v>0</v>
      </c>
      <c r="F73" s="88">
        <f t="shared" si="2"/>
        <v>0</v>
      </c>
      <c r="G73" s="88"/>
      <c r="H73" s="88"/>
      <c r="I73" s="88"/>
      <c r="J73" s="88"/>
      <c r="K73" s="90">
        <f t="shared" si="1"/>
        <v>0</v>
      </c>
    </row>
    <row r="74" spans="2:11" ht="14.25">
      <c r="B74" s="86" t="s">
        <v>298</v>
      </c>
      <c r="C74" s="87"/>
      <c r="D74" s="88"/>
      <c r="E74" s="89">
        <f t="shared" si="0"/>
        <v>0</v>
      </c>
      <c r="F74" s="88">
        <f t="shared" si="2"/>
        <v>0</v>
      </c>
      <c r="G74" s="88"/>
      <c r="H74" s="88"/>
      <c r="I74" s="88"/>
      <c r="J74" s="88"/>
      <c r="K74" s="90">
        <f t="shared" si="1"/>
        <v>0</v>
      </c>
    </row>
    <row r="75" spans="2:11" ht="14.25">
      <c r="B75" s="86" t="s">
        <v>299</v>
      </c>
      <c r="C75" s="87"/>
      <c r="D75" s="88"/>
      <c r="E75" s="89">
        <f t="shared" si="0"/>
        <v>0</v>
      </c>
      <c r="F75" s="88">
        <f t="shared" si="2"/>
        <v>0</v>
      </c>
      <c r="G75" s="88"/>
      <c r="H75" s="88"/>
      <c r="I75" s="88"/>
      <c r="J75" s="88"/>
      <c r="K75" s="90">
        <f t="shared" si="1"/>
        <v>0</v>
      </c>
    </row>
    <row r="76" spans="2:11" ht="14.25">
      <c r="B76" s="86" t="s">
        <v>300</v>
      </c>
      <c r="C76" s="87"/>
      <c r="D76" s="88"/>
      <c r="E76" s="89">
        <f t="shared" si="0"/>
        <v>0</v>
      </c>
      <c r="F76" s="88">
        <f t="shared" si="2"/>
        <v>0</v>
      </c>
      <c r="G76" s="88"/>
      <c r="H76" s="88"/>
      <c r="I76" s="88"/>
      <c r="J76" s="88"/>
      <c r="K76" s="90">
        <f t="shared" si="1"/>
        <v>0</v>
      </c>
    </row>
    <row r="77" spans="2:11" ht="14.25">
      <c r="B77" s="86" t="s">
        <v>301</v>
      </c>
      <c r="C77" s="87"/>
      <c r="D77" s="88"/>
      <c r="E77" s="89">
        <f t="shared" si="0"/>
        <v>0</v>
      </c>
      <c r="F77" s="88">
        <f t="shared" si="2"/>
        <v>0</v>
      </c>
      <c r="G77" s="88"/>
      <c r="H77" s="88"/>
      <c r="I77" s="88"/>
      <c r="J77" s="88"/>
      <c r="K77" s="90">
        <f t="shared" si="1"/>
        <v>0</v>
      </c>
    </row>
    <row r="78" spans="2:11" ht="14.25">
      <c r="B78" s="86" t="s">
        <v>302</v>
      </c>
      <c r="C78" s="87"/>
      <c r="D78" s="88"/>
      <c r="E78" s="89">
        <f t="shared" si="0"/>
        <v>0</v>
      </c>
      <c r="F78" s="88">
        <f t="shared" si="2"/>
        <v>0</v>
      </c>
      <c r="G78" s="88"/>
      <c r="H78" s="88"/>
      <c r="I78" s="88"/>
      <c r="J78" s="88"/>
      <c r="K78" s="90">
        <f t="shared" si="1"/>
        <v>0</v>
      </c>
    </row>
    <row r="79" spans="2:11" ht="14.25">
      <c r="B79" s="86" t="s">
        <v>302</v>
      </c>
      <c r="C79" s="87"/>
      <c r="D79" s="88"/>
      <c r="E79" s="89">
        <f t="shared" si="0"/>
        <v>0</v>
      </c>
      <c r="F79" s="88">
        <f t="shared" si="2"/>
        <v>0</v>
      </c>
      <c r="G79" s="88"/>
      <c r="H79" s="88"/>
      <c r="I79" s="88"/>
      <c r="J79" s="88"/>
      <c r="K79" s="90">
        <f t="shared" si="1"/>
        <v>0</v>
      </c>
    </row>
    <row r="80" spans="2:11" ht="14.25">
      <c r="B80" s="86" t="s">
        <v>303</v>
      </c>
      <c r="C80" s="87"/>
      <c r="D80" s="88"/>
      <c r="E80" s="89">
        <f t="shared" si="0"/>
        <v>0</v>
      </c>
      <c r="F80" s="88">
        <f t="shared" si="2"/>
        <v>0</v>
      </c>
      <c r="G80" s="88"/>
      <c r="H80" s="88"/>
      <c r="I80" s="88"/>
      <c r="J80" s="88"/>
      <c r="K80" s="90">
        <f t="shared" si="1"/>
        <v>0</v>
      </c>
    </row>
    <row r="81" spans="2:11" ht="14.25">
      <c r="B81" s="86" t="s">
        <v>304</v>
      </c>
      <c r="C81" s="87"/>
      <c r="D81" s="88"/>
      <c r="E81" s="89">
        <f t="shared" si="0"/>
        <v>0</v>
      </c>
      <c r="F81" s="88">
        <f t="shared" si="2"/>
        <v>0</v>
      </c>
      <c r="G81" s="88"/>
      <c r="H81" s="88"/>
      <c r="I81" s="88"/>
      <c r="J81" s="88"/>
      <c r="K81" s="90">
        <f t="shared" si="1"/>
        <v>0</v>
      </c>
    </row>
    <row r="82" spans="2:11" ht="14.25">
      <c r="B82" s="86" t="s">
        <v>305</v>
      </c>
      <c r="C82" s="87"/>
      <c r="D82" s="88"/>
      <c r="E82" s="89">
        <f t="shared" si="0"/>
        <v>0</v>
      </c>
      <c r="F82" s="88">
        <f t="shared" si="2"/>
        <v>0</v>
      </c>
      <c r="G82" s="88"/>
      <c r="H82" s="88"/>
      <c r="I82" s="88"/>
      <c r="J82" s="88"/>
      <c r="K82" s="90">
        <f t="shared" si="1"/>
        <v>0</v>
      </c>
    </row>
    <row r="83" spans="2:11" ht="14.25">
      <c r="B83" s="86" t="s">
        <v>306</v>
      </c>
      <c r="C83" s="87"/>
      <c r="D83" s="88"/>
      <c r="E83" s="89">
        <f t="shared" si="0"/>
        <v>0</v>
      </c>
      <c r="F83" s="88">
        <f t="shared" si="2"/>
        <v>0</v>
      </c>
      <c r="G83" s="88"/>
      <c r="H83" s="88"/>
      <c r="I83" s="88"/>
      <c r="J83" s="88"/>
      <c r="K83" s="90">
        <f t="shared" si="1"/>
        <v>0</v>
      </c>
    </row>
    <row r="84" spans="2:11" ht="14.25">
      <c r="B84" s="86" t="s">
        <v>307</v>
      </c>
      <c r="C84" s="87"/>
      <c r="D84" s="88"/>
      <c r="E84" s="89">
        <f t="shared" si="0"/>
        <v>0</v>
      </c>
      <c r="F84" s="88">
        <f t="shared" si="2"/>
        <v>0</v>
      </c>
      <c r="G84" s="88"/>
      <c r="H84" s="88"/>
      <c r="I84" s="88"/>
      <c r="J84" s="88"/>
      <c r="K84" s="90">
        <f t="shared" si="1"/>
        <v>0</v>
      </c>
    </row>
    <row r="85" spans="2:11" ht="14.25">
      <c r="B85" s="86" t="s">
        <v>308</v>
      </c>
      <c r="C85" s="87"/>
      <c r="D85" s="88"/>
      <c r="E85" s="89">
        <f t="shared" si="0"/>
        <v>0</v>
      </c>
      <c r="F85" s="88">
        <f t="shared" si="2"/>
        <v>0</v>
      </c>
      <c r="G85" s="88"/>
      <c r="H85" s="88"/>
      <c r="I85" s="88"/>
      <c r="J85" s="88"/>
      <c r="K85" s="90">
        <f t="shared" si="1"/>
        <v>0</v>
      </c>
    </row>
    <row r="86" spans="2:11" ht="14.25">
      <c r="B86" s="86" t="s">
        <v>309</v>
      </c>
      <c r="C86" s="87"/>
      <c r="D86" s="88"/>
      <c r="E86" s="89">
        <f t="shared" si="0"/>
        <v>0</v>
      </c>
      <c r="F86" s="88">
        <f t="shared" si="2"/>
        <v>0</v>
      </c>
      <c r="G86" s="88"/>
      <c r="H86" s="88"/>
      <c r="I86" s="88"/>
      <c r="J86" s="88"/>
      <c r="K86" s="90">
        <f t="shared" si="1"/>
        <v>0</v>
      </c>
    </row>
    <row r="87" spans="2:11" ht="14.25">
      <c r="B87" s="86" t="s">
        <v>310</v>
      </c>
      <c r="C87" s="87"/>
      <c r="D87" s="88"/>
      <c r="E87" s="89">
        <f t="shared" si="0"/>
        <v>0</v>
      </c>
      <c r="F87" s="88">
        <f t="shared" si="2"/>
        <v>0</v>
      </c>
      <c r="G87" s="88"/>
      <c r="H87" s="88"/>
      <c r="I87" s="88"/>
      <c r="J87" s="88"/>
      <c r="K87" s="90">
        <f t="shared" si="1"/>
        <v>0</v>
      </c>
    </row>
    <row r="88" spans="2:11" ht="14.25">
      <c r="B88" s="86" t="s">
        <v>311</v>
      </c>
      <c r="C88" s="87"/>
      <c r="D88" s="88"/>
      <c r="E88" s="89">
        <f t="shared" si="0"/>
        <v>0</v>
      </c>
      <c r="F88" s="88">
        <f t="shared" si="2"/>
        <v>0</v>
      </c>
      <c r="G88" s="88"/>
      <c r="H88" s="88"/>
      <c r="I88" s="88"/>
      <c r="J88" s="88"/>
      <c r="K88" s="90">
        <f t="shared" si="1"/>
        <v>0</v>
      </c>
    </row>
    <row r="89" spans="2:11" ht="14.25">
      <c r="B89" s="86" t="s">
        <v>312</v>
      </c>
      <c r="C89" s="87"/>
      <c r="D89" s="88"/>
      <c r="E89" s="89">
        <f t="shared" si="0"/>
        <v>0</v>
      </c>
      <c r="F89" s="88">
        <f t="shared" si="2"/>
        <v>0</v>
      </c>
      <c r="G89" s="88"/>
      <c r="H89" s="88"/>
      <c r="I89" s="88"/>
      <c r="J89" s="88"/>
      <c r="K89" s="90">
        <f t="shared" si="1"/>
        <v>0</v>
      </c>
    </row>
    <row r="90" spans="2:11" ht="14.25">
      <c r="B90" s="97" t="s">
        <v>313</v>
      </c>
      <c r="C90" s="87"/>
      <c r="D90" s="88"/>
      <c r="E90" s="89">
        <f t="shared" ref="E90:E153" si="3">+ROUND(D90*(1+$C90),0)</f>
        <v>0</v>
      </c>
      <c r="F90" s="88">
        <f t="shared" si="2"/>
        <v>0</v>
      </c>
      <c r="G90" s="88"/>
      <c r="H90" s="88"/>
      <c r="I90" s="88"/>
      <c r="J90" s="88"/>
      <c r="K90" s="90">
        <f t="shared" ref="K90:K153" si="4">SUM(E90:J90)</f>
        <v>0</v>
      </c>
    </row>
    <row r="91" spans="2:11" ht="14.25">
      <c r="B91" s="86" t="s">
        <v>313</v>
      </c>
      <c r="C91" s="87"/>
      <c r="D91" s="88"/>
      <c r="E91" s="89">
        <f t="shared" si="3"/>
        <v>0</v>
      </c>
      <c r="F91" s="88">
        <f t="shared" si="2"/>
        <v>0</v>
      </c>
      <c r="G91" s="88"/>
      <c r="H91" s="88"/>
      <c r="I91" s="88"/>
      <c r="J91" s="88"/>
      <c r="K91" s="90">
        <f t="shared" si="4"/>
        <v>0</v>
      </c>
    </row>
    <row r="92" spans="2:11" ht="14.25">
      <c r="B92" s="86" t="s">
        <v>314</v>
      </c>
      <c r="C92" s="87"/>
      <c r="D92" s="88"/>
      <c r="E92" s="89">
        <f t="shared" si="3"/>
        <v>0</v>
      </c>
      <c r="F92" s="88">
        <f t="shared" si="2"/>
        <v>0</v>
      </c>
      <c r="G92" s="88"/>
      <c r="H92" s="88"/>
      <c r="I92" s="88"/>
      <c r="J92" s="88"/>
      <c r="K92" s="90">
        <f t="shared" si="4"/>
        <v>0</v>
      </c>
    </row>
    <row r="93" spans="2:11" ht="14.25">
      <c r="B93" s="98" t="s">
        <v>315</v>
      </c>
      <c r="C93" s="87"/>
      <c r="D93" s="88"/>
      <c r="E93" s="89">
        <f t="shared" si="3"/>
        <v>0</v>
      </c>
      <c r="F93" s="88">
        <f t="shared" si="2"/>
        <v>0</v>
      </c>
      <c r="G93" s="88"/>
      <c r="H93" s="88"/>
      <c r="I93" s="88"/>
      <c r="J93" s="88"/>
      <c r="K93" s="90">
        <f t="shared" si="4"/>
        <v>0</v>
      </c>
    </row>
    <row r="94" spans="2:11" ht="14.25">
      <c r="B94" s="98" t="s">
        <v>316</v>
      </c>
      <c r="C94" s="87"/>
      <c r="D94" s="88"/>
      <c r="E94" s="89">
        <f t="shared" si="3"/>
        <v>0</v>
      </c>
      <c r="F94" s="88">
        <f t="shared" si="2"/>
        <v>0</v>
      </c>
      <c r="G94" s="88"/>
      <c r="H94" s="88"/>
      <c r="I94" s="88"/>
      <c r="J94" s="88"/>
      <c r="K94" s="90">
        <f t="shared" si="4"/>
        <v>0</v>
      </c>
    </row>
    <row r="95" spans="2:11" ht="14.25">
      <c r="B95" s="98" t="s">
        <v>317</v>
      </c>
      <c r="C95" s="87"/>
      <c r="D95" s="88"/>
      <c r="E95" s="89">
        <f t="shared" si="3"/>
        <v>0</v>
      </c>
      <c r="F95" s="88">
        <f t="shared" ref="F95:F160" si="5">+$D$25</f>
        <v>0</v>
      </c>
      <c r="G95" s="88"/>
      <c r="H95" s="88"/>
      <c r="I95" s="88"/>
      <c r="J95" s="88"/>
      <c r="K95" s="90">
        <f t="shared" si="4"/>
        <v>0</v>
      </c>
    </row>
    <row r="96" spans="2:11" ht="14.25">
      <c r="B96" s="86" t="s">
        <v>318</v>
      </c>
      <c r="C96" s="87"/>
      <c r="D96" s="88"/>
      <c r="E96" s="89">
        <f t="shared" si="3"/>
        <v>0</v>
      </c>
      <c r="F96" s="88">
        <f t="shared" si="5"/>
        <v>0</v>
      </c>
      <c r="G96" s="88"/>
      <c r="H96" s="88"/>
      <c r="I96" s="88"/>
      <c r="J96" s="88"/>
      <c r="K96" s="90">
        <f t="shared" si="4"/>
        <v>0</v>
      </c>
    </row>
    <row r="97" spans="2:11" ht="14.25">
      <c r="B97" s="98" t="s">
        <v>319</v>
      </c>
      <c r="C97" s="87"/>
      <c r="D97" s="88"/>
      <c r="E97" s="89">
        <f t="shared" si="3"/>
        <v>0</v>
      </c>
      <c r="F97" s="88">
        <f t="shared" si="5"/>
        <v>0</v>
      </c>
      <c r="G97" s="88"/>
      <c r="H97" s="88"/>
      <c r="I97" s="88"/>
      <c r="J97" s="88"/>
      <c r="K97" s="90">
        <f t="shared" si="4"/>
        <v>0</v>
      </c>
    </row>
    <row r="98" spans="2:11" ht="14.25">
      <c r="B98" s="86" t="s">
        <v>320</v>
      </c>
      <c r="C98" s="87"/>
      <c r="D98" s="88"/>
      <c r="E98" s="89">
        <f t="shared" si="3"/>
        <v>0</v>
      </c>
      <c r="F98" s="88">
        <f t="shared" si="5"/>
        <v>0</v>
      </c>
      <c r="G98" s="88"/>
      <c r="H98" s="88"/>
      <c r="I98" s="88"/>
      <c r="J98" s="88"/>
      <c r="K98" s="90">
        <f t="shared" si="4"/>
        <v>0</v>
      </c>
    </row>
    <row r="99" spans="2:11" ht="14.25">
      <c r="B99" s="98" t="s">
        <v>321</v>
      </c>
      <c r="C99" s="87"/>
      <c r="D99" s="88"/>
      <c r="E99" s="89">
        <f t="shared" si="3"/>
        <v>0</v>
      </c>
      <c r="F99" s="88">
        <f t="shared" si="5"/>
        <v>0</v>
      </c>
      <c r="G99" s="88"/>
      <c r="H99" s="88"/>
      <c r="I99" s="88"/>
      <c r="J99" s="88"/>
      <c r="K99" s="90">
        <f t="shared" si="4"/>
        <v>0</v>
      </c>
    </row>
    <row r="100" spans="2:11" ht="14.25">
      <c r="B100" s="98" t="s">
        <v>322</v>
      </c>
      <c r="C100" s="87"/>
      <c r="D100" s="88"/>
      <c r="E100" s="89">
        <f t="shared" si="3"/>
        <v>0</v>
      </c>
      <c r="F100" s="88">
        <f t="shared" si="5"/>
        <v>0</v>
      </c>
      <c r="G100" s="88"/>
      <c r="H100" s="88"/>
      <c r="I100" s="88"/>
      <c r="J100" s="88"/>
      <c r="K100" s="90">
        <f t="shared" si="4"/>
        <v>0</v>
      </c>
    </row>
    <row r="101" spans="2:11" ht="14.25">
      <c r="B101" s="86" t="s">
        <v>323</v>
      </c>
      <c r="C101" s="87"/>
      <c r="D101" s="88"/>
      <c r="E101" s="89">
        <f t="shared" si="3"/>
        <v>0</v>
      </c>
      <c r="F101" s="88">
        <f t="shared" si="5"/>
        <v>0</v>
      </c>
      <c r="G101" s="88"/>
      <c r="H101" s="88"/>
      <c r="I101" s="88"/>
      <c r="J101" s="88"/>
      <c r="K101" s="90">
        <f t="shared" si="4"/>
        <v>0</v>
      </c>
    </row>
    <row r="102" spans="2:11" ht="14.25">
      <c r="B102" s="98" t="s">
        <v>324</v>
      </c>
      <c r="C102" s="87"/>
      <c r="D102" s="88"/>
      <c r="E102" s="89">
        <f t="shared" si="3"/>
        <v>0</v>
      </c>
      <c r="F102" s="88">
        <f t="shared" si="5"/>
        <v>0</v>
      </c>
      <c r="G102" s="88"/>
      <c r="H102" s="88"/>
      <c r="I102" s="88"/>
      <c r="J102" s="88"/>
      <c r="K102" s="90">
        <f t="shared" si="4"/>
        <v>0</v>
      </c>
    </row>
    <row r="103" spans="2:11" ht="14.25">
      <c r="B103" s="86" t="s">
        <v>325</v>
      </c>
      <c r="C103" s="87"/>
      <c r="D103" s="88"/>
      <c r="E103" s="89">
        <f t="shared" si="3"/>
        <v>0</v>
      </c>
      <c r="F103" s="88">
        <f t="shared" si="5"/>
        <v>0</v>
      </c>
      <c r="G103" s="88"/>
      <c r="H103" s="88"/>
      <c r="I103" s="88"/>
      <c r="J103" s="88"/>
      <c r="K103" s="90">
        <f t="shared" si="4"/>
        <v>0</v>
      </c>
    </row>
    <row r="104" spans="2:11" ht="14.25">
      <c r="B104" s="86" t="s">
        <v>326</v>
      </c>
      <c r="C104" s="87"/>
      <c r="D104" s="88"/>
      <c r="E104" s="89">
        <f t="shared" si="3"/>
        <v>0</v>
      </c>
      <c r="F104" s="88">
        <f t="shared" si="5"/>
        <v>0</v>
      </c>
      <c r="G104" s="88"/>
      <c r="H104" s="88"/>
      <c r="I104" s="88"/>
      <c r="J104" s="88"/>
      <c r="K104" s="90">
        <f t="shared" si="4"/>
        <v>0</v>
      </c>
    </row>
    <row r="105" spans="2:11" ht="14.25">
      <c r="B105" s="86" t="s">
        <v>327</v>
      </c>
      <c r="C105" s="87"/>
      <c r="D105" s="88"/>
      <c r="E105" s="89">
        <f t="shared" si="3"/>
        <v>0</v>
      </c>
      <c r="F105" s="88">
        <f t="shared" si="5"/>
        <v>0</v>
      </c>
      <c r="G105" s="88"/>
      <c r="H105" s="88"/>
      <c r="I105" s="88"/>
      <c r="J105" s="88"/>
      <c r="K105" s="90">
        <f t="shared" si="4"/>
        <v>0</v>
      </c>
    </row>
    <row r="106" spans="2:11" ht="14.25">
      <c r="B106" s="86" t="s">
        <v>328</v>
      </c>
      <c r="C106" s="87"/>
      <c r="D106" s="88"/>
      <c r="E106" s="89">
        <f t="shared" si="3"/>
        <v>0</v>
      </c>
      <c r="F106" s="88">
        <f t="shared" si="5"/>
        <v>0</v>
      </c>
      <c r="G106" s="88"/>
      <c r="H106" s="88"/>
      <c r="I106" s="88"/>
      <c r="J106" s="88"/>
      <c r="K106" s="90">
        <f t="shared" si="4"/>
        <v>0</v>
      </c>
    </row>
    <row r="107" spans="2:11" ht="14.25">
      <c r="B107" s="86" t="s">
        <v>329</v>
      </c>
      <c r="C107" s="87"/>
      <c r="D107" s="88"/>
      <c r="E107" s="89">
        <f t="shared" si="3"/>
        <v>0</v>
      </c>
      <c r="F107" s="88">
        <f t="shared" si="5"/>
        <v>0</v>
      </c>
      <c r="G107" s="88"/>
      <c r="H107" s="88"/>
      <c r="I107" s="88"/>
      <c r="J107" s="88"/>
      <c r="K107" s="90">
        <f t="shared" si="4"/>
        <v>0</v>
      </c>
    </row>
    <row r="108" spans="2:11" ht="14.25">
      <c r="B108" s="86" t="s">
        <v>330</v>
      </c>
      <c r="C108" s="87"/>
      <c r="D108" s="88"/>
      <c r="E108" s="89">
        <f t="shared" si="3"/>
        <v>0</v>
      </c>
      <c r="F108" s="88">
        <f t="shared" si="5"/>
        <v>0</v>
      </c>
      <c r="G108" s="88"/>
      <c r="H108" s="88"/>
      <c r="I108" s="88"/>
      <c r="J108" s="88"/>
      <c r="K108" s="90">
        <f t="shared" si="4"/>
        <v>0</v>
      </c>
    </row>
    <row r="109" spans="2:11" ht="14.25">
      <c r="B109" s="86" t="s">
        <v>331</v>
      </c>
      <c r="C109" s="87"/>
      <c r="D109" s="88"/>
      <c r="E109" s="89">
        <f t="shared" si="3"/>
        <v>0</v>
      </c>
      <c r="F109" s="88">
        <f>+D26</f>
        <v>0</v>
      </c>
      <c r="G109" s="88"/>
      <c r="H109" s="88"/>
      <c r="I109" s="88"/>
      <c r="J109" s="88"/>
      <c r="K109" s="90">
        <f t="shared" si="4"/>
        <v>0</v>
      </c>
    </row>
    <row r="110" spans="2:11" ht="14.25">
      <c r="B110" s="86" t="s">
        <v>332</v>
      </c>
      <c r="C110" s="87"/>
      <c r="D110" s="88"/>
      <c r="E110" s="89">
        <f t="shared" si="3"/>
        <v>0</v>
      </c>
      <c r="F110" s="88">
        <f t="shared" si="5"/>
        <v>0</v>
      </c>
      <c r="G110" s="88"/>
      <c r="H110" s="88"/>
      <c r="I110" s="88"/>
      <c r="J110" s="88"/>
      <c r="K110" s="90">
        <f t="shared" si="4"/>
        <v>0</v>
      </c>
    </row>
    <row r="111" spans="2:11" ht="14.25">
      <c r="B111" s="86" t="s">
        <v>333</v>
      </c>
      <c r="C111" s="87"/>
      <c r="D111" s="88"/>
      <c r="E111" s="89">
        <f t="shared" si="3"/>
        <v>0</v>
      </c>
      <c r="F111" s="88">
        <f t="shared" si="5"/>
        <v>0</v>
      </c>
      <c r="G111" s="88"/>
      <c r="H111" s="88"/>
      <c r="I111" s="88"/>
      <c r="J111" s="88"/>
      <c r="K111" s="90">
        <f t="shared" si="4"/>
        <v>0</v>
      </c>
    </row>
    <row r="112" spans="2:11" ht="14.25">
      <c r="B112" s="86" t="s">
        <v>334</v>
      </c>
      <c r="C112" s="87"/>
      <c r="D112" s="88"/>
      <c r="E112" s="89">
        <f t="shared" si="3"/>
        <v>0</v>
      </c>
      <c r="F112" s="88">
        <f t="shared" si="5"/>
        <v>0</v>
      </c>
      <c r="G112" s="88"/>
      <c r="H112" s="88"/>
      <c r="I112" s="88"/>
      <c r="J112" s="88"/>
      <c r="K112" s="90">
        <f t="shared" si="4"/>
        <v>0</v>
      </c>
    </row>
    <row r="113" spans="2:11" ht="14.25">
      <c r="B113" s="86" t="s">
        <v>335</v>
      </c>
      <c r="C113" s="87"/>
      <c r="D113" s="88"/>
      <c r="E113" s="89">
        <f t="shared" si="3"/>
        <v>0</v>
      </c>
      <c r="F113" s="88">
        <f t="shared" si="5"/>
        <v>0</v>
      </c>
      <c r="G113" s="88"/>
      <c r="H113" s="88"/>
      <c r="I113" s="88"/>
      <c r="J113" s="88"/>
      <c r="K113" s="90">
        <f t="shared" si="4"/>
        <v>0</v>
      </c>
    </row>
    <row r="114" spans="2:11" ht="14.25">
      <c r="B114" s="86" t="s">
        <v>336</v>
      </c>
      <c r="C114" s="87"/>
      <c r="D114" s="88"/>
      <c r="E114" s="89">
        <f t="shared" si="3"/>
        <v>0</v>
      </c>
      <c r="F114" s="88">
        <f>+D26</f>
        <v>0</v>
      </c>
      <c r="G114" s="88"/>
      <c r="H114" s="88"/>
      <c r="I114" s="88"/>
      <c r="J114" s="88"/>
      <c r="K114" s="90">
        <f t="shared" si="4"/>
        <v>0</v>
      </c>
    </row>
    <row r="115" spans="2:11" ht="14.25">
      <c r="B115" s="86" t="s">
        <v>337</v>
      </c>
      <c r="C115" s="87"/>
      <c r="D115" s="88"/>
      <c r="E115" s="89">
        <f t="shared" si="3"/>
        <v>0</v>
      </c>
      <c r="F115" s="88">
        <f t="shared" si="5"/>
        <v>0</v>
      </c>
      <c r="G115" s="88"/>
      <c r="H115" s="88"/>
      <c r="I115" s="88"/>
      <c r="J115" s="88"/>
      <c r="K115" s="90">
        <f t="shared" si="4"/>
        <v>0</v>
      </c>
    </row>
    <row r="116" spans="2:11" ht="14.25">
      <c r="B116" s="86" t="s">
        <v>338</v>
      </c>
      <c r="C116" s="87"/>
      <c r="D116" s="88"/>
      <c r="E116" s="89">
        <f t="shared" si="3"/>
        <v>0</v>
      </c>
      <c r="F116" s="88">
        <f t="shared" si="5"/>
        <v>0</v>
      </c>
      <c r="G116" s="88"/>
      <c r="H116" s="88"/>
      <c r="I116" s="88"/>
      <c r="J116" s="88"/>
      <c r="K116" s="90">
        <f t="shared" si="4"/>
        <v>0</v>
      </c>
    </row>
    <row r="117" spans="2:11" ht="14.25">
      <c r="B117" s="86" t="s">
        <v>339</v>
      </c>
      <c r="C117" s="87"/>
      <c r="D117" s="88"/>
      <c r="E117" s="89">
        <f t="shared" si="3"/>
        <v>0</v>
      </c>
      <c r="F117" s="88">
        <f t="shared" si="5"/>
        <v>0</v>
      </c>
      <c r="G117" s="88"/>
      <c r="H117" s="88"/>
      <c r="I117" s="88"/>
      <c r="J117" s="88"/>
      <c r="K117" s="90">
        <f t="shared" si="4"/>
        <v>0</v>
      </c>
    </row>
    <row r="118" spans="2:11" ht="14.25">
      <c r="B118" s="86" t="s">
        <v>340</v>
      </c>
      <c r="C118" s="87"/>
      <c r="D118" s="88"/>
      <c r="E118" s="89">
        <f t="shared" si="3"/>
        <v>0</v>
      </c>
      <c r="F118" s="88">
        <f>+D26</f>
        <v>0</v>
      </c>
      <c r="G118" s="88"/>
      <c r="H118" s="88"/>
      <c r="I118" s="88"/>
      <c r="J118" s="88"/>
      <c r="K118" s="90">
        <f t="shared" si="4"/>
        <v>0</v>
      </c>
    </row>
    <row r="119" spans="2:11" ht="14.25">
      <c r="B119" s="86" t="s">
        <v>341</v>
      </c>
      <c r="C119" s="87"/>
      <c r="D119" s="88"/>
      <c r="E119" s="89">
        <f t="shared" si="3"/>
        <v>0</v>
      </c>
      <c r="F119" s="88">
        <f t="shared" si="5"/>
        <v>0</v>
      </c>
      <c r="G119" s="88"/>
      <c r="H119" s="88"/>
      <c r="I119" s="88"/>
      <c r="J119" s="88"/>
      <c r="K119" s="90">
        <f t="shared" si="4"/>
        <v>0</v>
      </c>
    </row>
    <row r="120" spans="2:11" ht="14.25">
      <c r="B120" s="86" t="s">
        <v>342</v>
      </c>
      <c r="C120" s="87"/>
      <c r="D120" s="88"/>
      <c r="E120" s="89">
        <f t="shared" si="3"/>
        <v>0</v>
      </c>
      <c r="F120" s="88">
        <f t="shared" si="5"/>
        <v>0</v>
      </c>
      <c r="G120" s="88"/>
      <c r="H120" s="88"/>
      <c r="I120" s="88"/>
      <c r="J120" s="88"/>
      <c r="K120" s="90">
        <f t="shared" si="4"/>
        <v>0</v>
      </c>
    </row>
    <row r="121" spans="2:11" ht="14.25">
      <c r="B121" s="86" t="s">
        <v>343</v>
      </c>
      <c r="C121" s="87"/>
      <c r="D121" s="88"/>
      <c r="E121" s="89">
        <f t="shared" si="3"/>
        <v>0</v>
      </c>
      <c r="F121" s="88">
        <f t="shared" si="5"/>
        <v>0</v>
      </c>
      <c r="G121" s="88"/>
      <c r="H121" s="88"/>
      <c r="I121" s="88"/>
      <c r="J121" s="88"/>
      <c r="K121" s="90">
        <f t="shared" si="4"/>
        <v>0</v>
      </c>
    </row>
    <row r="122" spans="2:11" ht="14.25">
      <c r="B122" s="86" t="s">
        <v>344</v>
      </c>
      <c r="C122" s="87"/>
      <c r="D122" s="88"/>
      <c r="E122" s="89">
        <f t="shared" si="3"/>
        <v>0</v>
      </c>
      <c r="F122" s="88">
        <f t="shared" si="5"/>
        <v>0</v>
      </c>
      <c r="G122" s="88"/>
      <c r="H122" s="88"/>
      <c r="I122" s="88"/>
      <c r="J122" s="88"/>
      <c r="K122" s="90">
        <f t="shared" si="4"/>
        <v>0</v>
      </c>
    </row>
    <row r="123" spans="2:11" ht="14.25">
      <c r="B123" s="86" t="s">
        <v>345</v>
      </c>
      <c r="C123" s="87"/>
      <c r="D123" s="88"/>
      <c r="E123" s="89">
        <f t="shared" si="3"/>
        <v>0</v>
      </c>
      <c r="F123" s="88">
        <f t="shared" si="5"/>
        <v>0</v>
      </c>
      <c r="G123" s="88"/>
      <c r="H123" s="88"/>
      <c r="I123" s="88"/>
      <c r="J123" s="88"/>
      <c r="K123" s="90">
        <f t="shared" si="4"/>
        <v>0</v>
      </c>
    </row>
    <row r="124" spans="2:11" ht="14.25">
      <c r="B124" s="86" t="s">
        <v>346</v>
      </c>
      <c r="C124" s="87"/>
      <c r="D124" s="88"/>
      <c r="E124" s="89">
        <f t="shared" si="3"/>
        <v>0</v>
      </c>
      <c r="F124" s="88">
        <f t="shared" si="5"/>
        <v>0</v>
      </c>
      <c r="G124" s="88"/>
      <c r="H124" s="88"/>
      <c r="I124" s="88"/>
      <c r="J124" s="88"/>
      <c r="K124" s="90">
        <f t="shared" si="4"/>
        <v>0</v>
      </c>
    </row>
    <row r="125" spans="2:11" ht="14.25">
      <c r="B125" s="86" t="s">
        <v>347</v>
      </c>
      <c r="C125" s="87"/>
      <c r="D125" s="88"/>
      <c r="E125" s="89">
        <f t="shared" si="3"/>
        <v>0</v>
      </c>
      <c r="F125" s="88">
        <f t="shared" si="5"/>
        <v>0</v>
      </c>
      <c r="G125" s="88"/>
      <c r="H125" s="88"/>
      <c r="I125" s="88"/>
      <c r="J125" s="88"/>
      <c r="K125" s="90">
        <f t="shared" si="4"/>
        <v>0</v>
      </c>
    </row>
    <row r="126" spans="2:11" ht="14.25">
      <c r="B126" s="86" t="s">
        <v>348</v>
      </c>
      <c r="C126" s="87"/>
      <c r="D126" s="88"/>
      <c r="E126" s="89">
        <f t="shared" si="3"/>
        <v>0</v>
      </c>
      <c r="F126" s="88">
        <f>+D26</f>
        <v>0</v>
      </c>
      <c r="G126" s="88"/>
      <c r="H126" s="88"/>
      <c r="I126" s="88"/>
      <c r="J126" s="88"/>
      <c r="K126" s="90">
        <f t="shared" si="4"/>
        <v>0</v>
      </c>
    </row>
    <row r="127" spans="2:11" ht="14.25">
      <c r="B127" s="97" t="s">
        <v>349</v>
      </c>
      <c r="C127" s="87"/>
      <c r="D127" s="88"/>
      <c r="E127" s="89">
        <f t="shared" si="3"/>
        <v>0</v>
      </c>
      <c r="F127" s="88">
        <f t="shared" si="5"/>
        <v>0</v>
      </c>
      <c r="G127" s="88"/>
      <c r="H127" s="88"/>
      <c r="I127" s="88"/>
      <c r="J127" s="88"/>
      <c r="K127" s="90">
        <f t="shared" si="4"/>
        <v>0</v>
      </c>
    </row>
    <row r="128" spans="2:11" ht="14.25">
      <c r="B128" s="86" t="s">
        <v>350</v>
      </c>
      <c r="C128" s="87"/>
      <c r="D128" s="88"/>
      <c r="E128" s="89">
        <f t="shared" si="3"/>
        <v>0</v>
      </c>
      <c r="F128" s="88">
        <f t="shared" si="5"/>
        <v>0</v>
      </c>
      <c r="G128" s="88"/>
      <c r="H128" s="88"/>
      <c r="I128" s="88"/>
      <c r="J128" s="88"/>
      <c r="K128" s="90">
        <f t="shared" si="4"/>
        <v>0</v>
      </c>
    </row>
    <row r="129" spans="2:11" ht="14.25">
      <c r="B129" s="86" t="s">
        <v>351</v>
      </c>
      <c r="C129" s="87"/>
      <c r="D129" s="88"/>
      <c r="E129" s="89">
        <f t="shared" si="3"/>
        <v>0</v>
      </c>
      <c r="F129" s="88">
        <f t="shared" si="5"/>
        <v>0</v>
      </c>
      <c r="G129" s="88"/>
      <c r="H129" s="88"/>
      <c r="I129" s="88"/>
      <c r="J129" s="88"/>
      <c r="K129" s="90">
        <f t="shared" si="4"/>
        <v>0</v>
      </c>
    </row>
    <row r="130" spans="2:11" ht="14.25">
      <c r="B130" s="86" t="s">
        <v>352</v>
      </c>
      <c r="C130" s="87"/>
      <c r="D130" s="88"/>
      <c r="E130" s="89">
        <f t="shared" si="3"/>
        <v>0</v>
      </c>
      <c r="F130" s="88">
        <f t="shared" si="5"/>
        <v>0</v>
      </c>
      <c r="G130" s="88"/>
      <c r="H130" s="88"/>
      <c r="I130" s="88"/>
      <c r="J130" s="88"/>
      <c r="K130" s="90">
        <f t="shared" si="4"/>
        <v>0</v>
      </c>
    </row>
    <row r="131" spans="2:11" ht="14.25">
      <c r="B131" s="86" t="s">
        <v>352</v>
      </c>
      <c r="C131" s="87"/>
      <c r="D131" s="88"/>
      <c r="E131" s="89">
        <f t="shared" si="3"/>
        <v>0</v>
      </c>
      <c r="F131" s="88">
        <f t="shared" si="5"/>
        <v>0</v>
      </c>
      <c r="G131" s="88"/>
      <c r="H131" s="88"/>
      <c r="I131" s="88"/>
      <c r="J131" s="88"/>
      <c r="K131" s="90">
        <f t="shared" si="4"/>
        <v>0</v>
      </c>
    </row>
    <row r="132" spans="2:11" ht="14.25">
      <c r="B132" s="86" t="s">
        <v>353</v>
      </c>
      <c r="C132" s="87"/>
      <c r="D132" s="88"/>
      <c r="E132" s="89">
        <f t="shared" si="3"/>
        <v>0</v>
      </c>
      <c r="F132" s="88">
        <f t="shared" si="5"/>
        <v>0</v>
      </c>
      <c r="G132" s="88"/>
      <c r="H132" s="88"/>
      <c r="I132" s="88"/>
      <c r="J132" s="88"/>
      <c r="K132" s="90">
        <f t="shared" si="4"/>
        <v>0</v>
      </c>
    </row>
    <row r="133" spans="2:11" ht="14.25">
      <c r="B133" s="86" t="s">
        <v>354</v>
      </c>
      <c r="C133" s="87"/>
      <c r="D133" s="88"/>
      <c r="E133" s="89">
        <f t="shared" si="3"/>
        <v>0</v>
      </c>
      <c r="F133" s="88">
        <f t="shared" si="5"/>
        <v>0</v>
      </c>
      <c r="G133" s="88"/>
      <c r="H133" s="88"/>
      <c r="I133" s="88"/>
      <c r="J133" s="88"/>
      <c r="K133" s="90">
        <f t="shared" si="4"/>
        <v>0</v>
      </c>
    </row>
    <row r="134" spans="2:11" ht="14.25">
      <c r="B134" s="86" t="s">
        <v>355</v>
      </c>
      <c r="C134" s="87"/>
      <c r="D134" s="88"/>
      <c r="E134" s="89">
        <f t="shared" si="3"/>
        <v>0</v>
      </c>
      <c r="F134" s="88">
        <f>+D34</f>
        <v>0</v>
      </c>
      <c r="G134" s="88"/>
      <c r="H134" s="88"/>
      <c r="I134" s="88"/>
      <c r="J134" s="88"/>
      <c r="K134" s="90">
        <f t="shared" si="4"/>
        <v>0</v>
      </c>
    </row>
    <row r="135" spans="2:11" ht="14.25">
      <c r="B135" s="86" t="s">
        <v>356</v>
      </c>
      <c r="C135" s="87"/>
      <c r="D135" s="88"/>
      <c r="E135" s="89">
        <f t="shared" si="3"/>
        <v>0</v>
      </c>
      <c r="F135" s="88">
        <f t="shared" si="5"/>
        <v>0</v>
      </c>
      <c r="G135" s="88"/>
      <c r="H135" s="88"/>
      <c r="I135" s="88"/>
      <c r="J135" s="88"/>
      <c r="K135" s="90">
        <f t="shared" si="4"/>
        <v>0</v>
      </c>
    </row>
    <row r="136" spans="2:11" ht="14.25">
      <c r="B136" s="86" t="s">
        <v>357</v>
      </c>
      <c r="C136" s="87"/>
      <c r="D136" s="88"/>
      <c r="E136" s="89">
        <f t="shared" si="3"/>
        <v>0</v>
      </c>
      <c r="F136" s="88">
        <f t="shared" si="5"/>
        <v>0</v>
      </c>
      <c r="G136" s="88"/>
      <c r="H136" s="88"/>
      <c r="I136" s="88"/>
      <c r="J136" s="88"/>
      <c r="K136" s="90">
        <f t="shared" si="4"/>
        <v>0</v>
      </c>
    </row>
    <row r="137" spans="2:11" ht="14.25">
      <c r="B137" s="97" t="s">
        <v>358</v>
      </c>
      <c r="C137" s="87"/>
      <c r="D137" s="88"/>
      <c r="E137" s="89">
        <f t="shared" si="3"/>
        <v>0</v>
      </c>
      <c r="F137" s="88">
        <f t="shared" si="5"/>
        <v>0</v>
      </c>
      <c r="G137" s="88"/>
      <c r="H137" s="88"/>
      <c r="I137" s="88"/>
      <c r="J137" s="88"/>
      <c r="K137" s="90">
        <f t="shared" si="4"/>
        <v>0</v>
      </c>
    </row>
    <row r="138" spans="2:11" ht="14.25">
      <c r="B138" s="86" t="s">
        <v>359</v>
      </c>
      <c r="C138" s="87"/>
      <c r="D138" s="88"/>
      <c r="E138" s="89">
        <f t="shared" si="3"/>
        <v>0</v>
      </c>
      <c r="F138" s="88">
        <f t="shared" si="5"/>
        <v>0</v>
      </c>
      <c r="G138" s="88"/>
      <c r="H138" s="88"/>
      <c r="I138" s="88"/>
      <c r="J138" s="88"/>
      <c r="K138" s="90">
        <f t="shared" si="4"/>
        <v>0</v>
      </c>
    </row>
    <row r="139" spans="2:11" ht="14.25">
      <c r="B139" s="86" t="s">
        <v>360</v>
      </c>
      <c r="C139" s="87"/>
      <c r="D139" s="88"/>
      <c r="E139" s="89">
        <f t="shared" si="3"/>
        <v>0</v>
      </c>
      <c r="F139" s="88">
        <f t="shared" si="5"/>
        <v>0</v>
      </c>
      <c r="G139" s="88"/>
      <c r="H139" s="88"/>
      <c r="I139" s="88"/>
      <c r="J139" s="88"/>
      <c r="K139" s="90">
        <f t="shared" si="4"/>
        <v>0</v>
      </c>
    </row>
    <row r="140" spans="2:11" ht="14.25">
      <c r="B140" s="86" t="s">
        <v>361</v>
      </c>
      <c r="C140" s="87"/>
      <c r="D140" s="88"/>
      <c r="E140" s="89">
        <f t="shared" si="3"/>
        <v>0</v>
      </c>
      <c r="F140" s="88">
        <f t="shared" si="5"/>
        <v>0</v>
      </c>
      <c r="G140" s="88"/>
      <c r="H140" s="88"/>
      <c r="I140" s="88"/>
      <c r="J140" s="88"/>
      <c r="K140" s="90">
        <f t="shared" si="4"/>
        <v>0</v>
      </c>
    </row>
    <row r="141" spans="2:11" ht="14.25">
      <c r="B141" s="86" t="s">
        <v>362</v>
      </c>
      <c r="C141" s="87"/>
      <c r="D141" s="88"/>
      <c r="E141" s="89">
        <f t="shared" si="3"/>
        <v>0</v>
      </c>
      <c r="F141" s="88">
        <f t="shared" si="5"/>
        <v>0</v>
      </c>
      <c r="G141" s="88"/>
      <c r="H141" s="88"/>
      <c r="I141" s="88"/>
      <c r="J141" s="88"/>
      <c r="K141" s="90">
        <f t="shared" si="4"/>
        <v>0</v>
      </c>
    </row>
    <row r="142" spans="2:11" ht="14.25">
      <c r="B142" s="86" t="s">
        <v>363</v>
      </c>
      <c r="C142" s="87"/>
      <c r="D142" s="88"/>
      <c r="E142" s="89">
        <f t="shared" si="3"/>
        <v>0</v>
      </c>
      <c r="F142" s="88">
        <f t="shared" si="5"/>
        <v>0</v>
      </c>
      <c r="G142" s="88"/>
      <c r="H142" s="88"/>
      <c r="I142" s="88"/>
      <c r="J142" s="88"/>
      <c r="K142" s="90">
        <f t="shared" si="4"/>
        <v>0</v>
      </c>
    </row>
    <row r="143" spans="2:11" ht="14.25">
      <c r="B143" s="86" t="s">
        <v>364</v>
      </c>
      <c r="C143" s="87"/>
      <c r="D143" s="88"/>
      <c r="E143" s="89">
        <f t="shared" si="3"/>
        <v>0</v>
      </c>
      <c r="F143" s="88">
        <f t="shared" si="5"/>
        <v>0</v>
      </c>
      <c r="G143" s="88"/>
      <c r="H143" s="88"/>
      <c r="I143" s="88"/>
      <c r="J143" s="88"/>
      <c r="K143" s="90">
        <f t="shared" si="4"/>
        <v>0</v>
      </c>
    </row>
    <row r="144" spans="2:11" ht="14.25">
      <c r="B144" s="97" t="s">
        <v>365</v>
      </c>
      <c r="C144" s="87"/>
      <c r="D144" s="88"/>
      <c r="E144" s="89">
        <f t="shared" si="3"/>
        <v>0</v>
      </c>
      <c r="F144" s="88">
        <f t="shared" si="5"/>
        <v>0</v>
      </c>
      <c r="G144" s="88"/>
      <c r="H144" s="88"/>
      <c r="I144" s="88"/>
      <c r="J144" s="88"/>
      <c r="K144" s="90">
        <f t="shared" si="4"/>
        <v>0</v>
      </c>
    </row>
    <row r="145" spans="2:11" ht="14.25">
      <c r="B145" s="86" t="s">
        <v>366</v>
      </c>
      <c r="C145" s="87"/>
      <c r="D145" s="88"/>
      <c r="E145" s="89">
        <f t="shared" si="3"/>
        <v>0</v>
      </c>
      <c r="F145" s="88">
        <f t="shared" si="5"/>
        <v>0</v>
      </c>
      <c r="G145" s="88"/>
      <c r="H145" s="88"/>
      <c r="I145" s="88"/>
      <c r="J145" s="88"/>
      <c r="K145" s="90">
        <f t="shared" si="4"/>
        <v>0</v>
      </c>
    </row>
    <row r="146" spans="2:11" ht="14.25">
      <c r="B146" s="86" t="s">
        <v>367</v>
      </c>
      <c r="C146" s="87"/>
      <c r="D146" s="88"/>
      <c r="E146" s="89">
        <f t="shared" si="3"/>
        <v>0</v>
      </c>
      <c r="F146" s="88">
        <f t="shared" si="5"/>
        <v>0</v>
      </c>
      <c r="G146" s="88"/>
      <c r="H146" s="88"/>
      <c r="I146" s="88"/>
      <c r="J146" s="88"/>
      <c r="K146" s="90">
        <f t="shared" si="4"/>
        <v>0</v>
      </c>
    </row>
    <row r="147" spans="2:11" ht="14.25">
      <c r="B147" s="97" t="s">
        <v>368</v>
      </c>
      <c r="C147" s="87"/>
      <c r="D147" s="88"/>
      <c r="E147" s="89">
        <f t="shared" si="3"/>
        <v>0</v>
      </c>
      <c r="F147" s="88">
        <f t="shared" si="5"/>
        <v>0</v>
      </c>
      <c r="G147" s="88"/>
      <c r="H147" s="88"/>
      <c r="I147" s="88"/>
      <c r="J147" s="88"/>
      <c r="K147" s="90">
        <f t="shared" si="4"/>
        <v>0</v>
      </c>
    </row>
    <row r="148" spans="2:11" ht="14.25">
      <c r="B148" s="86" t="s">
        <v>369</v>
      </c>
      <c r="C148" s="87"/>
      <c r="D148" s="88"/>
      <c r="E148" s="89">
        <f t="shared" si="3"/>
        <v>0</v>
      </c>
      <c r="F148" s="88">
        <f t="shared" si="5"/>
        <v>0</v>
      </c>
      <c r="G148" s="88"/>
      <c r="H148" s="88"/>
      <c r="I148" s="88"/>
      <c r="J148" s="88"/>
      <c r="K148" s="90">
        <f t="shared" si="4"/>
        <v>0</v>
      </c>
    </row>
    <row r="149" spans="2:11" ht="14.25">
      <c r="B149" s="97" t="s">
        <v>370</v>
      </c>
      <c r="C149" s="87"/>
      <c r="D149" s="88"/>
      <c r="E149" s="89">
        <f t="shared" si="3"/>
        <v>0</v>
      </c>
      <c r="F149" s="88">
        <f t="shared" si="5"/>
        <v>0</v>
      </c>
      <c r="G149" s="88"/>
      <c r="H149" s="88"/>
      <c r="I149" s="88"/>
      <c r="J149" s="88"/>
      <c r="K149" s="90">
        <f t="shared" si="4"/>
        <v>0</v>
      </c>
    </row>
    <row r="150" spans="2:11" ht="14.25">
      <c r="B150" s="86" t="s">
        <v>371</v>
      </c>
      <c r="C150" s="87"/>
      <c r="D150" s="88"/>
      <c r="E150" s="89">
        <f t="shared" si="3"/>
        <v>0</v>
      </c>
      <c r="F150" s="88">
        <f t="shared" si="5"/>
        <v>0</v>
      </c>
      <c r="G150" s="88"/>
      <c r="H150" s="88"/>
      <c r="I150" s="88"/>
      <c r="J150" s="88"/>
      <c r="K150" s="90">
        <f t="shared" si="4"/>
        <v>0</v>
      </c>
    </row>
    <row r="151" spans="2:11" ht="14.25">
      <c r="B151" s="86" t="s">
        <v>372</v>
      </c>
      <c r="C151" s="87"/>
      <c r="D151" s="88"/>
      <c r="E151" s="89">
        <f t="shared" si="3"/>
        <v>0</v>
      </c>
      <c r="F151" s="88">
        <f t="shared" si="5"/>
        <v>0</v>
      </c>
      <c r="G151" s="88"/>
      <c r="H151" s="88"/>
      <c r="I151" s="88"/>
      <c r="J151" s="88"/>
      <c r="K151" s="90">
        <f t="shared" si="4"/>
        <v>0</v>
      </c>
    </row>
    <row r="152" spans="2:11" ht="14.25">
      <c r="B152" s="86" t="s">
        <v>373</v>
      </c>
      <c r="C152" s="87"/>
      <c r="D152" s="88"/>
      <c r="E152" s="89">
        <f t="shared" si="3"/>
        <v>0</v>
      </c>
      <c r="F152" s="88">
        <f t="shared" si="5"/>
        <v>0</v>
      </c>
      <c r="G152" s="88"/>
      <c r="H152" s="88"/>
      <c r="I152" s="88"/>
      <c r="J152" s="88"/>
      <c r="K152" s="90">
        <f t="shared" si="4"/>
        <v>0</v>
      </c>
    </row>
    <row r="153" spans="2:11" ht="14.25">
      <c r="B153" s="86" t="s">
        <v>374</v>
      </c>
      <c r="C153" s="87"/>
      <c r="D153" s="88"/>
      <c r="E153" s="89">
        <f t="shared" si="3"/>
        <v>0</v>
      </c>
      <c r="F153" s="88">
        <f t="shared" si="5"/>
        <v>0</v>
      </c>
      <c r="G153" s="88"/>
      <c r="H153" s="88"/>
      <c r="I153" s="88"/>
      <c r="J153" s="88"/>
      <c r="K153" s="90">
        <f t="shared" si="4"/>
        <v>0</v>
      </c>
    </row>
    <row r="154" spans="2:11" ht="14.25">
      <c r="B154" s="86" t="s">
        <v>375</v>
      </c>
      <c r="C154" s="87"/>
      <c r="D154" s="88"/>
      <c r="E154" s="89">
        <f t="shared" ref="E154:E217" si="6">+ROUND(D154*(1+$C154),0)</f>
        <v>0</v>
      </c>
      <c r="F154" s="88">
        <f t="shared" si="5"/>
        <v>0</v>
      </c>
      <c r="G154" s="88"/>
      <c r="H154" s="88"/>
      <c r="I154" s="88"/>
      <c r="J154" s="88"/>
      <c r="K154" s="90">
        <f t="shared" ref="K154:K217" si="7">SUM(E154:J154)</f>
        <v>0</v>
      </c>
    </row>
    <row r="155" spans="2:11" ht="14.25">
      <c r="B155" s="86" t="s">
        <v>376</v>
      </c>
      <c r="C155" s="87"/>
      <c r="D155" s="88"/>
      <c r="E155" s="89">
        <f t="shared" si="6"/>
        <v>0</v>
      </c>
      <c r="F155" s="88">
        <f t="shared" si="5"/>
        <v>0</v>
      </c>
      <c r="G155" s="88"/>
      <c r="H155" s="88"/>
      <c r="I155" s="88"/>
      <c r="J155" s="88"/>
      <c r="K155" s="90">
        <f t="shared" si="7"/>
        <v>0</v>
      </c>
    </row>
    <row r="156" spans="2:11" ht="14.25">
      <c r="B156" s="86" t="s">
        <v>377</v>
      </c>
      <c r="C156" s="87"/>
      <c r="D156" s="88"/>
      <c r="E156" s="89">
        <f t="shared" si="6"/>
        <v>0</v>
      </c>
      <c r="F156" s="88">
        <f t="shared" si="5"/>
        <v>0</v>
      </c>
      <c r="G156" s="88"/>
      <c r="H156" s="88"/>
      <c r="I156" s="88"/>
      <c r="J156" s="88"/>
      <c r="K156" s="90">
        <f t="shared" si="7"/>
        <v>0</v>
      </c>
    </row>
    <row r="157" spans="2:11" ht="14.25">
      <c r="B157" s="86" t="s">
        <v>378</v>
      </c>
      <c r="C157" s="87"/>
      <c r="D157" s="88"/>
      <c r="E157" s="89">
        <f t="shared" si="6"/>
        <v>0</v>
      </c>
      <c r="F157" s="88">
        <f t="shared" si="5"/>
        <v>0</v>
      </c>
      <c r="G157" s="88"/>
      <c r="H157" s="88"/>
      <c r="I157" s="88"/>
      <c r="J157" s="88"/>
      <c r="K157" s="90">
        <f t="shared" si="7"/>
        <v>0</v>
      </c>
    </row>
    <row r="158" spans="2:11" ht="14.25">
      <c r="B158" s="86" t="s">
        <v>379</v>
      </c>
      <c r="C158" s="87"/>
      <c r="D158" s="88"/>
      <c r="E158" s="89">
        <f t="shared" si="6"/>
        <v>0</v>
      </c>
      <c r="F158" s="88">
        <f t="shared" si="5"/>
        <v>0</v>
      </c>
      <c r="G158" s="88"/>
      <c r="H158" s="88"/>
      <c r="I158" s="88"/>
      <c r="J158" s="88"/>
      <c r="K158" s="90">
        <f t="shared" si="7"/>
        <v>0</v>
      </c>
    </row>
    <row r="159" spans="2:11" ht="14.25">
      <c r="B159" s="86" t="s">
        <v>380</v>
      </c>
      <c r="C159" s="87"/>
      <c r="D159" s="88"/>
      <c r="E159" s="89">
        <f t="shared" si="6"/>
        <v>0</v>
      </c>
      <c r="F159" s="88">
        <f>+D59</f>
        <v>0</v>
      </c>
      <c r="G159" s="88"/>
      <c r="H159" s="88"/>
      <c r="I159" s="88"/>
      <c r="J159" s="88"/>
      <c r="K159" s="90">
        <f t="shared" si="7"/>
        <v>0</v>
      </c>
    </row>
    <row r="160" spans="2:11" ht="14.25">
      <c r="B160" s="86" t="s">
        <v>381</v>
      </c>
      <c r="C160" s="87"/>
      <c r="D160" s="88"/>
      <c r="E160" s="89">
        <f t="shared" si="6"/>
        <v>0</v>
      </c>
      <c r="F160" s="88">
        <f t="shared" si="5"/>
        <v>0</v>
      </c>
      <c r="G160" s="88"/>
      <c r="H160" s="88"/>
      <c r="I160" s="88"/>
      <c r="J160" s="88"/>
      <c r="K160" s="90">
        <f t="shared" si="7"/>
        <v>0</v>
      </c>
    </row>
    <row r="161" spans="2:11" ht="14.25">
      <c r="B161" s="86" t="s">
        <v>382</v>
      </c>
      <c r="C161" s="87"/>
      <c r="D161" s="88"/>
      <c r="E161" s="89">
        <f t="shared" si="6"/>
        <v>0</v>
      </c>
      <c r="F161" s="88">
        <f t="shared" ref="F161:F163" si="8">+$D$25</f>
        <v>0</v>
      </c>
      <c r="G161" s="88"/>
      <c r="H161" s="88"/>
      <c r="I161" s="88"/>
      <c r="J161" s="88"/>
      <c r="K161" s="90">
        <f t="shared" si="7"/>
        <v>0</v>
      </c>
    </row>
    <row r="162" spans="2:11" ht="14.25">
      <c r="B162" s="86" t="s">
        <v>383</v>
      </c>
      <c r="C162" s="87"/>
      <c r="D162" s="88"/>
      <c r="E162" s="89">
        <f t="shared" si="6"/>
        <v>0</v>
      </c>
      <c r="F162" s="88">
        <f t="shared" si="8"/>
        <v>0</v>
      </c>
      <c r="G162" s="88"/>
      <c r="H162" s="88"/>
      <c r="I162" s="88"/>
      <c r="J162" s="88"/>
      <c r="K162" s="90">
        <f t="shared" si="7"/>
        <v>0</v>
      </c>
    </row>
    <row r="163" spans="2:11" ht="14.25">
      <c r="B163" s="86" t="s">
        <v>384</v>
      </c>
      <c r="C163" s="87"/>
      <c r="D163" s="88"/>
      <c r="E163" s="89">
        <f t="shared" si="6"/>
        <v>0</v>
      </c>
      <c r="F163" s="88">
        <f t="shared" si="8"/>
        <v>0</v>
      </c>
      <c r="G163" s="88"/>
      <c r="H163" s="88"/>
      <c r="I163" s="88"/>
      <c r="J163" s="88"/>
      <c r="K163" s="90">
        <f t="shared" si="7"/>
        <v>0</v>
      </c>
    </row>
    <row r="164" spans="2:11" ht="14.25">
      <c r="B164" s="86" t="s">
        <v>385</v>
      </c>
      <c r="C164" s="87"/>
      <c r="D164" s="88"/>
      <c r="E164" s="89">
        <f t="shared" si="6"/>
        <v>0</v>
      </c>
      <c r="F164" s="88">
        <f>+D64</f>
        <v>0</v>
      </c>
      <c r="G164" s="88"/>
      <c r="H164" s="88"/>
      <c r="I164" s="88"/>
      <c r="J164" s="88"/>
      <c r="K164" s="90">
        <f t="shared" si="7"/>
        <v>0</v>
      </c>
    </row>
    <row r="165" spans="2:11" ht="14.25">
      <c r="B165" s="86" t="s">
        <v>386</v>
      </c>
      <c r="C165" s="87"/>
      <c r="D165" s="88"/>
      <c r="E165" s="89">
        <f t="shared" si="6"/>
        <v>0</v>
      </c>
      <c r="F165" s="88">
        <f t="shared" ref="F165:F166" si="9">+$D$25</f>
        <v>0</v>
      </c>
      <c r="G165" s="88"/>
      <c r="H165" s="88"/>
      <c r="I165" s="88"/>
      <c r="J165" s="88"/>
      <c r="K165" s="90">
        <f t="shared" si="7"/>
        <v>0</v>
      </c>
    </row>
    <row r="166" spans="2:11" ht="14.25">
      <c r="B166" s="86" t="s">
        <v>387</v>
      </c>
      <c r="C166" s="87"/>
      <c r="D166" s="88"/>
      <c r="E166" s="89">
        <f t="shared" si="6"/>
        <v>0</v>
      </c>
      <c r="F166" s="88">
        <f t="shared" si="9"/>
        <v>0</v>
      </c>
      <c r="G166" s="88"/>
      <c r="H166" s="88"/>
      <c r="I166" s="88"/>
      <c r="J166" s="88"/>
      <c r="K166" s="90">
        <f t="shared" si="7"/>
        <v>0</v>
      </c>
    </row>
    <row r="167" spans="2:11" ht="14.25">
      <c r="B167" s="86" t="s">
        <v>388</v>
      </c>
      <c r="C167" s="87"/>
      <c r="D167" s="88"/>
      <c r="E167" s="89">
        <f t="shared" si="6"/>
        <v>0</v>
      </c>
      <c r="F167" s="88">
        <f>+D67</f>
        <v>0</v>
      </c>
      <c r="G167" s="88"/>
      <c r="H167" s="88"/>
      <c r="I167" s="88"/>
      <c r="J167" s="88"/>
      <c r="K167" s="90">
        <f t="shared" si="7"/>
        <v>0</v>
      </c>
    </row>
    <row r="168" spans="2:11" ht="14.25">
      <c r="B168" s="86" t="s">
        <v>389</v>
      </c>
      <c r="C168" s="87"/>
      <c r="D168" s="88"/>
      <c r="E168" s="89">
        <f t="shared" si="6"/>
        <v>0</v>
      </c>
      <c r="F168" s="88">
        <f t="shared" ref="F168:F231" si="10">+$D$25</f>
        <v>0</v>
      </c>
      <c r="G168" s="88"/>
      <c r="H168" s="88"/>
      <c r="I168" s="88"/>
      <c r="J168" s="88"/>
      <c r="K168" s="90">
        <f t="shared" si="7"/>
        <v>0</v>
      </c>
    </row>
    <row r="169" spans="2:11" ht="14.25">
      <c r="B169" s="86" t="s">
        <v>390</v>
      </c>
      <c r="C169" s="87"/>
      <c r="D169" s="88"/>
      <c r="E169" s="89">
        <f t="shared" si="6"/>
        <v>0</v>
      </c>
      <c r="F169" s="88">
        <f t="shared" si="10"/>
        <v>0</v>
      </c>
      <c r="G169" s="88"/>
      <c r="H169" s="88"/>
      <c r="I169" s="88"/>
      <c r="J169" s="88"/>
      <c r="K169" s="90">
        <f t="shared" si="7"/>
        <v>0</v>
      </c>
    </row>
    <row r="170" spans="2:11" ht="14.25">
      <c r="B170" s="86" t="s">
        <v>391</v>
      </c>
      <c r="C170" s="87"/>
      <c r="D170" s="88"/>
      <c r="E170" s="89">
        <f t="shared" si="6"/>
        <v>0</v>
      </c>
      <c r="F170" s="88">
        <f t="shared" si="10"/>
        <v>0</v>
      </c>
      <c r="G170" s="88"/>
      <c r="H170" s="88"/>
      <c r="I170" s="88"/>
      <c r="J170" s="88"/>
      <c r="K170" s="90">
        <f t="shared" si="7"/>
        <v>0</v>
      </c>
    </row>
    <row r="171" spans="2:11" ht="14.25">
      <c r="B171" s="95" t="s">
        <v>392</v>
      </c>
      <c r="C171" s="87"/>
      <c r="D171" s="88"/>
      <c r="E171" s="89">
        <f t="shared" si="6"/>
        <v>0</v>
      </c>
      <c r="F171" s="88">
        <f t="shared" si="10"/>
        <v>0</v>
      </c>
      <c r="G171" s="88"/>
      <c r="H171" s="88"/>
      <c r="I171" s="88"/>
      <c r="J171" s="88"/>
      <c r="K171" s="90">
        <f t="shared" si="7"/>
        <v>0</v>
      </c>
    </row>
    <row r="172" spans="2:11" ht="14.25">
      <c r="B172" s="95" t="s">
        <v>393</v>
      </c>
      <c r="C172" s="87"/>
      <c r="D172" s="88"/>
      <c r="E172" s="89">
        <f t="shared" si="6"/>
        <v>0</v>
      </c>
      <c r="F172" s="88">
        <f t="shared" si="10"/>
        <v>0</v>
      </c>
      <c r="G172" s="88"/>
      <c r="H172" s="88"/>
      <c r="I172" s="88"/>
      <c r="J172" s="88"/>
      <c r="K172" s="90">
        <f t="shared" si="7"/>
        <v>0</v>
      </c>
    </row>
    <row r="173" spans="2:11" ht="14.25">
      <c r="B173" s="99" t="s">
        <v>394</v>
      </c>
      <c r="C173" s="87"/>
      <c r="D173" s="88"/>
      <c r="E173" s="89">
        <f t="shared" si="6"/>
        <v>0</v>
      </c>
      <c r="F173" s="88">
        <f t="shared" si="10"/>
        <v>0</v>
      </c>
      <c r="G173" s="88"/>
      <c r="H173" s="88"/>
      <c r="I173" s="88"/>
      <c r="J173" s="88"/>
      <c r="K173" s="90">
        <f t="shared" si="7"/>
        <v>0</v>
      </c>
    </row>
    <row r="174" spans="2:11" ht="14.25">
      <c r="B174" s="86" t="s">
        <v>395</v>
      </c>
      <c r="C174" s="87"/>
      <c r="D174" s="88"/>
      <c r="E174" s="89">
        <f t="shared" si="6"/>
        <v>0</v>
      </c>
      <c r="F174" s="88">
        <f t="shared" si="10"/>
        <v>0</v>
      </c>
      <c r="G174" s="88"/>
      <c r="H174" s="88"/>
      <c r="I174" s="88"/>
      <c r="J174" s="88"/>
      <c r="K174" s="90">
        <f t="shared" si="7"/>
        <v>0</v>
      </c>
    </row>
    <row r="175" spans="2:11" ht="14.25">
      <c r="B175" s="99" t="s">
        <v>396</v>
      </c>
      <c r="C175" s="87"/>
      <c r="D175" s="88"/>
      <c r="E175" s="89">
        <f t="shared" si="6"/>
        <v>0</v>
      </c>
      <c r="F175" s="88">
        <f t="shared" si="10"/>
        <v>0</v>
      </c>
      <c r="G175" s="88"/>
      <c r="H175" s="88"/>
      <c r="I175" s="88"/>
      <c r="J175" s="88"/>
      <c r="K175" s="90">
        <f t="shared" si="7"/>
        <v>0</v>
      </c>
    </row>
    <row r="176" spans="2:11" ht="14.25">
      <c r="B176" s="95" t="s">
        <v>397</v>
      </c>
      <c r="C176" s="87"/>
      <c r="D176" s="88"/>
      <c r="E176" s="89">
        <f t="shared" si="6"/>
        <v>0</v>
      </c>
      <c r="F176" s="88">
        <f>+$D$25</f>
        <v>0</v>
      </c>
      <c r="G176" s="88"/>
      <c r="H176" s="88"/>
      <c r="I176" s="88"/>
      <c r="J176" s="88"/>
      <c r="K176" s="90">
        <f t="shared" si="7"/>
        <v>0</v>
      </c>
    </row>
    <row r="177" spans="2:11" ht="14.25">
      <c r="B177" s="100" t="s">
        <v>398</v>
      </c>
      <c r="C177" s="87"/>
      <c r="D177" s="88"/>
      <c r="E177" s="89">
        <f t="shared" si="6"/>
        <v>0</v>
      </c>
      <c r="F177" s="88">
        <f t="shared" si="10"/>
        <v>0</v>
      </c>
      <c r="G177" s="88"/>
      <c r="H177" s="88"/>
      <c r="I177" s="88"/>
      <c r="J177" s="88"/>
      <c r="K177" s="90">
        <f t="shared" si="7"/>
        <v>0</v>
      </c>
    </row>
    <row r="178" spans="2:11" ht="14.25">
      <c r="B178" s="100" t="s">
        <v>399</v>
      </c>
      <c r="C178" s="87"/>
      <c r="D178" s="88"/>
      <c r="E178" s="89">
        <f t="shared" si="6"/>
        <v>0</v>
      </c>
      <c r="F178" s="88">
        <f t="shared" si="10"/>
        <v>0</v>
      </c>
      <c r="G178" s="88"/>
      <c r="H178" s="88"/>
      <c r="I178" s="88"/>
      <c r="J178" s="88"/>
      <c r="K178" s="90">
        <f t="shared" si="7"/>
        <v>0</v>
      </c>
    </row>
    <row r="179" spans="2:11" ht="14.25">
      <c r="B179" s="95" t="s">
        <v>400</v>
      </c>
      <c r="C179" s="87"/>
      <c r="D179" s="88"/>
      <c r="E179" s="89">
        <f t="shared" si="6"/>
        <v>0</v>
      </c>
      <c r="F179" s="88">
        <f t="shared" si="10"/>
        <v>0</v>
      </c>
      <c r="G179" s="88"/>
      <c r="H179" s="88"/>
      <c r="I179" s="88"/>
      <c r="J179" s="88"/>
      <c r="K179" s="90">
        <f t="shared" si="7"/>
        <v>0</v>
      </c>
    </row>
    <row r="180" spans="2:11" ht="14.25">
      <c r="B180" s="86" t="s">
        <v>401</v>
      </c>
      <c r="C180" s="87"/>
      <c r="D180" s="88"/>
      <c r="E180" s="89">
        <f t="shared" si="6"/>
        <v>0</v>
      </c>
      <c r="F180" s="88">
        <f t="shared" si="10"/>
        <v>0</v>
      </c>
      <c r="G180" s="88"/>
      <c r="H180" s="88"/>
      <c r="I180" s="88"/>
      <c r="J180" s="88"/>
      <c r="K180" s="90">
        <f t="shared" si="7"/>
        <v>0</v>
      </c>
    </row>
    <row r="181" spans="2:11" ht="14.25">
      <c r="B181" s="95" t="s">
        <v>402</v>
      </c>
      <c r="C181" s="87"/>
      <c r="D181" s="88"/>
      <c r="E181" s="89">
        <f t="shared" si="6"/>
        <v>0</v>
      </c>
      <c r="F181" s="88">
        <f t="shared" si="10"/>
        <v>0</v>
      </c>
      <c r="G181" s="88"/>
      <c r="H181" s="88"/>
      <c r="I181" s="88"/>
      <c r="J181" s="88"/>
      <c r="K181" s="90">
        <f t="shared" si="7"/>
        <v>0</v>
      </c>
    </row>
    <row r="182" spans="2:11" ht="14.25">
      <c r="B182" s="95" t="s">
        <v>403</v>
      </c>
      <c r="C182" s="87"/>
      <c r="D182" s="88"/>
      <c r="E182" s="89">
        <f t="shared" si="6"/>
        <v>0</v>
      </c>
      <c r="F182" s="88">
        <f t="shared" si="10"/>
        <v>0</v>
      </c>
      <c r="G182" s="88"/>
      <c r="H182" s="88"/>
      <c r="I182" s="88"/>
      <c r="J182" s="88"/>
      <c r="K182" s="90">
        <f t="shared" si="7"/>
        <v>0</v>
      </c>
    </row>
    <row r="183" spans="2:11" ht="14.25">
      <c r="B183" s="95" t="s">
        <v>404</v>
      </c>
      <c r="C183" s="87"/>
      <c r="D183" s="88"/>
      <c r="E183" s="89">
        <f t="shared" si="6"/>
        <v>0</v>
      </c>
      <c r="F183" s="88">
        <f t="shared" si="10"/>
        <v>0</v>
      </c>
      <c r="G183" s="88"/>
      <c r="H183" s="88"/>
      <c r="I183" s="88"/>
      <c r="J183" s="88"/>
      <c r="K183" s="90">
        <f t="shared" si="7"/>
        <v>0</v>
      </c>
    </row>
    <row r="184" spans="2:11" ht="14.25">
      <c r="B184" s="86" t="s">
        <v>405</v>
      </c>
      <c r="C184" s="87"/>
      <c r="D184" s="88"/>
      <c r="E184" s="89">
        <f t="shared" si="6"/>
        <v>0</v>
      </c>
      <c r="F184" s="88">
        <f t="shared" si="10"/>
        <v>0</v>
      </c>
      <c r="G184" s="88"/>
      <c r="H184" s="88"/>
      <c r="I184" s="88"/>
      <c r="J184" s="88"/>
      <c r="K184" s="90">
        <f t="shared" si="7"/>
        <v>0</v>
      </c>
    </row>
    <row r="185" spans="2:11" ht="14.25">
      <c r="B185" s="95" t="s">
        <v>406</v>
      </c>
      <c r="C185" s="87"/>
      <c r="D185" s="88"/>
      <c r="E185" s="89">
        <f t="shared" si="6"/>
        <v>0</v>
      </c>
      <c r="F185" s="88">
        <f t="shared" si="10"/>
        <v>0</v>
      </c>
      <c r="G185" s="88"/>
      <c r="H185" s="88"/>
      <c r="I185" s="88"/>
      <c r="J185" s="88"/>
      <c r="K185" s="90">
        <f t="shared" si="7"/>
        <v>0</v>
      </c>
    </row>
    <row r="186" spans="2:11" ht="14.25">
      <c r="B186" s="95" t="s">
        <v>407</v>
      </c>
      <c r="C186" s="87"/>
      <c r="D186" s="88"/>
      <c r="E186" s="89">
        <f t="shared" si="6"/>
        <v>0</v>
      </c>
      <c r="F186" s="88">
        <f t="shared" si="10"/>
        <v>0</v>
      </c>
      <c r="G186" s="88"/>
      <c r="H186" s="88"/>
      <c r="I186" s="88"/>
      <c r="J186" s="88"/>
      <c r="K186" s="90">
        <f t="shared" si="7"/>
        <v>0</v>
      </c>
    </row>
    <row r="187" spans="2:11" ht="14.25">
      <c r="B187" s="95" t="s">
        <v>408</v>
      </c>
      <c r="C187" s="87"/>
      <c r="D187" s="88"/>
      <c r="E187" s="89">
        <f t="shared" si="6"/>
        <v>0</v>
      </c>
      <c r="F187" s="88">
        <f t="shared" si="10"/>
        <v>0</v>
      </c>
      <c r="G187" s="88"/>
      <c r="H187" s="88"/>
      <c r="I187" s="88"/>
      <c r="J187" s="88"/>
      <c r="K187" s="90">
        <f t="shared" si="7"/>
        <v>0</v>
      </c>
    </row>
    <row r="188" spans="2:11" ht="14.25">
      <c r="B188" s="95" t="s">
        <v>409</v>
      </c>
      <c r="C188" s="87"/>
      <c r="D188" s="88"/>
      <c r="E188" s="89">
        <f t="shared" si="6"/>
        <v>0</v>
      </c>
      <c r="F188" s="88">
        <f t="shared" si="10"/>
        <v>0</v>
      </c>
      <c r="G188" s="88"/>
      <c r="H188" s="88"/>
      <c r="I188" s="88"/>
      <c r="J188" s="88"/>
      <c r="K188" s="90">
        <f t="shared" si="7"/>
        <v>0</v>
      </c>
    </row>
    <row r="189" spans="2:11" ht="14.25">
      <c r="B189" s="95" t="s">
        <v>410</v>
      </c>
      <c r="C189" s="87"/>
      <c r="D189" s="88"/>
      <c r="E189" s="89">
        <f t="shared" si="6"/>
        <v>0</v>
      </c>
      <c r="F189" s="88">
        <f t="shared" si="10"/>
        <v>0</v>
      </c>
      <c r="G189" s="88"/>
      <c r="H189" s="88"/>
      <c r="I189" s="88"/>
      <c r="J189" s="88"/>
      <c r="K189" s="90">
        <f t="shared" si="7"/>
        <v>0</v>
      </c>
    </row>
    <row r="190" spans="2:11" ht="14.25">
      <c r="B190" s="97" t="s">
        <v>411</v>
      </c>
      <c r="C190" s="87"/>
      <c r="D190" s="88"/>
      <c r="E190" s="89">
        <f t="shared" si="6"/>
        <v>0</v>
      </c>
      <c r="F190" s="88">
        <f t="shared" si="10"/>
        <v>0</v>
      </c>
      <c r="G190" s="88"/>
      <c r="H190" s="88"/>
      <c r="I190" s="88"/>
      <c r="J190" s="88"/>
      <c r="K190" s="90">
        <f t="shared" si="7"/>
        <v>0</v>
      </c>
    </row>
    <row r="191" spans="2:11" ht="14.25">
      <c r="B191" s="97" t="s">
        <v>412</v>
      </c>
      <c r="C191" s="87"/>
      <c r="D191" s="88"/>
      <c r="E191" s="89">
        <f t="shared" si="6"/>
        <v>0</v>
      </c>
      <c r="F191" s="88">
        <f t="shared" si="10"/>
        <v>0</v>
      </c>
      <c r="G191" s="88"/>
      <c r="H191" s="88"/>
      <c r="I191" s="88"/>
      <c r="J191" s="88"/>
      <c r="K191" s="90">
        <f t="shared" si="7"/>
        <v>0</v>
      </c>
    </row>
    <row r="192" spans="2:11" ht="14.25">
      <c r="B192" s="86" t="s">
        <v>208</v>
      </c>
      <c r="C192" s="87"/>
      <c r="D192" s="88"/>
      <c r="E192" s="89">
        <f t="shared" si="6"/>
        <v>0</v>
      </c>
      <c r="F192" s="88">
        <f t="shared" si="10"/>
        <v>0</v>
      </c>
      <c r="G192" s="88"/>
      <c r="H192" s="88"/>
      <c r="I192" s="88"/>
      <c r="J192" s="88"/>
      <c r="K192" s="90">
        <f t="shared" si="7"/>
        <v>0</v>
      </c>
    </row>
    <row r="193" spans="2:11" ht="14.25">
      <c r="B193" s="98" t="s">
        <v>413</v>
      </c>
      <c r="C193" s="87"/>
      <c r="D193" s="88"/>
      <c r="E193" s="89">
        <f t="shared" si="6"/>
        <v>0</v>
      </c>
      <c r="F193" s="88">
        <f t="shared" si="10"/>
        <v>0</v>
      </c>
      <c r="G193" s="88"/>
      <c r="H193" s="88"/>
      <c r="I193" s="88"/>
      <c r="J193" s="88"/>
      <c r="K193" s="90">
        <f t="shared" si="7"/>
        <v>0</v>
      </c>
    </row>
    <row r="194" spans="2:11" ht="14.25">
      <c r="B194" s="98" t="s">
        <v>414</v>
      </c>
      <c r="C194" s="87"/>
      <c r="D194" s="88"/>
      <c r="E194" s="89">
        <f t="shared" si="6"/>
        <v>0</v>
      </c>
      <c r="F194" s="88">
        <f t="shared" si="10"/>
        <v>0</v>
      </c>
      <c r="G194" s="88"/>
      <c r="H194" s="88"/>
      <c r="I194" s="88"/>
      <c r="J194" s="88"/>
      <c r="K194" s="90">
        <f t="shared" si="7"/>
        <v>0</v>
      </c>
    </row>
    <row r="195" spans="2:11" ht="14.25">
      <c r="B195" s="98" t="s">
        <v>415</v>
      </c>
      <c r="C195" s="87"/>
      <c r="D195" s="88"/>
      <c r="E195" s="89">
        <f t="shared" si="6"/>
        <v>0</v>
      </c>
      <c r="F195" s="88">
        <f t="shared" si="10"/>
        <v>0</v>
      </c>
      <c r="G195" s="88"/>
      <c r="H195" s="88"/>
      <c r="I195" s="88"/>
      <c r="J195" s="88"/>
      <c r="K195" s="90">
        <f t="shared" si="7"/>
        <v>0</v>
      </c>
    </row>
    <row r="196" spans="2:11" ht="14.25">
      <c r="B196" s="98" t="s">
        <v>416</v>
      </c>
      <c r="C196" s="87"/>
      <c r="D196" s="88"/>
      <c r="E196" s="89">
        <f t="shared" si="6"/>
        <v>0</v>
      </c>
      <c r="F196" s="88">
        <f t="shared" si="10"/>
        <v>0</v>
      </c>
      <c r="G196" s="88"/>
      <c r="H196" s="88"/>
      <c r="I196" s="88"/>
      <c r="J196" s="88"/>
      <c r="K196" s="90">
        <f t="shared" si="7"/>
        <v>0</v>
      </c>
    </row>
    <row r="197" spans="2:11" ht="14.25">
      <c r="B197" s="86" t="s">
        <v>417</v>
      </c>
      <c r="C197" s="87"/>
      <c r="D197" s="88"/>
      <c r="E197" s="89">
        <f t="shared" si="6"/>
        <v>0</v>
      </c>
      <c r="F197" s="88">
        <f t="shared" si="10"/>
        <v>0</v>
      </c>
      <c r="G197" s="88"/>
      <c r="H197" s="88"/>
      <c r="I197" s="88"/>
      <c r="J197" s="88"/>
      <c r="K197" s="90">
        <f t="shared" si="7"/>
        <v>0</v>
      </c>
    </row>
    <row r="198" spans="2:11" ht="14.25">
      <c r="B198" s="98" t="s">
        <v>418</v>
      </c>
      <c r="C198" s="87"/>
      <c r="D198" s="88"/>
      <c r="E198" s="89">
        <f t="shared" si="6"/>
        <v>0</v>
      </c>
      <c r="F198" s="88">
        <f t="shared" si="10"/>
        <v>0</v>
      </c>
      <c r="G198" s="88"/>
      <c r="H198" s="88"/>
      <c r="I198" s="88"/>
      <c r="J198" s="88"/>
      <c r="K198" s="90">
        <f t="shared" si="7"/>
        <v>0</v>
      </c>
    </row>
    <row r="199" spans="2:11" ht="14.25">
      <c r="B199" s="86" t="s">
        <v>419</v>
      </c>
      <c r="C199" s="87"/>
      <c r="D199" s="88"/>
      <c r="E199" s="89">
        <f t="shared" si="6"/>
        <v>0</v>
      </c>
      <c r="F199" s="88">
        <f t="shared" si="10"/>
        <v>0</v>
      </c>
      <c r="G199" s="88"/>
      <c r="H199" s="88"/>
      <c r="I199" s="88"/>
      <c r="J199" s="88"/>
      <c r="K199" s="90">
        <f t="shared" si="7"/>
        <v>0</v>
      </c>
    </row>
    <row r="200" spans="2:11" ht="14.25">
      <c r="B200" s="86" t="s">
        <v>420</v>
      </c>
      <c r="C200" s="87"/>
      <c r="D200" s="88"/>
      <c r="E200" s="89">
        <f t="shared" si="6"/>
        <v>0</v>
      </c>
      <c r="F200" s="88">
        <f t="shared" si="10"/>
        <v>0</v>
      </c>
      <c r="G200" s="88"/>
      <c r="H200" s="88"/>
      <c r="I200" s="88"/>
      <c r="J200" s="88"/>
      <c r="K200" s="90">
        <f t="shared" si="7"/>
        <v>0</v>
      </c>
    </row>
    <row r="201" spans="2:11" ht="14.25">
      <c r="B201" s="86" t="s">
        <v>421</v>
      </c>
      <c r="C201" s="87"/>
      <c r="D201" s="88"/>
      <c r="E201" s="89">
        <f t="shared" si="6"/>
        <v>0</v>
      </c>
      <c r="F201" s="88">
        <f t="shared" si="10"/>
        <v>0</v>
      </c>
      <c r="G201" s="88"/>
      <c r="H201" s="88"/>
      <c r="I201" s="88"/>
      <c r="J201" s="88"/>
      <c r="K201" s="90">
        <f t="shared" si="7"/>
        <v>0</v>
      </c>
    </row>
    <row r="202" spans="2:11" ht="14.25">
      <c r="B202" s="98" t="s">
        <v>422</v>
      </c>
      <c r="C202" s="87"/>
      <c r="D202" s="88"/>
      <c r="E202" s="89">
        <f t="shared" si="6"/>
        <v>0</v>
      </c>
      <c r="F202" s="88">
        <f t="shared" si="10"/>
        <v>0</v>
      </c>
      <c r="G202" s="88"/>
      <c r="H202" s="88"/>
      <c r="I202" s="88"/>
      <c r="J202" s="88"/>
      <c r="K202" s="90">
        <f t="shared" si="7"/>
        <v>0</v>
      </c>
    </row>
    <row r="203" spans="2:11" ht="14.25">
      <c r="B203" s="97" t="s">
        <v>423</v>
      </c>
      <c r="C203" s="87"/>
      <c r="D203" s="88"/>
      <c r="E203" s="89">
        <f t="shared" si="6"/>
        <v>0</v>
      </c>
      <c r="F203" s="88">
        <f t="shared" si="10"/>
        <v>0</v>
      </c>
      <c r="G203" s="88"/>
      <c r="H203" s="88"/>
      <c r="I203" s="88"/>
      <c r="J203" s="88"/>
      <c r="K203" s="90">
        <f t="shared" si="7"/>
        <v>0</v>
      </c>
    </row>
    <row r="204" spans="2:11" ht="14.25">
      <c r="B204" s="86" t="s">
        <v>424</v>
      </c>
      <c r="C204" s="87"/>
      <c r="D204" s="88"/>
      <c r="E204" s="89">
        <f t="shared" si="6"/>
        <v>0</v>
      </c>
      <c r="F204" s="88">
        <f t="shared" si="10"/>
        <v>0</v>
      </c>
      <c r="G204" s="88"/>
      <c r="H204" s="88"/>
      <c r="I204" s="88"/>
      <c r="J204" s="88"/>
      <c r="K204" s="90">
        <f t="shared" si="7"/>
        <v>0</v>
      </c>
    </row>
    <row r="205" spans="2:11" ht="14.25">
      <c r="B205" s="86" t="s">
        <v>425</v>
      </c>
      <c r="C205" s="87"/>
      <c r="D205" s="88"/>
      <c r="E205" s="89">
        <f t="shared" si="6"/>
        <v>0</v>
      </c>
      <c r="F205" s="88">
        <f t="shared" si="10"/>
        <v>0</v>
      </c>
      <c r="G205" s="88"/>
      <c r="H205" s="88"/>
      <c r="I205" s="88"/>
      <c r="J205" s="88"/>
      <c r="K205" s="90">
        <f t="shared" si="7"/>
        <v>0</v>
      </c>
    </row>
    <row r="206" spans="2:11" ht="14.25">
      <c r="B206" s="86" t="s">
        <v>426</v>
      </c>
      <c r="C206" s="87"/>
      <c r="D206" s="88"/>
      <c r="E206" s="89">
        <f t="shared" si="6"/>
        <v>0</v>
      </c>
      <c r="F206" s="88">
        <f t="shared" si="10"/>
        <v>0</v>
      </c>
      <c r="G206" s="88"/>
      <c r="H206" s="88"/>
      <c r="I206" s="88"/>
      <c r="J206" s="88"/>
      <c r="K206" s="90">
        <f t="shared" si="7"/>
        <v>0</v>
      </c>
    </row>
    <row r="207" spans="2:11" ht="14.25">
      <c r="B207" s="86" t="s">
        <v>427</v>
      </c>
      <c r="C207" s="87"/>
      <c r="D207" s="88"/>
      <c r="E207" s="89">
        <f t="shared" si="6"/>
        <v>0</v>
      </c>
      <c r="F207" s="88">
        <f t="shared" si="10"/>
        <v>0</v>
      </c>
      <c r="G207" s="88"/>
      <c r="H207" s="88"/>
      <c r="I207" s="88"/>
      <c r="J207" s="88"/>
      <c r="K207" s="90">
        <f t="shared" si="7"/>
        <v>0</v>
      </c>
    </row>
    <row r="208" spans="2:11" ht="14.25">
      <c r="B208" s="86" t="s">
        <v>428</v>
      </c>
      <c r="C208" s="87"/>
      <c r="D208" s="88"/>
      <c r="E208" s="89">
        <f t="shared" si="6"/>
        <v>0</v>
      </c>
      <c r="F208" s="88">
        <f t="shared" si="10"/>
        <v>0</v>
      </c>
      <c r="G208" s="88"/>
      <c r="H208" s="88"/>
      <c r="I208" s="88"/>
      <c r="J208" s="88"/>
      <c r="K208" s="90">
        <f t="shared" si="7"/>
        <v>0</v>
      </c>
    </row>
    <row r="209" spans="2:11" ht="14.25">
      <c r="B209" s="86" t="s">
        <v>429</v>
      </c>
      <c r="C209" s="87"/>
      <c r="D209" s="88"/>
      <c r="E209" s="89">
        <f t="shared" si="6"/>
        <v>0</v>
      </c>
      <c r="F209" s="88">
        <f t="shared" si="10"/>
        <v>0</v>
      </c>
      <c r="G209" s="88"/>
      <c r="H209" s="88"/>
      <c r="I209" s="88"/>
      <c r="J209" s="88"/>
      <c r="K209" s="90">
        <f t="shared" si="7"/>
        <v>0</v>
      </c>
    </row>
    <row r="210" spans="2:11" ht="14.25">
      <c r="B210" s="86" t="s">
        <v>430</v>
      </c>
      <c r="C210" s="87"/>
      <c r="D210" s="88"/>
      <c r="E210" s="89">
        <f t="shared" si="6"/>
        <v>0</v>
      </c>
      <c r="F210" s="88">
        <f t="shared" si="10"/>
        <v>0</v>
      </c>
      <c r="G210" s="88"/>
      <c r="H210" s="88"/>
      <c r="I210" s="88"/>
      <c r="J210" s="88"/>
      <c r="K210" s="90">
        <f t="shared" si="7"/>
        <v>0</v>
      </c>
    </row>
    <row r="211" spans="2:11" ht="14.25">
      <c r="B211" s="86" t="s">
        <v>431</v>
      </c>
      <c r="C211" s="87"/>
      <c r="D211" s="88"/>
      <c r="E211" s="89">
        <f t="shared" si="6"/>
        <v>0</v>
      </c>
      <c r="F211" s="88">
        <f t="shared" si="10"/>
        <v>0</v>
      </c>
      <c r="G211" s="88"/>
      <c r="H211" s="88"/>
      <c r="I211" s="88"/>
      <c r="J211" s="88"/>
      <c r="K211" s="90">
        <f t="shared" si="7"/>
        <v>0</v>
      </c>
    </row>
    <row r="212" spans="2:11" ht="14.25">
      <c r="B212" s="86" t="s">
        <v>432</v>
      </c>
      <c r="C212" s="87"/>
      <c r="D212" s="88"/>
      <c r="E212" s="89">
        <f t="shared" si="6"/>
        <v>0</v>
      </c>
      <c r="F212" s="88">
        <f t="shared" si="10"/>
        <v>0</v>
      </c>
      <c r="G212" s="88"/>
      <c r="H212" s="88"/>
      <c r="I212" s="88"/>
      <c r="J212" s="88"/>
      <c r="K212" s="90">
        <f t="shared" si="7"/>
        <v>0</v>
      </c>
    </row>
    <row r="213" spans="2:11" ht="14.25">
      <c r="B213" s="86" t="s">
        <v>433</v>
      </c>
      <c r="C213" s="87"/>
      <c r="D213" s="88"/>
      <c r="E213" s="89">
        <f t="shared" si="6"/>
        <v>0</v>
      </c>
      <c r="F213" s="88">
        <f t="shared" si="10"/>
        <v>0</v>
      </c>
      <c r="G213" s="88"/>
      <c r="H213" s="88"/>
      <c r="I213" s="88"/>
      <c r="J213" s="88"/>
      <c r="K213" s="90">
        <f t="shared" si="7"/>
        <v>0</v>
      </c>
    </row>
    <row r="214" spans="2:11" ht="14.25">
      <c r="B214" s="86" t="s">
        <v>434</v>
      </c>
      <c r="C214" s="87"/>
      <c r="D214" s="88"/>
      <c r="E214" s="89">
        <f t="shared" si="6"/>
        <v>0</v>
      </c>
      <c r="F214" s="88">
        <f t="shared" si="10"/>
        <v>0</v>
      </c>
      <c r="G214" s="88"/>
      <c r="H214" s="88"/>
      <c r="I214" s="88"/>
      <c r="J214" s="88"/>
      <c r="K214" s="90">
        <f t="shared" si="7"/>
        <v>0</v>
      </c>
    </row>
    <row r="215" spans="2:11" ht="14.25">
      <c r="B215" s="86" t="s">
        <v>435</v>
      </c>
      <c r="C215" s="87"/>
      <c r="D215" s="88"/>
      <c r="E215" s="89">
        <f t="shared" si="6"/>
        <v>0</v>
      </c>
      <c r="F215" s="88">
        <f t="shared" si="10"/>
        <v>0</v>
      </c>
      <c r="G215" s="88"/>
      <c r="H215" s="88"/>
      <c r="I215" s="88"/>
      <c r="J215" s="88"/>
      <c r="K215" s="90">
        <f t="shared" si="7"/>
        <v>0</v>
      </c>
    </row>
    <row r="216" spans="2:11" ht="14.25">
      <c r="B216" s="86" t="s">
        <v>436</v>
      </c>
      <c r="C216" s="87"/>
      <c r="D216" s="88"/>
      <c r="E216" s="89">
        <f t="shared" si="6"/>
        <v>0</v>
      </c>
      <c r="F216" s="88">
        <f t="shared" si="10"/>
        <v>0</v>
      </c>
      <c r="G216" s="88"/>
      <c r="H216" s="88"/>
      <c r="I216" s="88"/>
      <c r="J216" s="88"/>
      <c r="K216" s="90">
        <f t="shared" si="7"/>
        <v>0</v>
      </c>
    </row>
    <row r="217" spans="2:11" ht="14.25">
      <c r="B217" s="86" t="s">
        <v>437</v>
      </c>
      <c r="C217" s="87"/>
      <c r="D217" s="88"/>
      <c r="E217" s="89">
        <f t="shared" si="6"/>
        <v>0</v>
      </c>
      <c r="F217" s="88">
        <f t="shared" si="10"/>
        <v>0</v>
      </c>
      <c r="G217" s="88"/>
      <c r="H217" s="88"/>
      <c r="I217" s="88"/>
      <c r="J217" s="88"/>
      <c r="K217" s="90">
        <f t="shared" si="7"/>
        <v>0</v>
      </c>
    </row>
    <row r="218" spans="2:11" ht="14.25">
      <c r="B218" s="86" t="s">
        <v>438</v>
      </c>
      <c r="C218" s="87"/>
      <c r="D218" s="88"/>
      <c r="E218" s="89">
        <f t="shared" ref="E218:E281" si="11">+ROUND(D218*(1+$C218),0)</f>
        <v>0</v>
      </c>
      <c r="F218" s="88">
        <f t="shared" si="10"/>
        <v>0</v>
      </c>
      <c r="G218" s="88"/>
      <c r="H218" s="88"/>
      <c r="I218" s="88"/>
      <c r="J218" s="88"/>
      <c r="K218" s="90">
        <f t="shared" ref="K218:K281" si="12">SUM(E218:J218)</f>
        <v>0</v>
      </c>
    </row>
    <row r="219" spans="2:11" ht="14.25">
      <c r="B219" s="86" t="s">
        <v>439</v>
      </c>
      <c r="C219" s="87"/>
      <c r="D219" s="88"/>
      <c r="E219" s="89">
        <f t="shared" si="11"/>
        <v>0</v>
      </c>
      <c r="F219" s="88">
        <f t="shared" si="10"/>
        <v>0</v>
      </c>
      <c r="G219" s="88"/>
      <c r="H219" s="88"/>
      <c r="I219" s="88"/>
      <c r="J219" s="88"/>
      <c r="K219" s="90">
        <f t="shared" si="12"/>
        <v>0</v>
      </c>
    </row>
    <row r="220" spans="2:11" ht="14.25">
      <c r="B220" s="86" t="s">
        <v>440</v>
      </c>
      <c r="C220" s="87"/>
      <c r="D220" s="88"/>
      <c r="E220" s="89">
        <f t="shared" si="11"/>
        <v>0</v>
      </c>
      <c r="F220" s="88">
        <f t="shared" si="10"/>
        <v>0</v>
      </c>
      <c r="G220" s="88"/>
      <c r="H220" s="88"/>
      <c r="I220" s="88"/>
      <c r="J220" s="88"/>
      <c r="K220" s="90">
        <f t="shared" si="12"/>
        <v>0</v>
      </c>
    </row>
    <row r="221" spans="2:11" ht="14.25">
      <c r="B221" s="86" t="s">
        <v>441</v>
      </c>
      <c r="C221" s="87"/>
      <c r="D221" s="88"/>
      <c r="E221" s="89">
        <f t="shared" si="11"/>
        <v>0</v>
      </c>
      <c r="F221" s="88">
        <f t="shared" si="10"/>
        <v>0</v>
      </c>
      <c r="G221" s="88"/>
      <c r="H221" s="88"/>
      <c r="I221" s="88"/>
      <c r="J221" s="88"/>
      <c r="K221" s="90">
        <f t="shared" si="12"/>
        <v>0</v>
      </c>
    </row>
    <row r="222" spans="2:11" ht="14.25">
      <c r="B222" s="86" t="s">
        <v>442</v>
      </c>
      <c r="C222" s="87"/>
      <c r="D222" s="88"/>
      <c r="E222" s="89">
        <f t="shared" si="11"/>
        <v>0</v>
      </c>
      <c r="F222" s="88">
        <f t="shared" si="10"/>
        <v>0</v>
      </c>
      <c r="G222" s="88"/>
      <c r="H222" s="88"/>
      <c r="I222" s="88"/>
      <c r="J222" s="88"/>
      <c r="K222" s="90">
        <f t="shared" si="12"/>
        <v>0</v>
      </c>
    </row>
    <row r="223" spans="2:11" ht="14.25">
      <c r="B223" s="97" t="s">
        <v>443</v>
      </c>
      <c r="C223" s="87"/>
      <c r="D223" s="88"/>
      <c r="E223" s="89">
        <f t="shared" si="11"/>
        <v>0</v>
      </c>
      <c r="F223" s="88">
        <f t="shared" si="10"/>
        <v>0</v>
      </c>
      <c r="G223" s="88"/>
      <c r="H223" s="88"/>
      <c r="I223" s="88"/>
      <c r="J223" s="88"/>
      <c r="K223" s="90">
        <f t="shared" si="12"/>
        <v>0</v>
      </c>
    </row>
    <row r="224" spans="2:11" ht="14.25">
      <c r="B224" s="98" t="s">
        <v>444</v>
      </c>
      <c r="C224" s="87"/>
      <c r="D224" s="88"/>
      <c r="E224" s="89">
        <f t="shared" si="11"/>
        <v>0</v>
      </c>
      <c r="F224" s="88">
        <f t="shared" si="10"/>
        <v>0</v>
      </c>
      <c r="G224" s="88"/>
      <c r="H224" s="88"/>
      <c r="I224" s="88"/>
      <c r="J224" s="88"/>
      <c r="K224" s="90">
        <f t="shared" si="12"/>
        <v>0</v>
      </c>
    </row>
    <row r="225" spans="2:11" ht="14.25">
      <c r="B225" s="98" t="s">
        <v>445</v>
      </c>
      <c r="C225" s="87"/>
      <c r="D225" s="88"/>
      <c r="E225" s="89">
        <f t="shared" si="11"/>
        <v>0</v>
      </c>
      <c r="F225" s="88">
        <f t="shared" si="10"/>
        <v>0</v>
      </c>
      <c r="G225" s="88"/>
      <c r="H225" s="88"/>
      <c r="I225" s="88"/>
      <c r="J225" s="88"/>
      <c r="K225" s="90">
        <f t="shared" si="12"/>
        <v>0</v>
      </c>
    </row>
    <row r="226" spans="2:11" ht="14.25">
      <c r="B226" s="98" t="s">
        <v>446</v>
      </c>
      <c r="C226" s="87"/>
      <c r="D226" s="88"/>
      <c r="E226" s="89">
        <f t="shared" si="11"/>
        <v>0</v>
      </c>
      <c r="F226" s="88">
        <f t="shared" si="10"/>
        <v>0</v>
      </c>
      <c r="G226" s="88"/>
      <c r="H226" s="88"/>
      <c r="I226" s="88"/>
      <c r="J226" s="88"/>
      <c r="K226" s="90">
        <f t="shared" si="12"/>
        <v>0</v>
      </c>
    </row>
    <row r="227" spans="2:11" ht="14.25">
      <c r="B227" s="98" t="s">
        <v>447</v>
      </c>
      <c r="C227" s="87"/>
      <c r="D227" s="88"/>
      <c r="E227" s="89">
        <f t="shared" si="11"/>
        <v>0</v>
      </c>
      <c r="F227" s="88">
        <f t="shared" si="10"/>
        <v>0</v>
      </c>
      <c r="G227" s="88"/>
      <c r="H227" s="88"/>
      <c r="I227" s="88"/>
      <c r="J227" s="88"/>
      <c r="K227" s="90">
        <f t="shared" si="12"/>
        <v>0</v>
      </c>
    </row>
    <row r="228" spans="2:11" ht="14.25">
      <c r="B228" s="98" t="s">
        <v>448</v>
      </c>
      <c r="C228" s="87"/>
      <c r="D228" s="88"/>
      <c r="E228" s="89">
        <f t="shared" si="11"/>
        <v>0</v>
      </c>
      <c r="F228" s="88">
        <f t="shared" si="10"/>
        <v>0</v>
      </c>
      <c r="G228" s="88"/>
      <c r="H228" s="88"/>
      <c r="I228" s="88"/>
      <c r="J228" s="88"/>
      <c r="K228" s="90">
        <f t="shared" si="12"/>
        <v>0</v>
      </c>
    </row>
    <row r="229" spans="2:11" ht="14.25">
      <c r="B229" s="98" t="s">
        <v>449</v>
      </c>
      <c r="C229" s="87"/>
      <c r="D229" s="88"/>
      <c r="E229" s="89">
        <f t="shared" si="11"/>
        <v>0</v>
      </c>
      <c r="F229" s="88">
        <f t="shared" si="10"/>
        <v>0</v>
      </c>
      <c r="G229" s="88"/>
      <c r="H229" s="88"/>
      <c r="I229" s="88"/>
      <c r="J229" s="88"/>
      <c r="K229" s="90">
        <f t="shared" si="12"/>
        <v>0</v>
      </c>
    </row>
    <row r="230" spans="2:11" ht="14.25">
      <c r="B230" s="98" t="s">
        <v>450</v>
      </c>
      <c r="C230" s="87"/>
      <c r="D230" s="88"/>
      <c r="E230" s="89">
        <f t="shared" si="11"/>
        <v>0</v>
      </c>
      <c r="F230" s="88">
        <f t="shared" si="10"/>
        <v>0</v>
      </c>
      <c r="G230" s="88"/>
      <c r="H230" s="88"/>
      <c r="I230" s="88"/>
      <c r="J230" s="88"/>
      <c r="K230" s="90">
        <f t="shared" si="12"/>
        <v>0</v>
      </c>
    </row>
    <row r="231" spans="2:11" ht="14.25">
      <c r="B231" s="97" t="s">
        <v>451</v>
      </c>
      <c r="C231" s="87"/>
      <c r="D231" s="88"/>
      <c r="E231" s="89">
        <f t="shared" si="11"/>
        <v>0</v>
      </c>
      <c r="F231" s="88">
        <f t="shared" si="10"/>
        <v>0</v>
      </c>
      <c r="G231" s="88"/>
      <c r="H231" s="88"/>
      <c r="I231" s="88"/>
      <c r="J231" s="88"/>
      <c r="K231" s="90">
        <f t="shared" si="12"/>
        <v>0</v>
      </c>
    </row>
    <row r="232" spans="2:11" ht="14.25">
      <c r="B232" s="97" t="s">
        <v>452</v>
      </c>
      <c r="C232" s="87"/>
      <c r="D232" s="88"/>
      <c r="E232" s="89">
        <f t="shared" si="11"/>
        <v>0</v>
      </c>
      <c r="F232" s="88">
        <f t="shared" ref="F232:F295" si="13">+$D$25</f>
        <v>0</v>
      </c>
      <c r="G232" s="88"/>
      <c r="H232" s="88"/>
      <c r="I232" s="88"/>
      <c r="J232" s="88"/>
      <c r="K232" s="90">
        <f t="shared" si="12"/>
        <v>0</v>
      </c>
    </row>
    <row r="233" spans="2:11" ht="14.25">
      <c r="B233" s="97" t="s">
        <v>453</v>
      </c>
      <c r="C233" s="87"/>
      <c r="D233" s="88"/>
      <c r="E233" s="89">
        <f t="shared" si="11"/>
        <v>0</v>
      </c>
      <c r="F233" s="88">
        <f t="shared" si="13"/>
        <v>0</v>
      </c>
      <c r="G233" s="88"/>
      <c r="H233" s="88"/>
      <c r="I233" s="88"/>
      <c r="J233" s="88"/>
      <c r="K233" s="90">
        <f t="shared" si="12"/>
        <v>0</v>
      </c>
    </row>
    <row r="234" spans="2:11" ht="14.25">
      <c r="B234" s="97" t="s">
        <v>454</v>
      </c>
      <c r="C234" s="87"/>
      <c r="D234" s="88"/>
      <c r="E234" s="89">
        <f t="shared" si="11"/>
        <v>0</v>
      </c>
      <c r="F234" s="88">
        <f t="shared" si="13"/>
        <v>0</v>
      </c>
      <c r="G234" s="88"/>
      <c r="H234" s="88"/>
      <c r="I234" s="88"/>
      <c r="J234" s="88"/>
      <c r="K234" s="90">
        <f t="shared" si="12"/>
        <v>0</v>
      </c>
    </row>
    <row r="235" spans="2:11" ht="14.25">
      <c r="B235" s="97" t="s">
        <v>455</v>
      </c>
      <c r="C235" s="87"/>
      <c r="D235" s="88"/>
      <c r="E235" s="89">
        <f t="shared" si="11"/>
        <v>0</v>
      </c>
      <c r="F235" s="88">
        <f t="shared" si="13"/>
        <v>0</v>
      </c>
      <c r="G235" s="88"/>
      <c r="H235" s="88"/>
      <c r="I235" s="88"/>
      <c r="J235" s="88"/>
      <c r="K235" s="90">
        <f t="shared" si="12"/>
        <v>0</v>
      </c>
    </row>
    <row r="236" spans="2:11" ht="14.25">
      <c r="B236" s="97" t="s">
        <v>456</v>
      </c>
      <c r="C236" s="87"/>
      <c r="D236" s="88"/>
      <c r="E236" s="89">
        <f t="shared" si="11"/>
        <v>0</v>
      </c>
      <c r="F236" s="88">
        <f t="shared" si="13"/>
        <v>0</v>
      </c>
      <c r="G236" s="88"/>
      <c r="H236" s="88"/>
      <c r="I236" s="88"/>
      <c r="J236" s="88"/>
      <c r="K236" s="90">
        <f t="shared" si="12"/>
        <v>0</v>
      </c>
    </row>
    <row r="237" spans="2:11" ht="14.25">
      <c r="B237" s="101" t="s">
        <v>457</v>
      </c>
      <c r="C237" s="87"/>
      <c r="D237" s="88"/>
      <c r="E237" s="89">
        <f t="shared" si="11"/>
        <v>0</v>
      </c>
      <c r="F237" s="88">
        <f t="shared" si="13"/>
        <v>0</v>
      </c>
      <c r="G237" s="88"/>
      <c r="H237" s="88"/>
      <c r="I237" s="88"/>
      <c r="J237" s="88"/>
      <c r="K237" s="90">
        <f t="shared" si="12"/>
        <v>0</v>
      </c>
    </row>
    <row r="238" spans="2:11" ht="14.25">
      <c r="B238" s="86" t="s">
        <v>458</v>
      </c>
      <c r="C238" s="87"/>
      <c r="D238" s="88"/>
      <c r="E238" s="89">
        <f t="shared" si="11"/>
        <v>0</v>
      </c>
      <c r="F238" s="88">
        <f t="shared" si="13"/>
        <v>0</v>
      </c>
      <c r="G238" s="88"/>
      <c r="H238" s="88"/>
      <c r="I238" s="88"/>
      <c r="J238" s="88"/>
      <c r="K238" s="90">
        <f t="shared" si="12"/>
        <v>0</v>
      </c>
    </row>
    <row r="239" spans="2:11" ht="14.25">
      <c r="B239" s="97" t="s">
        <v>459</v>
      </c>
      <c r="C239" s="87"/>
      <c r="D239" s="88"/>
      <c r="E239" s="89">
        <f t="shared" si="11"/>
        <v>0</v>
      </c>
      <c r="F239" s="88">
        <f t="shared" si="13"/>
        <v>0</v>
      </c>
      <c r="G239" s="88"/>
      <c r="H239" s="88"/>
      <c r="I239" s="88"/>
      <c r="J239" s="88"/>
      <c r="K239" s="90">
        <f t="shared" si="12"/>
        <v>0</v>
      </c>
    </row>
    <row r="240" spans="2:11" ht="14.25">
      <c r="B240" s="97" t="s">
        <v>460</v>
      </c>
      <c r="C240" s="87"/>
      <c r="D240" s="88"/>
      <c r="E240" s="89">
        <f t="shared" si="11"/>
        <v>0</v>
      </c>
      <c r="F240" s="88">
        <f t="shared" si="13"/>
        <v>0</v>
      </c>
      <c r="G240" s="88"/>
      <c r="H240" s="88"/>
      <c r="I240" s="88"/>
      <c r="J240" s="88"/>
      <c r="K240" s="90">
        <f t="shared" si="12"/>
        <v>0</v>
      </c>
    </row>
    <row r="241" spans="2:11" ht="14.25">
      <c r="B241" s="97" t="s">
        <v>461</v>
      </c>
      <c r="C241" s="87"/>
      <c r="D241" s="88"/>
      <c r="E241" s="89">
        <f t="shared" si="11"/>
        <v>0</v>
      </c>
      <c r="F241" s="88">
        <f t="shared" si="13"/>
        <v>0</v>
      </c>
      <c r="G241" s="88"/>
      <c r="H241" s="88"/>
      <c r="I241" s="88"/>
      <c r="J241" s="88"/>
      <c r="K241" s="90">
        <f t="shared" si="12"/>
        <v>0</v>
      </c>
    </row>
    <row r="242" spans="2:11" ht="14.25">
      <c r="B242" s="97" t="s">
        <v>462</v>
      </c>
      <c r="C242" s="87"/>
      <c r="D242" s="88"/>
      <c r="E242" s="89">
        <f t="shared" si="11"/>
        <v>0</v>
      </c>
      <c r="F242" s="88">
        <f t="shared" si="13"/>
        <v>0</v>
      </c>
      <c r="G242" s="88"/>
      <c r="H242" s="88"/>
      <c r="I242" s="88"/>
      <c r="J242" s="88"/>
      <c r="K242" s="90">
        <f t="shared" si="12"/>
        <v>0</v>
      </c>
    </row>
    <row r="243" spans="2:11" ht="14.25">
      <c r="B243" s="97" t="s">
        <v>463</v>
      </c>
      <c r="C243" s="87"/>
      <c r="D243" s="88"/>
      <c r="E243" s="89">
        <f t="shared" si="11"/>
        <v>0</v>
      </c>
      <c r="F243" s="88">
        <f t="shared" si="13"/>
        <v>0</v>
      </c>
      <c r="G243" s="88"/>
      <c r="H243" s="88"/>
      <c r="I243" s="88"/>
      <c r="J243" s="88"/>
      <c r="K243" s="90">
        <f t="shared" si="12"/>
        <v>0</v>
      </c>
    </row>
    <row r="244" spans="2:11" ht="14.25">
      <c r="B244" s="97" t="s">
        <v>464</v>
      </c>
      <c r="C244" s="87"/>
      <c r="D244" s="88"/>
      <c r="E244" s="89">
        <f t="shared" si="11"/>
        <v>0</v>
      </c>
      <c r="F244" s="88">
        <f t="shared" si="13"/>
        <v>0</v>
      </c>
      <c r="G244" s="88"/>
      <c r="H244" s="88"/>
      <c r="I244" s="88"/>
      <c r="J244" s="88"/>
      <c r="K244" s="90">
        <f t="shared" si="12"/>
        <v>0</v>
      </c>
    </row>
    <row r="245" spans="2:11" ht="14.25">
      <c r="B245" s="97" t="s">
        <v>465</v>
      </c>
      <c r="C245" s="87"/>
      <c r="D245" s="88"/>
      <c r="E245" s="89">
        <f t="shared" si="11"/>
        <v>0</v>
      </c>
      <c r="F245" s="88">
        <f t="shared" si="13"/>
        <v>0</v>
      </c>
      <c r="G245" s="88"/>
      <c r="H245" s="88"/>
      <c r="I245" s="88"/>
      <c r="J245" s="88"/>
      <c r="K245" s="90">
        <f t="shared" si="12"/>
        <v>0</v>
      </c>
    </row>
    <row r="246" spans="2:11" ht="14.25">
      <c r="B246" s="97" t="s">
        <v>466</v>
      </c>
      <c r="C246" s="87"/>
      <c r="D246" s="88"/>
      <c r="E246" s="89">
        <f t="shared" si="11"/>
        <v>0</v>
      </c>
      <c r="F246" s="88">
        <f t="shared" si="13"/>
        <v>0</v>
      </c>
      <c r="G246" s="88"/>
      <c r="H246" s="88"/>
      <c r="I246" s="88"/>
      <c r="J246" s="88"/>
      <c r="K246" s="90">
        <f t="shared" si="12"/>
        <v>0</v>
      </c>
    </row>
    <row r="247" spans="2:11" ht="14.25">
      <c r="B247" s="97" t="s">
        <v>467</v>
      </c>
      <c r="C247" s="87"/>
      <c r="D247" s="88"/>
      <c r="E247" s="89">
        <f t="shared" si="11"/>
        <v>0</v>
      </c>
      <c r="F247" s="88">
        <f t="shared" si="13"/>
        <v>0</v>
      </c>
      <c r="G247" s="88"/>
      <c r="H247" s="88"/>
      <c r="I247" s="88"/>
      <c r="J247" s="88"/>
      <c r="K247" s="90">
        <f t="shared" si="12"/>
        <v>0</v>
      </c>
    </row>
    <row r="248" spans="2:11" ht="14.25">
      <c r="B248" s="97" t="s">
        <v>468</v>
      </c>
      <c r="C248" s="87"/>
      <c r="D248" s="88"/>
      <c r="E248" s="89">
        <f t="shared" si="11"/>
        <v>0</v>
      </c>
      <c r="F248" s="88">
        <f t="shared" si="13"/>
        <v>0</v>
      </c>
      <c r="G248" s="88"/>
      <c r="H248" s="88"/>
      <c r="I248" s="88"/>
      <c r="J248" s="88"/>
      <c r="K248" s="90">
        <f t="shared" si="12"/>
        <v>0</v>
      </c>
    </row>
    <row r="249" spans="2:11" ht="14.25">
      <c r="B249" s="86" t="s">
        <v>469</v>
      </c>
      <c r="C249" s="87"/>
      <c r="D249" s="88"/>
      <c r="E249" s="89">
        <f t="shared" si="11"/>
        <v>0</v>
      </c>
      <c r="F249" s="88">
        <f t="shared" si="13"/>
        <v>0</v>
      </c>
      <c r="G249" s="88"/>
      <c r="H249" s="88"/>
      <c r="I249" s="88"/>
      <c r="J249" s="88"/>
      <c r="K249" s="90">
        <f t="shared" si="12"/>
        <v>0</v>
      </c>
    </row>
    <row r="250" spans="2:11" ht="14.25">
      <c r="B250" s="86" t="s">
        <v>470</v>
      </c>
      <c r="C250" s="87"/>
      <c r="D250" s="88"/>
      <c r="E250" s="89">
        <f t="shared" si="11"/>
        <v>0</v>
      </c>
      <c r="F250" s="88">
        <f t="shared" si="13"/>
        <v>0</v>
      </c>
      <c r="G250" s="88"/>
      <c r="H250" s="88"/>
      <c r="I250" s="88"/>
      <c r="J250" s="88"/>
      <c r="K250" s="90">
        <f t="shared" si="12"/>
        <v>0</v>
      </c>
    </row>
    <row r="251" spans="2:11" ht="14.25">
      <c r="B251" s="86" t="s">
        <v>471</v>
      </c>
      <c r="C251" s="87"/>
      <c r="D251" s="88"/>
      <c r="E251" s="89">
        <f t="shared" si="11"/>
        <v>0</v>
      </c>
      <c r="F251" s="88">
        <f t="shared" si="13"/>
        <v>0</v>
      </c>
      <c r="G251" s="88"/>
      <c r="H251" s="88"/>
      <c r="I251" s="88"/>
      <c r="J251" s="88"/>
      <c r="K251" s="90">
        <f t="shared" si="12"/>
        <v>0</v>
      </c>
    </row>
    <row r="252" spans="2:11" ht="14.25">
      <c r="B252" s="86" t="s">
        <v>472</v>
      </c>
      <c r="C252" s="87"/>
      <c r="D252" s="88"/>
      <c r="E252" s="89">
        <f t="shared" si="11"/>
        <v>0</v>
      </c>
      <c r="F252" s="88">
        <f t="shared" si="13"/>
        <v>0</v>
      </c>
      <c r="G252" s="88"/>
      <c r="H252" s="88"/>
      <c r="I252" s="88"/>
      <c r="J252" s="88"/>
      <c r="K252" s="90">
        <f t="shared" si="12"/>
        <v>0</v>
      </c>
    </row>
    <row r="253" spans="2:11" ht="14.25">
      <c r="B253" s="86" t="s">
        <v>473</v>
      </c>
      <c r="C253" s="87"/>
      <c r="D253" s="88"/>
      <c r="E253" s="89">
        <f t="shared" si="11"/>
        <v>0</v>
      </c>
      <c r="F253" s="88">
        <f t="shared" si="13"/>
        <v>0</v>
      </c>
      <c r="G253" s="88"/>
      <c r="H253" s="88"/>
      <c r="I253" s="88"/>
      <c r="J253" s="88"/>
      <c r="K253" s="90">
        <f t="shared" si="12"/>
        <v>0</v>
      </c>
    </row>
    <row r="254" spans="2:11" ht="14.25">
      <c r="B254" s="86" t="s">
        <v>474</v>
      </c>
      <c r="C254" s="87"/>
      <c r="D254" s="88"/>
      <c r="E254" s="89">
        <f t="shared" si="11"/>
        <v>0</v>
      </c>
      <c r="F254" s="88">
        <f t="shared" si="13"/>
        <v>0</v>
      </c>
      <c r="G254" s="88"/>
      <c r="H254" s="88"/>
      <c r="I254" s="88"/>
      <c r="J254" s="88"/>
      <c r="K254" s="90">
        <f t="shared" si="12"/>
        <v>0</v>
      </c>
    </row>
    <row r="255" spans="2:11" ht="14.25">
      <c r="B255" s="86" t="s">
        <v>475</v>
      </c>
      <c r="C255" s="87"/>
      <c r="D255" s="88"/>
      <c r="E255" s="89">
        <f t="shared" si="11"/>
        <v>0</v>
      </c>
      <c r="F255" s="88">
        <f t="shared" si="13"/>
        <v>0</v>
      </c>
      <c r="G255" s="88"/>
      <c r="H255" s="88"/>
      <c r="I255" s="88"/>
      <c r="J255" s="88"/>
      <c r="K255" s="90">
        <f t="shared" si="12"/>
        <v>0</v>
      </c>
    </row>
    <row r="256" spans="2:11" ht="14.25">
      <c r="B256" s="86" t="s">
        <v>476</v>
      </c>
      <c r="C256" s="87"/>
      <c r="D256" s="88"/>
      <c r="E256" s="89">
        <f t="shared" si="11"/>
        <v>0</v>
      </c>
      <c r="F256" s="88">
        <f t="shared" si="13"/>
        <v>0</v>
      </c>
      <c r="G256" s="88"/>
      <c r="H256" s="88"/>
      <c r="I256" s="88"/>
      <c r="J256" s="88"/>
      <c r="K256" s="90">
        <f t="shared" si="12"/>
        <v>0</v>
      </c>
    </row>
    <row r="257" spans="2:11" ht="14.25">
      <c r="B257" s="86" t="s">
        <v>477</v>
      </c>
      <c r="C257" s="87"/>
      <c r="D257" s="88"/>
      <c r="E257" s="89">
        <f t="shared" si="11"/>
        <v>0</v>
      </c>
      <c r="F257" s="88">
        <f t="shared" si="13"/>
        <v>0</v>
      </c>
      <c r="G257" s="88"/>
      <c r="H257" s="88"/>
      <c r="I257" s="88"/>
      <c r="J257" s="88"/>
      <c r="K257" s="90">
        <f t="shared" si="12"/>
        <v>0</v>
      </c>
    </row>
    <row r="258" spans="2:11" ht="14.25">
      <c r="B258" s="86" t="s">
        <v>478</v>
      </c>
      <c r="C258" s="87"/>
      <c r="D258" s="88"/>
      <c r="E258" s="89">
        <f t="shared" si="11"/>
        <v>0</v>
      </c>
      <c r="F258" s="88">
        <f t="shared" si="13"/>
        <v>0</v>
      </c>
      <c r="G258" s="88"/>
      <c r="H258" s="88"/>
      <c r="I258" s="88"/>
      <c r="J258" s="88"/>
      <c r="K258" s="90">
        <f t="shared" si="12"/>
        <v>0</v>
      </c>
    </row>
    <row r="259" spans="2:11" ht="14.25">
      <c r="B259" s="86" t="s">
        <v>479</v>
      </c>
      <c r="C259" s="87"/>
      <c r="D259" s="88"/>
      <c r="E259" s="89">
        <f t="shared" si="11"/>
        <v>0</v>
      </c>
      <c r="F259" s="88">
        <f t="shared" si="13"/>
        <v>0</v>
      </c>
      <c r="G259" s="88"/>
      <c r="H259" s="88"/>
      <c r="I259" s="88"/>
      <c r="J259" s="88"/>
      <c r="K259" s="90">
        <f t="shared" si="12"/>
        <v>0</v>
      </c>
    </row>
    <row r="260" spans="2:11" ht="14.25">
      <c r="B260" s="86" t="s">
        <v>480</v>
      </c>
      <c r="C260" s="87"/>
      <c r="D260" s="88"/>
      <c r="E260" s="89">
        <f t="shared" si="11"/>
        <v>0</v>
      </c>
      <c r="F260" s="88">
        <f t="shared" si="13"/>
        <v>0</v>
      </c>
      <c r="G260" s="88"/>
      <c r="H260" s="88"/>
      <c r="I260" s="88"/>
      <c r="J260" s="88"/>
      <c r="K260" s="90">
        <f t="shared" si="12"/>
        <v>0</v>
      </c>
    </row>
    <row r="261" spans="2:11" ht="14.25">
      <c r="B261" s="86" t="s">
        <v>481</v>
      </c>
      <c r="C261" s="87"/>
      <c r="D261" s="88"/>
      <c r="E261" s="89">
        <f t="shared" si="11"/>
        <v>0</v>
      </c>
      <c r="F261" s="88">
        <f t="shared" si="13"/>
        <v>0</v>
      </c>
      <c r="G261" s="88"/>
      <c r="H261" s="88"/>
      <c r="I261" s="88"/>
      <c r="J261" s="88"/>
      <c r="K261" s="90">
        <f t="shared" si="12"/>
        <v>0</v>
      </c>
    </row>
    <row r="262" spans="2:11" ht="14.25">
      <c r="B262" s="86" t="s">
        <v>482</v>
      </c>
      <c r="C262" s="87"/>
      <c r="D262" s="88"/>
      <c r="E262" s="89">
        <f t="shared" si="11"/>
        <v>0</v>
      </c>
      <c r="F262" s="88">
        <f t="shared" si="13"/>
        <v>0</v>
      </c>
      <c r="G262" s="88"/>
      <c r="H262" s="88"/>
      <c r="I262" s="88"/>
      <c r="J262" s="88"/>
      <c r="K262" s="90">
        <f t="shared" si="12"/>
        <v>0</v>
      </c>
    </row>
    <row r="263" spans="2:11" ht="14.25">
      <c r="B263" s="86" t="s">
        <v>483</v>
      </c>
      <c r="C263" s="87"/>
      <c r="D263" s="88"/>
      <c r="E263" s="89">
        <f t="shared" si="11"/>
        <v>0</v>
      </c>
      <c r="F263" s="88">
        <f t="shared" si="13"/>
        <v>0</v>
      </c>
      <c r="G263" s="88"/>
      <c r="H263" s="88"/>
      <c r="I263" s="88"/>
      <c r="J263" s="88"/>
      <c r="K263" s="90">
        <f t="shared" si="12"/>
        <v>0</v>
      </c>
    </row>
    <row r="264" spans="2:11" ht="14.25">
      <c r="B264" s="86" t="s">
        <v>484</v>
      </c>
      <c r="C264" s="87"/>
      <c r="D264" s="88"/>
      <c r="E264" s="89">
        <f t="shared" si="11"/>
        <v>0</v>
      </c>
      <c r="F264" s="88">
        <f t="shared" si="13"/>
        <v>0</v>
      </c>
      <c r="G264" s="88"/>
      <c r="H264" s="88"/>
      <c r="I264" s="88"/>
      <c r="J264" s="88"/>
      <c r="K264" s="90">
        <f t="shared" si="12"/>
        <v>0</v>
      </c>
    </row>
    <row r="265" spans="2:11" ht="14.25">
      <c r="B265" s="86" t="s">
        <v>485</v>
      </c>
      <c r="C265" s="87"/>
      <c r="D265" s="88"/>
      <c r="E265" s="89">
        <f t="shared" si="11"/>
        <v>0</v>
      </c>
      <c r="F265" s="88">
        <f t="shared" si="13"/>
        <v>0</v>
      </c>
      <c r="G265" s="88"/>
      <c r="H265" s="88"/>
      <c r="I265" s="88"/>
      <c r="J265" s="88"/>
      <c r="K265" s="90">
        <f t="shared" si="12"/>
        <v>0</v>
      </c>
    </row>
    <row r="266" spans="2:11" ht="14.25">
      <c r="B266" s="86" t="s">
        <v>486</v>
      </c>
      <c r="C266" s="87"/>
      <c r="D266" s="88"/>
      <c r="E266" s="89">
        <f t="shared" si="11"/>
        <v>0</v>
      </c>
      <c r="F266" s="88">
        <f t="shared" si="13"/>
        <v>0</v>
      </c>
      <c r="G266" s="88"/>
      <c r="H266" s="88"/>
      <c r="I266" s="88"/>
      <c r="J266" s="88"/>
      <c r="K266" s="90">
        <f t="shared" si="12"/>
        <v>0</v>
      </c>
    </row>
    <row r="267" spans="2:11" ht="14.25">
      <c r="B267" s="95" t="s">
        <v>487</v>
      </c>
      <c r="C267" s="87"/>
      <c r="D267" s="88"/>
      <c r="E267" s="89">
        <f t="shared" si="11"/>
        <v>0</v>
      </c>
      <c r="F267" s="88">
        <f t="shared" si="13"/>
        <v>0</v>
      </c>
      <c r="G267" s="88"/>
      <c r="H267" s="88"/>
      <c r="I267" s="88"/>
      <c r="J267" s="88"/>
      <c r="K267" s="90">
        <f t="shared" si="12"/>
        <v>0</v>
      </c>
    </row>
    <row r="268" spans="2:11" ht="14.25">
      <c r="B268" s="95" t="s">
        <v>488</v>
      </c>
      <c r="C268" s="87"/>
      <c r="D268" s="88"/>
      <c r="E268" s="89">
        <f t="shared" si="11"/>
        <v>0</v>
      </c>
      <c r="F268" s="88">
        <f t="shared" si="13"/>
        <v>0</v>
      </c>
      <c r="G268" s="88"/>
      <c r="H268" s="88"/>
      <c r="I268" s="88"/>
      <c r="J268" s="88"/>
      <c r="K268" s="90">
        <f t="shared" si="12"/>
        <v>0</v>
      </c>
    </row>
    <row r="269" spans="2:11" ht="14.25">
      <c r="B269" s="95" t="s">
        <v>489</v>
      </c>
      <c r="C269" s="87"/>
      <c r="D269" s="88"/>
      <c r="E269" s="89">
        <f t="shared" si="11"/>
        <v>0</v>
      </c>
      <c r="F269" s="88">
        <f t="shared" si="13"/>
        <v>0</v>
      </c>
      <c r="G269" s="88"/>
      <c r="H269" s="88"/>
      <c r="I269" s="88"/>
      <c r="J269" s="88"/>
      <c r="K269" s="90">
        <f t="shared" si="12"/>
        <v>0</v>
      </c>
    </row>
    <row r="270" spans="2:11" ht="14.25">
      <c r="B270" s="95" t="s">
        <v>490</v>
      </c>
      <c r="C270" s="87"/>
      <c r="D270" s="88"/>
      <c r="E270" s="89">
        <f t="shared" si="11"/>
        <v>0</v>
      </c>
      <c r="F270" s="88">
        <f t="shared" si="13"/>
        <v>0</v>
      </c>
      <c r="G270" s="88"/>
      <c r="H270" s="88"/>
      <c r="I270" s="88"/>
      <c r="J270" s="88"/>
      <c r="K270" s="90">
        <f t="shared" si="12"/>
        <v>0</v>
      </c>
    </row>
    <row r="271" spans="2:11" ht="14.25">
      <c r="B271" s="102" t="s">
        <v>491</v>
      </c>
      <c r="C271" s="87"/>
      <c r="D271" s="88"/>
      <c r="E271" s="89">
        <f t="shared" si="11"/>
        <v>0</v>
      </c>
      <c r="F271" s="88">
        <f t="shared" si="13"/>
        <v>0</v>
      </c>
      <c r="G271" s="88"/>
      <c r="H271" s="88"/>
      <c r="I271" s="88"/>
      <c r="J271" s="88"/>
      <c r="K271" s="90">
        <f t="shared" si="12"/>
        <v>0</v>
      </c>
    </row>
    <row r="272" spans="2:11" ht="14.25">
      <c r="B272" s="95" t="s">
        <v>492</v>
      </c>
      <c r="C272" s="87"/>
      <c r="D272" s="88"/>
      <c r="E272" s="89">
        <f t="shared" si="11"/>
        <v>0</v>
      </c>
      <c r="F272" s="88">
        <f t="shared" si="13"/>
        <v>0</v>
      </c>
      <c r="G272" s="88"/>
      <c r="H272" s="88"/>
      <c r="I272" s="88"/>
      <c r="J272" s="88"/>
      <c r="K272" s="90">
        <f t="shared" si="12"/>
        <v>0</v>
      </c>
    </row>
    <row r="273" spans="2:11" ht="14.25">
      <c r="B273" s="95" t="s">
        <v>493</v>
      </c>
      <c r="C273" s="87"/>
      <c r="D273" s="88"/>
      <c r="E273" s="89">
        <f t="shared" si="11"/>
        <v>0</v>
      </c>
      <c r="F273" s="88">
        <f t="shared" si="13"/>
        <v>0</v>
      </c>
      <c r="G273" s="88"/>
      <c r="H273" s="88"/>
      <c r="I273" s="88"/>
      <c r="J273" s="88"/>
      <c r="K273" s="90">
        <f t="shared" si="12"/>
        <v>0</v>
      </c>
    </row>
    <row r="274" spans="2:11" ht="14.25">
      <c r="B274" s="95" t="s">
        <v>494</v>
      </c>
      <c r="C274" s="87"/>
      <c r="D274" s="88"/>
      <c r="E274" s="89">
        <f t="shared" si="11"/>
        <v>0</v>
      </c>
      <c r="F274" s="88">
        <f t="shared" si="13"/>
        <v>0</v>
      </c>
      <c r="G274" s="88"/>
      <c r="H274" s="88"/>
      <c r="I274" s="88"/>
      <c r="J274" s="88"/>
      <c r="K274" s="90">
        <f t="shared" si="12"/>
        <v>0</v>
      </c>
    </row>
    <row r="275" spans="2:11" ht="14.25">
      <c r="B275" s="86" t="s">
        <v>495</v>
      </c>
      <c r="C275" s="87"/>
      <c r="D275" s="88"/>
      <c r="E275" s="89">
        <f t="shared" si="11"/>
        <v>0</v>
      </c>
      <c r="F275" s="88">
        <f t="shared" si="13"/>
        <v>0</v>
      </c>
      <c r="G275" s="88"/>
      <c r="H275" s="88"/>
      <c r="I275" s="88"/>
      <c r="J275" s="88"/>
      <c r="K275" s="90">
        <f t="shared" si="12"/>
        <v>0</v>
      </c>
    </row>
    <row r="276" spans="2:11" ht="14.25">
      <c r="B276" s="86" t="s">
        <v>496</v>
      </c>
      <c r="C276" s="87"/>
      <c r="D276" s="88"/>
      <c r="E276" s="89">
        <f t="shared" si="11"/>
        <v>0</v>
      </c>
      <c r="F276" s="88">
        <f t="shared" si="13"/>
        <v>0</v>
      </c>
      <c r="G276" s="88"/>
      <c r="H276" s="88"/>
      <c r="I276" s="88"/>
      <c r="J276" s="88"/>
      <c r="K276" s="90">
        <f t="shared" si="12"/>
        <v>0</v>
      </c>
    </row>
    <row r="277" spans="2:11" ht="14.25">
      <c r="B277" s="86" t="s">
        <v>497</v>
      </c>
      <c r="C277" s="87"/>
      <c r="D277" s="88"/>
      <c r="E277" s="89">
        <f t="shared" si="11"/>
        <v>0</v>
      </c>
      <c r="F277" s="88">
        <f t="shared" si="13"/>
        <v>0</v>
      </c>
      <c r="G277" s="88"/>
      <c r="H277" s="88"/>
      <c r="I277" s="88"/>
      <c r="J277" s="88"/>
      <c r="K277" s="90">
        <f t="shared" si="12"/>
        <v>0</v>
      </c>
    </row>
    <row r="278" spans="2:11" ht="14.25">
      <c r="B278" s="86" t="s">
        <v>498</v>
      </c>
      <c r="C278" s="87"/>
      <c r="D278" s="88"/>
      <c r="E278" s="89">
        <f t="shared" si="11"/>
        <v>0</v>
      </c>
      <c r="F278" s="88">
        <f t="shared" si="13"/>
        <v>0</v>
      </c>
      <c r="G278" s="88"/>
      <c r="H278" s="88"/>
      <c r="I278" s="88"/>
      <c r="J278" s="88"/>
      <c r="K278" s="90">
        <f t="shared" si="12"/>
        <v>0</v>
      </c>
    </row>
    <row r="279" spans="2:11" ht="14.25">
      <c r="B279" s="86" t="s">
        <v>499</v>
      </c>
      <c r="C279" s="87"/>
      <c r="D279" s="88"/>
      <c r="E279" s="89">
        <f t="shared" si="11"/>
        <v>0</v>
      </c>
      <c r="F279" s="88">
        <f t="shared" si="13"/>
        <v>0</v>
      </c>
      <c r="G279" s="88"/>
      <c r="H279" s="88"/>
      <c r="I279" s="88"/>
      <c r="J279" s="88"/>
      <c r="K279" s="90">
        <f t="shared" si="12"/>
        <v>0</v>
      </c>
    </row>
    <row r="280" spans="2:11" ht="14.25">
      <c r="B280" s="86" t="s">
        <v>500</v>
      </c>
      <c r="C280" s="87"/>
      <c r="D280" s="88"/>
      <c r="E280" s="89">
        <f t="shared" si="11"/>
        <v>0</v>
      </c>
      <c r="F280" s="88">
        <f t="shared" si="13"/>
        <v>0</v>
      </c>
      <c r="G280" s="88"/>
      <c r="H280" s="88"/>
      <c r="I280" s="88"/>
      <c r="J280" s="88"/>
      <c r="K280" s="90">
        <f t="shared" si="12"/>
        <v>0</v>
      </c>
    </row>
    <row r="281" spans="2:11" ht="14.25">
      <c r="B281" s="86" t="s">
        <v>501</v>
      </c>
      <c r="C281" s="87"/>
      <c r="D281" s="88"/>
      <c r="E281" s="89">
        <f t="shared" si="11"/>
        <v>0</v>
      </c>
      <c r="F281" s="88">
        <f t="shared" si="13"/>
        <v>0</v>
      </c>
      <c r="G281" s="88"/>
      <c r="H281" s="88"/>
      <c r="I281" s="88"/>
      <c r="J281" s="88"/>
      <c r="K281" s="90">
        <f t="shared" si="12"/>
        <v>0</v>
      </c>
    </row>
    <row r="282" spans="2:11" ht="14.25">
      <c r="B282" s="86" t="s">
        <v>502</v>
      </c>
      <c r="C282" s="87"/>
      <c r="D282" s="88"/>
      <c r="E282" s="89">
        <f t="shared" ref="E282:E345" si="14">+ROUND(D282*(1+$C282),0)</f>
        <v>0</v>
      </c>
      <c r="F282" s="88">
        <f t="shared" si="13"/>
        <v>0</v>
      </c>
      <c r="G282" s="88"/>
      <c r="H282" s="88"/>
      <c r="I282" s="88"/>
      <c r="J282" s="88"/>
      <c r="K282" s="90">
        <f t="shared" ref="K282:K345" si="15">SUM(E282:J282)</f>
        <v>0</v>
      </c>
    </row>
    <row r="283" spans="2:11" ht="14.25">
      <c r="B283" s="86" t="s">
        <v>503</v>
      </c>
      <c r="C283" s="87"/>
      <c r="D283" s="88"/>
      <c r="E283" s="89">
        <f t="shared" si="14"/>
        <v>0</v>
      </c>
      <c r="F283" s="88">
        <f t="shared" si="13"/>
        <v>0</v>
      </c>
      <c r="G283" s="88"/>
      <c r="H283" s="88"/>
      <c r="I283" s="88"/>
      <c r="J283" s="88"/>
      <c r="K283" s="90">
        <f t="shared" si="15"/>
        <v>0</v>
      </c>
    </row>
    <row r="284" spans="2:11" ht="14.25">
      <c r="B284" s="86" t="s">
        <v>504</v>
      </c>
      <c r="C284" s="87"/>
      <c r="D284" s="88"/>
      <c r="E284" s="89">
        <f t="shared" si="14"/>
        <v>0</v>
      </c>
      <c r="F284" s="88">
        <f t="shared" si="13"/>
        <v>0</v>
      </c>
      <c r="G284" s="88"/>
      <c r="H284" s="88"/>
      <c r="I284" s="88"/>
      <c r="J284" s="88"/>
      <c r="K284" s="90">
        <f t="shared" si="15"/>
        <v>0</v>
      </c>
    </row>
    <row r="285" spans="2:11" ht="14.25">
      <c r="B285" s="86" t="s">
        <v>505</v>
      </c>
      <c r="C285" s="87"/>
      <c r="D285" s="88"/>
      <c r="E285" s="89">
        <f t="shared" si="14"/>
        <v>0</v>
      </c>
      <c r="F285" s="88">
        <f t="shared" si="13"/>
        <v>0</v>
      </c>
      <c r="G285" s="88"/>
      <c r="H285" s="88"/>
      <c r="I285" s="88"/>
      <c r="J285" s="88"/>
      <c r="K285" s="90">
        <f t="shared" si="15"/>
        <v>0</v>
      </c>
    </row>
    <row r="286" spans="2:11" ht="14.25">
      <c r="B286" s="86" t="s">
        <v>506</v>
      </c>
      <c r="C286" s="87"/>
      <c r="D286" s="88"/>
      <c r="E286" s="89">
        <f t="shared" si="14"/>
        <v>0</v>
      </c>
      <c r="F286" s="88">
        <f t="shared" si="13"/>
        <v>0</v>
      </c>
      <c r="G286" s="88"/>
      <c r="H286" s="88"/>
      <c r="I286" s="88"/>
      <c r="J286" s="88"/>
      <c r="K286" s="90">
        <f t="shared" si="15"/>
        <v>0</v>
      </c>
    </row>
    <row r="287" spans="2:11" ht="14.25">
      <c r="B287" s="86" t="s">
        <v>507</v>
      </c>
      <c r="C287" s="87"/>
      <c r="D287" s="88"/>
      <c r="E287" s="89">
        <f t="shared" si="14"/>
        <v>0</v>
      </c>
      <c r="F287" s="88">
        <f t="shared" si="13"/>
        <v>0</v>
      </c>
      <c r="G287" s="88"/>
      <c r="H287" s="88"/>
      <c r="I287" s="88"/>
      <c r="J287" s="88"/>
      <c r="K287" s="90">
        <f t="shared" si="15"/>
        <v>0</v>
      </c>
    </row>
    <row r="288" spans="2:11" ht="14.25">
      <c r="B288" s="86" t="s">
        <v>508</v>
      </c>
      <c r="C288" s="87"/>
      <c r="D288" s="88"/>
      <c r="E288" s="89">
        <f t="shared" si="14"/>
        <v>0</v>
      </c>
      <c r="F288" s="88">
        <f t="shared" si="13"/>
        <v>0</v>
      </c>
      <c r="G288" s="88"/>
      <c r="H288" s="88"/>
      <c r="I288" s="88"/>
      <c r="J288" s="88"/>
      <c r="K288" s="90">
        <f t="shared" si="15"/>
        <v>0</v>
      </c>
    </row>
    <row r="289" spans="2:11" ht="14.25">
      <c r="B289" s="86" t="s">
        <v>509</v>
      </c>
      <c r="C289" s="87"/>
      <c r="D289" s="88"/>
      <c r="E289" s="89">
        <f t="shared" si="14"/>
        <v>0</v>
      </c>
      <c r="F289" s="88">
        <f t="shared" si="13"/>
        <v>0</v>
      </c>
      <c r="G289" s="88"/>
      <c r="H289" s="88"/>
      <c r="I289" s="88"/>
      <c r="J289" s="88"/>
      <c r="K289" s="90">
        <f t="shared" si="15"/>
        <v>0</v>
      </c>
    </row>
    <row r="290" spans="2:11" ht="14.25">
      <c r="B290" s="86" t="s">
        <v>510</v>
      </c>
      <c r="C290" s="87"/>
      <c r="D290" s="88"/>
      <c r="E290" s="89">
        <f t="shared" si="14"/>
        <v>0</v>
      </c>
      <c r="F290" s="88">
        <f t="shared" si="13"/>
        <v>0</v>
      </c>
      <c r="G290" s="88"/>
      <c r="H290" s="88"/>
      <c r="I290" s="88"/>
      <c r="J290" s="88"/>
      <c r="K290" s="90">
        <f t="shared" si="15"/>
        <v>0</v>
      </c>
    </row>
    <row r="291" spans="2:11" ht="14.25">
      <c r="B291" s="86" t="s">
        <v>511</v>
      </c>
      <c r="C291" s="87"/>
      <c r="D291" s="88"/>
      <c r="E291" s="89">
        <f t="shared" si="14"/>
        <v>0</v>
      </c>
      <c r="F291" s="88">
        <f t="shared" si="13"/>
        <v>0</v>
      </c>
      <c r="G291" s="88"/>
      <c r="H291" s="88"/>
      <c r="I291" s="88"/>
      <c r="J291" s="88"/>
      <c r="K291" s="90">
        <f t="shared" si="15"/>
        <v>0</v>
      </c>
    </row>
    <row r="292" spans="2:11" ht="14.25">
      <c r="B292" s="86" t="s">
        <v>512</v>
      </c>
      <c r="C292" s="87"/>
      <c r="D292" s="88"/>
      <c r="E292" s="89">
        <f t="shared" si="14"/>
        <v>0</v>
      </c>
      <c r="F292" s="88">
        <f t="shared" si="13"/>
        <v>0</v>
      </c>
      <c r="G292" s="88"/>
      <c r="H292" s="88"/>
      <c r="I292" s="88"/>
      <c r="J292" s="88"/>
      <c r="K292" s="90">
        <f t="shared" si="15"/>
        <v>0</v>
      </c>
    </row>
    <row r="293" spans="2:11" ht="14.25">
      <c r="B293" s="86" t="s">
        <v>513</v>
      </c>
      <c r="C293" s="87"/>
      <c r="D293" s="88"/>
      <c r="E293" s="89">
        <f t="shared" si="14"/>
        <v>0</v>
      </c>
      <c r="F293" s="88">
        <f t="shared" si="13"/>
        <v>0</v>
      </c>
      <c r="G293" s="88"/>
      <c r="H293" s="88"/>
      <c r="I293" s="88"/>
      <c r="J293" s="88"/>
      <c r="K293" s="90">
        <f t="shared" si="15"/>
        <v>0</v>
      </c>
    </row>
    <row r="294" spans="2:11" ht="14.25">
      <c r="B294" s="86" t="s">
        <v>514</v>
      </c>
      <c r="C294" s="87"/>
      <c r="D294" s="88"/>
      <c r="E294" s="89">
        <f t="shared" si="14"/>
        <v>0</v>
      </c>
      <c r="F294" s="88">
        <f t="shared" si="13"/>
        <v>0</v>
      </c>
      <c r="G294" s="88"/>
      <c r="H294" s="88"/>
      <c r="I294" s="88"/>
      <c r="J294" s="88"/>
      <c r="K294" s="90">
        <f t="shared" si="15"/>
        <v>0</v>
      </c>
    </row>
    <row r="295" spans="2:11" ht="14.25">
      <c r="B295" s="86" t="s">
        <v>515</v>
      </c>
      <c r="C295" s="87"/>
      <c r="D295" s="88"/>
      <c r="E295" s="89">
        <f t="shared" si="14"/>
        <v>0</v>
      </c>
      <c r="F295" s="88">
        <f t="shared" si="13"/>
        <v>0</v>
      </c>
      <c r="G295" s="88"/>
      <c r="H295" s="88"/>
      <c r="I295" s="88"/>
      <c r="J295" s="88"/>
      <c r="K295" s="90">
        <f t="shared" si="15"/>
        <v>0</v>
      </c>
    </row>
    <row r="296" spans="2:11" ht="14.25">
      <c r="B296" s="86" t="s">
        <v>516</v>
      </c>
      <c r="C296" s="87"/>
      <c r="D296" s="88"/>
      <c r="E296" s="89">
        <f t="shared" si="14"/>
        <v>0</v>
      </c>
      <c r="F296" s="88">
        <f t="shared" ref="F296:F359" si="16">+$D$25</f>
        <v>0</v>
      </c>
      <c r="G296" s="88"/>
      <c r="H296" s="88"/>
      <c r="I296" s="88"/>
      <c r="J296" s="88"/>
      <c r="K296" s="90">
        <f t="shared" si="15"/>
        <v>0</v>
      </c>
    </row>
    <row r="297" spans="2:11" ht="14.25">
      <c r="B297" s="86" t="s">
        <v>517</v>
      </c>
      <c r="C297" s="87"/>
      <c r="D297" s="88"/>
      <c r="E297" s="89">
        <f t="shared" si="14"/>
        <v>0</v>
      </c>
      <c r="F297" s="88">
        <f t="shared" si="16"/>
        <v>0</v>
      </c>
      <c r="G297" s="88"/>
      <c r="H297" s="88"/>
      <c r="I297" s="88"/>
      <c r="J297" s="88"/>
      <c r="K297" s="90">
        <f t="shared" si="15"/>
        <v>0</v>
      </c>
    </row>
    <row r="298" spans="2:11" ht="14.25">
      <c r="B298" s="86" t="s">
        <v>518</v>
      </c>
      <c r="C298" s="87"/>
      <c r="D298" s="88"/>
      <c r="E298" s="89">
        <f t="shared" si="14"/>
        <v>0</v>
      </c>
      <c r="F298" s="88">
        <f t="shared" si="16"/>
        <v>0</v>
      </c>
      <c r="G298" s="88"/>
      <c r="H298" s="88"/>
      <c r="I298" s="88"/>
      <c r="J298" s="88"/>
      <c r="K298" s="90">
        <f t="shared" si="15"/>
        <v>0</v>
      </c>
    </row>
    <row r="299" spans="2:11" ht="14.25">
      <c r="B299" s="86" t="s">
        <v>519</v>
      </c>
      <c r="C299" s="87"/>
      <c r="D299" s="88"/>
      <c r="E299" s="89">
        <f t="shared" si="14"/>
        <v>0</v>
      </c>
      <c r="F299" s="88">
        <f t="shared" si="16"/>
        <v>0</v>
      </c>
      <c r="G299" s="88"/>
      <c r="H299" s="88"/>
      <c r="I299" s="88"/>
      <c r="J299" s="88"/>
      <c r="K299" s="90">
        <f t="shared" si="15"/>
        <v>0</v>
      </c>
    </row>
    <row r="300" spans="2:11" ht="14.25">
      <c r="B300" s="86" t="s">
        <v>520</v>
      </c>
      <c r="C300" s="87"/>
      <c r="D300" s="88"/>
      <c r="E300" s="89">
        <f t="shared" si="14"/>
        <v>0</v>
      </c>
      <c r="F300" s="88">
        <f t="shared" si="16"/>
        <v>0</v>
      </c>
      <c r="G300" s="88"/>
      <c r="H300" s="88"/>
      <c r="I300" s="88"/>
      <c r="J300" s="88"/>
      <c r="K300" s="90">
        <f t="shared" si="15"/>
        <v>0</v>
      </c>
    </row>
    <row r="301" spans="2:11" ht="14.25">
      <c r="B301" s="95" t="s">
        <v>521</v>
      </c>
      <c r="C301" s="87"/>
      <c r="D301" s="88"/>
      <c r="E301" s="89">
        <f t="shared" si="14"/>
        <v>0</v>
      </c>
      <c r="F301" s="88">
        <f t="shared" si="16"/>
        <v>0</v>
      </c>
      <c r="G301" s="88"/>
      <c r="H301" s="88"/>
      <c r="I301" s="88"/>
      <c r="J301" s="88"/>
      <c r="K301" s="90">
        <f t="shared" si="15"/>
        <v>0</v>
      </c>
    </row>
    <row r="302" spans="2:11" ht="14.25">
      <c r="B302" s="86" t="s">
        <v>522</v>
      </c>
      <c r="C302" s="87"/>
      <c r="D302" s="88"/>
      <c r="E302" s="89">
        <f t="shared" si="14"/>
        <v>0</v>
      </c>
      <c r="F302" s="88">
        <f t="shared" si="16"/>
        <v>0</v>
      </c>
      <c r="G302" s="88"/>
      <c r="H302" s="88"/>
      <c r="I302" s="88"/>
      <c r="J302" s="88"/>
      <c r="K302" s="90">
        <f t="shared" si="15"/>
        <v>0</v>
      </c>
    </row>
    <row r="303" spans="2:11" ht="14.25">
      <c r="B303" s="86" t="s">
        <v>523</v>
      </c>
      <c r="C303" s="87"/>
      <c r="D303" s="88"/>
      <c r="E303" s="89">
        <f t="shared" si="14"/>
        <v>0</v>
      </c>
      <c r="F303" s="88">
        <f t="shared" si="16"/>
        <v>0</v>
      </c>
      <c r="G303" s="88"/>
      <c r="H303" s="88"/>
      <c r="I303" s="88"/>
      <c r="J303" s="88"/>
      <c r="K303" s="90">
        <f t="shared" si="15"/>
        <v>0</v>
      </c>
    </row>
    <row r="304" spans="2:11" ht="14.25">
      <c r="B304" s="86" t="s">
        <v>524</v>
      </c>
      <c r="C304" s="87"/>
      <c r="D304" s="88"/>
      <c r="E304" s="89">
        <f t="shared" si="14"/>
        <v>0</v>
      </c>
      <c r="F304" s="88">
        <f t="shared" si="16"/>
        <v>0</v>
      </c>
      <c r="G304" s="88"/>
      <c r="H304" s="88"/>
      <c r="I304" s="88"/>
      <c r="J304" s="88"/>
      <c r="K304" s="90">
        <f t="shared" si="15"/>
        <v>0</v>
      </c>
    </row>
    <row r="305" spans="2:11" ht="14.25">
      <c r="B305" s="86" t="s">
        <v>525</v>
      </c>
      <c r="C305" s="87"/>
      <c r="D305" s="88"/>
      <c r="E305" s="89">
        <f t="shared" si="14"/>
        <v>0</v>
      </c>
      <c r="F305" s="88">
        <f t="shared" si="16"/>
        <v>0</v>
      </c>
      <c r="G305" s="88"/>
      <c r="H305" s="88"/>
      <c r="I305" s="88"/>
      <c r="J305" s="88"/>
      <c r="K305" s="90">
        <f t="shared" si="15"/>
        <v>0</v>
      </c>
    </row>
    <row r="306" spans="2:11" ht="14.25">
      <c r="B306" s="86" t="s">
        <v>526</v>
      </c>
      <c r="C306" s="87"/>
      <c r="D306" s="88"/>
      <c r="E306" s="89">
        <f t="shared" si="14"/>
        <v>0</v>
      </c>
      <c r="F306" s="88">
        <f t="shared" si="16"/>
        <v>0</v>
      </c>
      <c r="G306" s="88"/>
      <c r="H306" s="88"/>
      <c r="I306" s="88"/>
      <c r="J306" s="88"/>
      <c r="K306" s="90">
        <f t="shared" si="15"/>
        <v>0</v>
      </c>
    </row>
    <row r="307" spans="2:11" ht="14.25">
      <c r="B307" s="86" t="s">
        <v>527</v>
      </c>
      <c r="C307" s="87"/>
      <c r="D307" s="88"/>
      <c r="E307" s="89">
        <f t="shared" si="14"/>
        <v>0</v>
      </c>
      <c r="F307" s="88">
        <f t="shared" si="16"/>
        <v>0</v>
      </c>
      <c r="G307" s="88"/>
      <c r="H307" s="88"/>
      <c r="I307" s="88"/>
      <c r="J307" s="88"/>
      <c r="K307" s="90">
        <f t="shared" si="15"/>
        <v>0</v>
      </c>
    </row>
    <row r="308" spans="2:11" ht="14.25">
      <c r="B308" s="86" t="s">
        <v>528</v>
      </c>
      <c r="C308" s="87"/>
      <c r="D308" s="88"/>
      <c r="E308" s="89">
        <f t="shared" si="14"/>
        <v>0</v>
      </c>
      <c r="F308" s="88">
        <f t="shared" si="16"/>
        <v>0</v>
      </c>
      <c r="G308" s="88"/>
      <c r="H308" s="88"/>
      <c r="I308" s="88"/>
      <c r="J308" s="88"/>
      <c r="K308" s="90">
        <f t="shared" si="15"/>
        <v>0</v>
      </c>
    </row>
    <row r="309" spans="2:11" ht="14.25">
      <c r="B309" s="86" t="s">
        <v>529</v>
      </c>
      <c r="C309" s="87"/>
      <c r="D309" s="88"/>
      <c r="E309" s="89">
        <f t="shared" si="14"/>
        <v>0</v>
      </c>
      <c r="F309" s="88">
        <f t="shared" si="16"/>
        <v>0</v>
      </c>
      <c r="G309" s="88"/>
      <c r="H309" s="88"/>
      <c r="I309" s="88"/>
      <c r="J309" s="88"/>
      <c r="K309" s="90">
        <f t="shared" si="15"/>
        <v>0</v>
      </c>
    </row>
    <row r="310" spans="2:11" ht="14.25">
      <c r="B310" s="86" t="s">
        <v>530</v>
      </c>
      <c r="C310" s="87"/>
      <c r="D310" s="88"/>
      <c r="E310" s="89">
        <f t="shared" si="14"/>
        <v>0</v>
      </c>
      <c r="F310" s="88">
        <f t="shared" si="16"/>
        <v>0</v>
      </c>
      <c r="G310" s="88"/>
      <c r="H310" s="88"/>
      <c r="I310" s="88"/>
      <c r="J310" s="88"/>
      <c r="K310" s="90">
        <f t="shared" si="15"/>
        <v>0</v>
      </c>
    </row>
    <row r="311" spans="2:11" ht="14.25">
      <c r="B311" s="86" t="s">
        <v>531</v>
      </c>
      <c r="C311" s="87"/>
      <c r="D311" s="88"/>
      <c r="E311" s="89">
        <f t="shared" si="14"/>
        <v>0</v>
      </c>
      <c r="F311" s="88">
        <f t="shared" si="16"/>
        <v>0</v>
      </c>
      <c r="G311" s="88"/>
      <c r="H311" s="88"/>
      <c r="I311" s="88"/>
      <c r="J311" s="88"/>
      <c r="K311" s="90">
        <f t="shared" si="15"/>
        <v>0</v>
      </c>
    </row>
    <row r="312" spans="2:11" ht="14.25">
      <c r="B312" s="86" t="s">
        <v>532</v>
      </c>
      <c r="C312" s="87"/>
      <c r="D312" s="88"/>
      <c r="E312" s="89">
        <f t="shared" si="14"/>
        <v>0</v>
      </c>
      <c r="F312" s="88">
        <f t="shared" si="16"/>
        <v>0</v>
      </c>
      <c r="G312" s="88"/>
      <c r="H312" s="88"/>
      <c r="I312" s="88"/>
      <c r="J312" s="88"/>
      <c r="K312" s="90">
        <f t="shared" si="15"/>
        <v>0</v>
      </c>
    </row>
    <row r="313" spans="2:11" ht="14.25">
      <c r="B313" s="86" t="s">
        <v>533</v>
      </c>
      <c r="C313" s="87"/>
      <c r="D313" s="88"/>
      <c r="E313" s="89">
        <f t="shared" si="14"/>
        <v>0</v>
      </c>
      <c r="F313" s="88">
        <f t="shared" si="16"/>
        <v>0</v>
      </c>
      <c r="G313" s="88"/>
      <c r="H313" s="88"/>
      <c r="I313" s="88"/>
      <c r="J313" s="88"/>
      <c r="K313" s="90">
        <f t="shared" si="15"/>
        <v>0</v>
      </c>
    </row>
    <row r="314" spans="2:11" ht="14.25">
      <c r="B314" s="86" t="s">
        <v>534</v>
      </c>
      <c r="C314" s="87"/>
      <c r="D314" s="88"/>
      <c r="E314" s="89">
        <f t="shared" si="14"/>
        <v>0</v>
      </c>
      <c r="F314" s="88">
        <f t="shared" si="16"/>
        <v>0</v>
      </c>
      <c r="G314" s="88"/>
      <c r="H314" s="88"/>
      <c r="I314" s="88"/>
      <c r="J314" s="88"/>
      <c r="K314" s="90">
        <f t="shared" si="15"/>
        <v>0</v>
      </c>
    </row>
    <row r="315" spans="2:11" ht="14.25">
      <c r="B315" s="86" t="s">
        <v>535</v>
      </c>
      <c r="C315" s="87"/>
      <c r="D315" s="88"/>
      <c r="E315" s="89">
        <f t="shared" si="14"/>
        <v>0</v>
      </c>
      <c r="F315" s="88">
        <f t="shared" si="16"/>
        <v>0</v>
      </c>
      <c r="G315" s="88"/>
      <c r="H315" s="88"/>
      <c r="I315" s="88"/>
      <c r="J315" s="88"/>
      <c r="K315" s="90">
        <f t="shared" si="15"/>
        <v>0</v>
      </c>
    </row>
    <row r="316" spans="2:11" ht="14.25">
      <c r="B316" s="86" t="s">
        <v>536</v>
      </c>
      <c r="C316" s="87"/>
      <c r="D316" s="88"/>
      <c r="E316" s="89">
        <f t="shared" si="14"/>
        <v>0</v>
      </c>
      <c r="F316" s="88">
        <f t="shared" si="16"/>
        <v>0</v>
      </c>
      <c r="G316" s="88"/>
      <c r="H316" s="88"/>
      <c r="I316" s="88"/>
      <c r="J316" s="88"/>
      <c r="K316" s="90">
        <f t="shared" si="15"/>
        <v>0</v>
      </c>
    </row>
    <row r="317" spans="2:11" ht="14.25">
      <c r="B317" s="86" t="s">
        <v>537</v>
      </c>
      <c r="C317" s="87"/>
      <c r="D317" s="88"/>
      <c r="E317" s="89">
        <f t="shared" si="14"/>
        <v>0</v>
      </c>
      <c r="F317" s="88">
        <f t="shared" si="16"/>
        <v>0</v>
      </c>
      <c r="G317" s="88"/>
      <c r="H317" s="88"/>
      <c r="I317" s="88"/>
      <c r="J317" s="88"/>
      <c r="K317" s="90">
        <f t="shared" si="15"/>
        <v>0</v>
      </c>
    </row>
    <row r="318" spans="2:11" ht="14.25">
      <c r="B318" s="86" t="s">
        <v>538</v>
      </c>
      <c r="C318" s="87"/>
      <c r="D318" s="88"/>
      <c r="E318" s="89">
        <f t="shared" si="14"/>
        <v>0</v>
      </c>
      <c r="F318" s="88">
        <f t="shared" si="16"/>
        <v>0</v>
      </c>
      <c r="G318" s="88"/>
      <c r="H318" s="88"/>
      <c r="I318" s="88"/>
      <c r="J318" s="88"/>
      <c r="K318" s="90">
        <f t="shared" si="15"/>
        <v>0</v>
      </c>
    </row>
    <row r="319" spans="2:11" ht="14.25">
      <c r="B319" s="86" t="s">
        <v>539</v>
      </c>
      <c r="C319" s="87"/>
      <c r="D319" s="88"/>
      <c r="E319" s="89">
        <f t="shared" si="14"/>
        <v>0</v>
      </c>
      <c r="F319" s="88">
        <f t="shared" si="16"/>
        <v>0</v>
      </c>
      <c r="G319" s="88"/>
      <c r="H319" s="88"/>
      <c r="I319" s="88"/>
      <c r="J319" s="88"/>
      <c r="K319" s="90">
        <f t="shared" si="15"/>
        <v>0</v>
      </c>
    </row>
    <row r="320" spans="2:11" ht="14.25">
      <c r="B320" s="86" t="s">
        <v>540</v>
      </c>
      <c r="C320" s="87"/>
      <c r="D320" s="88"/>
      <c r="E320" s="89">
        <f t="shared" si="14"/>
        <v>0</v>
      </c>
      <c r="F320" s="88">
        <f t="shared" si="16"/>
        <v>0</v>
      </c>
      <c r="G320" s="88"/>
      <c r="H320" s="88"/>
      <c r="I320" s="88"/>
      <c r="J320" s="88"/>
      <c r="K320" s="90">
        <f t="shared" si="15"/>
        <v>0</v>
      </c>
    </row>
    <row r="321" spans="2:11" ht="14.25">
      <c r="B321" s="86" t="s">
        <v>541</v>
      </c>
      <c r="C321" s="87"/>
      <c r="D321" s="88"/>
      <c r="E321" s="89">
        <f t="shared" si="14"/>
        <v>0</v>
      </c>
      <c r="F321" s="88">
        <f t="shared" si="16"/>
        <v>0</v>
      </c>
      <c r="G321" s="88"/>
      <c r="H321" s="88"/>
      <c r="I321" s="88"/>
      <c r="J321" s="88"/>
      <c r="K321" s="90">
        <f t="shared" si="15"/>
        <v>0</v>
      </c>
    </row>
    <row r="322" spans="2:11" ht="14.25">
      <c r="B322" s="86" t="s">
        <v>542</v>
      </c>
      <c r="C322" s="87"/>
      <c r="D322" s="88"/>
      <c r="E322" s="89">
        <f t="shared" si="14"/>
        <v>0</v>
      </c>
      <c r="F322" s="88">
        <f t="shared" si="16"/>
        <v>0</v>
      </c>
      <c r="G322" s="88"/>
      <c r="H322" s="88"/>
      <c r="I322" s="88"/>
      <c r="J322" s="88"/>
      <c r="K322" s="90">
        <f t="shared" si="15"/>
        <v>0</v>
      </c>
    </row>
    <row r="323" spans="2:11" ht="14.25">
      <c r="B323" s="86" t="s">
        <v>543</v>
      </c>
      <c r="C323" s="87"/>
      <c r="D323" s="88"/>
      <c r="E323" s="89">
        <f t="shared" si="14"/>
        <v>0</v>
      </c>
      <c r="F323" s="88">
        <f t="shared" si="16"/>
        <v>0</v>
      </c>
      <c r="G323" s="88"/>
      <c r="H323" s="88"/>
      <c r="I323" s="88"/>
      <c r="J323" s="88"/>
      <c r="K323" s="90">
        <f t="shared" si="15"/>
        <v>0</v>
      </c>
    </row>
    <row r="324" spans="2:11" ht="14.25">
      <c r="B324" s="86" t="s">
        <v>543</v>
      </c>
      <c r="C324" s="87"/>
      <c r="D324" s="88"/>
      <c r="E324" s="89">
        <f t="shared" si="14"/>
        <v>0</v>
      </c>
      <c r="F324" s="88">
        <f t="shared" si="16"/>
        <v>0</v>
      </c>
      <c r="G324" s="88"/>
      <c r="H324" s="88"/>
      <c r="I324" s="88"/>
      <c r="J324" s="88"/>
      <c r="K324" s="90">
        <f t="shared" si="15"/>
        <v>0</v>
      </c>
    </row>
    <row r="325" spans="2:11" ht="14.25">
      <c r="B325" s="86" t="s">
        <v>544</v>
      </c>
      <c r="C325" s="87"/>
      <c r="D325" s="88"/>
      <c r="E325" s="89">
        <f t="shared" si="14"/>
        <v>0</v>
      </c>
      <c r="F325" s="88">
        <f t="shared" si="16"/>
        <v>0</v>
      </c>
      <c r="G325" s="88"/>
      <c r="H325" s="88"/>
      <c r="I325" s="88"/>
      <c r="J325" s="88"/>
      <c r="K325" s="90">
        <f t="shared" si="15"/>
        <v>0</v>
      </c>
    </row>
    <row r="326" spans="2:11" ht="14.25">
      <c r="B326" s="86" t="s">
        <v>545</v>
      </c>
      <c r="C326" s="87"/>
      <c r="D326" s="88"/>
      <c r="E326" s="89">
        <f t="shared" si="14"/>
        <v>0</v>
      </c>
      <c r="F326" s="88">
        <f t="shared" si="16"/>
        <v>0</v>
      </c>
      <c r="G326" s="88"/>
      <c r="H326" s="88"/>
      <c r="I326" s="88"/>
      <c r="J326" s="88"/>
      <c r="K326" s="90">
        <f t="shared" si="15"/>
        <v>0</v>
      </c>
    </row>
    <row r="327" spans="2:11" ht="14.25">
      <c r="B327" s="86" t="s">
        <v>546</v>
      </c>
      <c r="C327" s="87"/>
      <c r="D327" s="88"/>
      <c r="E327" s="89">
        <f t="shared" si="14"/>
        <v>0</v>
      </c>
      <c r="F327" s="88">
        <f t="shared" si="16"/>
        <v>0</v>
      </c>
      <c r="G327" s="88"/>
      <c r="H327" s="88"/>
      <c r="I327" s="88"/>
      <c r="J327" s="88"/>
      <c r="K327" s="90">
        <f t="shared" si="15"/>
        <v>0</v>
      </c>
    </row>
    <row r="328" spans="2:11" ht="14.25">
      <c r="B328" s="98" t="s">
        <v>547</v>
      </c>
      <c r="C328" s="87"/>
      <c r="D328" s="88"/>
      <c r="E328" s="89">
        <f t="shared" si="14"/>
        <v>0</v>
      </c>
      <c r="F328" s="88">
        <f t="shared" si="16"/>
        <v>0</v>
      </c>
      <c r="G328" s="88"/>
      <c r="H328" s="88"/>
      <c r="I328" s="88"/>
      <c r="J328" s="88"/>
      <c r="K328" s="90">
        <f t="shared" si="15"/>
        <v>0</v>
      </c>
    </row>
    <row r="329" spans="2:11" ht="14.25">
      <c r="B329" s="86" t="s">
        <v>548</v>
      </c>
      <c r="C329" s="87"/>
      <c r="D329" s="88"/>
      <c r="E329" s="89">
        <f t="shared" si="14"/>
        <v>0</v>
      </c>
      <c r="F329" s="88">
        <f t="shared" si="16"/>
        <v>0</v>
      </c>
      <c r="G329" s="88"/>
      <c r="H329" s="88"/>
      <c r="I329" s="88"/>
      <c r="J329" s="88"/>
      <c r="K329" s="90">
        <f t="shared" si="15"/>
        <v>0</v>
      </c>
    </row>
    <row r="330" spans="2:11" ht="14.25">
      <c r="B330" s="86" t="s">
        <v>549</v>
      </c>
      <c r="C330" s="87"/>
      <c r="D330" s="88"/>
      <c r="E330" s="89">
        <f t="shared" si="14"/>
        <v>0</v>
      </c>
      <c r="F330" s="88">
        <f t="shared" si="16"/>
        <v>0</v>
      </c>
      <c r="G330" s="88"/>
      <c r="H330" s="88"/>
      <c r="I330" s="88"/>
      <c r="J330" s="88"/>
      <c r="K330" s="90">
        <f t="shared" si="15"/>
        <v>0</v>
      </c>
    </row>
    <row r="331" spans="2:11" ht="14.25">
      <c r="B331" s="86" t="s">
        <v>550</v>
      </c>
      <c r="C331" s="87"/>
      <c r="D331" s="88"/>
      <c r="E331" s="89">
        <f t="shared" si="14"/>
        <v>0</v>
      </c>
      <c r="F331" s="88">
        <f t="shared" si="16"/>
        <v>0</v>
      </c>
      <c r="G331" s="88"/>
      <c r="H331" s="88"/>
      <c r="I331" s="88"/>
      <c r="J331" s="88"/>
      <c r="K331" s="90">
        <f t="shared" si="15"/>
        <v>0</v>
      </c>
    </row>
    <row r="332" spans="2:11" ht="14.25">
      <c r="B332" s="86" t="s">
        <v>551</v>
      </c>
      <c r="C332" s="87"/>
      <c r="D332" s="88"/>
      <c r="E332" s="89">
        <f t="shared" si="14"/>
        <v>0</v>
      </c>
      <c r="F332" s="88">
        <f t="shared" si="16"/>
        <v>0</v>
      </c>
      <c r="G332" s="88"/>
      <c r="H332" s="88"/>
      <c r="I332" s="88"/>
      <c r="J332" s="88"/>
      <c r="K332" s="90">
        <f t="shared" si="15"/>
        <v>0</v>
      </c>
    </row>
    <row r="333" spans="2:11" ht="14.25">
      <c r="B333" s="86" t="s">
        <v>552</v>
      </c>
      <c r="C333" s="87"/>
      <c r="D333" s="88"/>
      <c r="E333" s="89">
        <f t="shared" si="14"/>
        <v>0</v>
      </c>
      <c r="F333" s="88">
        <f t="shared" si="16"/>
        <v>0</v>
      </c>
      <c r="G333" s="88"/>
      <c r="H333" s="88"/>
      <c r="I333" s="88"/>
      <c r="J333" s="88"/>
      <c r="K333" s="90">
        <f t="shared" si="15"/>
        <v>0</v>
      </c>
    </row>
    <row r="334" spans="2:11" ht="14.25">
      <c r="B334" s="86" t="s">
        <v>553</v>
      </c>
      <c r="C334" s="87"/>
      <c r="D334" s="88"/>
      <c r="E334" s="89">
        <f t="shared" si="14"/>
        <v>0</v>
      </c>
      <c r="F334" s="88">
        <f t="shared" si="16"/>
        <v>0</v>
      </c>
      <c r="G334" s="88"/>
      <c r="H334" s="88"/>
      <c r="I334" s="88"/>
      <c r="J334" s="88"/>
      <c r="K334" s="90">
        <f t="shared" si="15"/>
        <v>0</v>
      </c>
    </row>
    <row r="335" spans="2:11" ht="14.25">
      <c r="B335" s="86" t="s">
        <v>554</v>
      </c>
      <c r="C335" s="87"/>
      <c r="D335" s="88"/>
      <c r="E335" s="89">
        <f t="shared" si="14"/>
        <v>0</v>
      </c>
      <c r="F335" s="88">
        <f t="shared" si="16"/>
        <v>0</v>
      </c>
      <c r="G335" s="88"/>
      <c r="H335" s="88"/>
      <c r="I335" s="88"/>
      <c r="J335" s="88"/>
      <c r="K335" s="90">
        <f t="shared" si="15"/>
        <v>0</v>
      </c>
    </row>
    <row r="336" spans="2:11" ht="14.25">
      <c r="B336" s="86" t="s">
        <v>555</v>
      </c>
      <c r="C336" s="87"/>
      <c r="D336" s="88"/>
      <c r="E336" s="89">
        <f t="shared" si="14"/>
        <v>0</v>
      </c>
      <c r="F336" s="88">
        <f t="shared" si="16"/>
        <v>0</v>
      </c>
      <c r="G336" s="88"/>
      <c r="H336" s="88"/>
      <c r="I336" s="88"/>
      <c r="J336" s="88"/>
      <c r="K336" s="90">
        <f t="shared" si="15"/>
        <v>0</v>
      </c>
    </row>
    <row r="337" spans="2:11" ht="14.25">
      <c r="B337" s="86" t="s">
        <v>556</v>
      </c>
      <c r="C337" s="87"/>
      <c r="D337" s="88"/>
      <c r="E337" s="89">
        <f t="shared" si="14"/>
        <v>0</v>
      </c>
      <c r="F337" s="88">
        <f t="shared" si="16"/>
        <v>0</v>
      </c>
      <c r="G337" s="88"/>
      <c r="H337" s="88"/>
      <c r="I337" s="88"/>
      <c r="J337" s="88"/>
      <c r="K337" s="90">
        <f t="shared" si="15"/>
        <v>0</v>
      </c>
    </row>
    <row r="338" spans="2:11" ht="14.25">
      <c r="B338" s="100" t="s">
        <v>557</v>
      </c>
      <c r="C338" s="87"/>
      <c r="D338" s="88"/>
      <c r="E338" s="89">
        <f t="shared" si="14"/>
        <v>0</v>
      </c>
      <c r="F338" s="88">
        <f t="shared" si="16"/>
        <v>0</v>
      </c>
      <c r="G338" s="88"/>
      <c r="H338" s="88"/>
      <c r="I338" s="88"/>
      <c r="J338" s="88"/>
      <c r="K338" s="90">
        <f t="shared" si="15"/>
        <v>0</v>
      </c>
    </row>
    <row r="339" spans="2:11" ht="14.25">
      <c r="B339" s="100" t="s">
        <v>558</v>
      </c>
      <c r="C339" s="87"/>
      <c r="D339" s="88"/>
      <c r="E339" s="89">
        <f t="shared" si="14"/>
        <v>0</v>
      </c>
      <c r="F339" s="88">
        <f t="shared" si="16"/>
        <v>0</v>
      </c>
      <c r="G339" s="88"/>
      <c r="H339" s="88"/>
      <c r="I339" s="88"/>
      <c r="J339" s="88"/>
      <c r="K339" s="90">
        <f t="shared" si="15"/>
        <v>0</v>
      </c>
    </row>
    <row r="340" spans="2:11" ht="14.25">
      <c r="B340" s="86" t="s">
        <v>559</v>
      </c>
      <c r="C340" s="87"/>
      <c r="D340" s="88"/>
      <c r="E340" s="89">
        <f t="shared" si="14"/>
        <v>0</v>
      </c>
      <c r="F340" s="88">
        <f t="shared" si="16"/>
        <v>0</v>
      </c>
      <c r="G340" s="88"/>
      <c r="H340" s="88"/>
      <c r="I340" s="88"/>
      <c r="J340" s="88"/>
      <c r="K340" s="90">
        <f t="shared" si="15"/>
        <v>0</v>
      </c>
    </row>
    <row r="341" spans="2:11" ht="14.25">
      <c r="B341" s="86" t="s">
        <v>560</v>
      </c>
      <c r="C341" s="87"/>
      <c r="D341" s="88"/>
      <c r="E341" s="89">
        <f t="shared" si="14"/>
        <v>0</v>
      </c>
      <c r="F341" s="88">
        <f t="shared" si="16"/>
        <v>0</v>
      </c>
      <c r="G341" s="88"/>
      <c r="H341" s="88"/>
      <c r="I341" s="88"/>
      <c r="J341" s="88"/>
      <c r="K341" s="90">
        <f t="shared" si="15"/>
        <v>0</v>
      </c>
    </row>
    <row r="342" spans="2:11" ht="14.25">
      <c r="B342" s="86" t="s">
        <v>561</v>
      </c>
      <c r="C342" s="87"/>
      <c r="D342" s="88"/>
      <c r="E342" s="89">
        <f t="shared" si="14"/>
        <v>0</v>
      </c>
      <c r="F342" s="88">
        <f t="shared" si="16"/>
        <v>0</v>
      </c>
      <c r="G342" s="88"/>
      <c r="H342" s="88"/>
      <c r="I342" s="88"/>
      <c r="J342" s="88"/>
      <c r="K342" s="90">
        <f t="shared" si="15"/>
        <v>0</v>
      </c>
    </row>
    <row r="343" spans="2:11" ht="14.25">
      <c r="B343" s="86" t="s">
        <v>562</v>
      </c>
      <c r="C343" s="87"/>
      <c r="D343" s="88"/>
      <c r="E343" s="89">
        <f t="shared" si="14"/>
        <v>0</v>
      </c>
      <c r="F343" s="88">
        <f t="shared" si="16"/>
        <v>0</v>
      </c>
      <c r="G343" s="88"/>
      <c r="H343" s="88"/>
      <c r="I343" s="88"/>
      <c r="J343" s="88"/>
      <c r="K343" s="90">
        <f t="shared" si="15"/>
        <v>0</v>
      </c>
    </row>
    <row r="344" spans="2:11" ht="14.25">
      <c r="B344" s="86" t="s">
        <v>563</v>
      </c>
      <c r="C344" s="87"/>
      <c r="D344" s="88"/>
      <c r="E344" s="89">
        <f t="shared" si="14"/>
        <v>0</v>
      </c>
      <c r="F344" s="88">
        <f t="shared" si="16"/>
        <v>0</v>
      </c>
      <c r="G344" s="88"/>
      <c r="H344" s="88"/>
      <c r="I344" s="88"/>
      <c r="J344" s="88"/>
      <c r="K344" s="90">
        <f t="shared" si="15"/>
        <v>0</v>
      </c>
    </row>
    <row r="345" spans="2:11" ht="14.25">
      <c r="B345" s="86" t="s">
        <v>564</v>
      </c>
      <c r="C345" s="87"/>
      <c r="D345" s="88"/>
      <c r="E345" s="89">
        <f t="shared" si="14"/>
        <v>0</v>
      </c>
      <c r="F345" s="88">
        <f t="shared" si="16"/>
        <v>0</v>
      </c>
      <c r="G345" s="88"/>
      <c r="H345" s="88"/>
      <c r="I345" s="88"/>
      <c r="J345" s="88"/>
      <c r="K345" s="90">
        <f t="shared" si="15"/>
        <v>0</v>
      </c>
    </row>
    <row r="346" spans="2:11" ht="14.25">
      <c r="B346" s="86" t="s">
        <v>565</v>
      </c>
      <c r="C346" s="87"/>
      <c r="D346" s="88"/>
      <c r="E346" s="89">
        <f t="shared" ref="E346:E409" si="17">+ROUND(D346*(1+$C346),0)</f>
        <v>0</v>
      </c>
      <c r="F346" s="88">
        <f t="shared" si="16"/>
        <v>0</v>
      </c>
      <c r="G346" s="88"/>
      <c r="H346" s="88"/>
      <c r="I346" s="88"/>
      <c r="J346" s="88"/>
      <c r="K346" s="90">
        <f t="shared" ref="K346:K409" si="18">SUM(E346:J346)</f>
        <v>0</v>
      </c>
    </row>
    <row r="347" spans="2:11" ht="14.25">
      <c r="B347" s="86" t="s">
        <v>566</v>
      </c>
      <c r="C347" s="87"/>
      <c r="D347" s="88"/>
      <c r="E347" s="89">
        <f t="shared" si="17"/>
        <v>0</v>
      </c>
      <c r="F347" s="88">
        <f t="shared" si="16"/>
        <v>0</v>
      </c>
      <c r="G347" s="88"/>
      <c r="H347" s="88"/>
      <c r="I347" s="88"/>
      <c r="J347" s="88"/>
      <c r="K347" s="90">
        <f t="shared" si="18"/>
        <v>0</v>
      </c>
    </row>
    <row r="348" spans="2:11" ht="14.25">
      <c r="B348" s="86" t="s">
        <v>567</v>
      </c>
      <c r="C348" s="87"/>
      <c r="D348" s="88"/>
      <c r="E348" s="89">
        <f t="shared" si="17"/>
        <v>0</v>
      </c>
      <c r="F348" s="88">
        <f t="shared" si="16"/>
        <v>0</v>
      </c>
      <c r="G348" s="88"/>
      <c r="H348" s="88"/>
      <c r="I348" s="88"/>
      <c r="J348" s="88"/>
      <c r="K348" s="90">
        <f t="shared" si="18"/>
        <v>0</v>
      </c>
    </row>
    <row r="349" spans="2:11" ht="14.25">
      <c r="B349" s="86" t="s">
        <v>568</v>
      </c>
      <c r="C349" s="87"/>
      <c r="D349" s="88"/>
      <c r="E349" s="89">
        <f t="shared" si="17"/>
        <v>0</v>
      </c>
      <c r="F349" s="88">
        <f t="shared" si="16"/>
        <v>0</v>
      </c>
      <c r="G349" s="88"/>
      <c r="H349" s="88"/>
      <c r="I349" s="88"/>
      <c r="J349" s="88"/>
      <c r="K349" s="90">
        <f t="shared" si="18"/>
        <v>0</v>
      </c>
    </row>
    <row r="350" spans="2:11" ht="14.25">
      <c r="B350" s="86" t="s">
        <v>569</v>
      </c>
      <c r="C350" s="87"/>
      <c r="D350" s="88"/>
      <c r="E350" s="89">
        <f t="shared" si="17"/>
        <v>0</v>
      </c>
      <c r="F350" s="88">
        <f t="shared" si="16"/>
        <v>0</v>
      </c>
      <c r="G350" s="88"/>
      <c r="H350" s="88"/>
      <c r="I350" s="88"/>
      <c r="J350" s="88"/>
      <c r="K350" s="90">
        <f t="shared" si="18"/>
        <v>0</v>
      </c>
    </row>
    <row r="351" spans="2:11" ht="14.25">
      <c r="B351" s="86" t="s">
        <v>570</v>
      </c>
      <c r="C351" s="87"/>
      <c r="D351" s="88"/>
      <c r="E351" s="89">
        <f t="shared" si="17"/>
        <v>0</v>
      </c>
      <c r="F351" s="88">
        <f t="shared" si="16"/>
        <v>0</v>
      </c>
      <c r="G351" s="88"/>
      <c r="H351" s="88"/>
      <c r="I351" s="88"/>
      <c r="J351" s="88"/>
      <c r="K351" s="90">
        <f t="shared" si="18"/>
        <v>0</v>
      </c>
    </row>
    <row r="352" spans="2:11" ht="14.25">
      <c r="B352" s="86" t="s">
        <v>571</v>
      </c>
      <c r="C352" s="87"/>
      <c r="D352" s="88"/>
      <c r="E352" s="89">
        <f t="shared" si="17"/>
        <v>0</v>
      </c>
      <c r="F352" s="88">
        <f t="shared" si="16"/>
        <v>0</v>
      </c>
      <c r="G352" s="88"/>
      <c r="H352" s="88"/>
      <c r="I352" s="88"/>
      <c r="J352" s="88"/>
      <c r="K352" s="90">
        <f t="shared" si="18"/>
        <v>0</v>
      </c>
    </row>
    <row r="353" spans="2:11" ht="14.25">
      <c r="B353" s="86" t="s">
        <v>572</v>
      </c>
      <c r="C353" s="87"/>
      <c r="D353" s="88"/>
      <c r="E353" s="89">
        <f t="shared" si="17"/>
        <v>0</v>
      </c>
      <c r="F353" s="88">
        <f t="shared" si="16"/>
        <v>0</v>
      </c>
      <c r="G353" s="88"/>
      <c r="H353" s="88"/>
      <c r="I353" s="88"/>
      <c r="J353" s="88"/>
      <c r="K353" s="90">
        <f t="shared" si="18"/>
        <v>0</v>
      </c>
    </row>
    <row r="354" spans="2:11" ht="14.25">
      <c r="B354" s="86" t="s">
        <v>573</v>
      </c>
      <c r="C354" s="87"/>
      <c r="D354" s="88"/>
      <c r="E354" s="89">
        <f t="shared" si="17"/>
        <v>0</v>
      </c>
      <c r="F354" s="88">
        <f t="shared" si="16"/>
        <v>0</v>
      </c>
      <c r="G354" s="88"/>
      <c r="H354" s="88"/>
      <c r="I354" s="88"/>
      <c r="J354" s="88"/>
      <c r="K354" s="90">
        <f t="shared" si="18"/>
        <v>0</v>
      </c>
    </row>
    <row r="355" spans="2:11" ht="14.25">
      <c r="B355" s="86" t="s">
        <v>574</v>
      </c>
      <c r="C355" s="87"/>
      <c r="D355" s="88"/>
      <c r="E355" s="89">
        <f t="shared" si="17"/>
        <v>0</v>
      </c>
      <c r="F355" s="88">
        <f t="shared" si="16"/>
        <v>0</v>
      </c>
      <c r="G355" s="88"/>
      <c r="H355" s="88"/>
      <c r="I355" s="88"/>
      <c r="J355" s="88"/>
      <c r="K355" s="90">
        <f t="shared" si="18"/>
        <v>0</v>
      </c>
    </row>
    <row r="356" spans="2:11" ht="14.25">
      <c r="B356" s="86" t="s">
        <v>575</v>
      </c>
      <c r="C356" s="87"/>
      <c r="D356" s="88"/>
      <c r="E356" s="89">
        <f t="shared" si="17"/>
        <v>0</v>
      </c>
      <c r="F356" s="88">
        <f t="shared" si="16"/>
        <v>0</v>
      </c>
      <c r="G356" s="88"/>
      <c r="H356" s="88"/>
      <c r="I356" s="88"/>
      <c r="J356" s="88"/>
      <c r="K356" s="90">
        <f t="shared" si="18"/>
        <v>0</v>
      </c>
    </row>
    <row r="357" spans="2:11" ht="14.25">
      <c r="B357" s="86" t="s">
        <v>576</v>
      </c>
      <c r="C357" s="87"/>
      <c r="D357" s="88"/>
      <c r="E357" s="89">
        <f t="shared" si="17"/>
        <v>0</v>
      </c>
      <c r="F357" s="88">
        <f t="shared" si="16"/>
        <v>0</v>
      </c>
      <c r="G357" s="88"/>
      <c r="H357" s="88"/>
      <c r="I357" s="88"/>
      <c r="J357" s="88"/>
      <c r="K357" s="90">
        <f t="shared" si="18"/>
        <v>0</v>
      </c>
    </row>
    <row r="358" spans="2:11" ht="14.25">
      <c r="B358" s="102" t="s">
        <v>577</v>
      </c>
      <c r="C358" s="87"/>
      <c r="D358" s="88"/>
      <c r="E358" s="89">
        <f t="shared" si="17"/>
        <v>0</v>
      </c>
      <c r="F358" s="88">
        <f t="shared" si="16"/>
        <v>0</v>
      </c>
      <c r="G358" s="88"/>
      <c r="H358" s="88"/>
      <c r="I358" s="88"/>
      <c r="J358" s="88"/>
      <c r="K358" s="90">
        <f t="shared" si="18"/>
        <v>0</v>
      </c>
    </row>
    <row r="359" spans="2:11" ht="14.25">
      <c r="B359" s="98" t="s">
        <v>578</v>
      </c>
      <c r="C359" s="87"/>
      <c r="D359" s="88"/>
      <c r="E359" s="89">
        <f t="shared" si="17"/>
        <v>0</v>
      </c>
      <c r="F359" s="88">
        <f t="shared" si="16"/>
        <v>0</v>
      </c>
      <c r="G359" s="88"/>
      <c r="H359" s="88"/>
      <c r="I359" s="88"/>
      <c r="J359" s="88"/>
      <c r="K359" s="90">
        <f t="shared" si="18"/>
        <v>0</v>
      </c>
    </row>
    <row r="360" spans="2:11" ht="14.25">
      <c r="B360" s="98" t="s">
        <v>579</v>
      </c>
      <c r="C360" s="87"/>
      <c r="D360" s="88"/>
      <c r="E360" s="89">
        <f t="shared" si="17"/>
        <v>0</v>
      </c>
      <c r="F360" s="88">
        <f t="shared" ref="F360:F423" si="19">+$D$25</f>
        <v>0</v>
      </c>
      <c r="G360" s="88"/>
      <c r="H360" s="88"/>
      <c r="I360" s="88"/>
      <c r="J360" s="88"/>
      <c r="K360" s="90">
        <f t="shared" si="18"/>
        <v>0</v>
      </c>
    </row>
    <row r="361" spans="2:11" ht="14.25">
      <c r="B361" s="98" t="s">
        <v>580</v>
      </c>
      <c r="C361" s="87"/>
      <c r="D361" s="88"/>
      <c r="E361" s="89">
        <f t="shared" si="17"/>
        <v>0</v>
      </c>
      <c r="F361" s="88">
        <f t="shared" si="19"/>
        <v>0</v>
      </c>
      <c r="G361" s="88"/>
      <c r="H361" s="88"/>
      <c r="I361" s="88"/>
      <c r="J361" s="88"/>
      <c r="K361" s="90">
        <f t="shared" si="18"/>
        <v>0</v>
      </c>
    </row>
    <row r="362" spans="2:11" ht="14.25">
      <c r="B362" s="98" t="s">
        <v>581</v>
      </c>
      <c r="C362" s="87"/>
      <c r="D362" s="88"/>
      <c r="E362" s="89">
        <f t="shared" si="17"/>
        <v>0</v>
      </c>
      <c r="F362" s="88">
        <f t="shared" si="19"/>
        <v>0</v>
      </c>
      <c r="G362" s="88"/>
      <c r="H362" s="88"/>
      <c r="I362" s="88"/>
      <c r="J362" s="88"/>
      <c r="K362" s="90">
        <f t="shared" si="18"/>
        <v>0</v>
      </c>
    </row>
    <row r="363" spans="2:11" ht="14.25">
      <c r="B363" s="98" t="s">
        <v>582</v>
      </c>
      <c r="C363" s="87"/>
      <c r="D363" s="88"/>
      <c r="E363" s="89">
        <f t="shared" si="17"/>
        <v>0</v>
      </c>
      <c r="F363" s="88">
        <f t="shared" si="19"/>
        <v>0</v>
      </c>
      <c r="G363" s="88"/>
      <c r="H363" s="88"/>
      <c r="I363" s="88"/>
      <c r="J363" s="88"/>
      <c r="K363" s="90">
        <f t="shared" si="18"/>
        <v>0</v>
      </c>
    </row>
    <row r="364" spans="2:11" ht="14.25">
      <c r="B364" s="98" t="s">
        <v>583</v>
      </c>
      <c r="C364" s="87"/>
      <c r="D364" s="88"/>
      <c r="E364" s="89">
        <f t="shared" si="17"/>
        <v>0</v>
      </c>
      <c r="F364" s="88">
        <f t="shared" si="19"/>
        <v>0</v>
      </c>
      <c r="G364" s="88"/>
      <c r="H364" s="88"/>
      <c r="I364" s="88"/>
      <c r="J364" s="88"/>
      <c r="K364" s="90">
        <f t="shared" si="18"/>
        <v>0</v>
      </c>
    </row>
    <row r="365" spans="2:11" ht="14.25">
      <c r="B365" s="98" t="s">
        <v>584</v>
      </c>
      <c r="C365" s="87"/>
      <c r="D365" s="88"/>
      <c r="E365" s="89">
        <f t="shared" si="17"/>
        <v>0</v>
      </c>
      <c r="F365" s="88">
        <f t="shared" si="19"/>
        <v>0</v>
      </c>
      <c r="G365" s="88"/>
      <c r="H365" s="88"/>
      <c r="I365" s="88"/>
      <c r="J365" s="88"/>
      <c r="K365" s="90">
        <f t="shared" si="18"/>
        <v>0</v>
      </c>
    </row>
    <row r="366" spans="2:11" ht="14.25">
      <c r="B366" s="98" t="s">
        <v>585</v>
      </c>
      <c r="C366" s="87"/>
      <c r="D366" s="88"/>
      <c r="E366" s="89">
        <f t="shared" si="17"/>
        <v>0</v>
      </c>
      <c r="F366" s="88">
        <f t="shared" si="19"/>
        <v>0</v>
      </c>
      <c r="G366" s="88"/>
      <c r="H366" s="88"/>
      <c r="I366" s="88"/>
      <c r="J366" s="88"/>
      <c r="K366" s="90">
        <f t="shared" si="18"/>
        <v>0</v>
      </c>
    </row>
    <row r="367" spans="2:11" ht="14.25">
      <c r="B367" s="98" t="s">
        <v>586</v>
      </c>
      <c r="C367" s="87"/>
      <c r="D367" s="88"/>
      <c r="E367" s="89">
        <f t="shared" si="17"/>
        <v>0</v>
      </c>
      <c r="F367" s="88">
        <f t="shared" si="19"/>
        <v>0</v>
      </c>
      <c r="G367" s="88"/>
      <c r="H367" s="88"/>
      <c r="I367" s="88"/>
      <c r="J367" s="88"/>
      <c r="K367" s="90">
        <f t="shared" si="18"/>
        <v>0</v>
      </c>
    </row>
    <row r="368" spans="2:11" ht="14.25">
      <c r="B368" s="98" t="s">
        <v>587</v>
      </c>
      <c r="C368" s="87"/>
      <c r="D368" s="88"/>
      <c r="E368" s="89">
        <f t="shared" si="17"/>
        <v>0</v>
      </c>
      <c r="F368" s="88">
        <f t="shared" si="19"/>
        <v>0</v>
      </c>
      <c r="G368" s="88"/>
      <c r="H368" s="88"/>
      <c r="I368" s="88"/>
      <c r="J368" s="88"/>
      <c r="K368" s="90">
        <f t="shared" si="18"/>
        <v>0</v>
      </c>
    </row>
    <row r="369" spans="2:11" ht="14.25">
      <c r="B369" s="97" t="s">
        <v>588</v>
      </c>
      <c r="C369" s="87"/>
      <c r="D369" s="88"/>
      <c r="E369" s="89">
        <f t="shared" si="17"/>
        <v>0</v>
      </c>
      <c r="F369" s="88">
        <f t="shared" si="19"/>
        <v>0</v>
      </c>
      <c r="G369" s="88"/>
      <c r="H369" s="88"/>
      <c r="I369" s="88"/>
      <c r="J369" s="88"/>
      <c r="K369" s="90">
        <f t="shared" si="18"/>
        <v>0</v>
      </c>
    </row>
    <row r="370" spans="2:11" ht="14.25">
      <c r="B370" s="86" t="s">
        <v>589</v>
      </c>
      <c r="C370" s="87"/>
      <c r="D370" s="88"/>
      <c r="E370" s="89">
        <f t="shared" si="17"/>
        <v>0</v>
      </c>
      <c r="F370" s="88">
        <f t="shared" si="19"/>
        <v>0</v>
      </c>
      <c r="G370" s="88"/>
      <c r="H370" s="88"/>
      <c r="I370" s="88"/>
      <c r="J370" s="88"/>
      <c r="K370" s="90">
        <f t="shared" si="18"/>
        <v>0</v>
      </c>
    </row>
    <row r="371" spans="2:11" ht="14.25">
      <c r="B371" s="86" t="s">
        <v>590</v>
      </c>
      <c r="C371" s="87"/>
      <c r="D371" s="88"/>
      <c r="E371" s="89">
        <f t="shared" si="17"/>
        <v>0</v>
      </c>
      <c r="F371" s="88">
        <f t="shared" si="19"/>
        <v>0</v>
      </c>
      <c r="G371" s="88"/>
      <c r="H371" s="88"/>
      <c r="I371" s="88"/>
      <c r="J371" s="88"/>
      <c r="K371" s="90">
        <f t="shared" si="18"/>
        <v>0</v>
      </c>
    </row>
    <row r="372" spans="2:11" ht="14.25">
      <c r="B372" s="99" t="s">
        <v>591</v>
      </c>
      <c r="C372" s="87"/>
      <c r="D372" s="88"/>
      <c r="E372" s="89">
        <f t="shared" si="17"/>
        <v>0</v>
      </c>
      <c r="F372" s="88">
        <f t="shared" si="19"/>
        <v>0</v>
      </c>
      <c r="G372" s="88"/>
      <c r="H372" s="88"/>
      <c r="I372" s="88"/>
      <c r="J372" s="88"/>
      <c r="K372" s="90">
        <f t="shared" si="18"/>
        <v>0</v>
      </c>
    </row>
    <row r="373" spans="2:11" ht="14.25">
      <c r="B373" s="99" t="s">
        <v>592</v>
      </c>
      <c r="C373" s="87"/>
      <c r="D373" s="88"/>
      <c r="E373" s="89">
        <f t="shared" si="17"/>
        <v>0</v>
      </c>
      <c r="F373" s="88">
        <f t="shared" si="19"/>
        <v>0</v>
      </c>
      <c r="G373" s="88"/>
      <c r="H373" s="88"/>
      <c r="I373" s="88"/>
      <c r="J373" s="88"/>
      <c r="K373" s="90">
        <f t="shared" si="18"/>
        <v>0</v>
      </c>
    </row>
    <row r="374" spans="2:11" ht="14.25">
      <c r="B374" s="99" t="s">
        <v>593</v>
      </c>
      <c r="C374" s="87"/>
      <c r="D374" s="88"/>
      <c r="E374" s="89">
        <f t="shared" si="17"/>
        <v>0</v>
      </c>
      <c r="F374" s="88">
        <f t="shared" si="19"/>
        <v>0</v>
      </c>
      <c r="G374" s="88"/>
      <c r="H374" s="88"/>
      <c r="I374" s="88"/>
      <c r="J374" s="88"/>
      <c r="K374" s="90">
        <f t="shared" si="18"/>
        <v>0</v>
      </c>
    </row>
    <row r="375" spans="2:11" ht="14.25">
      <c r="B375" s="99" t="s">
        <v>594</v>
      </c>
      <c r="C375" s="87"/>
      <c r="D375" s="88"/>
      <c r="E375" s="89">
        <f t="shared" si="17"/>
        <v>0</v>
      </c>
      <c r="F375" s="88">
        <f t="shared" si="19"/>
        <v>0</v>
      </c>
      <c r="G375" s="88"/>
      <c r="H375" s="88"/>
      <c r="I375" s="88"/>
      <c r="J375" s="88"/>
      <c r="K375" s="90">
        <f t="shared" si="18"/>
        <v>0</v>
      </c>
    </row>
    <row r="376" spans="2:11" ht="14.25">
      <c r="B376" s="86" t="s">
        <v>595</v>
      </c>
      <c r="C376" s="87"/>
      <c r="D376" s="88"/>
      <c r="E376" s="89">
        <f t="shared" si="17"/>
        <v>0</v>
      </c>
      <c r="F376" s="88">
        <f t="shared" si="19"/>
        <v>0</v>
      </c>
      <c r="G376" s="88"/>
      <c r="H376" s="88"/>
      <c r="I376" s="88"/>
      <c r="J376" s="88"/>
      <c r="K376" s="90">
        <f t="shared" si="18"/>
        <v>0</v>
      </c>
    </row>
    <row r="377" spans="2:11" ht="14.25">
      <c r="B377" s="86" t="s">
        <v>596</v>
      </c>
      <c r="C377" s="87"/>
      <c r="D377" s="88"/>
      <c r="E377" s="89">
        <f t="shared" si="17"/>
        <v>0</v>
      </c>
      <c r="F377" s="88">
        <f t="shared" si="19"/>
        <v>0</v>
      </c>
      <c r="G377" s="88"/>
      <c r="H377" s="88"/>
      <c r="I377" s="88"/>
      <c r="J377" s="88"/>
      <c r="K377" s="90">
        <f t="shared" si="18"/>
        <v>0</v>
      </c>
    </row>
    <row r="378" spans="2:11" ht="14.25">
      <c r="B378" s="86" t="s">
        <v>597</v>
      </c>
      <c r="C378" s="87"/>
      <c r="D378" s="88"/>
      <c r="E378" s="89">
        <f t="shared" si="17"/>
        <v>0</v>
      </c>
      <c r="F378" s="88">
        <f t="shared" si="19"/>
        <v>0</v>
      </c>
      <c r="G378" s="88"/>
      <c r="H378" s="88"/>
      <c r="I378" s="88"/>
      <c r="J378" s="88"/>
      <c r="K378" s="90">
        <f t="shared" si="18"/>
        <v>0</v>
      </c>
    </row>
    <row r="379" spans="2:11" ht="14.25">
      <c r="B379" s="96" t="s">
        <v>598</v>
      </c>
      <c r="C379" s="87"/>
      <c r="D379" s="88"/>
      <c r="E379" s="89">
        <f t="shared" si="17"/>
        <v>0</v>
      </c>
      <c r="F379" s="88">
        <f t="shared" si="19"/>
        <v>0</v>
      </c>
      <c r="G379" s="88"/>
      <c r="H379" s="88"/>
      <c r="I379" s="88"/>
      <c r="J379" s="88"/>
      <c r="K379" s="90">
        <f t="shared" si="18"/>
        <v>0</v>
      </c>
    </row>
    <row r="380" spans="2:11" ht="14.25">
      <c r="B380" s="86" t="s">
        <v>599</v>
      </c>
      <c r="C380" s="87"/>
      <c r="D380" s="88"/>
      <c r="E380" s="89">
        <f t="shared" si="17"/>
        <v>0</v>
      </c>
      <c r="F380" s="88">
        <f t="shared" si="19"/>
        <v>0</v>
      </c>
      <c r="G380" s="88"/>
      <c r="H380" s="88"/>
      <c r="I380" s="88"/>
      <c r="J380" s="88"/>
      <c r="K380" s="90">
        <f t="shared" si="18"/>
        <v>0</v>
      </c>
    </row>
    <row r="381" spans="2:11" ht="14.25">
      <c r="B381" s="86" t="s">
        <v>600</v>
      </c>
      <c r="C381" s="87"/>
      <c r="D381" s="88"/>
      <c r="E381" s="89">
        <f t="shared" si="17"/>
        <v>0</v>
      </c>
      <c r="F381" s="88">
        <f t="shared" si="19"/>
        <v>0</v>
      </c>
      <c r="G381" s="88"/>
      <c r="H381" s="88"/>
      <c r="I381" s="88"/>
      <c r="J381" s="88"/>
      <c r="K381" s="90">
        <f t="shared" si="18"/>
        <v>0</v>
      </c>
    </row>
    <row r="382" spans="2:11" ht="14.25">
      <c r="B382" s="86" t="s">
        <v>601</v>
      </c>
      <c r="C382" s="87"/>
      <c r="D382" s="88"/>
      <c r="E382" s="89">
        <f t="shared" si="17"/>
        <v>0</v>
      </c>
      <c r="F382" s="88">
        <f t="shared" si="19"/>
        <v>0</v>
      </c>
      <c r="G382" s="88"/>
      <c r="H382" s="88"/>
      <c r="I382" s="88"/>
      <c r="J382" s="88"/>
      <c r="K382" s="90">
        <f t="shared" si="18"/>
        <v>0</v>
      </c>
    </row>
    <row r="383" spans="2:11" ht="14.25">
      <c r="B383" s="86" t="s">
        <v>602</v>
      </c>
      <c r="C383" s="87"/>
      <c r="D383" s="88"/>
      <c r="E383" s="89">
        <f t="shared" si="17"/>
        <v>0</v>
      </c>
      <c r="F383" s="88">
        <f t="shared" si="19"/>
        <v>0</v>
      </c>
      <c r="G383" s="88"/>
      <c r="H383" s="88"/>
      <c r="I383" s="88"/>
      <c r="J383" s="88"/>
      <c r="K383" s="90">
        <f t="shared" si="18"/>
        <v>0</v>
      </c>
    </row>
    <row r="384" spans="2:11" ht="14.25">
      <c r="B384" s="86" t="s">
        <v>603</v>
      </c>
      <c r="C384" s="87"/>
      <c r="D384" s="88"/>
      <c r="E384" s="89">
        <f t="shared" si="17"/>
        <v>0</v>
      </c>
      <c r="F384" s="88">
        <f t="shared" si="19"/>
        <v>0</v>
      </c>
      <c r="G384" s="88"/>
      <c r="H384" s="88"/>
      <c r="I384" s="88"/>
      <c r="J384" s="88"/>
      <c r="K384" s="90">
        <f t="shared" si="18"/>
        <v>0</v>
      </c>
    </row>
    <row r="385" spans="2:11" ht="14.25">
      <c r="B385" s="99" t="s">
        <v>604</v>
      </c>
      <c r="C385" s="87"/>
      <c r="D385" s="88"/>
      <c r="E385" s="89">
        <f t="shared" si="17"/>
        <v>0</v>
      </c>
      <c r="F385" s="88">
        <f t="shared" si="19"/>
        <v>0</v>
      </c>
      <c r="G385" s="88"/>
      <c r="H385" s="88"/>
      <c r="I385" s="88"/>
      <c r="J385" s="88"/>
      <c r="K385" s="90">
        <f t="shared" si="18"/>
        <v>0</v>
      </c>
    </row>
    <row r="386" spans="2:11" ht="14.25">
      <c r="B386" s="99" t="s">
        <v>605</v>
      </c>
      <c r="C386" s="87"/>
      <c r="D386" s="88"/>
      <c r="E386" s="89">
        <f t="shared" si="17"/>
        <v>0</v>
      </c>
      <c r="F386" s="88">
        <f t="shared" si="19"/>
        <v>0</v>
      </c>
      <c r="G386" s="88"/>
      <c r="H386" s="88"/>
      <c r="I386" s="88"/>
      <c r="J386" s="88"/>
      <c r="K386" s="90">
        <f t="shared" si="18"/>
        <v>0</v>
      </c>
    </row>
    <row r="387" spans="2:11" ht="14.25">
      <c r="B387" s="86" t="s">
        <v>606</v>
      </c>
      <c r="C387" s="87"/>
      <c r="D387" s="88"/>
      <c r="E387" s="89">
        <f t="shared" si="17"/>
        <v>0</v>
      </c>
      <c r="F387" s="88">
        <f t="shared" si="19"/>
        <v>0</v>
      </c>
      <c r="G387" s="88"/>
      <c r="H387" s="88"/>
      <c r="I387" s="88"/>
      <c r="J387" s="88"/>
      <c r="K387" s="90">
        <f t="shared" si="18"/>
        <v>0</v>
      </c>
    </row>
    <row r="388" spans="2:11" ht="14.25">
      <c r="B388" s="97" t="s">
        <v>607</v>
      </c>
      <c r="C388" s="87"/>
      <c r="D388" s="88"/>
      <c r="E388" s="89">
        <f t="shared" si="17"/>
        <v>0</v>
      </c>
      <c r="F388" s="88">
        <f t="shared" si="19"/>
        <v>0</v>
      </c>
      <c r="G388" s="88"/>
      <c r="H388" s="88"/>
      <c r="I388" s="88"/>
      <c r="J388" s="88"/>
      <c r="K388" s="90">
        <f t="shared" si="18"/>
        <v>0</v>
      </c>
    </row>
    <row r="389" spans="2:11" ht="14.25">
      <c r="B389" s="86" t="s">
        <v>608</v>
      </c>
      <c r="C389" s="87"/>
      <c r="D389" s="88"/>
      <c r="E389" s="89">
        <f t="shared" si="17"/>
        <v>0</v>
      </c>
      <c r="F389" s="88">
        <f t="shared" si="19"/>
        <v>0</v>
      </c>
      <c r="G389" s="88"/>
      <c r="H389" s="88"/>
      <c r="I389" s="88"/>
      <c r="J389" s="88"/>
      <c r="K389" s="90">
        <f t="shared" si="18"/>
        <v>0</v>
      </c>
    </row>
    <row r="390" spans="2:11" ht="14.25">
      <c r="B390" s="103" t="s">
        <v>609</v>
      </c>
      <c r="C390" s="87"/>
      <c r="D390" s="88"/>
      <c r="E390" s="89">
        <f t="shared" si="17"/>
        <v>0</v>
      </c>
      <c r="F390" s="88">
        <f t="shared" si="19"/>
        <v>0</v>
      </c>
      <c r="G390" s="88"/>
      <c r="H390" s="88"/>
      <c r="I390" s="88"/>
      <c r="J390" s="88"/>
      <c r="K390" s="90">
        <f t="shared" si="18"/>
        <v>0</v>
      </c>
    </row>
    <row r="391" spans="2:11" ht="14.25">
      <c r="B391" s="86" t="s">
        <v>610</v>
      </c>
      <c r="C391" s="87"/>
      <c r="D391" s="88"/>
      <c r="E391" s="89">
        <f t="shared" si="17"/>
        <v>0</v>
      </c>
      <c r="F391" s="88">
        <f t="shared" si="19"/>
        <v>0</v>
      </c>
      <c r="G391" s="88"/>
      <c r="H391" s="88"/>
      <c r="I391" s="88"/>
      <c r="J391" s="88"/>
      <c r="K391" s="90">
        <f t="shared" si="18"/>
        <v>0</v>
      </c>
    </row>
    <row r="392" spans="2:11" ht="14.25">
      <c r="B392" s="86" t="s">
        <v>611</v>
      </c>
      <c r="C392" s="87"/>
      <c r="D392" s="88"/>
      <c r="E392" s="89">
        <f t="shared" si="17"/>
        <v>0</v>
      </c>
      <c r="F392" s="88">
        <f t="shared" si="19"/>
        <v>0</v>
      </c>
      <c r="G392" s="88"/>
      <c r="H392" s="88"/>
      <c r="I392" s="88"/>
      <c r="J392" s="88"/>
      <c r="K392" s="90">
        <f t="shared" si="18"/>
        <v>0</v>
      </c>
    </row>
    <row r="393" spans="2:11" ht="14.25">
      <c r="B393" s="86" t="s">
        <v>612</v>
      </c>
      <c r="C393" s="87"/>
      <c r="D393" s="88"/>
      <c r="E393" s="89">
        <f t="shared" si="17"/>
        <v>0</v>
      </c>
      <c r="F393" s="88">
        <f t="shared" si="19"/>
        <v>0</v>
      </c>
      <c r="G393" s="88"/>
      <c r="H393" s="88"/>
      <c r="I393" s="88"/>
      <c r="J393" s="88"/>
      <c r="K393" s="90">
        <f t="shared" si="18"/>
        <v>0</v>
      </c>
    </row>
    <row r="394" spans="2:11" ht="14.25">
      <c r="B394" s="86" t="s">
        <v>613</v>
      </c>
      <c r="C394" s="87"/>
      <c r="D394" s="88"/>
      <c r="E394" s="89">
        <f t="shared" si="17"/>
        <v>0</v>
      </c>
      <c r="F394" s="88">
        <f t="shared" si="19"/>
        <v>0</v>
      </c>
      <c r="G394" s="88"/>
      <c r="H394" s="88"/>
      <c r="I394" s="88"/>
      <c r="J394" s="88"/>
      <c r="K394" s="90">
        <f t="shared" si="18"/>
        <v>0</v>
      </c>
    </row>
    <row r="395" spans="2:11" ht="14.25">
      <c r="B395" s="86" t="s">
        <v>614</v>
      </c>
      <c r="C395" s="87"/>
      <c r="D395" s="88"/>
      <c r="E395" s="89">
        <f t="shared" si="17"/>
        <v>0</v>
      </c>
      <c r="F395" s="88">
        <f t="shared" si="19"/>
        <v>0</v>
      </c>
      <c r="G395" s="88"/>
      <c r="H395" s="88"/>
      <c r="I395" s="88"/>
      <c r="J395" s="88"/>
      <c r="K395" s="90">
        <f t="shared" si="18"/>
        <v>0</v>
      </c>
    </row>
    <row r="396" spans="2:11" ht="14.25">
      <c r="B396" s="86" t="s">
        <v>615</v>
      </c>
      <c r="C396" s="87"/>
      <c r="D396" s="88"/>
      <c r="E396" s="89">
        <f t="shared" si="17"/>
        <v>0</v>
      </c>
      <c r="F396" s="88">
        <f t="shared" si="19"/>
        <v>0</v>
      </c>
      <c r="G396" s="88"/>
      <c r="H396" s="88"/>
      <c r="I396" s="88"/>
      <c r="J396" s="88"/>
      <c r="K396" s="90">
        <f t="shared" si="18"/>
        <v>0</v>
      </c>
    </row>
    <row r="397" spans="2:11" ht="14.25">
      <c r="B397" s="86" t="s">
        <v>616</v>
      </c>
      <c r="C397" s="87"/>
      <c r="D397" s="88"/>
      <c r="E397" s="89">
        <f t="shared" si="17"/>
        <v>0</v>
      </c>
      <c r="F397" s="88">
        <f t="shared" si="19"/>
        <v>0</v>
      </c>
      <c r="G397" s="88"/>
      <c r="H397" s="88"/>
      <c r="I397" s="88"/>
      <c r="J397" s="88"/>
      <c r="K397" s="90">
        <f t="shared" si="18"/>
        <v>0</v>
      </c>
    </row>
    <row r="398" spans="2:11" ht="14.25">
      <c r="B398" s="86" t="s">
        <v>617</v>
      </c>
      <c r="C398" s="87"/>
      <c r="D398" s="88"/>
      <c r="E398" s="89">
        <f t="shared" si="17"/>
        <v>0</v>
      </c>
      <c r="F398" s="88">
        <f t="shared" si="19"/>
        <v>0</v>
      </c>
      <c r="G398" s="88"/>
      <c r="H398" s="88"/>
      <c r="I398" s="88"/>
      <c r="J398" s="88"/>
      <c r="K398" s="90">
        <f t="shared" si="18"/>
        <v>0</v>
      </c>
    </row>
    <row r="399" spans="2:11" ht="14.25">
      <c r="B399" s="86" t="s">
        <v>618</v>
      </c>
      <c r="C399" s="87"/>
      <c r="D399" s="88"/>
      <c r="E399" s="89">
        <f t="shared" si="17"/>
        <v>0</v>
      </c>
      <c r="F399" s="88">
        <f t="shared" si="19"/>
        <v>0</v>
      </c>
      <c r="G399" s="88"/>
      <c r="H399" s="88"/>
      <c r="I399" s="88"/>
      <c r="J399" s="88"/>
      <c r="K399" s="90">
        <f t="shared" si="18"/>
        <v>0</v>
      </c>
    </row>
    <row r="400" spans="2:11" ht="14.25">
      <c r="B400" s="86" t="s">
        <v>619</v>
      </c>
      <c r="C400" s="87"/>
      <c r="D400" s="88"/>
      <c r="E400" s="89">
        <f t="shared" si="17"/>
        <v>0</v>
      </c>
      <c r="F400" s="88">
        <f t="shared" si="19"/>
        <v>0</v>
      </c>
      <c r="G400" s="88"/>
      <c r="H400" s="88"/>
      <c r="I400" s="88"/>
      <c r="J400" s="88"/>
      <c r="K400" s="90">
        <f t="shared" si="18"/>
        <v>0</v>
      </c>
    </row>
    <row r="401" spans="2:11" ht="14.25">
      <c r="B401" s="86" t="s">
        <v>620</v>
      </c>
      <c r="C401" s="87"/>
      <c r="D401" s="88"/>
      <c r="E401" s="89">
        <f t="shared" si="17"/>
        <v>0</v>
      </c>
      <c r="F401" s="88">
        <f t="shared" si="19"/>
        <v>0</v>
      </c>
      <c r="G401" s="88"/>
      <c r="H401" s="88"/>
      <c r="I401" s="88"/>
      <c r="J401" s="88"/>
      <c r="K401" s="90">
        <f t="shared" si="18"/>
        <v>0</v>
      </c>
    </row>
    <row r="402" spans="2:11" ht="14.25">
      <c r="B402" s="86" t="s">
        <v>621</v>
      </c>
      <c r="C402" s="87"/>
      <c r="D402" s="88"/>
      <c r="E402" s="89">
        <f t="shared" si="17"/>
        <v>0</v>
      </c>
      <c r="F402" s="88">
        <f t="shared" si="19"/>
        <v>0</v>
      </c>
      <c r="G402" s="88"/>
      <c r="H402" s="88"/>
      <c r="I402" s="88"/>
      <c r="J402" s="88"/>
      <c r="K402" s="90">
        <f t="shared" si="18"/>
        <v>0</v>
      </c>
    </row>
    <row r="403" spans="2:11" ht="14.25">
      <c r="B403" s="98" t="s">
        <v>622</v>
      </c>
      <c r="C403" s="87"/>
      <c r="D403" s="88"/>
      <c r="E403" s="89">
        <f t="shared" si="17"/>
        <v>0</v>
      </c>
      <c r="F403" s="88">
        <f t="shared" si="19"/>
        <v>0</v>
      </c>
      <c r="G403" s="88"/>
      <c r="H403" s="88"/>
      <c r="I403" s="88"/>
      <c r="J403" s="88"/>
      <c r="K403" s="90">
        <f t="shared" si="18"/>
        <v>0</v>
      </c>
    </row>
    <row r="404" spans="2:11" ht="14.25">
      <c r="B404" s="98" t="s">
        <v>623</v>
      </c>
      <c r="C404" s="87"/>
      <c r="D404" s="88"/>
      <c r="E404" s="89">
        <f t="shared" si="17"/>
        <v>0</v>
      </c>
      <c r="F404" s="88">
        <f t="shared" si="19"/>
        <v>0</v>
      </c>
      <c r="G404" s="88"/>
      <c r="H404" s="88"/>
      <c r="I404" s="88"/>
      <c r="J404" s="88"/>
      <c r="K404" s="90">
        <f t="shared" si="18"/>
        <v>0</v>
      </c>
    </row>
    <row r="405" spans="2:11" ht="14.25">
      <c r="B405" s="98" t="s">
        <v>624</v>
      </c>
      <c r="C405" s="87"/>
      <c r="D405" s="88"/>
      <c r="E405" s="89">
        <f t="shared" si="17"/>
        <v>0</v>
      </c>
      <c r="F405" s="88">
        <f t="shared" si="19"/>
        <v>0</v>
      </c>
      <c r="G405" s="88"/>
      <c r="H405" s="88"/>
      <c r="I405" s="88"/>
      <c r="J405" s="88"/>
      <c r="K405" s="90">
        <f t="shared" si="18"/>
        <v>0</v>
      </c>
    </row>
    <row r="406" spans="2:11" ht="14.25">
      <c r="B406" s="86" t="s">
        <v>625</v>
      </c>
      <c r="C406" s="87"/>
      <c r="D406" s="88"/>
      <c r="E406" s="89">
        <f t="shared" si="17"/>
        <v>0</v>
      </c>
      <c r="F406" s="88">
        <f t="shared" si="19"/>
        <v>0</v>
      </c>
      <c r="G406" s="88"/>
      <c r="H406" s="88"/>
      <c r="I406" s="88"/>
      <c r="J406" s="88"/>
      <c r="K406" s="90">
        <f t="shared" si="18"/>
        <v>0</v>
      </c>
    </row>
    <row r="407" spans="2:11" ht="14.25">
      <c r="B407" s="86" t="s">
        <v>626</v>
      </c>
      <c r="C407" s="87"/>
      <c r="D407" s="88"/>
      <c r="E407" s="89">
        <f t="shared" si="17"/>
        <v>0</v>
      </c>
      <c r="F407" s="88">
        <f t="shared" si="19"/>
        <v>0</v>
      </c>
      <c r="G407" s="88"/>
      <c r="H407" s="88"/>
      <c r="I407" s="88"/>
      <c r="J407" s="88"/>
      <c r="K407" s="90">
        <f t="shared" si="18"/>
        <v>0</v>
      </c>
    </row>
    <row r="408" spans="2:11" ht="14.25">
      <c r="B408" s="98" t="s">
        <v>627</v>
      </c>
      <c r="C408" s="87"/>
      <c r="D408" s="88"/>
      <c r="E408" s="89">
        <f t="shared" si="17"/>
        <v>0</v>
      </c>
      <c r="F408" s="88">
        <f t="shared" si="19"/>
        <v>0</v>
      </c>
      <c r="G408" s="88"/>
      <c r="H408" s="88"/>
      <c r="I408" s="88"/>
      <c r="J408" s="88"/>
      <c r="K408" s="90">
        <f t="shared" si="18"/>
        <v>0</v>
      </c>
    </row>
    <row r="409" spans="2:11" ht="14.25">
      <c r="B409" s="98" t="s">
        <v>628</v>
      </c>
      <c r="C409" s="87"/>
      <c r="D409" s="88"/>
      <c r="E409" s="89">
        <f t="shared" si="17"/>
        <v>0</v>
      </c>
      <c r="F409" s="88">
        <f t="shared" si="19"/>
        <v>0</v>
      </c>
      <c r="G409" s="88"/>
      <c r="H409" s="88"/>
      <c r="I409" s="88"/>
      <c r="J409" s="88"/>
      <c r="K409" s="90">
        <f t="shared" si="18"/>
        <v>0</v>
      </c>
    </row>
    <row r="410" spans="2:11" ht="14.25">
      <c r="B410" s="86" t="s">
        <v>629</v>
      </c>
      <c r="C410" s="87"/>
      <c r="D410" s="88"/>
      <c r="E410" s="89">
        <f t="shared" ref="E410:E473" si="20">+ROUND(D410*(1+$C410),0)</f>
        <v>0</v>
      </c>
      <c r="F410" s="88">
        <f t="shared" si="19"/>
        <v>0</v>
      </c>
      <c r="G410" s="88"/>
      <c r="H410" s="88"/>
      <c r="I410" s="88"/>
      <c r="J410" s="88"/>
      <c r="K410" s="90">
        <f t="shared" ref="K410:K473" si="21">SUM(E410:J410)</f>
        <v>0</v>
      </c>
    </row>
    <row r="411" spans="2:11" ht="14.25">
      <c r="B411" s="86" t="s">
        <v>630</v>
      </c>
      <c r="C411" s="87"/>
      <c r="D411" s="88"/>
      <c r="E411" s="89">
        <f t="shared" si="20"/>
        <v>0</v>
      </c>
      <c r="F411" s="88">
        <f t="shared" si="19"/>
        <v>0</v>
      </c>
      <c r="G411" s="88"/>
      <c r="H411" s="88"/>
      <c r="I411" s="88"/>
      <c r="J411" s="88"/>
      <c r="K411" s="90">
        <f t="shared" si="21"/>
        <v>0</v>
      </c>
    </row>
    <row r="412" spans="2:11" ht="14.25">
      <c r="B412" s="86" t="s">
        <v>631</v>
      </c>
      <c r="C412" s="87"/>
      <c r="D412" s="88"/>
      <c r="E412" s="89">
        <f t="shared" si="20"/>
        <v>0</v>
      </c>
      <c r="F412" s="88">
        <f t="shared" si="19"/>
        <v>0</v>
      </c>
      <c r="G412" s="88"/>
      <c r="H412" s="88"/>
      <c r="I412" s="88"/>
      <c r="J412" s="88"/>
      <c r="K412" s="90">
        <f t="shared" si="21"/>
        <v>0</v>
      </c>
    </row>
    <row r="413" spans="2:11" ht="14.25">
      <c r="B413" s="86" t="s">
        <v>632</v>
      </c>
      <c r="C413" s="87"/>
      <c r="D413" s="88"/>
      <c r="E413" s="89">
        <f t="shared" si="20"/>
        <v>0</v>
      </c>
      <c r="F413" s="88">
        <f t="shared" si="19"/>
        <v>0</v>
      </c>
      <c r="G413" s="88"/>
      <c r="H413" s="88"/>
      <c r="I413" s="88"/>
      <c r="J413" s="88"/>
      <c r="K413" s="90">
        <f t="shared" si="21"/>
        <v>0</v>
      </c>
    </row>
    <row r="414" spans="2:11" ht="14.25">
      <c r="B414" s="86" t="s">
        <v>633</v>
      </c>
      <c r="C414" s="87"/>
      <c r="D414" s="88"/>
      <c r="E414" s="89">
        <f t="shared" si="20"/>
        <v>0</v>
      </c>
      <c r="F414" s="88">
        <f t="shared" si="19"/>
        <v>0</v>
      </c>
      <c r="G414" s="88"/>
      <c r="H414" s="88"/>
      <c r="I414" s="88"/>
      <c r="J414" s="88"/>
      <c r="K414" s="90">
        <f t="shared" si="21"/>
        <v>0</v>
      </c>
    </row>
    <row r="415" spans="2:11" ht="14.25">
      <c r="B415" s="86" t="s">
        <v>634</v>
      </c>
      <c r="C415" s="87"/>
      <c r="D415" s="88"/>
      <c r="E415" s="89">
        <f t="shared" si="20"/>
        <v>0</v>
      </c>
      <c r="F415" s="88">
        <f t="shared" si="19"/>
        <v>0</v>
      </c>
      <c r="G415" s="88"/>
      <c r="H415" s="88"/>
      <c r="I415" s="88"/>
      <c r="J415" s="88"/>
      <c r="K415" s="90">
        <f t="shared" si="21"/>
        <v>0</v>
      </c>
    </row>
    <row r="416" spans="2:11" ht="14.25">
      <c r="B416" s="86" t="s">
        <v>635</v>
      </c>
      <c r="C416" s="87"/>
      <c r="D416" s="88"/>
      <c r="E416" s="89">
        <f t="shared" si="20"/>
        <v>0</v>
      </c>
      <c r="F416" s="88">
        <f t="shared" si="19"/>
        <v>0</v>
      </c>
      <c r="G416" s="88"/>
      <c r="H416" s="88"/>
      <c r="I416" s="88"/>
      <c r="J416" s="88"/>
      <c r="K416" s="90">
        <f t="shared" si="21"/>
        <v>0</v>
      </c>
    </row>
    <row r="417" spans="2:11" ht="14.25">
      <c r="B417" s="86" t="s">
        <v>636</v>
      </c>
      <c r="C417" s="87"/>
      <c r="D417" s="88"/>
      <c r="E417" s="89">
        <f t="shared" si="20"/>
        <v>0</v>
      </c>
      <c r="F417" s="88">
        <f t="shared" si="19"/>
        <v>0</v>
      </c>
      <c r="G417" s="88"/>
      <c r="H417" s="88"/>
      <c r="I417" s="88"/>
      <c r="J417" s="88"/>
      <c r="K417" s="90">
        <f t="shared" si="21"/>
        <v>0</v>
      </c>
    </row>
    <row r="418" spans="2:11" ht="14.25">
      <c r="B418" s="86" t="s">
        <v>637</v>
      </c>
      <c r="C418" s="87"/>
      <c r="D418" s="88"/>
      <c r="E418" s="89">
        <f t="shared" si="20"/>
        <v>0</v>
      </c>
      <c r="F418" s="88">
        <f t="shared" si="19"/>
        <v>0</v>
      </c>
      <c r="G418" s="88"/>
      <c r="H418" s="88"/>
      <c r="I418" s="88"/>
      <c r="J418" s="88"/>
      <c r="K418" s="90">
        <f t="shared" si="21"/>
        <v>0</v>
      </c>
    </row>
    <row r="419" spans="2:11" ht="14.25">
      <c r="B419" s="86" t="s">
        <v>638</v>
      </c>
      <c r="C419" s="87"/>
      <c r="D419" s="88"/>
      <c r="E419" s="89">
        <f t="shared" si="20"/>
        <v>0</v>
      </c>
      <c r="F419" s="88">
        <f t="shared" si="19"/>
        <v>0</v>
      </c>
      <c r="G419" s="88"/>
      <c r="H419" s="88"/>
      <c r="I419" s="88"/>
      <c r="J419" s="88"/>
      <c r="K419" s="90">
        <f t="shared" si="21"/>
        <v>0</v>
      </c>
    </row>
    <row r="420" spans="2:11" ht="14.25">
      <c r="B420" s="86" t="s">
        <v>639</v>
      </c>
      <c r="C420" s="87"/>
      <c r="D420" s="88"/>
      <c r="E420" s="89">
        <f t="shared" si="20"/>
        <v>0</v>
      </c>
      <c r="F420" s="88">
        <f t="shared" si="19"/>
        <v>0</v>
      </c>
      <c r="G420" s="88"/>
      <c r="H420" s="88"/>
      <c r="I420" s="88"/>
      <c r="J420" s="88"/>
      <c r="K420" s="90">
        <f t="shared" si="21"/>
        <v>0</v>
      </c>
    </row>
    <row r="421" spans="2:11" ht="14.25">
      <c r="B421" s="86" t="s">
        <v>640</v>
      </c>
      <c r="C421" s="87"/>
      <c r="D421" s="88"/>
      <c r="E421" s="89">
        <f t="shared" si="20"/>
        <v>0</v>
      </c>
      <c r="F421" s="88">
        <f t="shared" si="19"/>
        <v>0</v>
      </c>
      <c r="G421" s="88"/>
      <c r="H421" s="88"/>
      <c r="I421" s="88"/>
      <c r="J421" s="88"/>
      <c r="K421" s="90">
        <f t="shared" si="21"/>
        <v>0</v>
      </c>
    </row>
    <row r="422" spans="2:11" ht="14.25">
      <c r="B422" s="86" t="s">
        <v>641</v>
      </c>
      <c r="C422" s="87"/>
      <c r="D422" s="88"/>
      <c r="E422" s="89">
        <f t="shared" si="20"/>
        <v>0</v>
      </c>
      <c r="F422" s="88">
        <f t="shared" si="19"/>
        <v>0</v>
      </c>
      <c r="G422" s="88"/>
      <c r="H422" s="88"/>
      <c r="I422" s="88"/>
      <c r="J422" s="88"/>
      <c r="K422" s="90">
        <f t="shared" si="21"/>
        <v>0</v>
      </c>
    </row>
    <row r="423" spans="2:11" ht="14.25">
      <c r="B423" s="86" t="s">
        <v>642</v>
      </c>
      <c r="C423" s="87"/>
      <c r="D423" s="88"/>
      <c r="E423" s="89">
        <f t="shared" si="20"/>
        <v>0</v>
      </c>
      <c r="F423" s="88">
        <f t="shared" si="19"/>
        <v>0</v>
      </c>
      <c r="G423" s="88"/>
      <c r="H423" s="88"/>
      <c r="I423" s="88"/>
      <c r="J423" s="88"/>
      <c r="K423" s="90">
        <f t="shared" si="21"/>
        <v>0</v>
      </c>
    </row>
    <row r="424" spans="2:11" ht="14.25">
      <c r="B424" s="86" t="s">
        <v>643</v>
      </c>
      <c r="C424" s="87"/>
      <c r="D424" s="88"/>
      <c r="E424" s="89">
        <f t="shared" si="20"/>
        <v>0</v>
      </c>
      <c r="F424" s="88">
        <f t="shared" ref="F424:F487" si="22">+$D$25</f>
        <v>0</v>
      </c>
      <c r="G424" s="88"/>
      <c r="H424" s="88"/>
      <c r="I424" s="88"/>
      <c r="J424" s="88"/>
      <c r="K424" s="90">
        <f t="shared" si="21"/>
        <v>0</v>
      </c>
    </row>
    <row r="425" spans="2:11" ht="14.25">
      <c r="B425" s="86" t="s">
        <v>644</v>
      </c>
      <c r="C425" s="87"/>
      <c r="D425" s="88"/>
      <c r="E425" s="89">
        <f t="shared" si="20"/>
        <v>0</v>
      </c>
      <c r="F425" s="88">
        <f t="shared" si="22"/>
        <v>0</v>
      </c>
      <c r="G425" s="88"/>
      <c r="H425" s="88"/>
      <c r="I425" s="88"/>
      <c r="J425" s="88"/>
      <c r="K425" s="90">
        <f t="shared" si="21"/>
        <v>0</v>
      </c>
    </row>
    <row r="426" spans="2:11" ht="14.25">
      <c r="B426" s="86" t="s">
        <v>645</v>
      </c>
      <c r="C426" s="87"/>
      <c r="D426" s="88"/>
      <c r="E426" s="89">
        <f t="shared" si="20"/>
        <v>0</v>
      </c>
      <c r="F426" s="88">
        <f t="shared" si="22"/>
        <v>0</v>
      </c>
      <c r="G426" s="88"/>
      <c r="H426" s="88"/>
      <c r="I426" s="88"/>
      <c r="J426" s="88"/>
      <c r="K426" s="90">
        <f t="shared" si="21"/>
        <v>0</v>
      </c>
    </row>
    <row r="427" spans="2:11" ht="14.25">
      <c r="B427" s="86" t="s">
        <v>646</v>
      </c>
      <c r="C427" s="87"/>
      <c r="D427" s="88"/>
      <c r="E427" s="89">
        <f t="shared" si="20"/>
        <v>0</v>
      </c>
      <c r="F427" s="88">
        <f t="shared" si="22"/>
        <v>0</v>
      </c>
      <c r="G427" s="88"/>
      <c r="H427" s="88"/>
      <c r="I427" s="88"/>
      <c r="J427" s="88"/>
      <c r="K427" s="90">
        <f t="shared" si="21"/>
        <v>0</v>
      </c>
    </row>
    <row r="428" spans="2:11" ht="14.25">
      <c r="B428" s="86" t="s">
        <v>647</v>
      </c>
      <c r="C428" s="87"/>
      <c r="D428" s="88"/>
      <c r="E428" s="89">
        <f t="shared" si="20"/>
        <v>0</v>
      </c>
      <c r="F428" s="88">
        <f t="shared" si="22"/>
        <v>0</v>
      </c>
      <c r="G428" s="88"/>
      <c r="H428" s="88"/>
      <c r="I428" s="88"/>
      <c r="J428" s="88"/>
      <c r="K428" s="90">
        <f t="shared" si="21"/>
        <v>0</v>
      </c>
    </row>
    <row r="429" spans="2:11" ht="14.25">
      <c r="B429" s="86" t="s">
        <v>648</v>
      </c>
      <c r="C429" s="87"/>
      <c r="D429" s="88"/>
      <c r="E429" s="89">
        <f t="shared" si="20"/>
        <v>0</v>
      </c>
      <c r="F429" s="88">
        <f t="shared" si="22"/>
        <v>0</v>
      </c>
      <c r="G429" s="88"/>
      <c r="H429" s="88"/>
      <c r="I429" s="88"/>
      <c r="J429" s="88"/>
      <c r="K429" s="90">
        <f t="shared" si="21"/>
        <v>0</v>
      </c>
    </row>
    <row r="430" spans="2:11" ht="14.25">
      <c r="B430" s="86" t="s">
        <v>649</v>
      </c>
      <c r="C430" s="87"/>
      <c r="D430" s="88"/>
      <c r="E430" s="89">
        <f t="shared" si="20"/>
        <v>0</v>
      </c>
      <c r="F430" s="88">
        <f t="shared" si="22"/>
        <v>0</v>
      </c>
      <c r="G430" s="88"/>
      <c r="H430" s="88"/>
      <c r="I430" s="88"/>
      <c r="J430" s="88"/>
      <c r="K430" s="90">
        <f t="shared" si="21"/>
        <v>0</v>
      </c>
    </row>
    <row r="431" spans="2:11" ht="14.25">
      <c r="B431" s="86" t="s">
        <v>650</v>
      </c>
      <c r="C431" s="87"/>
      <c r="D431" s="88"/>
      <c r="E431" s="89">
        <f t="shared" si="20"/>
        <v>0</v>
      </c>
      <c r="F431" s="88">
        <f t="shared" si="22"/>
        <v>0</v>
      </c>
      <c r="G431" s="88"/>
      <c r="H431" s="88"/>
      <c r="I431" s="88"/>
      <c r="J431" s="88"/>
      <c r="K431" s="90">
        <f t="shared" si="21"/>
        <v>0</v>
      </c>
    </row>
    <row r="432" spans="2:11" ht="14.25">
      <c r="B432" s="86" t="s">
        <v>651</v>
      </c>
      <c r="C432" s="87"/>
      <c r="D432" s="88"/>
      <c r="E432" s="89">
        <f t="shared" si="20"/>
        <v>0</v>
      </c>
      <c r="F432" s="88">
        <f t="shared" si="22"/>
        <v>0</v>
      </c>
      <c r="G432" s="88"/>
      <c r="H432" s="88"/>
      <c r="I432" s="88"/>
      <c r="J432" s="88"/>
      <c r="K432" s="90">
        <f t="shared" si="21"/>
        <v>0</v>
      </c>
    </row>
    <row r="433" spans="2:11" ht="14.25">
      <c r="B433" s="86" t="s">
        <v>652</v>
      </c>
      <c r="C433" s="87"/>
      <c r="D433" s="88"/>
      <c r="E433" s="89">
        <f t="shared" si="20"/>
        <v>0</v>
      </c>
      <c r="F433" s="88">
        <f t="shared" si="22"/>
        <v>0</v>
      </c>
      <c r="G433" s="88"/>
      <c r="H433" s="88"/>
      <c r="I433" s="88"/>
      <c r="J433" s="88"/>
      <c r="K433" s="90">
        <f t="shared" si="21"/>
        <v>0</v>
      </c>
    </row>
    <row r="434" spans="2:11" ht="14.25">
      <c r="B434" s="86" t="s">
        <v>653</v>
      </c>
      <c r="C434" s="87"/>
      <c r="D434" s="88"/>
      <c r="E434" s="89">
        <f t="shared" si="20"/>
        <v>0</v>
      </c>
      <c r="F434" s="88">
        <f t="shared" si="22"/>
        <v>0</v>
      </c>
      <c r="G434" s="88"/>
      <c r="H434" s="88"/>
      <c r="I434" s="88"/>
      <c r="J434" s="88"/>
      <c r="K434" s="90">
        <f t="shared" si="21"/>
        <v>0</v>
      </c>
    </row>
    <row r="435" spans="2:11" ht="14.25">
      <c r="B435" s="86" t="s">
        <v>654</v>
      </c>
      <c r="C435" s="87"/>
      <c r="D435" s="88"/>
      <c r="E435" s="89">
        <f t="shared" si="20"/>
        <v>0</v>
      </c>
      <c r="F435" s="88">
        <f t="shared" si="22"/>
        <v>0</v>
      </c>
      <c r="G435" s="88"/>
      <c r="H435" s="88"/>
      <c r="I435" s="88"/>
      <c r="J435" s="88"/>
      <c r="K435" s="90">
        <f t="shared" si="21"/>
        <v>0</v>
      </c>
    </row>
    <row r="436" spans="2:11" ht="14.25">
      <c r="B436" s="86" t="s">
        <v>655</v>
      </c>
      <c r="C436" s="87"/>
      <c r="D436" s="88"/>
      <c r="E436" s="89">
        <f t="shared" si="20"/>
        <v>0</v>
      </c>
      <c r="F436" s="88">
        <f t="shared" si="22"/>
        <v>0</v>
      </c>
      <c r="G436" s="88"/>
      <c r="H436" s="88"/>
      <c r="I436" s="88"/>
      <c r="J436" s="88"/>
      <c r="K436" s="90">
        <f t="shared" si="21"/>
        <v>0</v>
      </c>
    </row>
    <row r="437" spans="2:11" ht="14.25">
      <c r="B437" s="86" t="s">
        <v>656</v>
      </c>
      <c r="C437" s="87"/>
      <c r="D437" s="88"/>
      <c r="E437" s="89">
        <f t="shared" si="20"/>
        <v>0</v>
      </c>
      <c r="F437" s="88">
        <f t="shared" si="22"/>
        <v>0</v>
      </c>
      <c r="G437" s="88"/>
      <c r="H437" s="88"/>
      <c r="I437" s="88"/>
      <c r="J437" s="88"/>
      <c r="K437" s="90">
        <f t="shared" si="21"/>
        <v>0</v>
      </c>
    </row>
    <row r="438" spans="2:11" ht="14.25">
      <c r="B438" s="86" t="s">
        <v>657</v>
      </c>
      <c r="C438" s="87"/>
      <c r="D438" s="88"/>
      <c r="E438" s="89">
        <f t="shared" si="20"/>
        <v>0</v>
      </c>
      <c r="F438" s="88">
        <f t="shared" si="22"/>
        <v>0</v>
      </c>
      <c r="G438" s="88"/>
      <c r="H438" s="88"/>
      <c r="I438" s="88"/>
      <c r="J438" s="88"/>
      <c r="K438" s="90">
        <f t="shared" si="21"/>
        <v>0</v>
      </c>
    </row>
    <row r="439" spans="2:11" ht="14.25">
      <c r="B439" s="86" t="s">
        <v>658</v>
      </c>
      <c r="C439" s="87"/>
      <c r="D439" s="88"/>
      <c r="E439" s="89">
        <f t="shared" si="20"/>
        <v>0</v>
      </c>
      <c r="F439" s="88">
        <f t="shared" si="22"/>
        <v>0</v>
      </c>
      <c r="G439" s="88"/>
      <c r="H439" s="88"/>
      <c r="I439" s="88"/>
      <c r="J439" s="88"/>
      <c r="K439" s="90">
        <f t="shared" si="21"/>
        <v>0</v>
      </c>
    </row>
    <row r="440" spans="2:11" ht="14.25">
      <c r="B440" s="86" t="s">
        <v>659</v>
      </c>
      <c r="C440" s="87"/>
      <c r="D440" s="88"/>
      <c r="E440" s="89">
        <f t="shared" si="20"/>
        <v>0</v>
      </c>
      <c r="F440" s="88">
        <f t="shared" si="22"/>
        <v>0</v>
      </c>
      <c r="G440" s="88"/>
      <c r="H440" s="88"/>
      <c r="I440" s="88"/>
      <c r="J440" s="88"/>
      <c r="K440" s="90">
        <f t="shared" si="21"/>
        <v>0</v>
      </c>
    </row>
    <row r="441" spans="2:11" ht="14.25">
      <c r="B441" s="86" t="s">
        <v>660</v>
      </c>
      <c r="C441" s="87"/>
      <c r="D441" s="88"/>
      <c r="E441" s="89">
        <f t="shared" si="20"/>
        <v>0</v>
      </c>
      <c r="F441" s="88">
        <f t="shared" si="22"/>
        <v>0</v>
      </c>
      <c r="G441" s="88"/>
      <c r="H441" s="88"/>
      <c r="I441" s="88"/>
      <c r="J441" s="88"/>
      <c r="K441" s="90">
        <f t="shared" si="21"/>
        <v>0</v>
      </c>
    </row>
    <row r="442" spans="2:11" ht="14.25">
      <c r="B442" s="86" t="s">
        <v>661</v>
      </c>
      <c r="C442" s="87"/>
      <c r="D442" s="88"/>
      <c r="E442" s="89">
        <f t="shared" si="20"/>
        <v>0</v>
      </c>
      <c r="F442" s="88">
        <f t="shared" si="22"/>
        <v>0</v>
      </c>
      <c r="G442" s="88"/>
      <c r="H442" s="88"/>
      <c r="I442" s="88"/>
      <c r="J442" s="88"/>
      <c r="K442" s="90">
        <f t="shared" si="21"/>
        <v>0</v>
      </c>
    </row>
    <row r="443" spans="2:11" ht="14.25">
      <c r="B443" s="86" t="s">
        <v>662</v>
      </c>
      <c r="C443" s="87"/>
      <c r="D443" s="88"/>
      <c r="E443" s="89">
        <f t="shared" si="20"/>
        <v>0</v>
      </c>
      <c r="F443" s="88">
        <f t="shared" si="22"/>
        <v>0</v>
      </c>
      <c r="G443" s="88"/>
      <c r="H443" s="88"/>
      <c r="I443" s="88"/>
      <c r="J443" s="88"/>
      <c r="K443" s="90">
        <f t="shared" si="21"/>
        <v>0</v>
      </c>
    </row>
    <row r="444" spans="2:11" ht="14.25">
      <c r="B444" s="86" t="s">
        <v>663</v>
      </c>
      <c r="C444" s="87"/>
      <c r="D444" s="88"/>
      <c r="E444" s="89">
        <f t="shared" si="20"/>
        <v>0</v>
      </c>
      <c r="F444" s="88">
        <f t="shared" si="22"/>
        <v>0</v>
      </c>
      <c r="G444" s="88"/>
      <c r="H444" s="88"/>
      <c r="I444" s="88"/>
      <c r="J444" s="88"/>
      <c r="K444" s="90">
        <f t="shared" si="21"/>
        <v>0</v>
      </c>
    </row>
    <row r="445" spans="2:11" ht="14.25">
      <c r="B445" s="86" t="s">
        <v>664</v>
      </c>
      <c r="C445" s="87"/>
      <c r="D445" s="88"/>
      <c r="E445" s="89">
        <f t="shared" si="20"/>
        <v>0</v>
      </c>
      <c r="F445" s="88">
        <f t="shared" si="22"/>
        <v>0</v>
      </c>
      <c r="G445" s="88"/>
      <c r="H445" s="88"/>
      <c r="I445" s="88"/>
      <c r="J445" s="88"/>
      <c r="K445" s="90">
        <f t="shared" si="21"/>
        <v>0</v>
      </c>
    </row>
    <row r="446" spans="2:11" ht="14.25">
      <c r="B446" s="86" t="s">
        <v>665</v>
      </c>
      <c r="C446" s="87"/>
      <c r="D446" s="88"/>
      <c r="E446" s="89">
        <f t="shared" si="20"/>
        <v>0</v>
      </c>
      <c r="F446" s="88">
        <f t="shared" si="22"/>
        <v>0</v>
      </c>
      <c r="G446" s="88"/>
      <c r="H446" s="88"/>
      <c r="I446" s="88"/>
      <c r="J446" s="88"/>
      <c r="K446" s="90">
        <f t="shared" si="21"/>
        <v>0</v>
      </c>
    </row>
    <row r="447" spans="2:11" ht="14.25">
      <c r="B447" s="86" t="s">
        <v>666</v>
      </c>
      <c r="C447" s="87"/>
      <c r="D447" s="88"/>
      <c r="E447" s="89">
        <f t="shared" si="20"/>
        <v>0</v>
      </c>
      <c r="F447" s="88">
        <f t="shared" si="22"/>
        <v>0</v>
      </c>
      <c r="G447" s="88"/>
      <c r="H447" s="88"/>
      <c r="I447" s="88"/>
      <c r="J447" s="88"/>
      <c r="K447" s="90">
        <f t="shared" si="21"/>
        <v>0</v>
      </c>
    </row>
    <row r="448" spans="2:11" ht="14.25">
      <c r="B448" s="86" t="s">
        <v>667</v>
      </c>
      <c r="C448" s="87"/>
      <c r="D448" s="88"/>
      <c r="E448" s="89">
        <f t="shared" si="20"/>
        <v>0</v>
      </c>
      <c r="F448" s="88">
        <f t="shared" si="22"/>
        <v>0</v>
      </c>
      <c r="G448" s="88"/>
      <c r="H448" s="88"/>
      <c r="I448" s="88"/>
      <c r="J448" s="88"/>
      <c r="K448" s="90">
        <f t="shared" si="21"/>
        <v>0</v>
      </c>
    </row>
    <row r="449" spans="2:11" ht="14.25">
      <c r="B449" s="99" t="s">
        <v>668</v>
      </c>
      <c r="C449" s="87"/>
      <c r="D449" s="88"/>
      <c r="E449" s="89">
        <f t="shared" si="20"/>
        <v>0</v>
      </c>
      <c r="F449" s="88">
        <f t="shared" si="22"/>
        <v>0</v>
      </c>
      <c r="G449" s="88"/>
      <c r="H449" s="88"/>
      <c r="I449" s="88"/>
      <c r="J449" s="88"/>
      <c r="K449" s="90">
        <f t="shared" si="21"/>
        <v>0</v>
      </c>
    </row>
    <row r="450" spans="2:11" ht="14.25">
      <c r="B450" s="86" t="s">
        <v>669</v>
      </c>
      <c r="C450" s="87"/>
      <c r="D450" s="88"/>
      <c r="E450" s="89">
        <f t="shared" si="20"/>
        <v>0</v>
      </c>
      <c r="F450" s="88">
        <f t="shared" si="22"/>
        <v>0</v>
      </c>
      <c r="G450" s="88"/>
      <c r="H450" s="88"/>
      <c r="I450" s="88"/>
      <c r="J450" s="88"/>
      <c r="K450" s="90">
        <f t="shared" si="21"/>
        <v>0</v>
      </c>
    </row>
    <row r="451" spans="2:11" ht="14.25">
      <c r="B451" s="86" t="s">
        <v>670</v>
      </c>
      <c r="C451" s="87"/>
      <c r="D451" s="88"/>
      <c r="E451" s="89">
        <f t="shared" si="20"/>
        <v>0</v>
      </c>
      <c r="F451" s="88">
        <f t="shared" si="22"/>
        <v>0</v>
      </c>
      <c r="G451" s="88"/>
      <c r="H451" s="88"/>
      <c r="I451" s="88"/>
      <c r="J451" s="88"/>
      <c r="K451" s="90">
        <f t="shared" si="21"/>
        <v>0</v>
      </c>
    </row>
    <row r="452" spans="2:11" ht="14.25">
      <c r="B452" s="86" t="s">
        <v>671</v>
      </c>
      <c r="C452" s="87"/>
      <c r="D452" s="88"/>
      <c r="E452" s="89">
        <f t="shared" si="20"/>
        <v>0</v>
      </c>
      <c r="F452" s="88">
        <f t="shared" si="22"/>
        <v>0</v>
      </c>
      <c r="G452" s="88"/>
      <c r="H452" s="88"/>
      <c r="I452" s="88"/>
      <c r="J452" s="88"/>
      <c r="K452" s="90">
        <f t="shared" si="21"/>
        <v>0</v>
      </c>
    </row>
    <row r="453" spans="2:11" ht="14.25">
      <c r="B453" s="99" t="s">
        <v>672</v>
      </c>
      <c r="C453" s="87"/>
      <c r="D453" s="88"/>
      <c r="E453" s="89">
        <f t="shared" si="20"/>
        <v>0</v>
      </c>
      <c r="F453" s="88">
        <f t="shared" si="22"/>
        <v>0</v>
      </c>
      <c r="G453" s="88"/>
      <c r="H453" s="88"/>
      <c r="I453" s="88"/>
      <c r="J453" s="88"/>
      <c r="K453" s="90">
        <f t="shared" si="21"/>
        <v>0</v>
      </c>
    </row>
    <row r="454" spans="2:11" ht="14.25">
      <c r="B454" s="86" t="s">
        <v>673</v>
      </c>
      <c r="C454" s="87"/>
      <c r="D454" s="88"/>
      <c r="E454" s="89">
        <f t="shared" si="20"/>
        <v>0</v>
      </c>
      <c r="F454" s="88">
        <f t="shared" si="22"/>
        <v>0</v>
      </c>
      <c r="G454" s="88"/>
      <c r="H454" s="88"/>
      <c r="I454" s="88"/>
      <c r="J454" s="88"/>
      <c r="K454" s="90">
        <f t="shared" si="21"/>
        <v>0</v>
      </c>
    </row>
    <row r="455" spans="2:11" ht="14.25">
      <c r="B455" s="86" t="s">
        <v>674</v>
      </c>
      <c r="C455" s="87"/>
      <c r="D455" s="88"/>
      <c r="E455" s="89">
        <f t="shared" si="20"/>
        <v>0</v>
      </c>
      <c r="F455" s="88">
        <f t="shared" si="22"/>
        <v>0</v>
      </c>
      <c r="G455" s="88"/>
      <c r="H455" s="88"/>
      <c r="I455" s="88"/>
      <c r="J455" s="88"/>
      <c r="K455" s="90">
        <f t="shared" si="21"/>
        <v>0</v>
      </c>
    </row>
    <row r="456" spans="2:11" ht="14.25">
      <c r="B456" s="86" t="s">
        <v>675</v>
      </c>
      <c r="C456" s="87"/>
      <c r="D456" s="88"/>
      <c r="E456" s="89">
        <f t="shared" si="20"/>
        <v>0</v>
      </c>
      <c r="F456" s="88">
        <f t="shared" si="22"/>
        <v>0</v>
      </c>
      <c r="G456" s="88"/>
      <c r="H456" s="88"/>
      <c r="I456" s="88"/>
      <c r="J456" s="88"/>
      <c r="K456" s="90">
        <f t="shared" si="21"/>
        <v>0</v>
      </c>
    </row>
    <row r="457" spans="2:11" ht="14.25">
      <c r="B457" s="86" t="s">
        <v>676</v>
      </c>
      <c r="C457" s="87"/>
      <c r="D457" s="88"/>
      <c r="E457" s="89">
        <f t="shared" si="20"/>
        <v>0</v>
      </c>
      <c r="F457" s="88">
        <f t="shared" si="22"/>
        <v>0</v>
      </c>
      <c r="G457" s="88"/>
      <c r="H457" s="88"/>
      <c r="I457" s="88"/>
      <c r="J457" s="88"/>
      <c r="K457" s="90">
        <f t="shared" si="21"/>
        <v>0</v>
      </c>
    </row>
    <row r="458" spans="2:11" ht="14.25">
      <c r="B458" s="86" t="s">
        <v>677</v>
      </c>
      <c r="C458" s="87"/>
      <c r="D458" s="88"/>
      <c r="E458" s="89">
        <f t="shared" si="20"/>
        <v>0</v>
      </c>
      <c r="F458" s="88">
        <f t="shared" si="22"/>
        <v>0</v>
      </c>
      <c r="G458" s="88"/>
      <c r="H458" s="88"/>
      <c r="I458" s="88"/>
      <c r="J458" s="88"/>
      <c r="K458" s="90">
        <f t="shared" si="21"/>
        <v>0</v>
      </c>
    </row>
    <row r="459" spans="2:11" ht="14.25">
      <c r="B459" s="86" t="s">
        <v>678</v>
      </c>
      <c r="C459" s="87"/>
      <c r="D459" s="88"/>
      <c r="E459" s="89">
        <f t="shared" si="20"/>
        <v>0</v>
      </c>
      <c r="F459" s="88">
        <f t="shared" si="22"/>
        <v>0</v>
      </c>
      <c r="G459" s="88"/>
      <c r="H459" s="88"/>
      <c r="I459" s="88"/>
      <c r="J459" s="88"/>
      <c r="K459" s="90">
        <f t="shared" si="21"/>
        <v>0</v>
      </c>
    </row>
    <row r="460" spans="2:11" ht="14.25">
      <c r="B460" s="86" t="s">
        <v>679</v>
      </c>
      <c r="C460" s="87"/>
      <c r="D460" s="88"/>
      <c r="E460" s="89">
        <f t="shared" si="20"/>
        <v>0</v>
      </c>
      <c r="F460" s="88">
        <f t="shared" si="22"/>
        <v>0</v>
      </c>
      <c r="G460" s="88"/>
      <c r="H460" s="88"/>
      <c r="I460" s="88"/>
      <c r="J460" s="88"/>
      <c r="K460" s="90">
        <f t="shared" si="21"/>
        <v>0</v>
      </c>
    </row>
    <row r="461" spans="2:11" ht="14.25">
      <c r="B461" s="86" t="s">
        <v>680</v>
      </c>
      <c r="C461" s="87"/>
      <c r="D461" s="88"/>
      <c r="E461" s="89">
        <f t="shared" si="20"/>
        <v>0</v>
      </c>
      <c r="F461" s="88">
        <f t="shared" si="22"/>
        <v>0</v>
      </c>
      <c r="G461" s="88"/>
      <c r="H461" s="88"/>
      <c r="I461" s="88"/>
      <c r="J461" s="88"/>
      <c r="K461" s="90">
        <f t="shared" si="21"/>
        <v>0</v>
      </c>
    </row>
    <row r="462" spans="2:11" ht="14.25">
      <c r="B462" s="86" t="s">
        <v>681</v>
      </c>
      <c r="C462" s="87"/>
      <c r="D462" s="88"/>
      <c r="E462" s="89">
        <f t="shared" si="20"/>
        <v>0</v>
      </c>
      <c r="F462" s="88">
        <f t="shared" si="22"/>
        <v>0</v>
      </c>
      <c r="G462" s="88"/>
      <c r="H462" s="88"/>
      <c r="I462" s="88"/>
      <c r="J462" s="88"/>
      <c r="K462" s="90">
        <f t="shared" si="21"/>
        <v>0</v>
      </c>
    </row>
    <row r="463" spans="2:11" ht="14.25">
      <c r="B463" s="86" t="s">
        <v>682</v>
      </c>
      <c r="C463" s="87"/>
      <c r="D463" s="88"/>
      <c r="E463" s="89">
        <f t="shared" si="20"/>
        <v>0</v>
      </c>
      <c r="F463" s="88">
        <f t="shared" si="22"/>
        <v>0</v>
      </c>
      <c r="G463" s="88"/>
      <c r="H463" s="88"/>
      <c r="I463" s="88"/>
      <c r="J463" s="88"/>
      <c r="K463" s="90">
        <f t="shared" si="21"/>
        <v>0</v>
      </c>
    </row>
    <row r="464" spans="2:11" ht="14.25">
      <c r="B464" s="86" t="s">
        <v>683</v>
      </c>
      <c r="C464" s="87"/>
      <c r="D464" s="88"/>
      <c r="E464" s="89">
        <f t="shared" si="20"/>
        <v>0</v>
      </c>
      <c r="F464" s="88">
        <f t="shared" si="22"/>
        <v>0</v>
      </c>
      <c r="G464" s="88"/>
      <c r="H464" s="88"/>
      <c r="I464" s="88"/>
      <c r="J464" s="88"/>
      <c r="K464" s="90">
        <f t="shared" si="21"/>
        <v>0</v>
      </c>
    </row>
    <row r="465" spans="2:11" ht="14.25">
      <c r="B465" s="86" t="s">
        <v>684</v>
      </c>
      <c r="C465" s="87"/>
      <c r="D465" s="88"/>
      <c r="E465" s="89">
        <f t="shared" si="20"/>
        <v>0</v>
      </c>
      <c r="F465" s="88">
        <f t="shared" si="22"/>
        <v>0</v>
      </c>
      <c r="G465" s="88"/>
      <c r="H465" s="88"/>
      <c r="I465" s="88"/>
      <c r="J465" s="88"/>
      <c r="K465" s="90">
        <f t="shared" si="21"/>
        <v>0</v>
      </c>
    </row>
    <row r="466" spans="2:11" ht="14.25">
      <c r="B466" s="86" t="s">
        <v>685</v>
      </c>
      <c r="C466" s="87"/>
      <c r="D466" s="88"/>
      <c r="E466" s="89">
        <f t="shared" si="20"/>
        <v>0</v>
      </c>
      <c r="F466" s="88">
        <f t="shared" si="22"/>
        <v>0</v>
      </c>
      <c r="G466" s="88"/>
      <c r="H466" s="88"/>
      <c r="I466" s="88"/>
      <c r="J466" s="88"/>
      <c r="K466" s="90">
        <f t="shared" si="21"/>
        <v>0</v>
      </c>
    </row>
    <row r="467" spans="2:11" ht="14.25">
      <c r="B467" s="86" t="s">
        <v>686</v>
      </c>
      <c r="C467" s="87"/>
      <c r="D467" s="88"/>
      <c r="E467" s="89">
        <f t="shared" si="20"/>
        <v>0</v>
      </c>
      <c r="F467" s="88">
        <f t="shared" si="22"/>
        <v>0</v>
      </c>
      <c r="G467" s="88"/>
      <c r="H467" s="88"/>
      <c r="I467" s="88"/>
      <c r="J467" s="88"/>
      <c r="K467" s="90">
        <f t="shared" si="21"/>
        <v>0</v>
      </c>
    </row>
    <row r="468" spans="2:11" ht="14.25">
      <c r="B468" s="86" t="s">
        <v>687</v>
      </c>
      <c r="C468" s="87"/>
      <c r="D468" s="88"/>
      <c r="E468" s="89">
        <f t="shared" si="20"/>
        <v>0</v>
      </c>
      <c r="F468" s="88">
        <f t="shared" si="22"/>
        <v>0</v>
      </c>
      <c r="G468" s="88"/>
      <c r="H468" s="88"/>
      <c r="I468" s="88"/>
      <c r="J468" s="88"/>
      <c r="K468" s="90">
        <f t="shared" si="21"/>
        <v>0</v>
      </c>
    </row>
    <row r="469" spans="2:11" ht="14.25">
      <c r="B469" s="86" t="s">
        <v>688</v>
      </c>
      <c r="C469" s="87"/>
      <c r="D469" s="88"/>
      <c r="E469" s="89">
        <f t="shared" si="20"/>
        <v>0</v>
      </c>
      <c r="F469" s="88">
        <f t="shared" si="22"/>
        <v>0</v>
      </c>
      <c r="G469" s="88"/>
      <c r="H469" s="88"/>
      <c r="I469" s="88"/>
      <c r="J469" s="88"/>
      <c r="K469" s="90">
        <f t="shared" si="21"/>
        <v>0</v>
      </c>
    </row>
    <row r="470" spans="2:11" ht="14.25">
      <c r="B470" s="86" t="s">
        <v>689</v>
      </c>
      <c r="C470" s="87"/>
      <c r="D470" s="88"/>
      <c r="E470" s="89">
        <f t="shared" si="20"/>
        <v>0</v>
      </c>
      <c r="F470" s="88">
        <f t="shared" si="22"/>
        <v>0</v>
      </c>
      <c r="G470" s="88"/>
      <c r="H470" s="88"/>
      <c r="I470" s="88"/>
      <c r="J470" s="88"/>
      <c r="K470" s="90">
        <f t="shared" si="21"/>
        <v>0</v>
      </c>
    </row>
    <row r="471" spans="2:11" ht="14.25">
      <c r="B471" s="86" t="s">
        <v>690</v>
      </c>
      <c r="C471" s="87"/>
      <c r="D471" s="88"/>
      <c r="E471" s="89">
        <f t="shared" si="20"/>
        <v>0</v>
      </c>
      <c r="F471" s="88">
        <f t="shared" si="22"/>
        <v>0</v>
      </c>
      <c r="G471" s="88"/>
      <c r="H471" s="88"/>
      <c r="I471" s="88"/>
      <c r="J471" s="88"/>
      <c r="K471" s="90">
        <f t="shared" si="21"/>
        <v>0</v>
      </c>
    </row>
    <row r="472" spans="2:11" ht="14.25">
      <c r="B472" s="86" t="s">
        <v>691</v>
      </c>
      <c r="C472" s="87"/>
      <c r="D472" s="88"/>
      <c r="E472" s="89">
        <f t="shared" si="20"/>
        <v>0</v>
      </c>
      <c r="F472" s="88">
        <f t="shared" si="22"/>
        <v>0</v>
      </c>
      <c r="G472" s="88"/>
      <c r="H472" s="88"/>
      <c r="I472" s="88"/>
      <c r="J472" s="88"/>
      <c r="K472" s="90">
        <f t="shared" si="21"/>
        <v>0</v>
      </c>
    </row>
    <row r="473" spans="2:11" ht="14.25">
      <c r="B473" s="86" t="s">
        <v>692</v>
      </c>
      <c r="C473" s="87"/>
      <c r="D473" s="88"/>
      <c r="E473" s="89">
        <f t="shared" si="20"/>
        <v>0</v>
      </c>
      <c r="F473" s="88">
        <f t="shared" si="22"/>
        <v>0</v>
      </c>
      <c r="G473" s="88"/>
      <c r="H473" s="88"/>
      <c r="I473" s="88"/>
      <c r="J473" s="88"/>
      <c r="K473" s="90">
        <f t="shared" si="21"/>
        <v>0</v>
      </c>
    </row>
    <row r="474" spans="2:11" ht="14.25">
      <c r="B474" s="86" t="s">
        <v>693</v>
      </c>
      <c r="C474" s="87"/>
      <c r="D474" s="88"/>
      <c r="E474" s="89">
        <f t="shared" ref="E474:E486" si="23">+ROUND(D474*(1+$C474),0)</f>
        <v>0</v>
      </c>
      <c r="F474" s="88">
        <f t="shared" si="22"/>
        <v>0</v>
      </c>
      <c r="G474" s="88"/>
      <c r="H474" s="88"/>
      <c r="I474" s="88"/>
      <c r="J474" s="88"/>
      <c r="K474" s="90">
        <f t="shared" ref="K474:K486" si="24">SUM(E474:J474)</f>
        <v>0</v>
      </c>
    </row>
    <row r="475" spans="2:11" ht="14.25">
      <c r="B475" s="86" t="s">
        <v>694</v>
      </c>
      <c r="C475" s="87"/>
      <c r="D475" s="88"/>
      <c r="E475" s="89">
        <f t="shared" si="23"/>
        <v>0</v>
      </c>
      <c r="F475" s="88">
        <f t="shared" si="22"/>
        <v>0</v>
      </c>
      <c r="G475" s="88"/>
      <c r="H475" s="88"/>
      <c r="I475" s="88"/>
      <c r="J475" s="88"/>
      <c r="K475" s="90">
        <f t="shared" si="24"/>
        <v>0</v>
      </c>
    </row>
    <row r="476" spans="2:11" ht="14.25">
      <c r="B476" s="86" t="s">
        <v>695</v>
      </c>
      <c r="C476" s="87"/>
      <c r="D476" s="88"/>
      <c r="E476" s="89">
        <f t="shared" si="23"/>
        <v>0</v>
      </c>
      <c r="F476" s="88">
        <f t="shared" si="22"/>
        <v>0</v>
      </c>
      <c r="G476" s="88"/>
      <c r="H476" s="88"/>
      <c r="I476" s="88"/>
      <c r="J476" s="88"/>
      <c r="K476" s="90">
        <f t="shared" si="24"/>
        <v>0</v>
      </c>
    </row>
    <row r="477" spans="2:11" ht="14.25">
      <c r="B477" s="97" t="s">
        <v>696</v>
      </c>
      <c r="C477" s="87"/>
      <c r="D477" s="88"/>
      <c r="E477" s="89">
        <f t="shared" si="23"/>
        <v>0</v>
      </c>
      <c r="F477" s="88">
        <f t="shared" si="22"/>
        <v>0</v>
      </c>
      <c r="G477" s="88"/>
      <c r="H477" s="88"/>
      <c r="I477" s="88"/>
      <c r="J477" s="88"/>
      <c r="K477" s="90">
        <f t="shared" si="24"/>
        <v>0</v>
      </c>
    </row>
    <row r="478" spans="2:11" ht="14.25">
      <c r="B478" s="86" t="s">
        <v>697</v>
      </c>
      <c r="C478" s="87"/>
      <c r="D478" s="88"/>
      <c r="E478" s="89">
        <f t="shared" si="23"/>
        <v>0</v>
      </c>
      <c r="F478" s="88">
        <f t="shared" si="22"/>
        <v>0</v>
      </c>
      <c r="G478" s="88"/>
      <c r="H478" s="88"/>
      <c r="I478" s="88"/>
      <c r="J478" s="88"/>
      <c r="K478" s="90">
        <f t="shared" si="24"/>
        <v>0</v>
      </c>
    </row>
    <row r="479" spans="2:11" ht="14.25">
      <c r="B479" s="86" t="s">
        <v>698</v>
      </c>
      <c r="C479" s="87"/>
      <c r="D479" s="88"/>
      <c r="E479" s="89">
        <f t="shared" si="23"/>
        <v>0</v>
      </c>
      <c r="F479" s="88">
        <f t="shared" si="22"/>
        <v>0</v>
      </c>
      <c r="G479" s="88"/>
      <c r="H479" s="88"/>
      <c r="I479" s="88"/>
      <c r="J479" s="88"/>
      <c r="K479" s="90">
        <f t="shared" si="24"/>
        <v>0</v>
      </c>
    </row>
    <row r="480" spans="2:11" ht="14.25">
      <c r="B480" s="86" t="s">
        <v>699</v>
      </c>
      <c r="C480" s="87"/>
      <c r="D480" s="88"/>
      <c r="E480" s="89">
        <f t="shared" si="23"/>
        <v>0</v>
      </c>
      <c r="F480" s="88">
        <f t="shared" si="22"/>
        <v>0</v>
      </c>
      <c r="G480" s="88"/>
      <c r="H480" s="88"/>
      <c r="I480" s="88"/>
      <c r="J480" s="88"/>
      <c r="K480" s="90">
        <f t="shared" si="24"/>
        <v>0</v>
      </c>
    </row>
    <row r="481" spans="2:11" ht="14.25">
      <c r="B481" s="86" t="s">
        <v>700</v>
      </c>
      <c r="C481" s="87"/>
      <c r="D481" s="88"/>
      <c r="E481" s="89">
        <f t="shared" si="23"/>
        <v>0</v>
      </c>
      <c r="F481" s="88">
        <f t="shared" si="22"/>
        <v>0</v>
      </c>
      <c r="G481" s="88"/>
      <c r="H481" s="88"/>
      <c r="I481" s="88"/>
      <c r="J481" s="88"/>
      <c r="K481" s="90">
        <f t="shared" si="24"/>
        <v>0</v>
      </c>
    </row>
    <row r="482" spans="2:11" ht="14.25">
      <c r="B482" s="86" t="s">
        <v>701</v>
      </c>
      <c r="C482" s="87"/>
      <c r="D482" s="88"/>
      <c r="E482" s="89">
        <f t="shared" si="23"/>
        <v>0</v>
      </c>
      <c r="F482" s="88">
        <f t="shared" si="22"/>
        <v>0</v>
      </c>
      <c r="G482" s="88"/>
      <c r="H482" s="88"/>
      <c r="I482" s="88"/>
      <c r="J482" s="88"/>
      <c r="K482" s="90">
        <f t="shared" si="24"/>
        <v>0</v>
      </c>
    </row>
    <row r="483" spans="2:11" ht="14.25">
      <c r="B483" s="86" t="s">
        <v>702</v>
      </c>
      <c r="C483" s="87"/>
      <c r="D483" s="88"/>
      <c r="E483" s="89">
        <f t="shared" si="23"/>
        <v>0</v>
      </c>
      <c r="F483" s="88">
        <f t="shared" si="22"/>
        <v>0</v>
      </c>
      <c r="G483" s="88"/>
      <c r="H483" s="88"/>
      <c r="I483" s="88"/>
      <c r="J483" s="88"/>
      <c r="K483" s="90">
        <f t="shared" si="24"/>
        <v>0</v>
      </c>
    </row>
    <row r="484" spans="2:11" ht="14.25">
      <c r="B484" s="86" t="s">
        <v>703</v>
      </c>
      <c r="C484" s="87"/>
      <c r="D484" s="88"/>
      <c r="E484" s="89">
        <f t="shared" si="23"/>
        <v>0</v>
      </c>
      <c r="F484" s="88">
        <f t="shared" si="22"/>
        <v>0</v>
      </c>
      <c r="G484" s="88"/>
      <c r="H484" s="88"/>
      <c r="I484" s="88"/>
      <c r="J484" s="88"/>
      <c r="K484" s="90">
        <f t="shared" si="24"/>
        <v>0</v>
      </c>
    </row>
    <row r="485" spans="2:11" ht="14.25">
      <c r="B485" s="86" t="s">
        <v>704</v>
      </c>
      <c r="C485" s="87"/>
      <c r="D485" s="88"/>
      <c r="E485" s="89">
        <f t="shared" si="23"/>
        <v>0</v>
      </c>
      <c r="F485" s="88">
        <f t="shared" si="22"/>
        <v>0</v>
      </c>
      <c r="G485" s="88"/>
      <c r="H485" s="88"/>
      <c r="I485" s="88"/>
      <c r="J485" s="88"/>
      <c r="K485" s="90">
        <f t="shared" si="24"/>
        <v>0</v>
      </c>
    </row>
    <row r="486" spans="2:11" ht="14.25">
      <c r="B486" s="86" t="s">
        <v>705</v>
      </c>
      <c r="C486" s="87"/>
      <c r="D486" s="88"/>
      <c r="E486" s="89">
        <f t="shared" si="23"/>
        <v>0</v>
      </c>
      <c r="F486" s="88">
        <f t="shared" si="22"/>
        <v>0</v>
      </c>
      <c r="G486" s="88"/>
      <c r="H486" s="88"/>
      <c r="I486" s="88"/>
      <c r="J486" s="88"/>
      <c r="K486" s="90">
        <f t="shared" si="24"/>
        <v>0</v>
      </c>
    </row>
    <row r="487" spans="2:11" ht="14.25">
      <c r="B487" s="95" t="s">
        <v>249</v>
      </c>
      <c r="C487" s="87"/>
      <c r="D487" s="88"/>
      <c r="E487" s="89">
        <f>+ROUND(D487*(1+$C487),0)</f>
        <v>0</v>
      </c>
      <c r="F487" s="88">
        <f t="shared" si="22"/>
        <v>0</v>
      </c>
      <c r="G487" s="88"/>
      <c r="H487" s="88"/>
      <c r="I487" s="88"/>
      <c r="J487" s="88"/>
      <c r="K487" s="90">
        <f>SUM(E487:J487)</f>
        <v>0</v>
      </c>
    </row>
    <row r="488" spans="2:11" ht="14.25">
      <c r="B488" s="86" t="s">
        <v>250</v>
      </c>
      <c r="C488" s="87"/>
      <c r="D488" s="88"/>
      <c r="E488" s="89">
        <f>+ROUND(D488*(1+$C488),0)</f>
        <v>0</v>
      </c>
      <c r="F488" s="88">
        <f t="shared" ref="F488:F491" si="25">+$D$25</f>
        <v>0</v>
      </c>
      <c r="G488" s="88"/>
      <c r="H488" s="88"/>
      <c r="I488" s="88"/>
      <c r="J488" s="88"/>
      <c r="K488" s="90">
        <f>SUM(E488:J488)</f>
        <v>0</v>
      </c>
    </row>
    <row r="489" spans="2:11" ht="14.25">
      <c r="B489" s="86" t="s">
        <v>251</v>
      </c>
      <c r="C489" s="87"/>
      <c r="D489" s="88"/>
      <c r="E489" s="89">
        <f>+ROUND(D489*(1+$C489),0)</f>
        <v>0</v>
      </c>
      <c r="F489" s="88">
        <f t="shared" si="25"/>
        <v>0</v>
      </c>
      <c r="G489" s="88"/>
      <c r="H489" s="88"/>
      <c r="I489" s="88"/>
      <c r="J489" s="88"/>
      <c r="K489" s="90">
        <f>SUM(E489:J489)</f>
        <v>0</v>
      </c>
    </row>
    <row r="490" spans="2:11" ht="14.25">
      <c r="B490" s="86" t="s">
        <v>252</v>
      </c>
      <c r="C490" s="87"/>
      <c r="D490" s="88"/>
      <c r="E490" s="89">
        <f>+ROUND(D490*(1+$C490),0)</f>
        <v>0</v>
      </c>
      <c r="F490" s="88">
        <f t="shared" si="25"/>
        <v>0</v>
      </c>
      <c r="G490" s="88"/>
      <c r="H490" s="88"/>
      <c r="I490" s="88"/>
      <c r="J490" s="88"/>
      <c r="K490" s="90">
        <f>SUM(E490:J490)</f>
        <v>0</v>
      </c>
    </row>
    <row r="491" spans="2:11" ht="14.25">
      <c r="B491" s="96" t="s">
        <v>253</v>
      </c>
      <c r="C491" s="87"/>
      <c r="D491" s="88"/>
      <c r="E491" s="89">
        <f>+ROUND(D491*(1+$C491),0)</f>
        <v>0</v>
      </c>
      <c r="F491" s="88">
        <f t="shared" si="25"/>
        <v>0</v>
      </c>
      <c r="G491" s="88"/>
      <c r="H491" s="88"/>
      <c r="I491" s="88"/>
      <c r="J491" s="88"/>
      <c r="K491" s="90">
        <f>SUM(E491:J491)</f>
        <v>0</v>
      </c>
    </row>
    <row r="492" spans="2:11" ht="14.25">
      <c r="B492" s="6"/>
      <c r="C492" s="6"/>
      <c r="D492" s="6"/>
      <c r="E492" s="6"/>
      <c r="F492" s="78"/>
      <c r="G492" s="79"/>
      <c r="H492" s="79"/>
      <c r="I492" s="79"/>
      <c r="J492" s="27"/>
    </row>
    <row r="493" spans="2:11" ht="14.25">
      <c r="B493" s="336" t="s">
        <v>66</v>
      </c>
      <c r="C493" s="336"/>
      <c r="D493" s="336"/>
      <c r="E493" s="336"/>
      <c r="F493" s="336"/>
      <c r="G493" s="336"/>
      <c r="H493" s="336"/>
      <c r="I493" s="336"/>
      <c r="J493" s="336"/>
      <c r="K493" s="336"/>
    </row>
    <row r="494" spans="2:11" ht="49.5" customHeight="1">
      <c r="B494" s="335" t="s">
        <v>68</v>
      </c>
      <c r="C494" s="335"/>
      <c r="D494" s="335"/>
      <c r="E494" s="335"/>
      <c r="F494" s="335"/>
      <c r="G494" s="335"/>
      <c r="H494" s="335"/>
      <c r="I494" s="335"/>
      <c r="J494" s="335"/>
      <c r="K494" s="335"/>
    </row>
    <row r="495" spans="2:11" ht="52.5" customHeight="1">
      <c r="B495" s="335" t="s">
        <v>67</v>
      </c>
      <c r="C495" s="335"/>
      <c r="D495" s="335"/>
      <c r="E495" s="335"/>
      <c r="F495" s="335"/>
      <c r="G495" s="335"/>
      <c r="H495" s="335"/>
      <c r="I495" s="335"/>
      <c r="J495" s="335"/>
      <c r="K495" s="335"/>
    </row>
    <row r="496" spans="2:11" ht="15" customHeight="1"/>
    <row r="497" spans="4:12" ht="15" hidden="1" customHeight="1"/>
    <row r="498" spans="4:12" ht="15" hidden="1" customHeight="1"/>
    <row r="499" spans="4:12" ht="15" hidden="1" customHeight="1"/>
    <row r="500" spans="4:12" ht="15" hidden="1" customHeight="1"/>
    <row r="501" spans="4:12" s="20" customFormat="1" ht="15" hidden="1" customHeight="1">
      <c r="D501" s="21"/>
      <c r="E501" s="38"/>
      <c r="F501" s="38"/>
      <c r="G501" s="38"/>
      <c r="H501" s="38"/>
      <c r="I501" s="38"/>
      <c r="J501" s="38"/>
      <c r="K501" s="38"/>
      <c r="L501" s="38"/>
    </row>
    <row r="502" spans="4:12" s="20" customFormat="1" ht="15" hidden="1" customHeight="1">
      <c r="D502" s="21"/>
      <c r="E502" s="38"/>
      <c r="F502" s="38"/>
      <c r="G502" s="38"/>
      <c r="H502" s="38"/>
      <c r="I502" s="38"/>
      <c r="J502" s="38"/>
      <c r="K502" s="38"/>
      <c r="L502" s="38"/>
    </row>
    <row r="503" spans="4:12" s="20" customFormat="1" ht="15" hidden="1" customHeight="1">
      <c r="D503" s="21"/>
      <c r="E503" s="38"/>
      <c r="F503" s="38"/>
      <c r="G503" s="38"/>
      <c r="H503" s="38"/>
      <c r="I503" s="38"/>
      <c r="J503" s="38"/>
      <c r="K503" s="38"/>
      <c r="L503" s="38"/>
    </row>
    <row r="504" spans="4:12" s="20" customFormat="1" ht="15" hidden="1" customHeight="1">
      <c r="D504" s="21"/>
      <c r="E504" s="38"/>
      <c r="F504" s="38"/>
      <c r="G504" s="38"/>
      <c r="H504" s="38"/>
      <c r="I504" s="38"/>
      <c r="J504" s="38"/>
      <c r="K504" s="38"/>
      <c r="L504" s="38"/>
    </row>
    <row r="505" spans="4:12" s="20" customFormat="1" ht="15" hidden="1" customHeight="1">
      <c r="D505" s="21"/>
      <c r="E505" s="38"/>
      <c r="F505" s="38"/>
      <c r="G505" s="38"/>
      <c r="H505" s="38"/>
      <c r="I505" s="38"/>
      <c r="J505" s="38"/>
      <c r="K505" s="38"/>
      <c r="L505" s="38"/>
    </row>
    <row r="506" spans="4:12" s="20" customFormat="1" ht="15" hidden="1" customHeight="1">
      <c r="D506" s="21"/>
      <c r="E506" s="38"/>
      <c r="F506" s="38"/>
      <c r="G506" s="38"/>
      <c r="H506" s="38"/>
      <c r="I506" s="38"/>
      <c r="J506" s="38"/>
      <c r="K506" s="38"/>
      <c r="L506" s="38"/>
    </row>
    <row r="507" spans="4:12" s="20" customFormat="1" ht="15" hidden="1" customHeight="1">
      <c r="D507" s="21"/>
      <c r="E507" s="38"/>
      <c r="F507" s="38"/>
      <c r="G507" s="38"/>
      <c r="H507" s="38"/>
      <c r="I507" s="38"/>
      <c r="J507" s="38"/>
      <c r="K507" s="38"/>
      <c r="L507" s="38"/>
    </row>
    <row r="508" spans="4:12" s="20" customFormat="1" ht="15" hidden="1" customHeight="1">
      <c r="D508" s="21"/>
      <c r="E508" s="38"/>
      <c r="F508" s="38"/>
      <c r="G508" s="38"/>
      <c r="H508" s="38"/>
      <c r="I508" s="38"/>
      <c r="J508" s="38"/>
      <c r="K508" s="38"/>
      <c r="L508" s="38"/>
    </row>
    <row r="509" spans="4:12" s="20" customFormat="1" ht="15" hidden="1" customHeight="1">
      <c r="D509" s="21"/>
      <c r="E509" s="38"/>
      <c r="F509" s="38"/>
      <c r="G509" s="38"/>
      <c r="H509" s="38"/>
      <c r="I509" s="38"/>
      <c r="J509" s="38"/>
      <c r="K509" s="38"/>
      <c r="L509" s="38"/>
    </row>
    <row r="510" spans="4:12" s="20" customFormat="1" ht="15" hidden="1" customHeight="1">
      <c r="D510" s="21"/>
      <c r="E510" s="38"/>
      <c r="F510" s="38"/>
      <c r="G510" s="38"/>
      <c r="H510" s="38"/>
      <c r="I510" s="38"/>
      <c r="J510" s="38"/>
      <c r="K510" s="38"/>
      <c r="L510" s="38"/>
    </row>
    <row r="511" spans="4:12" s="20" customFormat="1" ht="15" hidden="1" customHeight="1">
      <c r="D511" s="21"/>
      <c r="E511" s="38"/>
      <c r="F511" s="38"/>
      <c r="G511" s="38"/>
      <c r="H511" s="38"/>
      <c r="I511" s="38"/>
      <c r="J511" s="38"/>
      <c r="K511" s="38"/>
      <c r="L511" s="38"/>
    </row>
    <row r="512" spans="4:12" s="20" customFormat="1" ht="15" hidden="1" customHeight="1">
      <c r="D512" s="21"/>
      <c r="E512" s="38"/>
      <c r="F512" s="38"/>
      <c r="G512" s="38"/>
      <c r="H512" s="38"/>
      <c r="I512" s="38"/>
      <c r="J512" s="38"/>
      <c r="K512" s="38"/>
      <c r="L512" s="38"/>
    </row>
    <row r="513" spans="4:12" s="20" customFormat="1" ht="15" hidden="1" customHeight="1">
      <c r="D513" s="21"/>
      <c r="E513" s="38"/>
      <c r="F513" s="38"/>
      <c r="G513" s="38"/>
      <c r="H513" s="38"/>
      <c r="I513" s="38"/>
      <c r="J513" s="38"/>
      <c r="K513" s="38"/>
      <c r="L513" s="38"/>
    </row>
    <row r="514" spans="4:12" s="20" customFormat="1" ht="15" hidden="1" customHeight="1">
      <c r="D514" s="21"/>
      <c r="E514" s="38"/>
      <c r="F514" s="38"/>
      <c r="G514" s="38"/>
      <c r="H514" s="38"/>
      <c r="I514" s="38"/>
      <c r="J514" s="38"/>
      <c r="K514" s="38"/>
      <c r="L514" s="38"/>
    </row>
    <row r="515" spans="4:12" s="20" customFormat="1" ht="15" hidden="1" customHeight="1">
      <c r="D515" s="21"/>
      <c r="E515" s="38"/>
      <c r="F515" s="38"/>
      <c r="G515" s="38"/>
      <c r="H515" s="38"/>
      <c r="I515" s="38"/>
      <c r="J515" s="38"/>
      <c r="K515" s="38"/>
      <c r="L515" s="38"/>
    </row>
    <row r="516" spans="4:12" s="20" customFormat="1" ht="15" hidden="1" customHeight="1">
      <c r="D516" s="21"/>
      <c r="E516" s="38"/>
      <c r="F516" s="38"/>
      <c r="G516" s="38"/>
      <c r="H516" s="38"/>
      <c r="I516" s="38"/>
      <c r="J516" s="38"/>
      <c r="K516" s="38"/>
      <c r="L516" s="38"/>
    </row>
    <row r="517" spans="4:12" s="20" customFormat="1" ht="15" hidden="1" customHeight="1">
      <c r="D517" s="21"/>
      <c r="E517" s="38"/>
      <c r="F517" s="38"/>
      <c r="G517" s="38"/>
      <c r="H517" s="38"/>
      <c r="I517" s="38"/>
      <c r="J517" s="38"/>
      <c r="K517" s="38"/>
      <c r="L517" s="38"/>
    </row>
    <row r="518" spans="4:12" s="20" customFormat="1" ht="15" hidden="1" customHeight="1">
      <c r="D518" s="21"/>
      <c r="E518" s="38"/>
      <c r="F518" s="38"/>
      <c r="G518" s="38"/>
      <c r="H518" s="38"/>
      <c r="I518" s="38"/>
      <c r="J518" s="38"/>
      <c r="K518" s="38"/>
      <c r="L518" s="38"/>
    </row>
    <row r="519" spans="4:12" s="20" customFormat="1" ht="15" hidden="1" customHeight="1">
      <c r="D519" s="21"/>
      <c r="E519" s="38"/>
      <c r="F519" s="38"/>
      <c r="G519" s="38"/>
      <c r="H519" s="38"/>
      <c r="I519" s="38"/>
      <c r="J519" s="38"/>
      <c r="K519" s="38"/>
      <c r="L519" s="38"/>
    </row>
    <row r="520" spans="4:12" s="20" customFormat="1" ht="15" hidden="1" customHeight="1">
      <c r="D520" s="21"/>
      <c r="E520" s="38"/>
      <c r="F520" s="38"/>
      <c r="G520" s="38"/>
      <c r="H520" s="38"/>
      <c r="I520" s="38"/>
      <c r="J520" s="38"/>
      <c r="K520" s="38"/>
      <c r="L520" s="38"/>
    </row>
    <row r="521" spans="4:12" s="20" customFormat="1" ht="15" hidden="1" customHeight="1">
      <c r="D521" s="21"/>
      <c r="E521" s="38"/>
      <c r="F521" s="38"/>
      <c r="G521" s="38"/>
      <c r="H521" s="38"/>
      <c r="I521" s="38"/>
      <c r="J521" s="38"/>
      <c r="K521" s="38"/>
      <c r="L521" s="38"/>
    </row>
    <row r="522" spans="4:12" s="20" customFormat="1" ht="15" hidden="1" customHeight="1">
      <c r="D522" s="21"/>
      <c r="E522" s="38"/>
      <c r="F522" s="38"/>
      <c r="G522" s="38"/>
      <c r="H522" s="38"/>
      <c r="I522" s="38"/>
      <c r="J522" s="38"/>
      <c r="K522" s="38"/>
      <c r="L522" s="38"/>
    </row>
    <row r="523" spans="4:12" s="20" customFormat="1" ht="15" hidden="1" customHeight="1">
      <c r="D523" s="21"/>
      <c r="E523" s="38"/>
      <c r="F523" s="38"/>
      <c r="G523" s="38"/>
      <c r="H523" s="38"/>
      <c r="I523" s="38"/>
      <c r="J523" s="38"/>
      <c r="K523" s="38"/>
      <c r="L523" s="38"/>
    </row>
    <row r="524" spans="4:12" s="20" customFormat="1" ht="15" hidden="1" customHeight="1">
      <c r="D524" s="21"/>
      <c r="E524" s="38"/>
      <c r="F524" s="38"/>
      <c r="G524" s="38"/>
      <c r="H524" s="38"/>
      <c r="I524" s="38"/>
      <c r="J524" s="38"/>
      <c r="K524" s="38"/>
      <c r="L524" s="38"/>
    </row>
    <row r="525" spans="4:12" s="20" customFormat="1" ht="15" hidden="1" customHeight="1">
      <c r="D525" s="21"/>
      <c r="E525" s="38"/>
      <c r="F525" s="38"/>
      <c r="G525" s="38"/>
      <c r="H525" s="38"/>
      <c r="I525" s="38"/>
      <c r="J525" s="38"/>
      <c r="K525" s="38"/>
      <c r="L525" s="38"/>
    </row>
    <row r="526" spans="4:12" s="20" customFormat="1" ht="15" hidden="1" customHeight="1">
      <c r="D526" s="21"/>
      <c r="E526" s="38"/>
      <c r="F526" s="38"/>
      <c r="G526" s="38"/>
      <c r="H526" s="38"/>
      <c r="I526" s="38"/>
      <c r="J526" s="38"/>
      <c r="K526" s="38"/>
      <c r="L526" s="38"/>
    </row>
    <row r="527" spans="4:12" s="20" customFormat="1" ht="15" hidden="1" customHeight="1">
      <c r="D527" s="21"/>
      <c r="E527" s="38"/>
      <c r="F527" s="38"/>
      <c r="G527" s="38"/>
      <c r="H527" s="38"/>
      <c r="I527" s="38"/>
      <c r="J527" s="38"/>
      <c r="K527" s="38"/>
      <c r="L527" s="38"/>
    </row>
    <row r="528" spans="4:12" s="20" customFormat="1" ht="15" hidden="1" customHeight="1">
      <c r="D528" s="21"/>
      <c r="E528" s="38"/>
      <c r="F528" s="38"/>
      <c r="G528" s="38"/>
      <c r="H528" s="38"/>
      <c r="I528" s="38"/>
      <c r="J528" s="38"/>
      <c r="K528" s="38"/>
      <c r="L528" s="38"/>
    </row>
    <row r="529" spans="4:12" s="20" customFormat="1" ht="15" hidden="1" customHeight="1">
      <c r="D529" s="21"/>
      <c r="E529" s="38"/>
      <c r="F529" s="38"/>
      <c r="G529" s="38"/>
      <c r="H529" s="38"/>
      <c r="I529" s="38"/>
      <c r="J529" s="38"/>
      <c r="K529" s="38"/>
      <c r="L529" s="38"/>
    </row>
    <row r="530" spans="4:12" s="20" customFormat="1" ht="15" hidden="1" customHeight="1">
      <c r="D530" s="21"/>
      <c r="E530" s="38"/>
      <c r="F530" s="38"/>
      <c r="G530" s="38"/>
      <c r="H530" s="38"/>
      <c r="I530" s="38"/>
      <c r="J530" s="38"/>
      <c r="K530" s="38"/>
      <c r="L530" s="38"/>
    </row>
    <row r="531" spans="4:12" s="20" customFormat="1" ht="15" hidden="1" customHeight="1">
      <c r="D531" s="21"/>
      <c r="E531" s="38"/>
      <c r="F531" s="38"/>
      <c r="G531" s="38"/>
      <c r="H531" s="38"/>
      <c r="I531" s="38"/>
      <c r="J531" s="38"/>
      <c r="K531" s="38"/>
      <c r="L531" s="38"/>
    </row>
    <row r="532" spans="4:12" s="20" customFormat="1" ht="15" hidden="1" customHeight="1">
      <c r="D532" s="21"/>
      <c r="E532" s="38"/>
      <c r="F532" s="38"/>
      <c r="G532" s="38"/>
      <c r="H532" s="38"/>
      <c r="I532" s="38"/>
      <c r="J532" s="38"/>
      <c r="K532" s="38"/>
      <c r="L532" s="38"/>
    </row>
    <row r="533" spans="4:12" s="20" customFormat="1" ht="15" hidden="1" customHeight="1">
      <c r="D533" s="21"/>
      <c r="E533" s="38"/>
      <c r="F533" s="38"/>
      <c r="G533" s="38"/>
      <c r="H533" s="38"/>
      <c r="I533" s="38"/>
      <c r="J533" s="38"/>
      <c r="K533" s="38"/>
      <c r="L533" s="38"/>
    </row>
    <row r="534" spans="4:12" s="20" customFormat="1" ht="15" hidden="1" customHeight="1">
      <c r="D534" s="21"/>
      <c r="E534" s="38"/>
      <c r="F534" s="38"/>
      <c r="G534" s="38"/>
      <c r="H534" s="38"/>
      <c r="I534" s="38"/>
      <c r="J534" s="38"/>
      <c r="K534" s="38"/>
      <c r="L534" s="38"/>
    </row>
    <row r="535" spans="4:12" s="20" customFormat="1" ht="15" hidden="1" customHeight="1">
      <c r="D535" s="21"/>
      <c r="E535" s="38"/>
      <c r="F535" s="38"/>
      <c r="G535" s="38"/>
      <c r="H535" s="38"/>
      <c r="I535" s="38"/>
      <c r="J535" s="38"/>
      <c r="K535" s="38"/>
      <c r="L535" s="38"/>
    </row>
    <row r="536" spans="4:12" s="20" customFormat="1" ht="15" hidden="1" customHeight="1">
      <c r="D536" s="21"/>
      <c r="E536" s="38"/>
      <c r="F536" s="38"/>
      <c r="G536" s="38"/>
      <c r="H536" s="38"/>
      <c r="I536" s="38"/>
      <c r="J536" s="38"/>
      <c r="K536" s="38"/>
      <c r="L536" s="38"/>
    </row>
    <row r="537" spans="4:12" s="20" customFormat="1" ht="15" hidden="1" customHeight="1">
      <c r="D537" s="21"/>
      <c r="E537" s="38"/>
      <c r="F537" s="38"/>
      <c r="G537" s="38"/>
      <c r="H537" s="38"/>
      <c r="I537" s="38"/>
      <c r="J537" s="38"/>
      <c r="K537" s="38"/>
      <c r="L537" s="38"/>
    </row>
    <row r="538" spans="4:12" s="20" customFormat="1" ht="15" hidden="1" customHeight="1">
      <c r="D538" s="21"/>
      <c r="E538" s="38"/>
      <c r="F538" s="38"/>
      <c r="G538" s="38"/>
      <c r="H538" s="38"/>
      <c r="I538" s="38"/>
      <c r="J538" s="38"/>
      <c r="K538" s="38"/>
      <c r="L538" s="38"/>
    </row>
    <row r="539" spans="4:12" s="20" customFormat="1" ht="15" hidden="1" customHeight="1">
      <c r="D539" s="21"/>
      <c r="E539" s="38"/>
      <c r="F539" s="38"/>
      <c r="G539" s="38"/>
      <c r="H539" s="38"/>
      <c r="I539" s="38"/>
      <c r="J539" s="38"/>
      <c r="K539" s="38"/>
      <c r="L539" s="38"/>
    </row>
    <row r="540" spans="4:12" s="20" customFormat="1" ht="15" hidden="1" customHeight="1">
      <c r="D540" s="21"/>
      <c r="E540" s="38"/>
      <c r="F540" s="38"/>
      <c r="G540" s="38"/>
      <c r="H540" s="38"/>
      <c r="I540" s="38"/>
      <c r="J540" s="38"/>
      <c r="K540" s="38"/>
      <c r="L540" s="38"/>
    </row>
    <row r="541" spans="4:12" s="20" customFormat="1" ht="15" hidden="1" customHeight="1">
      <c r="D541" s="21"/>
      <c r="E541" s="38"/>
      <c r="F541" s="38"/>
      <c r="G541" s="38"/>
      <c r="H541" s="38"/>
      <c r="I541" s="38"/>
      <c r="J541" s="38"/>
      <c r="K541" s="38"/>
      <c r="L541" s="38"/>
    </row>
    <row r="542" spans="4:12" s="20" customFormat="1" ht="15" hidden="1" customHeight="1">
      <c r="D542" s="21"/>
      <c r="E542" s="38"/>
      <c r="F542" s="38"/>
      <c r="G542" s="38"/>
      <c r="H542" s="38"/>
      <c r="I542" s="38"/>
      <c r="J542" s="38"/>
      <c r="K542" s="38"/>
      <c r="L542" s="38"/>
    </row>
    <row r="543" spans="4:12" s="20" customFormat="1" ht="15" hidden="1" customHeight="1">
      <c r="D543" s="21"/>
      <c r="E543" s="38"/>
      <c r="F543" s="38"/>
      <c r="G543" s="38"/>
      <c r="H543" s="38"/>
      <c r="I543" s="38"/>
      <c r="J543" s="38"/>
      <c r="K543" s="38"/>
      <c r="L543" s="38"/>
    </row>
    <row r="544" spans="4:12" s="20" customFormat="1" ht="15" hidden="1" customHeight="1">
      <c r="D544" s="21"/>
      <c r="E544" s="38"/>
      <c r="F544" s="38"/>
      <c r="G544" s="38"/>
      <c r="H544" s="38"/>
      <c r="I544" s="38"/>
      <c r="J544" s="38"/>
      <c r="K544" s="38"/>
      <c r="L544" s="38"/>
    </row>
    <row r="545" spans="4:12" s="20" customFormat="1" ht="15" hidden="1" customHeight="1">
      <c r="D545" s="21"/>
      <c r="E545" s="38"/>
      <c r="F545" s="38"/>
      <c r="G545" s="38"/>
      <c r="H545" s="38"/>
      <c r="I545" s="38"/>
      <c r="J545" s="38"/>
      <c r="K545" s="38"/>
      <c r="L545" s="38"/>
    </row>
    <row r="546" spans="4:12" s="20" customFormat="1" ht="15" hidden="1" customHeight="1">
      <c r="D546" s="21"/>
      <c r="E546" s="38"/>
      <c r="F546" s="38"/>
      <c r="G546" s="38"/>
      <c r="H546" s="38"/>
      <c r="I546" s="38"/>
      <c r="J546" s="38"/>
      <c r="K546" s="38"/>
      <c r="L546" s="38"/>
    </row>
    <row r="547" spans="4:12" s="20" customFormat="1" ht="15" hidden="1" customHeight="1">
      <c r="D547" s="21"/>
      <c r="E547" s="38"/>
      <c r="F547" s="38"/>
      <c r="G547" s="38"/>
      <c r="H547" s="38"/>
      <c r="I547" s="38"/>
      <c r="J547" s="38"/>
      <c r="K547" s="38"/>
      <c r="L547" s="38"/>
    </row>
    <row r="548" spans="4:12" s="20" customFormat="1" ht="15" hidden="1" customHeight="1">
      <c r="D548" s="21"/>
      <c r="E548" s="38"/>
      <c r="F548" s="38"/>
      <c r="G548" s="38"/>
      <c r="H548" s="38"/>
      <c r="I548" s="38"/>
      <c r="J548" s="38"/>
      <c r="K548" s="38"/>
      <c r="L548" s="38"/>
    </row>
    <row r="549" spans="4:12" s="20" customFormat="1" ht="15" hidden="1" customHeight="1">
      <c r="D549" s="21"/>
      <c r="E549" s="38"/>
      <c r="F549" s="38"/>
      <c r="G549" s="38"/>
      <c r="H549" s="38"/>
      <c r="I549" s="38"/>
      <c r="J549" s="38"/>
      <c r="K549" s="38"/>
      <c r="L549" s="38"/>
    </row>
    <row r="550" spans="4:12" s="20" customFormat="1" ht="15" hidden="1" customHeight="1">
      <c r="D550" s="21"/>
      <c r="E550" s="38"/>
      <c r="F550" s="38"/>
      <c r="G550" s="38"/>
      <c r="H550" s="38"/>
      <c r="I550" s="38"/>
      <c r="J550" s="38"/>
      <c r="K550" s="38"/>
      <c r="L550" s="38"/>
    </row>
    <row r="551" spans="4:12" s="20" customFormat="1" ht="15" hidden="1" customHeight="1">
      <c r="D551" s="21"/>
      <c r="E551" s="38"/>
      <c r="F551" s="38"/>
      <c r="G551" s="38"/>
      <c r="H551" s="38"/>
      <c r="I551" s="38"/>
      <c r="J551" s="38"/>
      <c r="K551" s="38"/>
      <c r="L551" s="38"/>
    </row>
    <row r="552" spans="4:12" s="20" customFormat="1" ht="15" hidden="1" customHeight="1">
      <c r="D552" s="21"/>
      <c r="E552" s="38"/>
      <c r="F552" s="38"/>
      <c r="G552" s="38"/>
      <c r="H552" s="38"/>
      <c r="I552" s="38"/>
      <c r="J552" s="38"/>
      <c r="K552" s="38"/>
      <c r="L552" s="38"/>
    </row>
    <row r="553" spans="4:12" s="20" customFormat="1" ht="15" hidden="1" customHeight="1">
      <c r="D553" s="21"/>
      <c r="E553" s="38"/>
      <c r="F553" s="38"/>
      <c r="G553" s="38"/>
      <c r="H553" s="38"/>
      <c r="I553" s="38"/>
      <c r="J553" s="38"/>
      <c r="K553" s="38"/>
      <c r="L553" s="38"/>
    </row>
    <row r="554" spans="4:12" s="20" customFormat="1" ht="15" hidden="1" customHeight="1">
      <c r="D554" s="21"/>
      <c r="E554" s="38"/>
      <c r="F554" s="38"/>
      <c r="G554" s="38"/>
      <c r="H554" s="38"/>
      <c r="I554" s="38"/>
      <c r="J554" s="38"/>
      <c r="K554" s="38"/>
      <c r="L554" s="38"/>
    </row>
    <row r="555" spans="4:12" s="20" customFormat="1" ht="15" hidden="1" customHeight="1">
      <c r="D555" s="21"/>
      <c r="E555" s="38"/>
      <c r="F555" s="38"/>
      <c r="G555" s="38"/>
      <c r="H555" s="38"/>
      <c r="I555" s="38"/>
      <c r="J555" s="38"/>
      <c r="K555" s="38"/>
      <c r="L555" s="38"/>
    </row>
    <row r="556" spans="4:12" s="20" customFormat="1" ht="15" hidden="1" customHeight="1">
      <c r="D556" s="21"/>
      <c r="E556" s="38"/>
      <c r="F556" s="38"/>
      <c r="G556" s="38"/>
      <c r="H556" s="38"/>
      <c r="I556" s="38"/>
      <c r="J556" s="38"/>
      <c r="K556" s="38"/>
      <c r="L556" s="38"/>
    </row>
    <row r="557" spans="4:12" s="20" customFormat="1" ht="15" hidden="1" customHeight="1">
      <c r="D557" s="21"/>
      <c r="E557" s="38"/>
      <c r="F557" s="38"/>
      <c r="G557" s="38"/>
      <c r="H557" s="38"/>
      <c r="I557" s="38"/>
      <c r="J557" s="38"/>
      <c r="K557" s="38"/>
      <c r="L557" s="38"/>
    </row>
    <row r="558" spans="4:12" s="20" customFormat="1" ht="15" hidden="1" customHeight="1">
      <c r="D558" s="21"/>
      <c r="E558" s="38"/>
      <c r="F558" s="38"/>
      <c r="G558" s="38"/>
      <c r="H558" s="38"/>
      <c r="I558" s="38"/>
      <c r="J558" s="38"/>
      <c r="K558" s="38"/>
      <c r="L558" s="38"/>
    </row>
    <row r="559" spans="4:12" s="20" customFormat="1" ht="15" hidden="1" customHeight="1">
      <c r="D559" s="21"/>
      <c r="E559" s="38"/>
      <c r="F559" s="38"/>
      <c r="G559" s="38"/>
      <c r="H559" s="38"/>
      <c r="I559" s="38"/>
      <c r="J559" s="38"/>
      <c r="K559" s="38"/>
      <c r="L559" s="38"/>
    </row>
    <row r="560" spans="4:12" s="20" customFormat="1" ht="15" hidden="1" customHeight="1">
      <c r="D560" s="21"/>
      <c r="E560" s="38"/>
      <c r="F560" s="38"/>
      <c r="G560" s="38"/>
      <c r="H560" s="38"/>
      <c r="I560" s="38"/>
      <c r="J560" s="38"/>
      <c r="K560" s="38"/>
      <c r="L560" s="38"/>
    </row>
    <row r="561" spans="2:12" s="20" customFormat="1" ht="15" hidden="1" customHeight="1">
      <c r="D561" s="21"/>
      <c r="E561" s="38"/>
      <c r="F561" s="38"/>
      <c r="G561" s="38"/>
      <c r="H561" s="38"/>
      <c r="I561" s="38"/>
      <c r="J561" s="38"/>
      <c r="K561" s="38"/>
      <c r="L561" s="38"/>
    </row>
    <row r="562" spans="2:12" s="20" customFormat="1" ht="15" hidden="1" customHeight="1">
      <c r="D562" s="21"/>
      <c r="E562" s="38"/>
      <c r="F562" s="38"/>
      <c r="G562" s="38"/>
      <c r="H562" s="38"/>
      <c r="I562" s="38"/>
      <c r="J562" s="38"/>
      <c r="K562" s="38"/>
      <c r="L562" s="38"/>
    </row>
    <row r="563" spans="2:12" s="20" customFormat="1" ht="15" hidden="1" customHeight="1">
      <c r="D563" s="21"/>
      <c r="E563" s="38"/>
      <c r="F563" s="38"/>
      <c r="G563" s="38"/>
      <c r="H563" s="38"/>
      <c r="I563" s="38"/>
      <c r="J563" s="38"/>
      <c r="K563" s="38"/>
      <c r="L563" s="38"/>
    </row>
    <row r="564" spans="2:12" s="20" customFormat="1" ht="15" hidden="1" customHeight="1">
      <c r="D564" s="21"/>
      <c r="E564" s="38"/>
      <c r="F564" s="38"/>
      <c r="G564" s="38"/>
      <c r="H564" s="38"/>
      <c r="I564" s="38"/>
      <c r="J564" s="38"/>
      <c r="K564" s="38"/>
      <c r="L564" s="38"/>
    </row>
    <row r="565" spans="2:12" s="20" customFormat="1" ht="15" hidden="1" customHeight="1">
      <c r="D565" s="21"/>
      <c r="E565" s="38"/>
      <c r="F565" s="38"/>
      <c r="G565" s="38"/>
      <c r="H565" s="38"/>
      <c r="I565" s="38"/>
      <c r="J565" s="38"/>
      <c r="K565" s="38"/>
      <c r="L565" s="38"/>
    </row>
    <row r="566" spans="2:12" s="20" customFormat="1" ht="15" hidden="1" customHeight="1">
      <c r="D566" s="21"/>
      <c r="E566" s="38"/>
      <c r="F566" s="38"/>
      <c r="G566" s="38"/>
      <c r="H566" s="38"/>
      <c r="I566" s="38"/>
      <c r="J566" s="38"/>
      <c r="K566" s="38"/>
      <c r="L566" s="38"/>
    </row>
    <row r="567" spans="2:12" s="20" customFormat="1" ht="15" hidden="1" customHeight="1">
      <c r="D567" s="21"/>
      <c r="E567" s="38"/>
      <c r="F567" s="38"/>
      <c r="G567" s="38"/>
      <c r="H567" s="38"/>
      <c r="I567" s="38"/>
      <c r="J567" s="38"/>
      <c r="K567" s="38"/>
      <c r="L567" s="38"/>
    </row>
    <row r="568" spans="2:12" ht="15" hidden="1" customHeight="1">
      <c r="B568" s="38"/>
      <c r="C568" s="38"/>
    </row>
    <row r="569" spans="2:12" ht="15" hidden="1" customHeight="1">
      <c r="B569" s="38"/>
      <c r="C569" s="38"/>
    </row>
    <row r="570" spans="2:12" ht="15" hidden="1" customHeight="1">
      <c r="B570" s="38"/>
      <c r="C570" s="38"/>
    </row>
    <row r="571" spans="2:12" ht="15" hidden="1" customHeight="1">
      <c r="B571" s="38"/>
      <c r="C571" s="38"/>
      <c r="D571" s="38"/>
    </row>
    <row r="572" spans="2:12" ht="15" hidden="1" customHeight="1">
      <c r="B572" s="38"/>
      <c r="C572" s="38"/>
      <c r="D572" s="38"/>
    </row>
  </sheetData>
  <sheetProtection algorithmName="SHA-512" hashValue="FZAkwDi4smuLPZaXSpZwLk/NVnH7LRDI80Rv5B/fSVDU3tF2R9XVlOg0GKCdCwWtxJrIcXQw3l9xJBbdnaPGeQ==" saltValue="oLgFjkRofc/CDzivU2SgOw==" spinCount="100000" sheet="1" objects="1" scenarios="1" selectLockedCells="1"/>
  <mergeCells count="21">
    <mergeCell ref="B494:K494"/>
    <mergeCell ref="B493:K493"/>
    <mergeCell ref="B495:K495"/>
    <mergeCell ref="B24:C24"/>
    <mergeCell ref="B25:C25"/>
    <mergeCell ref="B26:C26"/>
    <mergeCell ref="B19:K19"/>
    <mergeCell ref="B21:J21"/>
    <mergeCell ref="B18:K18"/>
    <mergeCell ref="B17:K17"/>
    <mergeCell ref="B2:K8"/>
    <mergeCell ref="B10:K10"/>
    <mergeCell ref="C13:E13"/>
    <mergeCell ref="C14:E14"/>
    <mergeCell ref="C15:E15"/>
    <mergeCell ref="J13:K13"/>
    <mergeCell ref="J14:K14"/>
    <mergeCell ref="J15:K15"/>
    <mergeCell ref="G13:H13"/>
    <mergeCell ref="G14:H14"/>
    <mergeCell ref="G15:H15"/>
  </mergeCells>
  <dataValidations count="1">
    <dataValidation type="list" allowBlank="1" showInputMessage="1" showErrorMessage="1" sqref="K21">
      <formula1>"Si,No"</formula1>
    </dataValidation>
  </dataValidations>
  <printOptions horizontalCentered="1"/>
  <pageMargins left="0.23622047244094491" right="0.23622047244094491" top="0.55118110236220474" bottom="0.55118110236220474" header="0.31496062992125984" footer="0.31496062992125984"/>
  <pageSetup scale="50" fitToWidth="2" fitToHeight="3" orientation="landscape" r:id="rId1"/>
  <headerFooter>
    <oddFooter>&amp;C&amp;"Arial,Normal"&amp;8&amp;P/&amp;N</oddFooter>
  </headerFooter>
  <rowBreaks count="1" manualBreakCount="1">
    <brk id="246" min="1"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5"/>
  <sheetViews>
    <sheetView workbookViewId="0">
      <selection activeCell="A3" sqref="A3:A464"/>
    </sheetView>
  </sheetViews>
  <sheetFormatPr baseColWidth="10" defaultRowHeight="12.75"/>
  <cols>
    <col min="1" max="1" width="43.5703125" style="86" bestFit="1" customWidth="1"/>
    <col min="2" max="2" width="27.5703125" style="111" bestFit="1" customWidth="1"/>
    <col min="3" max="3" width="11.42578125" style="108"/>
    <col min="4" max="4" width="57" style="108" hidden="1" customWidth="1"/>
    <col min="5" max="5" width="0" style="109" hidden="1" customWidth="1"/>
    <col min="6" max="16384" width="11.42578125" style="108"/>
  </cols>
  <sheetData>
    <row r="1" spans="1:5">
      <c r="A1" s="341" t="s">
        <v>708</v>
      </c>
      <c r="B1" s="341"/>
    </row>
    <row r="2" spans="1:5" ht="25.5">
      <c r="A2" s="93" t="s">
        <v>242</v>
      </c>
      <c r="B2" s="110" t="s">
        <v>243</v>
      </c>
    </row>
    <row r="3" spans="1:5">
      <c r="A3" s="95" t="s">
        <v>249</v>
      </c>
      <c r="B3" s="111">
        <v>4</v>
      </c>
      <c r="D3" s="112" t="s">
        <v>249</v>
      </c>
      <c r="E3" s="113">
        <v>4</v>
      </c>
    </row>
    <row r="4" spans="1:5">
      <c r="A4" s="86" t="s">
        <v>250</v>
      </c>
      <c r="B4" s="111">
        <v>3</v>
      </c>
      <c r="D4" s="114" t="s">
        <v>250</v>
      </c>
      <c r="E4" s="113">
        <v>3</v>
      </c>
    </row>
    <row r="5" spans="1:5">
      <c r="A5" s="86" t="s">
        <v>251</v>
      </c>
      <c r="B5" s="111">
        <v>4</v>
      </c>
      <c r="D5" s="114" t="s">
        <v>251</v>
      </c>
      <c r="E5" s="113">
        <v>4</v>
      </c>
    </row>
    <row r="6" spans="1:5">
      <c r="A6" s="86" t="s">
        <v>252</v>
      </c>
      <c r="B6" s="111">
        <v>110</v>
      </c>
      <c r="D6" s="114" t="s">
        <v>252</v>
      </c>
      <c r="E6" s="113">
        <v>110</v>
      </c>
    </row>
    <row r="7" spans="1:5" ht="13.5" customHeight="1">
      <c r="A7" s="96" t="s">
        <v>253</v>
      </c>
      <c r="B7" s="111">
        <v>1</v>
      </c>
      <c r="D7" s="115" t="s">
        <v>253</v>
      </c>
      <c r="E7" s="113">
        <v>1</v>
      </c>
    </row>
    <row r="8" spans="1:5">
      <c r="A8" s="86" t="s">
        <v>254</v>
      </c>
      <c r="B8" s="111">
        <v>20</v>
      </c>
      <c r="D8" s="114" t="s">
        <v>254</v>
      </c>
      <c r="E8" s="113">
        <v>20</v>
      </c>
    </row>
    <row r="9" spans="1:5">
      <c r="A9" s="86" t="s">
        <v>255</v>
      </c>
      <c r="B9" s="111">
        <v>17</v>
      </c>
      <c r="D9" s="114" t="s">
        <v>255</v>
      </c>
      <c r="E9" s="113">
        <v>17</v>
      </c>
    </row>
    <row r="10" spans="1:5">
      <c r="A10" s="86" t="s">
        <v>256</v>
      </c>
      <c r="B10" s="111">
        <v>3</v>
      </c>
      <c r="D10" s="114" t="s">
        <v>256</v>
      </c>
      <c r="E10" s="113">
        <v>3</v>
      </c>
    </row>
    <row r="11" spans="1:5">
      <c r="A11" s="86" t="s">
        <v>257</v>
      </c>
      <c r="B11" s="111">
        <v>2</v>
      </c>
      <c r="D11" s="114" t="s">
        <v>257</v>
      </c>
      <c r="E11" s="116">
        <v>2</v>
      </c>
    </row>
    <row r="12" spans="1:5">
      <c r="A12" s="86" t="s">
        <v>258</v>
      </c>
      <c r="B12" s="111">
        <v>2</v>
      </c>
      <c r="D12" s="114" t="s">
        <v>258</v>
      </c>
      <c r="E12" s="113">
        <v>2</v>
      </c>
    </row>
    <row r="13" spans="1:5">
      <c r="A13" s="86" t="s">
        <v>259</v>
      </c>
      <c r="B13" s="111">
        <v>6</v>
      </c>
      <c r="D13" s="114" t="s">
        <v>259</v>
      </c>
      <c r="E13" s="113">
        <v>6</v>
      </c>
    </row>
    <row r="14" spans="1:5">
      <c r="A14" s="86" t="s">
        <v>260</v>
      </c>
      <c r="B14" s="111">
        <v>6</v>
      </c>
      <c r="D14" s="114" t="s">
        <v>260</v>
      </c>
      <c r="E14" s="113">
        <v>6</v>
      </c>
    </row>
    <row r="15" spans="1:5">
      <c r="A15" s="86" t="s">
        <v>261</v>
      </c>
      <c r="B15" s="111">
        <v>60</v>
      </c>
      <c r="D15" s="114" t="s">
        <v>261</v>
      </c>
      <c r="E15" s="113">
        <v>60</v>
      </c>
    </row>
    <row r="16" spans="1:5">
      <c r="A16" s="86" t="s">
        <v>262</v>
      </c>
      <c r="B16" s="111">
        <v>4</v>
      </c>
      <c r="D16" s="114" t="s">
        <v>262</v>
      </c>
      <c r="E16" s="113">
        <v>4</v>
      </c>
    </row>
    <row r="17" spans="1:5">
      <c r="A17" s="86" t="s">
        <v>263</v>
      </c>
      <c r="B17" s="111">
        <v>1</v>
      </c>
      <c r="D17" s="114" t="s">
        <v>263</v>
      </c>
      <c r="E17" s="113">
        <v>1</v>
      </c>
    </row>
    <row r="18" spans="1:5">
      <c r="A18" s="86" t="s">
        <v>264</v>
      </c>
      <c r="B18" s="111">
        <v>36</v>
      </c>
      <c r="D18" s="114" t="s">
        <v>264</v>
      </c>
      <c r="E18" s="113">
        <v>36</v>
      </c>
    </row>
    <row r="19" spans="1:5">
      <c r="A19" s="86" t="s">
        <v>265</v>
      </c>
      <c r="B19" s="111">
        <v>6</v>
      </c>
      <c r="D19" s="86" t="s">
        <v>265</v>
      </c>
      <c r="E19" s="116">
        <v>6</v>
      </c>
    </row>
    <row r="20" spans="1:5">
      <c r="A20" s="96" t="s">
        <v>266</v>
      </c>
      <c r="B20" s="117">
        <v>2</v>
      </c>
      <c r="D20" s="118" t="s">
        <v>266</v>
      </c>
      <c r="E20" s="119">
        <v>2</v>
      </c>
    </row>
    <row r="21" spans="1:5">
      <c r="A21" s="96" t="s">
        <v>267</v>
      </c>
      <c r="B21" s="117">
        <v>60</v>
      </c>
      <c r="D21" s="118" t="s">
        <v>267</v>
      </c>
      <c r="E21" s="119">
        <v>60</v>
      </c>
    </row>
    <row r="22" spans="1:5">
      <c r="A22" s="96" t="s">
        <v>268</v>
      </c>
      <c r="B22" s="117" t="s">
        <v>709</v>
      </c>
      <c r="D22" s="118"/>
      <c r="E22" s="119"/>
    </row>
    <row r="23" spans="1:5">
      <c r="A23" s="96" t="s">
        <v>269</v>
      </c>
      <c r="B23" s="117">
        <v>4</v>
      </c>
      <c r="D23" s="118" t="s">
        <v>268</v>
      </c>
      <c r="E23" s="119" t="s">
        <v>709</v>
      </c>
    </row>
    <row r="24" spans="1:5">
      <c r="A24" s="96" t="s">
        <v>270</v>
      </c>
      <c r="B24" s="117">
        <v>4</v>
      </c>
      <c r="D24" s="118" t="s">
        <v>269</v>
      </c>
      <c r="E24" s="119">
        <v>4</v>
      </c>
    </row>
    <row r="25" spans="1:5">
      <c r="A25" s="96" t="s">
        <v>271</v>
      </c>
      <c r="B25" s="117">
        <v>4</v>
      </c>
      <c r="D25" s="118" t="s">
        <v>270</v>
      </c>
      <c r="E25" s="119">
        <v>4</v>
      </c>
    </row>
    <row r="26" spans="1:5">
      <c r="A26" s="96" t="s">
        <v>272</v>
      </c>
      <c r="B26" s="117">
        <v>3</v>
      </c>
      <c r="D26" s="118" t="s">
        <v>271</v>
      </c>
      <c r="E26" s="119">
        <v>4</v>
      </c>
    </row>
    <row r="27" spans="1:5">
      <c r="A27" s="96" t="s">
        <v>273</v>
      </c>
      <c r="B27" s="117">
        <v>5</v>
      </c>
      <c r="D27" s="118" t="s">
        <v>272</v>
      </c>
      <c r="E27" s="119">
        <v>3</v>
      </c>
    </row>
    <row r="28" spans="1:5">
      <c r="A28" s="86" t="s">
        <v>274</v>
      </c>
      <c r="B28" s="111">
        <v>3</v>
      </c>
      <c r="D28" s="118" t="s">
        <v>273</v>
      </c>
      <c r="E28" s="119">
        <v>5</v>
      </c>
    </row>
    <row r="29" spans="1:5">
      <c r="A29" s="86" t="s">
        <v>275</v>
      </c>
      <c r="B29" s="111">
        <v>4</v>
      </c>
      <c r="D29" s="118"/>
      <c r="E29" s="119"/>
    </row>
    <row r="30" spans="1:5">
      <c r="A30" s="86" t="s">
        <v>276</v>
      </c>
      <c r="B30" s="111">
        <v>6</v>
      </c>
      <c r="D30" s="114" t="s">
        <v>274</v>
      </c>
      <c r="E30" s="113">
        <v>3</v>
      </c>
    </row>
    <row r="31" spans="1:5">
      <c r="A31" s="86" t="s">
        <v>277</v>
      </c>
      <c r="B31" s="111">
        <v>17</v>
      </c>
      <c r="D31" s="114" t="s">
        <v>275</v>
      </c>
      <c r="E31" s="113">
        <v>4</v>
      </c>
    </row>
    <row r="32" spans="1:5">
      <c r="A32" s="86" t="s">
        <v>278</v>
      </c>
      <c r="B32" s="111">
        <v>6</v>
      </c>
      <c r="D32" s="86" t="s">
        <v>276</v>
      </c>
      <c r="E32" s="113">
        <v>6</v>
      </c>
    </row>
    <row r="33" spans="1:5">
      <c r="A33" s="86" t="s">
        <v>279</v>
      </c>
      <c r="B33" s="111">
        <v>2</v>
      </c>
      <c r="D33" s="114" t="s">
        <v>277</v>
      </c>
      <c r="E33" s="113">
        <v>17</v>
      </c>
    </row>
    <row r="34" spans="1:5" ht="13.5" thickBot="1">
      <c r="A34" s="86" t="s">
        <v>280</v>
      </c>
      <c r="B34" s="111">
        <v>102</v>
      </c>
      <c r="D34" s="86" t="s">
        <v>278</v>
      </c>
      <c r="E34" s="113">
        <v>6</v>
      </c>
    </row>
    <row r="35" spans="1:5">
      <c r="A35" s="86" t="s">
        <v>281</v>
      </c>
      <c r="B35" s="111">
        <v>15</v>
      </c>
      <c r="D35" s="120" t="s">
        <v>279</v>
      </c>
      <c r="E35" s="121">
        <v>2</v>
      </c>
    </row>
    <row r="36" spans="1:5">
      <c r="A36" s="86" t="s">
        <v>282</v>
      </c>
      <c r="B36" s="111">
        <v>6</v>
      </c>
      <c r="D36" s="122" t="s">
        <v>280</v>
      </c>
      <c r="E36" s="113">
        <v>102</v>
      </c>
    </row>
    <row r="37" spans="1:5">
      <c r="A37" s="86" t="s">
        <v>283</v>
      </c>
      <c r="B37" s="111">
        <v>5</v>
      </c>
      <c r="D37" s="122" t="s">
        <v>281</v>
      </c>
      <c r="E37" s="113">
        <v>15</v>
      </c>
    </row>
    <row r="38" spans="1:5">
      <c r="A38" s="86" t="s">
        <v>284</v>
      </c>
      <c r="B38" s="111">
        <v>2</v>
      </c>
      <c r="D38" s="122"/>
      <c r="E38" s="113"/>
    </row>
    <row r="39" spans="1:5">
      <c r="A39" s="97" t="s">
        <v>285</v>
      </c>
      <c r="B39" s="123">
        <v>2</v>
      </c>
      <c r="D39" s="122" t="s">
        <v>282</v>
      </c>
      <c r="E39" s="113">
        <v>6</v>
      </c>
    </row>
    <row r="40" spans="1:5">
      <c r="A40" s="86" t="s">
        <v>286</v>
      </c>
      <c r="B40" s="111">
        <v>3</v>
      </c>
      <c r="D40" s="122" t="s">
        <v>283</v>
      </c>
      <c r="E40" s="113">
        <v>5</v>
      </c>
    </row>
    <row r="41" spans="1:5">
      <c r="A41" s="86" t="s">
        <v>287</v>
      </c>
      <c r="B41" s="111">
        <v>7</v>
      </c>
      <c r="D41" s="122"/>
      <c r="E41" s="113"/>
    </row>
    <row r="42" spans="1:5">
      <c r="A42" s="86" t="s">
        <v>288</v>
      </c>
      <c r="B42" s="111">
        <v>2</v>
      </c>
      <c r="D42" s="122" t="s">
        <v>284</v>
      </c>
      <c r="E42" s="113">
        <v>2</v>
      </c>
    </row>
    <row r="43" spans="1:5">
      <c r="A43" s="86" t="s">
        <v>289</v>
      </c>
      <c r="B43" s="111">
        <v>5</v>
      </c>
      <c r="D43" s="124" t="s">
        <v>285</v>
      </c>
      <c r="E43" s="125">
        <v>2</v>
      </c>
    </row>
    <row r="44" spans="1:5">
      <c r="A44" s="86" t="s">
        <v>290</v>
      </c>
      <c r="B44" s="111">
        <v>60</v>
      </c>
      <c r="D44" s="122" t="s">
        <v>286</v>
      </c>
      <c r="E44" s="113">
        <v>3</v>
      </c>
    </row>
    <row r="45" spans="1:5" ht="14.25">
      <c r="A45" s="86" t="s">
        <v>291</v>
      </c>
      <c r="B45" s="126">
        <v>2</v>
      </c>
      <c r="D45" s="127" t="s">
        <v>298</v>
      </c>
      <c r="E45" s="113">
        <v>7</v>
      </c>
    </row>
    <row r="46" spans="1:5" ht="14.25">
      <c r="A46" s="86" t="s">
        <v>292</v>
      </c>
      <c r="B46" s="126">
        <v>9</v>
      </c>
      <c r="D46" s="122" t="s">
        <v>390</v>
      </c>
      <c r="E46" s="113">
        <v>1</v>
      </c>
    </row>
    <row r="47" spans="1:5" ht="14.25">
      <c r="A47" s="86" t="s">
        <v>293</v>
      </c>
      <c r="B47" s="126">
        <v>2</v>
      </c>
      <c r="D47" s="128" t="s">
        <v>710</v>
      </c>
      <c r="E47" s="129">
        <v>1</v>
      </c>
    </row>
    <row r="48" spans="1:5">
      <c r="A48" s="86" t="s">
        <v>294</v>
      </c>
      <c r="B48" s="111">
        <v>4</v>
      </c>
      <c r="D48" s="127" t="s">
        <v>287</v>
      </c>
      <c r="E48" s="113">
        <v>7</v>
      </c>
    </row>
    <row r="49" spans="1:5" ht="14.25">
      <c r="A49" s="86" t="s">
        <v>295</v>
      </c>
      <c r="B49" s="126">
        <v>24</v>
      </c>
      <c r="D49" s="127" t="s">
        <v>288</v>
      </c>
      <c r="E49" s="113">
        <v>2</v>
      </c>
    </row>
    <row r="50" spans="1:5" ht="14.25">
      <c r="A50" s="86" t="s">
        <v>296</v>
      </c>
      <c r="B50" s="126">
        <v>6</v>
      </c>
      <c r="D50" s="127" t="s">
        <v>289</v>
      </c>
      <c r="E50" s="113">
        <v>5</v>
      </c>
    </row>
    <row r="51" spans="1:5">
      <c r="A51" s="86" t="s">
        <v>297</v>
      </c>
      <c r="B51" s="111">
        <v>2</v>
      </c>
      <c r="D51" s="127" t="s">
        <v>290</v>
      </c>
      <c r="E51" s="113">
        <v>60</v>
      </c>
    </row>
    <row r="52" spans="1:5">
      <c r="A52" s="86" t="s">
        <v>298</v>
      </c>
      <c r="B52" s="111">
        <v>7</v>
      </c>
      <c r="D52" s="130" t="s">
        <v>291</v>
      </c>
      <c r="E52" s="131">
        <v>1</v>
      </c>
    </row>
    <row r="53" spans="1:5">
      <c r="A53" s="86" t="s">
        <v>299</v>
      </c>
      <c r="B53" s="111">
        <v>3</v>
      </c>
      <c r="D53" s="130" t="s">
        <v>711</v>
      </c>
      <c r="E53" s="131">
        <v>1</v>
      </c>
    </row>
    <row r="54" spans="1:5">
      <c r="A54" s="86" t="s">
        <v>300</v>
      </c>
      <c r="B54" s="111">
        <v>6</v>
      </c>
      <c r="D54" s="130" t="s">
        <v>292</v>
      </c>
      <c r="E54" s="131">
        <v>5</v>
      </c>
    </row>
    <row r="55" spans="1:5">
      <c r="A55" s="86" t="s">
        <v>301</v>
      </c>
      <c r="B55" s="111">
        <v>100</v>
      </c>
      <c r="D55" s="130" t="s">
        <v>292</v>
      </c>
      <c r="E55" s="131">
        <v>2</v>
      </c>
    </row>
    <row r="56" spans="1:5">
      <c r="A56" s="86" t="s">
        <v>302</v>
      </c>
      <c r="B56" s="111">
        <v>15</v>
      </c>
      <c r="D56" s="130" t="s">
        <v>712</v>
      </c>
      <c r="E56" s="131">
        <v>2</v>
      </c>
    </row>
    <row r="57" spans="1:5" ht="14.25">
      <c r="A57" s="86" t="s">
        <v>302</v>
      </c>
      <c r="B57" s="126">
        <v>170</v>
      </c>
      <c r="D57" s="130" t="s">
        <v>293</v>
      </c>
      <c r="E57" s="131">
        <v>1</v>
      </c>
    </row>
    <row r="58" spans="1:5" ht="14.25">
      <c r="A58" s="86" t="s">
        <v>303</v>
      </c>
      <c r="B58" s="126">
        <v>4</v>
      </c>
      <c r="D58" s="132" t="s">
        <v>293</v>
      </c>
      <c r="E58" s="133">
        <v>1</v>
      </c>
    </row>
    <row r="59" spans="1:5">
      <c r="A59" s="86" t="s">
        <v>304</v>
      </c>
      <c r="B59" s="111">
        <v>1</v>
      </c>
      <c r="D59" s="86" t="s">
        <v>294</v>
      </c>
      <c r="E59" s="116">
        <v>4</v>
      </c>
    </row>
    <row r="60" spans="1:5">
      <c r="A60" s="86" t="s">
        <v>305</v>
      </c>
      <c r="B60" s="111">
        <v>8</v>
      </c>
      <c r="D60" s="134" t="s">
        <v>295</v>
      </c>
      <c r="E60" s="131">
        <v>22</v>
      </c>
    </row>
    <row r="61" spans="1:5" ht="14.25">
      <c r="A61" s="86" t="s">
        <v>306</v>
      </c>
      <c r="B61" s="126">
        <v>190</v>
      </c>
      <c r="D61" s="134" t="s">
        <v>295</v>
      </c>
      <c r="E61" s="131">
        <v>1</v>
      </c>
    </row>
    <row r="62" spans="1:5" ht="14.25">
      <c r="A62" s="86" t="s">
        <v>307</v>
      </c>
      <c r="B62" s="126">
        <v>7</v>
      </c>
      <c r="D62" s="134" t="s">
        <v>296</v>
      </c>
      <c r="E62" s="131">
        <v>4</v>
      </c>
    </row>
    <row r="63" spans="1:5" ht="14.25">
      <c r="A63" s="86" t="s">
        <v>308</v>
      </c>
      <c r="B63" s="126">
        <v>4</v>
      </c>
      <c r="D63" s="134" t="s">
        <v>296</v>
      </c>
      <c r="E63" s="131">
        <v>1</v>
      </c>
    </row>
    <row r="64" spans="1:5">
      <c r="A64" s="86" t="s">
        <v>309</v>
      </c>
      <c r="B64" s="111">
        <v>6</v>
      </c>
      <c r="D64" s="134" t="s">
        <v>713</v>
      </c>
      <c r="E64" s="131">
        <v>1</v>
      </c>
    </row>
    <row r="65" spans="1:5">
      <c r="A65" s="86" t="s">
        <v>310</v>
      </c>
      <c r="B65" s="111">
        <v>3</v>
      </c>
      <c r="D65" s="114" t="s">
        <v>297</v>
      </c>
      <c r="E65" s="113">
        <v>2</v>
      </c>
    </row>
    <row r="66" spans="1:5">
      <c r="A66" s="86" t="s">
        <v>311</v>
      </c>
      <c r="B66" s="111">
        <v>2</v>
      </c>
      <c r="D66" s="135" t="s">
        <v>714</v>
      </c>
      <c r="E66" s="113">
        <v>200</v>
      </c>
    </row>
    <row r="67" spans="1:5">
      <c r="A67" s="86" t="s">
        <v>312</v>
      </c>
      <c r="B67" s="111">
        <v>36</v>
      </c>
      <c r="D67" s="135" t="s">
        <v>299</v>
      </c>
      <c r="E67" s="116">
        <v>3</v>
      </c>
    </row>
    <row r="68" spans="1:5">
      <c r="A68" s="97" t="s">
        <v>313</v>
      </c>
      <c r="B68" s="123">
        <v>4</v>
      </c>
      <c r="D68" s="86" t="s">
        <v>300</v>
      </c>
      <c r="E68" s="113">
        <v>6</v>
      </c>
    </row>
    <row r="69" spans="1:5" ht="14.25">
      <c r="A69" s="86" t="s">
        <v>313</v>
      </c>
      <c r="B69" s="126">
        <v>7</v>
      </c>
      <c r="D69" s="114" t="s">
        <v>301</v>
      </c>
      <c r="E69" s="113">
        <v>100</v>
      </c>
    </row>
    <row r="70" spans="1:5" ht="14.25">
      <c r="A70" s="86" t="s">
        <v>314</v>
      </c>
      <c r="B70" s="126">
        <v>12</v>
      </c>
      <c r="D70" s="134" t="s">
        <v>302</v>
      </c>
      <c r="E70" s="131">
        <v>2</v>
      </c>
    </row>
    <row r="71" spans="1:5">
      <c r="A71" s="98" t="s">
        <v>315</v>
      </c>
      <c r="B71" s="136">
        <v>1</v>
      </c>
      <c r="D71" s="134" t="s">
        <v>302</v>
      </c>
      <c r="E71" s="131">
        <v>79</v>
      </c>
    </row>
    <row r="72" spans="1:5">
      <c r="A72" s="98" t="s">
        <v>316</v>
      </c>
      <c r="B72" s="136">
        <v>1</v>
      </c>
      <c r="D72" s="134" t="s">
        <v>715</v>
      </c>
      <c r="E72" s="131">
        <v>85</v>
      </c>
    </row>
    <row r="73" spans="1:5">
      <c r="A73" s="98" t="s">
        <v>317</v>
      </c>
      <c r="B73" s="136">
        <v>1</v>
      </c>
      <c r="D73" s="137" t="s">
        <v>716</v>
      </c>
      <c r="E73" s="129">
        <f>3+1</f>
        <v>4</v>
      </c>
    </row>
    <row r="74" spans="1:5">
      <c r="A74" s="86" t="s">
        <v>318</v>
      </c>
      <c r="B74" s="111">
        <v>6</v>
      </c>
      <c r="D74" s="138" t="s">
        <v>717</v>
      </c>
      <c r="E74" s="139">
        <v>8</v>
      </c>
    </row>
    <row r="75" spans="1:5">
      <c r="A75" s="98" t="s">
        <v>319</v>
      </c>
      <c r="B75" s="136">
        <v>60</v>
      </c>
      <c r="D75" s="134" t="s">
        <v>303</v>
      </c>
      <c r="E75" s="131">
        <v>2</v>
      </c>
    </row>
    <row r="76" spans="1:5">
      <c r="A76" s="86" t="s">
        <v>320</v>
      </c>
      <c r="B76" s="111">
        <v>1</v>
      </c>
      <c r="D76" s="134" t="s">
        <v>303</v>
      </c>
      <c r="E76" s="131">
        <v>2</v>
      </c>
    </row>
    <row r="77" spans="1:5">
      <c r="A77" s="98" t="s">
        <v>321</v>
      </c>
      <c r="B77" s="136">
        <v>1</v>
      </c>
      <c r="D77" s="86" t="s">
        <v>304</v>
      </c>
      <c r="E77" s="113">
        <v>1</v>
      </c>
    </row>
    <row r="78" spans="1:5">
      <c r="A78" s="98" t="s">
        <v>322</v>
      </c>
      <c r="B78" s="136">
        <v>1</v>
      </c>
      <c r="D78" s="114" t="s">
        <v>305</v>
      </c>
      <c r="E78" s="113">
        <v>8</v>
      </c>
    </row>
    <row r="79" spans="1:5" ht="14.25">
      <c r="A79" s="86" t="s">
        <v>323</v>
      </c>
      <c r="B79" s="126">
        <v>9</v>
      </c>
      <c r="D79" s="134" t="s">
        <v>306</v>
      </c>
      <c r="E79" s="131">
        <v>5</v>
      </c>
    </row>
    <row r="80" spans="1:5">
      <c r="A80" s="98" t="s">
        <v>324</v>
      </c>
      <c r="B80" s="136">
        <f>1+3</f>
        <v>4</v>
      </c>
      <c r="D80" s="134" t="s">
        <v>306</v>
      </c>
      <c r="E80" s="131">
        <v>3</v>
      </c>
    </row>
    <row r="81" spans="1:5">
      <c r="A81" s="86" t="s">
        <v>325</v>
      </c>
      <c r="B81" s="111">
        <v>1</v>
      </c>
      <c r="D81" s="134" t="s">
        <v>306</v>
      </c>
      <c r="E81" s="131">
        <v>2</v>
      </c>
    </row>
    <row r="82" spans="1:5">
      <c r="A82" s="86" t="s">
        <v>326</v>
      </c>
      <c r="B82" s="111">
        <v>19</v>
      </c>
      <c r="D82" s="134" t="s">
        <v>306</v>
      </c>
      <c r="E82" s="131">
        <v>180</v>
      </c>
    </row>
    <row r="83" spans="1:5">
      <c r="A83" s="86" t="s">
        <v>327</v>
      </c>
      <c r="B83" s="111">
        <v>16</v>
      </c>
      <c r="D83" s="134" t="s">
        <v>307</v>
      </c>
      <c r="E83" s="131">
        <v>6</v>
      </c>
    </row>
    <row r="84" spans="1:5">
      <c r="A84" s="86" t="s">
        <v>328</v>
      </c>
      <c r="B84" s="140">
        <v>45</v>
      </c>
      <c r="D84" s="134" t="s">
        <v>718</v>
      </c>
      <c r="E84" s="131">
        <v>1</v>
      </c>
    </row>
    <row r="85" spans="1:5">
      <c r="A85" s="86" t="s">
        <v>329</v>
      </c>
      <c r="B85" s="140">
        <v>132</v>
      </c>
      <c r="D85" s="134" t="s">
        <v>308</v>
      </c>
      <c r="E85" s="131">
        <v>2</v>
      </c>
    </row>
    <row r="86" spans="1:5">
      <c r="A86" s="86" t="s">
        <v>330</v>
      </c>
      <c r="B86" s="140">
        <v>280</v>
      </c>
      <c r="D86" s="134" t="s">
        <v>308</v>
      </c>
      <c r="E86" s="131">
        <v>2</v>
      </c>
    </row>
    <row r="87" spans="1:5">
      <c r="A87" s="86" t="s">
        <v>331</v>
      </c>
      <c r="B87" s="140">
        <v>3</v>
      </c>
      <c r="D87" s="114" t="s">
        <v>309</v>
      </c>
      <c r="E87" s="113">
        <v>6</v>
      </c>
    </row>
    <row r="88" spans="1:5">
      <c r="A88" s="86" t="s">
        <v>332</v>
      </c>
      <c r="B88" s="140">
        <v>84</v>
      </c>
      <c r="D88" s="86" t="s">
        <v>310</v>
      </c>
      <c r="E88" s="113">
        <v>3</v>
      </c>
    </row>
    <row r="89" spans="1:5">
      <c r="A89" s="86" t="s">
        <v>333</v>
      </c>
      <c r="B89" s="140">
        <v>15</v>
      </c>
      <c r="D89" s="114" t="s">
        <v>311</v>
      </c>
      <c r="E89" s="113">
        <v>2</v>
      </c>
    </row>
    <row r="90" spans="1:5">
      <c r="A90" s="86" t="s">
        <v>334</v>
      </c>
      <c r="B90" s="140">
        <v>531</v>
      </c>
      <c r="D90" s="114" t="s">
        <v>312</v>
      </c>
      <c r="E90" s="113">
        <v>36</v>
      </c>
    </row>
    <row r="91" spans="1:5">
      <c r="A91" s="86" t="s">
        <v>335</v>
      </c>
      <c r="B91" s="140">
        <v>122</v>
      </c>
      <c r="D91" s="134" t="s">
        <v>313</v>
      </c>
      <c r="E91" s="131">
        <v>4</v>
      </c>
    </row>
    <row r="92" spans="1:5">
      <c r="A92" s="86" t="s">
        <v>336</v>
      </c>
      <c r="B92" s="140">
        <v>8</v>
      </c>
      <c r="D92" s="134" t="s">
        <v>719</v>
      </c>
      <c r="E92" s="131">
        <v>3</v>
      </c>
    </row>
    <row r="93" spans="1:5">
      <c r="A93" s="86" t="s">
        <v>337</v>
      </c>
      <c r="B93" s="111">
        <v>3</v>
      </c>
      <c r="D93" s="134" t="s">
        <v>314</v>
      </c>
      <c r="E93" s="131">
        <v>10</v>
      </c>
    </row>
    <row r="94" spans="1:5">
      <c r="A94" s="86" t="s">
        <v>338</v>
      </c>
      <c r="B94" s="140">
        <f>345+[3]Hoja1!B110</f>
        <v>475</v>
      </c>
      <c r="D94" s="134" t="s">
        <v>314</v>
      </c>
      <c r="E94" s="131">
        <v>2</v>
      </c>
    </row>
    <row r="95" spans="1:5">
      <c r="A95" s="86" t="s">
        <v>339</v>
      </c>
      <c r="B95" s="140">
        <v>75</v>
      </c>
      <c r="D95" s="141" t="s">
        <v>315</v>
      </c>
      <c r="E95" s="139">
        <v>1</v>
      </c>
    </row>
    <row r="96" spans="1:5">
      <c r="A96" s="86" t="s">
        <v>340</v>
      </c>
      <c r="B96" s="140">
        <v>5</v>
      </c>
      <c r="D96" s="141" t="s">
        <v>316</v>
      </c>
      <c r="E96" s="139">
        <v>1</v>
      </c>
    </row>
    <row r="97" spans="1:5">
      <c r="A97" s="86" t="s">
        <v>341</v>
      </c>
      <c r="B97" s="140">
        <v>521</v>
      </c>
      <c r="D97" s="141" t="s">
        <v>317</v>
      </c>
      <c r="E97" s="139">
        <v>1</v>
      </c>
    </row>
    <row r="98" spans="1:5">
      <c r="A98" s="86" t="s">
        <v>342</v>
      </c>
      <c r="B98" s="140">
        <v>63</v>
      </c>
      <c r="D98" s="86" t="s">
        <v>318</v>
      </c>
      <c r="E98" s="116">
        <v>6</v>
      </c>
    </row>
    <row r="99" spans="1:5">
      <c r="A99" s="86" t="s">
        <v>343</v>
      </c>
      <c r="B99" s="140">
        <f>438+[3]Hoja1!B111</f>
        <v>441</v>
      </c>
      <c r="D99" s="141" t="s">
        <v>319</v>
      </c>
      <c r="E99" s="139">
        <v>60</v>
      </c>
    </row>
    <row r="100" spans="1:5">
      <c r="A100" s="86" t="s">
        <v>344</v>
      </c>
      <c r="B100" s="140">
        <v>150</v>
      </c>
      <c r="D100" s="86" t="s">
        <v>320</v>
      </c>
      <c r="E100" s="116">
        <v>1</v>
      </c>
    </row>
    <row r="101" spans="1:5">
      <c r="A101" s="86" t="s">
        <v>345</v>
      </c>
      <c r="B101" s="140">
        <v>315</v>
      </c>
      <c r="D101" s="141" t="s">
        <v>321</v>
      </c>
      <c r="E101" s="139">
        <v>1</v>
      </c>
    </row>
    <row r="102" spans="1:5">
      <c r="A102" s="86" t="s">
        <v>346</v>
      </c>
      <c r="B102" s="140">
        <v>39</v>
      </c>
      <c r="D102" s="141" t="s">
        <v>322</v>
      </c>
      <c r="E102" s="139">
        <v>1</v>
      </c>
    </row>
    <row r="103" spans="1:5">
      <c r="A103" s="86" t="s">
        <v>347</v>
      </c>
      <c r="B103" s="140">
        <v>243</v>
      </c>
      <c r="D103" s="134" t="s">
        <v>323</v>
      </c>
      <c r="E103" s="131">
        <v>7</v>
      </c>
    </row>
    <row r="104" spans="1:5">
      <c r="A104" s="86" t="s">
        <v>348</v>
      </c>
      <c r="B104" s="140">
        <v>3</v>
      </c>
      <c r="D104" s="142" t="s">
        <v>720</v>
      </c>
      <c r="E104" s="143">
        <v>2</v>
      </c>
    </row>
    <row r="105" spans="1:5">
      <c r="A105" s="97" t="s">
        <v>349</v>
      </c>
      <c r="B105" s="123">
        <v>28</v>
      </c>
      <c r="D105" s="141" t="s">
        <v>324</v>
      </c>
      <c r="E105" s="139">
        <f>1+3</f>
        <v>4</v>
      </c>
    </row>
    <row r="106" spans="1:5">
      <c r="A106" s="86" t="s">
        <v>350</v>
      </c>
      <c r="B106" s="111">
        <v>18</v>
      </c>
      <c r="D106" s="138" t="s">
        <v>721</v>
      </c>
      <c r="E106" s="139">
        <f>1+3+1</f>
        <v>5</v>
      </c>
    </row>
    <row r="107" spans="1:5">
      <c r="A107" s="86" t="s">
        <v>351</v>
      </c>
      <c r="B107" s="111">
        <v>1</v>
      </c>
      <c r="D107" s="86" t="s">
        <v>325</v>
      </c>
      <c r="E107" s="116">
        <v>1</v>
      </c>
    </row>
    <row r="108" spans="1:5">
      <c r="A108" s="86" t="s">
        <v>352</v>
      </c>
      <c r="B108" s="140">
        <v>165</v>
      </c>
      <c r="D108" s="138" t="s">
        <v>722</v>
      </c>
      <c r="E108" s="139">
        <v>1</v>
      </c>
    </row>
    <row r="109" spans="1:5">
      <c r="A109" s="86" t="s">
        <v>352</v>
      </c>
      <c r="B109" s="140">
        <v>6</v>
      </c>
      <c r="D109" s="114" t="s">
        <v>326</v>
      </c>
      <c r="E109" s="113">
        <v>19</v>
      </c>
    </row>
    <row r="110" spans="1:5">
      <c r="A110" s="86" t="s">
        <v>353</v>
      </c>
      <c r="B110" s="140">
        <v>8</v>
      </c>
      <c r="D110" s="86" t="s">
        <v>327</v>
      </c>
      <c r="E110" s="113">
        <v>16</v>
      </c>
    </row>
    <row r="111" spans="1:5">
      <c r="A111" s="86" t="s">
        <v>354</v>
      </c>
      <c r="B111" s="140">
        <v>6</v>
      </c>
      <c r="D111" s="144" t="s">
        <v>313</v>
      </c>
      <c r="E111" s="125">
        <v>4</v>
      </c>
    </row>
    <row r="112" spans="1:5">
      <c r="A112" s="86" t="s">
        <v>355</v>
      </c>
      <c r="B112" s="140">
        <v>7</v>
      </c>
      <c r="D112" s="114" t="s">
        <v>337</v>
      </c>
      <c r="E112" s="113">
        <v>3</v>
      </c>
    </row>
    <row r="113" spans="1:5">
      <c r="A113" s="86" t="s">
        <v>356</v>
      </c>
      <c r="B113" s="140">
        <f>270+[3]Hoja1!B103</f>
        <v>275</v>
      </c>
      <c r="D113" s="145" t="s">
        <v>338</v>
      </c>
      <c r="E113" s="146">
        <v>130</v>
      </c>
    </row>
    <row r="114" spans="1:5">
      <c r="A114" s="86" t="s">
        <v>357</v>
      </c>
      <c r="B114" s="140">
        <f>506+[3]Hoja1!B71</f>
        <v>514</v>
      </c>
      <c r="D114" s="147" t="s">
        <v>343</v>
      </c>
      <c r="E114" s="148">
        <v>3</v>
      </c>
    </row>
    <row r="115" spans="1:5">
      <c r="A115" s="97" t="s">
        <v>358</v>
      </c>
      <c r="B115" s="123">
        <v>1</v>
      </c>
      <c r="D115" s="144" t="s">
        <v>349</v>
      </c>
      <c r="E115" s="125">
        <v>28</v>
      </c>
    </row>
    <row r="116" spans="1:5">
      <c r="A116" s="86" t="s">
        <v>359</v>
      </c>
      <c r="B116" s="140">
        <v>85</v>
      </c>
      <c r="D116" s="114" t="s">
        <v>350</v>
      </c>
      <c r="E116" s="113">
        <v>18</v>
      </c>
    </row>
    <row r="117" spans="1:5">
      <c r="A117" s="86" t="s">
        <v>360</v>
      </c>
      <c r="B117" s="140">
        <v>63</v>
      </c>
      <c r="D117" s="114" t="s">
        <v>351</v>
      </c>
      <c r="E117" s="113">
        <v>1</v>
      </c>
    </row>
    <row r="118" spans="1:5">
      <c r="A118" s="86" t="s">
        <v>361</v>
      </c>
      <c r="B118" s="140">
        <v>290</v>
      </c>
      <c r="D118" s="147" t="s">
        <v>358</v>
      </c>
      <c r="E118" s="148">
        <v>1</v>
      </c>
    </row>
    <row r="119" spans="1:5">
      <c r="A119" s="86" t="s">
        <v>362</v>
      </c>
      <c r="B119" s="140">
        <v>235</v>
      </c>
      <c r="D119" s="147" t="s">
        <v>365</v>
      </c>
      <c r="E119" s="148">
        <v>2</v>
      </c>
    </row>
    <row r="120" spans="1:5">
      <c r="A120" s="86" t="s">
        <v>363</v>
      </c>
      <c r="B120" s="140">
        <v>6</v>
      </c>
      <c r="D120" s="144" t="s">
        <v>368</v>
      </c>
      <c r="E120" s="125">
        <v>1</v>
      </c>
    </row>
    <row r="121" spans="1:5">
      <c r="A121" s="86" t="s">
        <v>364</v>
      </c>
      <c r="B121" s="140">
        <f>261+[3]Hoja1!B105</f>
        <v>262</v>
      </c>
      <c r="D121" s="147" t="s">
        <v>370</v>
      </c>
      <c r="E121" s="125">
        <v>2</v>
      </c>
    </row>
    <row r="122" spans="1:5">
      <c r="A122" s="97" t="s">
        <v>365</v>
      </c>
      <c r="B122" s="123">
        <v>2</v>
      </c>
      <c r="D122" s="138" t="s">
        <v>374</v>
      </c>
      <c r="E122" s="139">
        <v>1</v>
      </c>
    </row>
    <row r="123" spans="1:5">
      <c r="A123" s="86" t="s">
        <v>366</v>
      </c>
      <c r="B123" s="140">
        <v>72</v>
      </c>
      <c r="D123" s="114" t="s">
        <v>376</v>
      </c>
      <c r="E123" s="113">
        <v>2</v>
      </c>
    </row>
    <row r="124" spans="1:5">
      <c r="A124" s="86" t="s">
        <v>367</v>
      </c>
      <c r="B124" s="140">
        <v>390</v>
      </c>
      <c r="D124" s="86" t="s">
        <v>302</v>
      </c>
      <c r="E124" s="113">
        <v>15</v>
      </c>
    </row>
    <row r="125" spans="1:5">
      <c r="A125" s="97" t="s">
        <v>368</v>
      </c>
      <c r="B125" s="123">
        <v>1</v>
      </c>
      <c r="D125" s="114" t="s">
        <v>391</v>
      </c>
      <c r="E125" s="113">
        <v>4</v>
      </c>
    </row>
    <row r="126" spans="1:5">
      <c r="A126" s="86" t="s">
        <v>369</v>
      </c>
      <c r="B126" s="140">
        <v>295</v>
      </c>
      <c r="D126" s="112" t="s">
        <v>392</v>
      </c>
      <c r="E126" s="113">
        <v>10</v>
      </c>
    </row>
    <row r="127" spans="1:5">
      <c r="A127" s="97" t="s">
        <v>370</v>
      </c>
      <c r="B127" s="123">
        <v>2</v>
      </c>
      <c r="D127" s="112" t="s">
        <v>393</v>
      </c>
      <c r="E127" s="113">
        <v>10</v>
      </c>
    </row>
    <row r="128" spans="1:5">
      <c r="A128" s="86" t="s">
        <v>371</v>
      </c>
      <c r="B128" s="140">
        <v>48</v>
      </c>
      <c r="D128" s="99" t="s">
        <v>394</v>
      </c>
      <c r="E128" s="113">
        <v>1</v>
      </c>
    </row>
    <row r="129" spans="1:5">
      <c r="A129" s="86" t="s">
        <v>372</v>
      </c>
      <c r="B129" s="140">
        <v>116</v>
      </c>
      <c r="D129" s="114" t="s">
        <v>395</v>
      </c>
      <c r="E129" s="113">
        <v>3</v>
      </c>
    </row>
    <row r="130" spans="1:5">
      <c r="A130" s="86" t="s">
        <v>373</v>
      </c>
      <c r="B130" s="140">
        <v>165</v>
      </c>
      <c r="D130" s="99" t="s">
        <v>396</v>
      </c>
      <c r="E130" s="113">
        <v>2</v>
      </c>
    </row>
    <row r="131" spans="1:5">
      <c r="A131" s="86" t="s">
        <v>374</v>
      </c>
      <c r="B131" s="140">
        <f>261+[3]Hoja1!B119</f>
        <v>262</v>
      </c>
      <c r="D131" s="112" t="s">
        <v>397</v>
      </c>
      <c r="E131" s="113">
        <v>10</v>
      </c>
    </row>
    <row r="132" spans="1:5">
      <c r="A132" s="86" t="s">
        <v>375</v>
      </c>
      <c r="B132" s="140">
        <v>265</v>
      </c>
      <c r="D132" s="149" t="s">
        <v>398</v>
      </c>
      <c r="E132" s="94">
        <v>2</v>
      </c>
    </row>
    <row r="133" spans="1:5">
      <c r="A133" s="86" t="s">
        <v>376</v>
      </c>
      <c r="B133" s="111">
        <v>2</v>
      </c>
      <c r="D133" s="149" t="s">
        <v>399</v>
      </c>
      <c r="E133" s="94">
        <v>10</v>
      </c>
    </row>
    <row r="134" spans="1:5">
      <c r="A134" s="86" t="s">
        <v>377</v>
      </c>
      <c r="B134" s="140">
        <v>346</v>
      </c>
      <c r="D134" s="112" t="s">
        <v>400</v>
      </c>
      <c r="E134" s="113">
        <v>26</v>
      </c>
    </row>
    <row r="135" spans="1:5">
      <c r="A135" s="86" t="s">
        <v>378</v>
      </c>
      <c r="B135" s="140">
        <v>168</v>
      </c>
      <c r="D135" s="134" t="s">
        <v>401</v>
      </c>
      <c r="E135" s="131">
        <v>1</v>
      </c>
    </row>
    <row r="136" spans="1:5">
      <c r="A136" s="86" t="s">
        <v>379</v>
      </c>
      <c r="B136" s="140">
        <v>390</v>
      </c>
      <c r="D136" s="137" t="s">
        <v>401</v>
      </c>
      <c r="E136" s="129">
        <v>2</v>
      </c>
    </row>
    <row r="137" spans="1:5">
      <c r="A137" s="86" t="s">
        <v>380</v>
      </c>
      <c r="B137" s="140">
        <v>8</v>
      </c>
      <c r="D137" s="112" t="s">
        <v>402</v>
      </c>
      <c r="E137" s="113">
        <v>4</v>
      </c>
    </row>
    <row r="138" spans="1:5">
      <c r="A138" s="86" t="s">
        <v>381</v>
      </c>
      <c r="B138" s="140">
        <v>153</v>
      </c>
      <c r="D138" s="112" t="s">
        <v>403</v>
      </c>
      <c r="E138" s="113">
        <v>14</v>
      </c>
    </row>
    <row r="139" spans="1:5">
      <c r="A139" s="86" t="s">
        <v>382</v>
      </c>
      <c r="B139" s="140">
        <v>65</v>
      </c>
      <c r="D139" s="150" t="s">
        <v>404</v>
      </c>
      <c r="E139" s="131">
        <v>6</v>
      </c>
    </row>
    <row r="140" spans="1:5">
      <c r="A140" s="86" t="s">
        <v>383</v>
      </c>
      <c r="B140" s="140">
        <v>62</v>
      </c>
      <c r="D140" s="150" t="s">
        <v>404</v>
      </c>
      <c r="E140" s="131">
        <v>2</v>
      </c>
    </row>
    <row r="141" spans="1:5">
      <c r="A141" s="86" t="s">
        <v>384</v>
      </c>
      <c r="B141" s="140">
        <v>260</v>
      </c>
      <c r="D141" s="114" t="s">
        <v>405</v>
      </c>
      <c r="E141" s="94">
        <v>1</v>
      </c>
    </row>
    <row r="142" spans="1:5">
      <c r="A142" s="86" t="s">
        <v>385</v>
      </c>
      <c r="B142" s="140">
        <v>6</v>
      </c>
      <c r="D142" s="150" t="s">
        <v>406</v>
      </c>
      <c r="E142" s="131">
        <v>4</v>
      </c>
    </row>
    <row r="143" spans="1:5">
      <c r="A143" s="86" t="s">
        <v>386</v>
      </c>
      <c r="B143" s="140">
        <v>43</v>
      </c>
      <c r="D143" s="134" t="s">
        <v>406</v>
      </c>
      <c r="E143" s="131">
        <v>72</v>
      </c>
    </row>
    <row r="144" spans="1:5">
      <c r="A144" s="86" t="s">
        <v>387</v>
      </c>
      <c r="B144" s="140">
        <v>191</v>
      </c>
      <c r="D144" s="112" t="s">
        <v>407</v>
      </c>
      <c r="E144" s="113">
        <v>26</v>
      </c>
    </row>
    <row r="145" spans="1:5">
      <c r="A145" s="86" t="s">
        <v>388</v>
      </c>
      <c r="B145" s="140">
        <v>10</v>
      </c>
      <c r="D145" s="150" t="s">
        <v>408</v>
      </c>
      <c r="E145" s="131">
        <v>6</v>
      </c>
    </row>
    <row r="146" spans="1:5">
      <c r="A146" s="86" t="s">
        <v>389</v>
      </c>
      <c r="B146" s="140">
        <f>308+[3]Hoja1!B63</f>
        <v>508</v>
      </c>
      <c r="D146" s="134" t="s">
        <v>408</v>
      </c>
      <c r="E146" s="131">
        <v>62</v>
      </c>
    </row>
    <row r="147" spans="1:5">
      <c r="A147" s="86" t="s">
        <v>390</v>
      </c>
      <c r="B147" s="111">
        <v>1</v>
      </c>
      <c r="D147" s="112" t="s">
        <v>409</v>
      </c>
      <c r="E147" s="113">
        <v>8</v>
      </c>
    </row>
    <row r="148" spans="1:5">
      <c r="A148" s="86" t="s">
        <v>391</v>
      </c>
      <c r="B148" s="111">
        <v>4</v>
      </c>
      <c r="D148" s="112" t="s">
        <v>410</v>
      </c>
      <c r="E148" s="113">
        <v>80</v>
      </c>
    </row>
    <row r="149" spans="1:5">
      <c r="A149" s="95" t="s">
        <v>392</v>
      </c>
      <c r="B149" s="111">
        <v>10</v>
      </c>
      <c r="D149" s="144" t="s">
        <v>411</v>
      </c>
      <c r="E149" s="125">
        <v>2</v>
      </c>
    </row>
    <row r="150" spans="1:5">
      <c r="A150" s="95" t="s">
        <v>393</v>
      </c>
      <c r="B150" s="111">
        <v>10</v>
      </c>
      <c r="D150" s="144" t="s">
        <v>412</v>
      </c>
      <c r="E150" s="125">
        <v>19</v>
      </c>
    </row>
    <row r="151" spans="1:5">
      <c r="A151" s="99" t="s">
        <v>394</v>
      </c>
      <c r="B151" s="111">
        <v>1</v>
      </c>
      <c r="D151" s="98" t="s">
        <v>413</v>
      </c>
      <c r="E151" s="139">
        <v>30</v>
      </c>
    </row>
    <row r="152" spans="1:5">
      <c r="A152" s="86" t="s">
        <v>395</v>
      </c>
      <c r="B152" s="111">
        <v>3</v>
      </c>
      <c r="D152" s="98" t="s">
        <v>414</v>
      </c>
      <c r="E152" s="139">
        <v>1</v>
      </c>
    </row>
    <row r="153" spans="1:5">
      <c r="A153" s="99" t="s">
        <v>396</v>
      </c>
      <c r="B153" s="111">
        <v>2</v>
      </c>
      <c r="D153" s="98" t="s">
        <v>415</v>
      </c>
      <c r="E153" s="139">
        <v>4</v>
      </c>
    </row>
    <row r="154" spans="1:5">
      <c r="A154" s="95" t="s">
        <v>397</v>
      </c>
      <c r="B154" s="111">
        <v>10</v>
      </c>
      <c r="D154" s="98" t="s">
        <v>416</v>
      </c>
      <c r="E154" s="139">
        <v>4</v>
      </c>
    </row>
    <row r="155" spans="1:5">
      <c r="A155" s="100" t="s">
        <v>398</v>
      </c>
      <c r="B155" s="151">
        <v>2</v>
      </c>
      <c r="D155" s="134" t="s">
        <v>417</v>
      </c>
      <c r="E155" s="131">
        <v>4</v>
      </c>
    </row>
    <row r="156" spans="1:5">
      <c r="A156" s="100" t="s">
        <v>399</v>
      </c>
      <c r="B156" s="151">
        <v>10</v>
      </c>
      <c r="D156" s="98" t="s">
        <v>418</v>
      </c>
      <c r="E156" s="139">
        <v>1</v>
      </c>
    </row>
    <row r="157" spans="1:5">
      <c r="A157" s="95" t="s">
        <v>400</v>
      </c>
      <c r="B157" s="111">
        <v>26</v>
      </c>
      <c r="D157" s="114" t="s">
        <v>419</v>
      </c>
      <c r="E157" s="94">
        <v>1</v>
      </c>
    </row>
    <row r="158" spans="1:5" ht="14.25">
      <c r="A158" s="86" t="s">
        <v>401</v>
      </c>
      <c r="B158" s="126">
        <v>3</v>
      </c>
      <c r="D158" s="114" t="s">
        <v>420</v>
      </c>
      <c r="E158" s="113">
        <v>20</v>
      </c>
    </row>
    <row r="159" spans="1:5">
      <c r="A159" s="95" t="s">
        <v>402</v>
      </c>
      <c r="B159" s="111">
        <v>4</v>
      </c>
      <c r="D159" s="114" t="s">
        <v>421</v>
      </c>
      <c r="E159" s="113">
        <v>3</v>
      </c>
    </row>
    <row r="160" spans="1:5">
      <c r="A160" s="95" t="s">
        <v>403</v>
      </c>
      <c r="B160" s="111">
        <v>14</v>
      </c>
      <c r="D160" s="98" t="s">
        <v>422</v>
      </c>
      <c r="E160" s="139">
        <v>2</v>
      </c>
    </row>
    <row r="161" spans="1:5" ht="14.25">
      <c r="A161" s="95" t="s">
        <v>404</v>
      </c>
      <c r="B161" s="126">
        <v>8</v>
      </c>
      <c r="D161" s="144" t="s">
        <v>423</v>
      </c>
      <c r="E161" s="125">
        <v>2</v>
      </c>
    </row>
    <row r="162" spans="1:5">
      <c r="A162" s="86" t="s">
        <v>405</v>
      </c>
      <c r="B162" s="151">
        <v>1</v>
      </c>
      <c r="D162" s="134" t="s">
        <v>723</v>
      </c>
      <c r="E162" s="131">
        <v>1</v>
      </c>
    </row>
    <row r="163" spans="1:5" ht="14.25">
      <c r="A163" s="95" t="s">
        <v>406</v>
      </c>
      <c r="B163" s="126">
        <v>76</v>
      </c>
      <c r="D163" s="114" t="s">
        <v>424</v>
      </c>
      <c r="E163" s="94">
        <v>1</v>
      </c>
    </row>
    <row r="164" spans="1:5">
      <c r="A164" s="95" t="s">
        <v>407</v>
      </c>
      <c r="B164" s="111">
        <v>26</v>
      </c>
      <c r="D164" s="114" t="s">
        <v>425</v>
      </c>
      <c r="E164" s="94">
        <v>36</v>
      </c>
    </row>
    <row r="165" spans="1:5" ht="14.25">
      <c r="A165" s="95" t="s">
        <v>408</v>
      </c>
      <c r="B165" s="126">
        <v>68</v>
      </c>
      <c r="D165" s="114" t="s">
        <v>426</v>
      </c>
      <c r="E165" s="94">
        <v>28</v>
      </c>
    </row>
    <row r="166" spans="1:5">
      <c r="A166" s="95" t="s">
        <v>409</v>
      </c>
      <c r="B166" s="111">
        <v>8</v>
      </c>
      <c r="D166" s="114" t="s">
        <v>427</v>
      </c>
      <c r="E166" s="113">
        <v>15</v>
      </c>
    </row>
    <row r="167" spans="1:5">
      <c r="A167" s="95" t="s">
        <v>410</v>
      </c>
      <c r="B167" s="111">
        <v>80</v>
      </c>
      <c r="D167" s="114" t="s">
        <v>428</v>
      </c>
      <c r="E167" s="113">
        <v>4</v>
      </c>
    </row>
    <row r="168" spans="1:5">
      <c r="A168" s="97" t="s">
        <v>411</v>
      </c>
      <c r="B168" s="123">
        <v>2</v>
      </c>
      <c r="D168" s="114" t="s">
        <v>429</v>
      </c>
      <c r="E168" s="113">
        <v>40</v>
      </c>
    </row>
    <row r="169" spans="1:5">
      <c r="A169" s="97" t="s">
        <v>412</v>
      </c>
      <c r="B169" s="123">
        <v>19</v>
      </c>
      <c r="D169" s="114" t="s">
        <v>430</v>
      </c>
      <c r="E169" s="94">
        <v>5</v>
      </c>
    </row>
    <row r="170" spans="1:5">
      <c r="A170" s="86" t="s">
        <v>208</v>
      </c>
      <c r="B170" s="140">
        <v>30</v>
      </c>
      <c r="D170" s="114" t="s">
        <v>431</v>
      </c>
      <c r="E170" s="94">
        <v>8</v>
      </c>
    </row>
    <row r="171" spans="1:5">
      <c r="A171" s="98" t="s">
        <v>413</v>
      </c>
      <c r="B171" s="136">
        <v>30</v>
      </c>
      <c r="D171" s="86" t="s">
        <v>432</v>
      </c>
      <c r="E171" s="94">
        <v>4</v>
      </c>
    </row>
    <row r="172" spans="1:5">
      <c r="A172" s="98" t="s">
        <v>414</v>
      </c>
      <c r="B172" s="136">
        <v>1</v>
      </c>
      <c r="D172" s="86" t="s">
        <v>433</v>
      </c>
      <c r="E172" s="152">
        <v>7</v>
      </c>
    </row>
    <row r="173" spans="1:5">
      <c r="A173" s="98" t="s">
        <v>415</v>
      </c>
      <c r="B173" s="136">
        <v>4</v>
      </c>
      <c r="D173" s="114" t="s">
        <v>434</v>
      </c>
      <c r="E173" s="94">
        <v>1</v>
      </c>
    </row>
    <row r="174" spans="1:5">
      <c r="A174" s="98" t="s">
        <v>416</v>
      </c>
      <c r="B174" s="136">
        <v>4</v>
      </c>
      <c r="D174" s="114" t="s">
        <v>435</v>
      </c>
      <c r="E174" s="94">
        <v>28</v>
      </c>
    </row>
    <row r="175" spans="1:5" ht="14.25">
      <c r="A175" s="86" t="s">
        <v>417</v>
      </c>
      <c r="B175" s="126">
        <v>5</v>
      </c>
      <c r="D175" s="114" t="s">
        <v>436</v>
      </c>
      <c r="E175" s="113">
        <v>45</v>
      </c>
    </row>
    <row r="176" spans="1:5">
      <c r="A176" s="98" t="s">
        <v>418</v>
      </c>
      <c r="B176" s="136">
        <v>1</v>
      </c>
      <c r="D176" s="114" t="s">
        <v>437</v>
      </c>
      <c r="E176" s="94">
        <v>4</v>
      </c>
    </row>
    <row r="177" spans="1:5">
      <c r="A177" s="86" t="s">
        <v>419</v>
      </c>
      <c r="B177" s="151">
        <v>1</v>
      </c>
      <c r="D177" s="114" t="s">
        <v>438</v>
      </c>
      <c r="E177" s="94">
        <v>3</v>
      </c>
    </row>
    <row r="178" spans="1:5">
      <c r="A178" s="86" t="s">
        <v>420</v>
      </c>
      <c r="B178" s="111">
        <v>20</v>
      </c>
      <c r="D178" s="114" t="s">
        <v>439</v>
      </c>
      <c r="E178" s="94">
        <v>1</v>
      </c>
    </row>
    <row r="179" spans="1:5">
      <c r="A179" s="86" t="s">
        <v>421</v>
      </c>
      <c r="B179" s="111">
        <v>3</v>
      </c>
      <c r="D179" s="114" t="s">
        <v>440</v>
      </c>
      <c r="E179" s="94">
        <v>1</v>
      </c>
    </row>
    <row r="180" spans="1:5">
      <c r="A180" s="98" t="s">
        <v>422</v>
      </c>
      <c r="B180" s="136">
        <v>2</v>
      </c>
      <c r="D180" s="86" t="s">
        <v>441</v>
      </c>
      <c r="E180" s="152">
        <v>3</v>
      </c>
    </row>
    <row r="181" spans="1:5">
      <c r="A181" s="97" t="s">
        <v>423</v>
      </c>
      <c r="B181" s="123">
        <v>2</v>
      </c>
      <c r="D181" s="114" t="s">
        <v>442</v>
      </c>
      <c r="E181" s="113">
        <v>11</v>
      </c>
    </row>
    <row r="182" spans="1:5">
      <c r="A182" s="86" t="s">
        <v>424</v>
      </c>
      <c r="B182" s="151">
        <v>1</v>
      </c>
      <c r="D182" s="86" t="s">
        <v>705</v>
      </c>
      <c r="E182" s="113">
        <v>20</v>
      </c>
    </row>
    <row r="183" spans="1:5">
      <c r="A183" s="86" t="s">
        <v>425</v>
      </c>
      <c r="B183" s="151">
        <v>36</v>
      </c>
      <c r="D183" s="86" t="s">
        <v>699</v>
      </c>
      <c r="E183" s="113">
        <v>10</v>
      </c>
    </row>
    <row r="184" spans="1:5">
      <c r="A184" s="86" t="s">
        <v>426</v>
      </c>
      <c r="B184" s="151">
        <v>28</v>
      </c>
      <c r="D184" s="86" t="s">
        <v>700</v>
      </c>
      <c r="E184" s="113">
        <v>10</v>
      </c>
    </row>
    <row r="185" spans="1:5">
      <c r="A185" s="86" t="s">
        <v>427</v>
      </c>
      <c r="B185" s="111">
        <v>15</v>
      </c>
      <c r="D185" s="86" t="s">
        <v>701</v>
      </c>
      <c r="E185" s="113">
        <v>20</v>
      </c>
    </row>
    <row r="186" spans="1:5">
      <c r="A186" s="86" t="s">
        <v>428</v>
      </c>
      <c r="B186" s="111">
        <v>4</v>
      </c>
      <c r="D186" s="86" t="s">
        <v>702</v>
      </c>
      <c r="E186" s="113">
        <v>20</v>
      </c>
    </row>
    <row r="187" spans="1:5">
      <c r="A187" s="86" t="s">
        <v>429</v>
      </c>
      <c r="B187" s="111">
        <v>40</v>
      </c>
      <c r="D187" s="86" t="s">
        <v>703</v>
      </c>
      <c r="E187" s="113">
        <v>20</v>
      </c>
    </row>
    <row r="188" spans="1:5">
      <c r="A188" s="86" t="s">
        <v>430</v>
      </c>
      <c r="B188" s="151">
        <v>5</v>
      </c>
      <c r="D188" s="86" t="s">
        <v>704</v>
      </c>
      <c r="E188" s="113">
        <v>5</v>
      </c>
    </row>
    <row r="189" spans="1:5">
      <c r="A189" s="86" t="s">
        <v>431</v>
      </c>
      <c r="B189" s="151">
        <v>8</v>
      </c>
      <c r="D189" s="142" t="s">
        <v>443</v>
      </c>
      <c r="E189" s="143">
        <v>2</v>
      </c>
    </row>
    <row r="190" spans="1:5">
      <c r="A190" s="86" t="s">
        <v>432</v>
      </c>
      <c r="B190" s="151">
        <v>4</v>
      </c>
      <c r="D190" s="137" t="s">
        <v>724</v>
      </c>
      <c r="E190" s="129">
        <v>46</v>
      </c>
    </row>
    <row r="191" spans="1:5">
      <c r="A191" s="86" t="s">
        <v>433</v>
      </c>
      <c r="B191" s="151">
        <v>7</v>
      </c>
      <c r="D191" s="141" t="s">
        <v>444</v>
      </c>
      <c r="E191" s="139">
        <v>1</v>
      </c>
    </row>
    <row r="192" spans="1:5">
      <c r="A192" s="86" t="s">
        <v>434</v>
      </c>
      <c r="B192" s="151">
        <v>1</v>
      </c>
      <c r="D192" s="141" t="s">
        <v>445</v>
      </c>
      <c r="E192" s="139">
        <v>10</v>
      </c>
    </row>
    <row r="193" spans="1:5">
      <c r="A193" s="86" t="s">
        <v>435</v>
      </c>
      <c r="B193" s="151">
        <v>28</v>
      </c>
      <c r="D193" s="141" t="s">
        <v>446</v>
      </c>
      <c r="E193" s="139">
        <v>1</v>
      </c>
    </row>
    <row r="194" spans="1:5">
      <c r="A194" s="86" t="s">
        <v>436</v>
      </c>
      <c r="B194" s="111">
        <v>45</v>
      </c>
      <c r="D194" s="141" t="s">
        <v>447</v>
      </c>
      <c r="E194" s="139">
        <v>3</v>
      </c>
    </row>
    <row r="195" spans="1:5">
      <c r="A195" s="86" t="s">
        <v>437</v>
      </c>
      <c r="B195" s="151">
        <v>4</v>
      </c>
      <c r="D195" s="141" t="s">
        <v>448</v>
      </c>
      <c r="E195" s="139">
        <v>2</v>
      </c>
    </row>
    <row r="196" spans="1:5">
      <c r="A196" s="86" t="s">
        <v>438</v>
      </c>
      <c r="B196" s="151">
        <v>3</v>
      </c>
      <c r="D196" s="141" t="s">
        <v>449</v>
      </c>
      <c r="E196" s="139">
        <v>1</v>
      </c>
    </row>
    <row r="197" spans="1:5">
      <c r="A197" s="86" t="s">
        <v>439</v>
      </c>
      <c r="B197" s="151">
        <v>1</v>
      </c>
      <c r="D197" s="141" t="s">
        <v>450</v>
      </c>
      <c r="E197" s="139">
        <v>1</v>
      </c>
    </row>
    <row r="198" spans="1:5">
      <c r="A198" s="86" t="s">
        <v>440</v>
      </c>
      <c r="B198" s="151">
        <v>1</v>
      </c>
      <c r="D198" s="144" t="s">
        <v>453</v>
      </c>
      <c r="E198" s="125">
        <v>65</v>
      </c>
    </row>
    <row r="199" spans="1:5">
      <c r="A199" s="86" t="s">
        <v>441</v>
      </c>
      <c r="B199" s="151">
        <v>3</v>
      </c>
      <c r="D199" s="153" t="s">
        <v>457</v>
      </c>
      <c r="E199" s="125">
        <v>2</v>
      </c>
    </row>
    <row r="200" spans="1:5">
      <c r="A200" s="86" t="s">
        <v>442</v>
      </c>
      <c r="B200" s="111">
        <v>11</v>
      </c>
      <c r="D200" s="114" t="s">
        <v>458</v>
      </c>
      <c r="E200" s="113">
        <v>4</v>
      </c>
    </row>
    <row r="201" spans="1:5" ht="14.25">
      <c r="A201" s="97" t="s">
        <v>443</v>
      </c>
      <c r="B201" s="126">
        <v>48</v>
      </c>
      <c r="D201" s="144" t="s">
        <v>459</v>
      </c>
      <c r="E201" s="125">
        <v>1</v>
      </c>
    </row>
    <row r="202" spans="1:5">
      <c r="A202" s="98" t="s">
        <v>444</v>
      </c>
      <c r="B202" s="136">
        <v>1</v>
      </c>
      <c r="D202" s="144" t="s">
        <v>460</v>
      </c>
      <c r="E202" s="125">
        <v>5</v>
      </c>
    </row>
    <row r="203" spans="1:5">
      <c r="A203" s="98" t="s">
        <v>445</v>
      </c>
      <c r="B203" s="136">
        <v>10</v>
      </c>
      <c r="D203" s="144" t="s">
        <v>461</v>
      </c>
      <c r="E203" s="125">
        <v>1</v>
      </c>
    </row>
    <row r="204" spans="1:5">
      <c r="A204" s="98" t="s">
        <v>446</v>
      </c>
      <c r="B204" s="136">
        <v>1</v>
      </c>
      <c r="D204" s="144" t="s">
        <v>464</v>
      </c>
      <c r="E204" s="125">
        <v>2</v>
      </c>
    </row>
    <row r="205" spans="1:5">
      <c r="A205" s="98" t="s">
        <v>447</v>
      </c>
      <c r="B205" s="136">
        <v>3</v>
      </c>
      <c r="D205" s="144" t="s">
        <v>451</v>
      </c>
      <c r="E205" s="125">
        <v>2</v>
      </c>
    </row>
    <row r="206" spans="1:5">
      <c r="A206" s="98" t="s">
        <v>448</v>
      </c>
      <c r="B206" s="136">
        <v>2</v>
      </c>
      <c r="D206" s="144" t="s">
        <v>452</v>
      </c>
      <c r="E206" s="125">
        <v>12</v>
      </c>
    </row>
    <row r="207" spans="1:5">
      <c r="A207" s="98" t="s">
        <v>449</v>
      </c>
      <c r="B207" s="136">
        <v>1</v>
      </c>
      <c r="D207" s="144" t="s">
        <v>454</v>
      </c>
      <c r="E207" s="125">
        <v>8</v>
      </c>
    </row>
    <row r="208" spans="1:5">
      <c r="A208" s="98" t="s">
        <v>450</v>
      </c>
      <c r="B208" s="136">
        <v>1</v>
      </c>
      <c r="D208" s="144" t="s">
        <v>455</v>
      </c>
      <c r="E208" s="125">
        <v>6</v>
      </c>
    </row>
    <row r="209" spans="1:5">
      <c r="A209" s="97" t="s">
        <v>451</v>
      </c>
      <c r="B209" s="123">
        <v>2</v>
      </c>
      <c r="D209" s="144" t="s">
        <v>456</v>
      </c>
      <c r="E209" s="125">
        <v>8</v>
      </c>
    </row>
    <row r="210" spans="1:5">
      <c r="A210" s="97" t="s">
        <v>452</v>
      </c>
      <c r="B210" s="123">
        <v>12</v>
      </c>
      <c r="D210" s="142" t="s">
        <v>462</v>
      </c>
      <c r="E210" s="143">
        <v>8</v>
      </c>
    </row>
    <row r="211" spans="1:5">
      <c r="A211" s="97" t="s">
        <v>453</v>
      </c>
      <c r="B211" s="123">
        <v>65</v>
      </c>
      <c r="D211" s="142" t="s">
        <v>725</v>
      </c>
      <c r="E211" s="143">
        <v>1</v>
      </c>
    </row>
    <row r="212" spans="1:5">
      <c r="A212" s="97" t="s">
        <v>454</v>
      </c>
      <c r="B212" s="123">
        <v>8</v>
      </c>
      <c r="D212" s="144" t="s">
        <v>463</v>
      </c>
      <c r="E212" s="125">
        <v>6</v>
      </c>
    </row>
    <row r="213" spans="1:5">
      <c r="A213" s="97" t="s">
        <v>455</v>
      </c>
      <c r="B213" s="123">
        <v>6</v>
      </c>
      <c r="D213" s="144" t="s">
        <v>465</v>
      </c>
      <c r="E213" s="125">
        <v>39</v>
      </c>
    </row>
    <row r="214" spans="1:5">
      <c r="A214" s="97" t="s">
        <v>456</v>
      </c>
      <c r="B214" s="123">
        <v>8</v>
      </c>
      <c r="D214" s="144" t="s">
        <v>466</v>
      </c>
      <c r="E214" s="125">
        <v>9</v>
      </c>
    </row>
    <row r="215" spans="1:5">
      <c r="A215" s="101" t="s">
        <v>457</v>
      </c>
      <c r="B215" s="123">
        <v>2</v>
      </c>
      <c r="D215" s="144" t="s">
        <v>467</v>
      </c>
      <c r="E215" s="125">
        <v>3</v>
      </c>
    </row>
    <row r="216" spans="1:5">
      <c r="A216" s="86" t="s">
        <v>458</v>
      </c>
      <c r="B216" s="111">
        <v>4</v>
      </c>
      <c r="D216" s="144" t="s">
        <v>468</v>
      </c>
      <c r="E216" s="125">
        <v>25</v>
      </c>
    </row>
    <row r="217" spans="1:5">
      <c r="A217" s="97" t="s">
        <v>459</v>
      </c>
      <c r="B217" s="123">
        <v>1</v>
      </c>
      <c r="D217" s="114" t="s">
        <v>469</v>
      </c>
      <c r="E217" s="113">
        <v>1</v>
      </c>
    </row>
    <row r="218" spans="1:5">
      <c r="A218" s="97" t="s">
        <v>460</v>
      </c>
      <c r="B218" s="123">
        <v>5</v>
      </c>
      <c r="D218" s="114" t="s">
        <v>470</v>
      </c>
      <c r="E218" s="113">
        <v>1</v>
      </c>
    </row>
    <row r="219" spans="1:5">
      <c r="A219" s="97" t="s">
        <v>461</v>
      </c>
      <c r="B219" s="123">
        <v>1</v>
      </c>
      <c r="D219" s="86" t="s">
        <v>471</v>
      </c>
      <c r="E219" s="116">
        <v>4</v>
      </c>
    </row>
    <row r="220" spans="1:5" ht="14.25">
      <c r="A220" s="97" t="s">
        <v>462</v>
      </c>
      <c r="B220" s="126">
        <v>9</v>
      </c>
      <c r="D220" s="114" t="s">
        <v>472</v>
      </c>
      <c r="E220" s="113">
        <v>6</v>
      </c>
    </row>
    <row r="221" spans="1:5">
      <c r="A221" s="97" t="s">
        <v>463</v>
      </c>
      <c r="B221" s="123">
        <v>6</v>
      </c>
      <c r="D221" s="114" t="s">
        <v>473</v>
      </c>
      <c r="E221" s="113">
        <v>1</v>
      </c>
    </row>
    <row r="222" spans="1:5">
      <c r="A222" s="97" t="s">
        <v>464</v>
      </c>
      <c r="B222" s="123">
        <v>2</v>
      </c>
      <c r="D222" s="114" t="s">
        <v>474</v>
      </c>
      <c r="E222" s="113">
        <v>1</v>
      </c>
    </row>
    <row r="223" spans="1:5">
      <c r="A223" s="97" t="s">
        <v>465</v>
      </c>
      <c r="B223" s="123">
        <v>39</v>
      </c>
      <c r="D223" s="114" t="s">
        <v>475</v>
      </c>
      <c r="E223" s="113">
        <v>32</v>
      </c>
    </row>
    <row r="224" spans="1:5">
      <c r="A224" s="97" t="s">
        <v>466</v>
      </c>
      <c r="B224" s="123">
        <v>9</v>
      </c>
      <c r="D224" s="114" t="s">
        <v>476</v>
      </c>
      <c r="E224" s="113">
        <v>2</v>
      </c>
    </row>
    <row r="225" spans="1:5">
      <c r="A225" s="97" t="s">
        <v>467</v>
      </c>
      <c r="B225" s="123">
        <v>3</v>
      </c>
      <c r="D225" s="114" t="s">
        <v>477</v>
      </c>
      <c r="E225" s="113">
        <v>1</v>
      </c>
    </row>
    <row r="226" spans="1:5">
      <c r="A226" s="97" t="s">
        <v>468</v>
      </c>
      <c r="B226" s="123">
        <v>25</v>
      </c>
      <c r="D226" s="86" t="s">
        <v>478</v>
      </c>
      <c r="E226" s="113">
        <v>6</v>
      </c>
    </row>
    <row r="227" spans="1:5">
      <c r="A227" s="86" t="s">
        <v>469</v>
      </c>
      <c r="B227" s="111">
        <v>1</v>
      </c>
      <c r="D227" s="114" t="s">
        <v>479</v>
      </c>
      <c r="E227" s="113">
        <v>100</v>
      </c>
    </row>
    <row r="228" spans="1:5">
      <c r="A228" s="86" t="s">
        <v>470</v>
      </c>
      <c r="B228" s="111">
        <v>1</v>
      </c>
      <c r="D228" s="114" t="s">
        <v>480</v>
      </c>
      <c r="E228" s="113">
        <v>15</v>
      </c>
    </row>
    <row r="229" spans="1:5">
      <c r="A229" s="86" t="s">
        <v>471</v>
      </c>
      <c r="B229" s="111">
        <v>4</v>
      </c>
      <c r="D229" s="86" t="s">
        <v>481</v>
      </c>
      <c r="E229" s="113">
        <v>11</v>
      </c>
    </row>
    <row r="230" spans="1:5">
      <c r="A230" s="86" t="s">
        <v>472</v>
      </c>
      <c r="B230" s="111">
        <v>6</v>
      </c>
      <c r="D230" s="114" t="s">
        <v>482</v>
      </c>
      <c r="E230" s="113">
        <v>6</v>
      </c>
    </row>
    <row r="231" spans="1:5">
      <c r="A231" s="86" t="s">
        <v>473</v>
      </c>
      <c r="B231" s="111">
        <v>1</v>
      </c>
      <c r="D231" s="114" t="s">
        <v>483</v>
      </c>
      <c r="E231" s="113">
        <v>26</v>
      </c>
    </row>
    <row r="232" spans="1:5">
      <c r="A232" s="86" t="s">
        <v>474</v>
      </c>
      <c r="B232" s="111">
        <v>1</v>
      </c>
      <c r="D232" s="86" t="s">
        <v>484</v>
      </c>
      <c r="E232" s="113">
        <v>1</v>
      </c>
    </row>
    <row r="233" spans="1:5">
      <c r="A233" s="86" t="s">
        <v>475</v>
      </c>
      <c r="B233" s="111">
        <v>32</v>
      </c>
      <c r="D233" s="86" t="s">
        <v>485</v>
      </c>
      <c r="E233" s="152">
        <v>34</v>
      </c>
    </row>
    <row r="234" spans="1:5">
      <c r="A234" s="86" t="s">
        <v>476</v>
      </c>
      <c r="B234" s="111">
        <v>2</v>
      </c>
      <c r="D234" s="114" t="s">
        <v>486</v>
      </c>
      <c r="E234" s="113">
        <v>6</v>
      </c>
    </row>
    <row r="235" spans="1:5">
      <c r="A235" s="86" t="s">
        <v>477</v>
      </c>
      <c r="B235" s="111">
        <v>1</v>
      </c>
      <c r="D235" s="95" t="s">
        <v>487</v>
      </c>
      <c r="E235" s="113">
        <v>1</v>
      </c>
    </row>
    <row r="236" spans="1:5">
      <c r="A236" s="86" t="s">
        <v>478</v>
      </c>
      <c r="B236" s="111">
        <v>6</v>
      </c>
      <c r="D236" s="95" t="s">
        <v>488</v>
      </c>
      <c r="E236" s="113">
        <v>1</v>
      </c>
    </row>
    <row r="237" spans="1:5">
      <c r="A237" s="86" t="s">
        <v>479</v>
      </c>
      <c r="B237" s="111">
        <v>100</v>
      </c>
      <c r="D237" s="95" t="s">
        <v>489</v>
      </c>
      <c r="E237" s="113">
        <v>2</v>
      </c>
    </row>
    <row r="238" spans="1:5">
      <c r="A238" s="86" t="s">
        <v>480</v>
      </c>
      <c r="B238" s="111">
        <v>15</v>
      </c>
      <c r="D238" s="95" t="s">
        <v>490</v>
      </c>
      <c r="E238" s="113">
        <v>1</v>
      </c>
    </row>
    <row r="239" spans="1:5">
      <c r="A239" s="86" t="s">
        <v>481</v>
      </c>
      <c r="B239" s="111">
        <v>11</v>
      </c>
      <c r="D239" s="102" t="s">
        <v>491</v>
      </c>
      <c r="E239" s="154">
        <v>70</v>
      </c>
    </row>
    <row r="240" spans="1:5">
      <c r="A240" s="86" t="s">
        <v>482</v>
      </c>
      <c r="B240" s="111">
        <v>6</v>
      </c>
      <c r="D240" s="95" t="s">
        <v>492</v>
      </c>
      <c r="E240" s="113">
        <v>4</v>
      </c>
    </row>
    <row r="241" spans="1:5">
      <c r="A241" s="86" t="s">
        <v>483</v>
      </c>
      <c r="B241" s="111">
        <v>26</v>
      </c>
      <c r="D241" s="95" t="s">
        <v>493</v>
      </c>
      <c r="E241" s="113">
        <v>2</v>
      </c>
    </row>
    <row r="242" spans="1:5">
      <c r="A242" s="86" t="s">
        <v>484</v>
      </c>
      <c r="B242" s="111">
        <v>1</v>
      </c>
      <c r="D242" s="95" t="s">
        <v>494</v>
      </c>
      <c r="E242" s="113">
        <v>2</v>
      </c>
    </row>
    <row r="243" spans="1:5">
      <c r="A243" s="86" t="s">
        <v>485</v>
      </c>
      <c r="B243" s="151">
        <v>34</v>
      </c>
      <c r="D243" s="114" t="s">
        <v>495</v>
      </c>
      <c r="E243" s="113">
        <v>20</v>
      </c>
    </row>
    <row r="244" spans="1:5">
      <c r="A244" s="86" t="s">
        <v>486</v>
      </c>
      <c r="B244" s="111">
        <v>6</v>
      </c>
      <c r="D244" s="114" t="s">
        <v>496</v>
      </c>
      <c r="E244" s="94">
        <v>23</v>
      </c>
    </row>
    <row r="245" spans="1:5">
      <c r="A245" s="95" t="s">
        <v>487</v>
      </c>
      <c r="B245" s="111">
        <v>1</v>
      </c>
      <c r="D245" s="86" t="s">
        <v>497</v>
      </c>
      <c r="E245" s="152">
        <v>1</v>
      </c>
    </row>
    <row r="246" spans="1:5">
      <c r="A246" s="95" t="s">
        <v>488</v>
      </c>
      <c r="B246" s="111">
        <v>1</v>
      </c>
      <c r="D246" s="114" t="s">
        <v>498</v>
      </c>
      <c r="E246" s="94">
        <v>3</v>
      </c>
    </row>
    <row r="247" spans="1:5">
      <c r="A247" s="95" t="s">
        <v>489</v>
      </c>
      <c r="B247" s="111">
        <v>2</v>
      </c>
      <c r="D247" s="114" t="s">
        <v>499</v>
      </c>
      <c r="E247" s="94">
        <v>1</v>
      </c>
    </row>
    <row r="248" spans="1:5">
      <c r="A248" s="95" t="s">
        <v>490</v>
      </c>
      <c r="B248" s="111">
        <v>1</v>
      </c>
      <c r="D248" s="114" t="s">
        <v>500</v>
      </c>
      <c r="E248" s="94">
        <v>6</v>
      </c>
    </row>
    <row r="249" spans="1:5">
      <c r="A249" s="102" t="s">
        <v>491</v>
      </c>
      <c r="B249" s="136">
        <v>70</v>
      </c>
      <c r="D249" s="134" t="s">
        <v>501</v>
      </c>
      <c r="E249" s="131">
        <v>2</v>
      </c>
    </row>
    <row r="250" spans="1:5">
      <c r="A250" s="95" t="s">
        <v>492</v>
      </c>
      <c r="B250" s="111">
        <v>4</v>
      </c>
      <c r="D250" s="134" t="s">
        <v>501</v>
      </c>
      <c r="E250" s="131">
        <v>103</v>
      </c>
    </row>
    <row r="251" spans="1:5">
      <c r="A251" s="95" t="s">
        <v>493</v>
      </c>
      <c r="B251" s="111">
        <v>2</v>
      </c>
      <c r="D251" s="137" t="s">
        <v>501</v>
      </c>
      <c r="E251" s="129">
        <v>8</v>
      </c>
    </row>
    <row r="252" spans="1:5">
      <c r="A252" s="95" t="s">
        <v>494</v>
      </c>
      <c r="B252" s="111">
        <v>2</v>
      </c>
      <c r="D252" s="114" t="s">
        <v>502</v>
      </c>
      <c r="E252" s="113">
        <v>52</v>
      </c>
    </row>
    <row r="253" spans="1:5">
      <c r="A253" s="86" t="s">
        <v>495</v>
      </c>
      <c r="B253" s="111">
        <v>20</v>
      </c>
      <c r="D253" s="86" t="s">
        <v>503</v>
      </c>
      <c r="E253" s="152">
        <v>1</v>
      </c>
    </row>
    <row r="254" spans="1:5">
      <c r="A254" s="86" t="s">
        <v>496</v>
      </c>
      <c r="B254" s="151">
        <v>23</v>
      </c>
      <c r="D254" s="86" t="s">
        <v>504</v>
      </c>
      <c r="E254" s="152">
        <v>1</v>
      </c>
    </row>
    <row r="255" spans="1:5">
      <c r="A255" s="86" t="s">
        <v>497</v>
      </c>
      <c r="B255" s="151">
        <v>1</v>
      </c>
      <c r="D255" s="114" t="s">
        <v>505</v>
      </c>
      <c r="E255" s="94">
        <v>4</v>
      </c>
    </row>
    <row r="256" spans="1:5">
      <c r="A256" s="86" t="s">
        <v>498</v>
      </c>
      <c r="B256" s="151">
        <v>3</v>
      </c>
      <c r="D256" s="114" t="s">
        <v>506</v>
      </c>
      <c r="E256" s="94">
        <v>1</v>
      </c>
    </row>
    <row r="257" spans="1:5">
      <c r="A257" s="86" t="s">
        <v>499</v>
      </c>
      <c r="B257" s="151">
        <v>1</v>
      </c>
      <c r="D257" s="114" t="s">
        <v>507</v>
      </c>
      <c r="E257" s="94">
        <v>27</v>
      </c>
    </row>
    <row r="258" spans="1:5">
      <c r="A258" s="86" t="s">
        <v>500</v>
      </c>
      <c r="B258" s="151">
        <v>6</v>
      </c>
      <c r="D258" s="114" t="s">
        <v>508</v>
      </c>
      <c r="E258" s="94">
        <v>18</v>
      </c>
    </row>
    <row r="259" spans="1:5" ht="14.25">
      <c r="A259" s="86" t="s">
        <v>501</v>
      </c>
      <c r="B259" s="126">
        <v>113</v>
      </c>
      <c r="D259" s="86" t="s">
        <v>509</v>
      </c>
      <c r="E259" s="152">
        <v>34</v>
      </c>
    </row>
    <row r="260" spans="1:5">
      <c r="A260" s="86" t="s">
        <v>502</v>
      </c>
      <c r="B260" s="111">
        <v>52</v>
      </c>
      <c r="D260" s="86" t="s">
        <v>510</v>
      </c>
      <c r="E260" s="113">
        <v>2</v>
      </c>
    </row>
    <row r="261" spans="1:5">
      <c r="A261" s="86" t="s">
        <v>503</v>
      </c>
      <c r="B261" s="151">
        <v>1</v>
      </c>
      <c r="D261" s="114" t="s">
        <v>511</v>
      </c>
      <c r="E261" s="94">
        <v>3</v>
      </c>
    </row>
    <row r="262" spans="1:5">
      <c r="A262" s="86" t="s">
        <v>504</v>
      </c>
      <c r="B262" s="151">
        <v>1</v>
      </c>
      <c r="D262" s="114" t="s">
        <v>512</v>
      </c>
      <c r="E262" s="113">
        <v>36</v>
      </c>
    </row>
    <row r="263" spans="1:5">
      <c r="A263" s="86" t="s">
        <v>505</v>
      </c>
      <c r="B263" s="151">
        <v>4</v>
      </c>
      <c r="D263" s="114" t="s">
        <v>513</v>
      </c>
      <c r="E263" s="94">
        <v>1</v>
      </c>
    </row>
    <row r="264" spans="1:5">
      <c r="A264" s="86" t="s">
        <v>506</v>
      </c>
      <c r="B264" s="151">
        <v>1</v>
      </c>
      <c r="D264" s="86" t="s">
        <v>514</v>
      </c>
      <c r="E264" s="152">
        <v>3</v>
      </c>
    </row>
    <row r="265" spans="1:5">
      <c r="A265" s="86" t="s">
        <v>507</v>
      </c>
      <c r="B265" s="151">
        <v>27</v>
      </c>
      <c r="D265" s="114" t="s">
        <v>515</v>
      </c>
      <c r="E265" s="94">
        <v>1</v>
      </c>
    </row>
    <row r="266" spans="1:5">
      <c r="A266" s="86" t="s">
        <v>508</v>
      </c>
      <c r="B266" s="151">
        <v>18</v>
      </c>
      <c r="D266" s="86" t="s">
        <v>516</v>
      </c>
      <c r="E266" s="94">
        <v>2</v>
      </c>
    </row>
    <row r="267" spans="1:5">
      <c r="A267" s="86" t="s">
        <v>509</v>
      </c>
      <c r="B267" s="151">
        <v>34</v>
      </c>
      <c r="D267" s="86" t="s">
        <v>517</v>
      </c>
      <c r="E267" s="113">
        <v>1</v>
      </c>
    </row>
    <row r="268" spans="1:5">
      <c r="A268" s="86" t="s">
        <v>510</v>
      </c>
      <c r="B268" s="111">
        <v>2</v>
      </c>
      <c r="D268" s="114" t="s">
        <v>518</v>
      </c>
      <c r="E268" s="113">
        <v>16</v>
      </c>
    </row>
    <row r="269" spans="1:5">
      <c r="A269" s="86" t="s">
        <v>511</v>
      </c>
      <c r="B269" s="151">
        <v>3</v>
      </c>
      <c r="D269" s="86" t="s">
        <v>519</v>
      </c>
      <c r="E269" s="152">
        <v>1</v>
      </c>
    </row>
    <row r="270" spans="1:5">
      <c r="A270" s="86" t="s">
        <v>512</v>
      </c>
      <c r="B270" s="111">
        <v>36</v>
      </c>
      <c r="D270" s="86" t="s">
        <v>520</v>
      </c>
      <c r="E270" s="152">
        <v>14</v>
      </c>
    </row>
    <row r="271" spans="1:5">
      <c r="A271" s="86" t="s">
        <v>513</v>
      </c>
      <c r="B271" s="151">
        <v>1</v>
      </c>
      <c r="D271" s="112" t="s">
        <v>521</v>
      </c>
      <c r="E271" s="113">
        <v>50</v>
      </c>
    </row>
    <row r="272" spans="1:5">
      <c r="A272" s="86" t="s">
        <v>514</v>
      </c>
      <c r="B272" s="151">
        <v>3</v>
      </c>
      <c r="D272" s="86" t="s">
        <v>522</v>
      </c>
      <c r="E272" s="113">
        <v>2</v>
      </c>
    </row>
    <row r="273" spans="1:5">
      <c r="A273" s="86" t="s">
        <v>515</v>
      </c>
      <c r="B273" s="151">
        <v>1</v>
      </c>
      <c r="D273" s="114" t="s">
        <v>523</v>
      </c>
      <c r="E273" s="113">
        <v>77</v>
      </c>
    </row>
    <row r="274" spans="1:5">
      <c r="A274" s="86" t="s">
        <v>516</v>
      </c>
      <c r="B274" s="151">
        <v>2</v>
      </c>
      <c r="D274" s="114" t="s">
        <v>524</v>
      </c>
      <c r="E274" s="113">
        <v>3</v>
      </c>
    </row>
    <row r="275" spans="1:5">
      <c r="A275" s="86" t="s">
        <v>517</v>
      </c>
      <c r="B275" s="111">
        <v>1</v>
      </c>
      <c r="D275" s="114" t="s">
        <v>525</v>
      </c>
      <c r="E275" s="113">
        <v>1</v>
      </c>
    </row>
    <row r="276" spans="1:5">
      <c r="A276" s="86" t="s">
        <v>518</v>
      </c>
      <c r="B276" s="111">
        <v>16</v>
      </c>
      <c r="D276" s="114" t="s">
        <v>526</v>
      </c>
      <c r="E276" s="113">
        <v>1</v>
      </c>
    </row>
    <row r="277" spans="1:5">
      <c r="A277" s="86" t="s">
        <v>519</v>
      </c>
      <c r="B277" s="151">
        <v>1</v>
      </c>
      <c r="D277" s="114" t="s">
        <v>527</v>
      </c>
      <c r="E277" s="113">
        <v>2</v>
      </c>
    </row>
    <row r="278" spans="1:5">
      <c r="A278" s="86" t="s">
        <v>520</v>
      </c>
      <c r="B278" s="151">
        <v>14</v>
      </c>
      <c r="D278" s="114" t="s">
        <v>528</v>
      </c>
      <c r="E278" s="113">
        <v>1</v>
      </c>
    </row>
    <row r="279" spans="1:5">
      <c r="A279" s="95" t="s">
        <v>521</v>
      </c>
      <c r="B279" s="111">
        <v>50</v>
      </c>
      <c r="D279" s="114" t="s">
        <v>529</v>
      </c>
      <c r="E279" s="113">
        <v>2</v>
      </c>
    </row>
    <row r="280" spans="1:5">
      <c r="A280" s="86" t="s">
        <v>522</v>
      </c>
      <c r="B280" s="111">
        <v>2</v>
      </c>
      <c r="D280" s="114" t="s">
        <v>530</v>
      </c>
      <c r="E280" s="113">
        <v>1</v>
      </c>
    </row>
    <row r="281" spans="1:5">
      <c r="A281" s="86" t="s">
        <v>523</v>
      </c>
      <c r="B281" s="111">
        <v>77</v>
      </c>
      <c r="D281" s="114" t="s">
        <v>531</v>
      </c>
      <c r="E281" s="113">
        <v>1</v>
      </c>
    </row>
    <row r="282" spans="1:5">
      <c r="A282" s="86" t="s">
        <v>524</v>
      </c>
      <c r="B282" s="111">
        <v>3</v>
      </c>
      <c r="D282" s="114" t="s">
        <v>532</v>
      </c>
      <c r="E282" s="113">
        <v>7</v>
      </c>
    </row>
    <row r="283" spans="1:5">
      <c r="A283" s="86" t="s">
        <v>525</v>
      </c>
      <c r="B283" s="111">
        <v>1</v>
      </c>
      <c r="D283" s="86" t="s">
        <v>533</v>
      </c>
      <c r="E283" s="113">
        <v>8</v>
      </c>
    </row>
    <row r="284" spans="1:5">
      <c r="A284" s="86" t="s">
        <v>526</v>
      </c>
      <c r="B284" s="111">
        <v>1</v>
      </c>
      <c r="D284" s="86" t="s">
        <v>534</v>
      </c>
      <c r="E284" s="113">
        <v>1</v>
      </c>
    </row>
    <row r="285" spans="1:5">
      <c r="A285" s="86" t="s">
        <v>527</v>
      </c>
      <c r="B285" s="111">
        <v>2</v>
      </c>
      <c r="D285" s="86" t="s">
        <v>535</v>
      </c>
      <c r="E285" s="113">
        <v>1</v>
      </c>
    </row>
    <row r="286" spans="1:5">
      <c r="A286" s="86" t="s">
        <v>528</v>
      </c>
      <c r="B286" s="111">
        <v>1</v>
      </c>
      <c r="D286" s="86" t="s">
        <v>536</v>
      </c>
      <c r="E286" s="113">
        <v>10</v>
      </c>
    </row>
    <row r="287" spans="1:5">
      <c r="A287" s="86" t="s">
        <v>529</v>
      </c>
      <c r="B287" s="111">
        <v>2</v>
      </c>
      <c r="D287" s="86" t="s">
        <v>537</v>
      </c>
      <c r="E287" s="113">
        <v>1</v>
      </c>
    </row>
    <row r="288" spans="1:5">
      <c r="A288" s="86" t="s">
        <v>530</v>
      </c>
      <c r="B288" s="111">
        <v>1</v>
      </c>
      <c r="D288" s="86" t="s">
        <v>538</v>
      </c>
      <c r="E288" s="113">
        <v>2</v>
      </c>
    </row>
    <row r="289" spans="1:5">
      <c r="A289" s="86" t="s">
        <v>531</v>
      </c>
      <c r="B289" s="111">
        <v>1</v>
      </c>
      <c r="D289" s="86" t="s">
        <v>539</v>
      </c>
      <c r="E289" s="113">
        <v>78</v>
      </c>
    </row>
    <row r="290" spans="1:5">
      <c r="A290" s="86" t="s">
        <v>532</v>
      </c>
      <c r="B290" s="111">
        <v>7</v>
      </c>
      <c r="D290" s="86" t="s">
        <v>540</v>
      </c>
      <c r="E290" s="113">
        <v>1</v>
      </c>
    </row>
    <row r="291" spans="1:5">
      <c r="A291" s="86" t="s">
        <v>533</v>
      </c>
      <c r="B291" s="111">
        <v>8</v>
      </c>
      <c r="D291" s="86" t="s">
        <v>541</v>
      </c>
      <c r="E291" s="113">
        <v>2</v>
      </c>
    </row>
    <row r="292" spans="1:5">
      <c r="A292" s="86" t="s">
        <v>534</v>
      </c>
      <c r="B292" s="111">
        <v>1</v>
      </c>
      <c r="D292" s="86" t="s">
        <v>542</v>
      </c>
      <c r="E292" s="113">
        <v>28</v>
      </c>
    </row>
    <row r="293" spans="1:5">
      <c r="A293" s="86" t="s">
        <v>535</v>
      </c>
      <c r="B293" s="111">
        <v>1</v>
      </c>
      <c r="D293" s="86" t="s">
        <v>543</v>
      </c>
      <c r="E293" s="113">
        <v>25</v>
      </c>
    </row>
    <row r="294" spans="1:5">
      <c r="A294" s="86" t="s">
        <v>536</v>
      </c>
      <c r="B294" s="111">
        <v>10</v>
      </c>
      <c r="D294" s="86" t="s">
        <v>543</v>
      </c>
      <c r="E294" s="94">
        <v>4</v>
      </c>
    </row>
    <row r="295" spans="1:5">
      <c r="A295" s="86" t="s">
        <v>537</v>
      </c>
      <c r="B295" s="111">
        <v>1</v>
      </c>
      <c r="D295" s="86" t="s">
        <v>544</v>
      </c>
      <c r="E295" s="113">
        <v>2</v>
      </c>
    </row>
    <row r="296" spans="1:5">
      <c r="A296" s="86" t="s">
        <v>538</v>
      </c>
      <c r="B296" s="111">
        <v>2</v>
      </c>
      <c r="D296" s="86" t="s">
        <v>545</v>
      </c>
      <c r="E296" s="113">
        <v>1</v>
      </c>
    </row>
    <row r="297" spans="1:5">
      <c r="A297" s="86" t="s">
        <v>539</v>
      </c>
      <c r="B297" s="111">
        <v>78</v>
      </c>
      <c r="D297" s="114" t="s">
        <v>546</v>
      </c>
      <c r="E297" s="113">
        <v>4</v>
      </c>
    </row>
    <row r="298" spans="1:5">
      <c r="A298" s="86" t="s">
        <v>540</v>
      </c>
      <c r="B298" s="111">
        <v>1</v>
      </c>
      <c r="D298" s="137" t="s">
        <v>547</v>
      </c>
      <c r="E298" s="129">
        <v>2</v>
      </c>
    </row>
    <row r="299" spans="1:5">
      <c r="A299" s="86" t="s">
        <v>541</v>
      </c>
      <c r="B299" s="111">
        <v>2</v>
      </c>
      <c r="D299" s="114" t="s">
        <v>548</v>
      </c>
      <c r="E299" s="113">
        <f>1</f>
        <v>1</v>
      </c>
    </row>
    <row r="300" spans="1:5">
      <c r="A300" s="86" t="s">
        <v>542</v>
      </c>
      <c r="B300" s="111">
        <v>28</v>
      </c>
      <c r="D300" s="155" t="s">
        <v>726</v>
      </c>
      <c r="E300" s="156">
        <v>10</v>
      </c>
    </row>
    <row r="301" spans="1:5">
      <c r="A301" s="86" t="s">
        <v>543</v>
      </c>
      <c r="B301" s="111">
        <v>25</v>
      </c>
      <c r="D301" s="114" t="s">
        <v>549</v>
      </c>
      <c r="E301" s="113">
        <f>1</f>
        <v>1</v>
      </c>
    </row>
    <row r="302" spans="1:5">
      <c r="A302" s="86" t="s">
        <v>543</v>
      </c>
      <c r="B302" s="151">
        <v>4</v>
      </c>
      <c r="D302" s="114" t="s">
        <v>550</v>
      </c>
      <c r="E302" s="113">
        <f>6+2+3+6+2</f>
        <v>19</v>
      </c>
    </row>
    <row r="303" spans="1:5">
      <c r="A303" s="86" t="s">
        <v>544</v>
      </c>
      <c r="B303" s="111">
        <v>2</v>
      </c>
      <c r="D303" s="114" t="s">
        <v>551</v>
      </c>
      <c r="E303" s="113">
        <f>3+4+3</f>
        <v>10</v>
      </c>
    </row>
    <row r="304" spans="1:5">
      <c r="A304" s="86" t="s">
        <v>545</v>
      </c>
      <c r="B304" s="111">
        <v>1</v>
      </c>
      <c r="D304" s="114" t="s">
        <v>552</v>
      </c>
      <c r="E304" s="113">
        <f>6+9+4+14+7+12+11+15+19</f>
        <v>97</v>
      </c>
    </row>
    <row r="305" spans="1:5">
      <c r="A305" s="86" t="s">
        <v>546</v>
      </c>
      <c r="B305" s="111">
        <v>4</v>
      </c>
      <c r="D305" s="114" t="s">
        <v>553</v>
      </c>
      <c r="E305" s="113">
        <v>1</v>
      </c>
    </row>
    <row r="306" spans="1:5" ht="14.25">
      <c r="A306" s="98" t="s">
        <v>547</v>
      </c>
      <c r="B306" s="126">
        <v>12</v>
      </c>
      <c r="D306" s="114" t="s">
        <v>554</v>
      </c>
      <c r="E306" s="113">
        <f>4</f>
        <v>4</v>
      </c>
    </row>
    <row r="307" spans="1:5">
      <c r="A307" s="86" t="s">
        <v>548</v>
      </c>
      <c r="B307" s="111">
        <f>1</f>
        <v>1</v>
      </c>
      <c r="D307" s="114" t="s">
        <v>555</v>
      </c>
      <c r="E307" s="113">
        <f>4</f>
        <v>4</v>
      </c>
    </row>
    <row r="308" spans="1:5">
      <c r="A308" s="86" t="s">
        <v>549</v>
      </c>
      <c r="B308" s="111">
        <f>1</f>
        <v>1</v>
      </c>
      <c r="D308" s="114" t="s">
        <v>556</v>
      </c>
      <c r="E308" s="113">
        <v>2</v>
      </c>
    </row>
    <row r="309" spans="1:5">
      <c r="A309" s="86" t="s">
        <v>550</v>
      </c>
      <c r="B309" s="111">
        <f>6+2+3+6+2</f>
        <v>19</v>
      </c>
      <c r="D309" s="149" t="s">
        <v>557</v>
      </c>
      <c r="E309" s="94">
        <v>3</v>
      </c>
    </row>
    <row r="310" spans="1:5">
      <c r="A310" s="86" t="s">
        <v>551</v>
      </c>
      <c r="B310" s="111">
        <f>3+4+3</f>
        <v>10</v>
      </c>
      <c r="D310" s="149" t="s">
        <v>558</v>
      </c>
      <c r="E310" s="94">
        <v>20</v>
      </c>
    </row>
    <row r="311" spans="1:5">
      <c r="A311" s="86" t="s">
        <v>552</v>
      </c>
      <c r="B311" s="111">
        <f>6+9+4+14+7+12+11+15+19</f>
        <v>97</v>
      </c>
      <c r="D311" s="86" t="s">
        <v>559</v>
      </c>
      <c r="E311" s="152">
        <v>5</v>
      </c>
    </row>
    <row r="312" spans="1:5">
      <c r="A312" s="86" t="s">
        <v>553</v>
      </c>
      <c r="B312" s="111">
        <v>1</v>
      </c>
      <c r="D312" s="86" t="s">
        <v>560</v>
      </c>
      <c r="E312" s="152">
        <v>5</v>
      </c>
    </row>
    <row r="313" spans="1:5">
      <c r="A313" s="86" t="s">
        <v>554</v>
      </c>
      <c r="B313" s="111">
        <f>4</f>
        <v>4</v>
      </c>
      <c r="D313" s="86" t="s">
        <v>561</v>
      </c>
      <c r="E313" s="152">
        <v>5</v>
      </c>
    </row>
    <row r="314" spans="1:5">
      <c r="A314" s="86" t="s">
        <v>555</v>
      </c>
      <c r="B314" s="111">
        <f>4</f>
        <v>4</v>
      </c>
      <c r="D314" s="114" t="s">
        <v>562</v>
      </c>
      <c r="E314" s="113">
        <v>36</v>
      </c>
    </row>
    <row r="315" spans="1:5">
      <c r="A315" s="86" t="s">
        <v>556</v>
      </c>
      <c r="B315" s="111">
        <v>2</v>
      </c>
      <c r="D315" s="134" t="s">
        <v>563</v>
      </c>
      <c r="E315" s="131">
        <v>5</v>
      </c>
    </row>
    <row r="316" spans="1:5">
      <c r="A316" s="100" t="s">
        <v>557</v>
      </c>
      <c r="B316" s="151">
        <v>3</v>
      </c>
      <c r="D316" s="134" t="s">
        <v>563</v>
      </c>
      <c r="E316" s="131">
        <v>3</v>
      </c>
    </row>
    <row r="317" spans="1:5">
      <c r="A317" s="100" t="s">
        <v>558</v>
      </c>
      <c r="B317" s="151">
        <v>20</v>
      </c>
      <c r="D317" s="134" t="s">
        <v>563</v>
      </c>
      <c r="E317" s="131">
        <v>2</v>
      </c>
    </row>
    <row r="318" spans="1:5">
      <c r="A318" s="86" t="s">
        <v>559</v>
      </c>
      <c r="B318" s="151">
        <v>5</v>
      </c>
      <c r="D318" s="134" t="s">
        <v>563</v>
      </c>
      <c r="E318" s="131">
        <v>180</v>
      </c>
    </row>
    <row r="319" spans="1:5">
      <c r="A319" s="86" t="s">
        <v>560</v>
      </c>
      <c r="B319" s="151">
        <v>5</v>
      </c>
      <c r="D319" s="114" t="s">
        <v>564</v>
      </c>
      <c r="E319" s="113">
        <v>4</v>
      </c>
    </row>
    <row r="320" spans="1:5">
      <c r="A320" s="86" t="s">
        <v>561</v>
      </c>
      <c r="B320" s="151">
        <v>5</v>
      </c>
      <c r="D320" s="114" t="s">
        <v>565</v>
      </c>
      <c r="E320" s="113">
        <v>72</v>
      </c>
    </row>
    <row r="321" spans="1:5">
      <c r="A321" s="86" t="s">
        <v>562</v>
      </c>
      <c r="B321" s="111">
        <v>36</v>
      </c>
      <c r="D321" s="114" t="s">
        <v>566</v>
      </c>
      <c r="E321" s="113">
        <v>20</v>
      </c>
    </row>
    <row r="322" spans="1:5" ht="14.25">
      <c r="A322" s="86" t="s">
        <v>563</v>
      </c>
      <c r="B322" s="126">
        <v>190</v>
      </c>
      <c r="D322" s="114" t="s">
        <v>567</v>
      </c>
      <c r="E322" s="113">
        <v>4</v>
      </c>
    </row>
    <row r="323" spans="1:5">
      <c r="A323" s="86" t="s">
        <v>564</v>
      </c>
      <c r="B323" s="111">
        <v>4</v>
      </c>
      <c r="D323" s="114" t="s">
        <v>568</v>
      </c>
      <c r="E323" s="113">
        <v>6</v>
      </c>
    </row>
    <row r="324" spans="1:5">
      <c r="A324" s="86" t="s">
        <v>565</v>
      </c>
      <c r="B324" s="111">
        <v>72</v>
      </c>
      <c r="D324" s="114" t="s">
        <v>569</v>
      </c>
      <c r="E324" s="113">
        <v>36</v>
      </c>
    </row>
    <row r="325" spans="1:5">
      <c r="A325" s="86" t="s">
        <v>566</v>
      </c>
      <c r="B325" s="111">
        <v>20</v>
      </c>
      <c r="D325" s="114" t="s">
        <v>570</v>
      </c>
      <c r="E325" s="113">
        <v>4</v>
      </c>
    </row>
    <row r="326" spans="1:5">
      <c r="A326" s="86" t="s">
        <v>567</v>
      </c>
      <c r="B326" s="111">
        <v>4</v>
      </c>
      <c r="D326" s="114" t="s">
        <v>571</v>
      </c>
      <c r="E326" s="113">
        <v>4</v>
      </c>
    </row>
    <row r="327" spans="1:5">
      <c r="A327" s="86" t="s">
        <v>568</v>
      </c>
      <c r="B327" s="111">
        <v>6</v>
      </c>
      <c r="D327" s="114" t="s">
        <v>572</v>
      </c>
      <c r="E327" s="113">
        <v>36</v>
      </c>
    </row>
    <row r="328" spans="1:5">
      <c r="A328" s="86" t="s">
        <v>569</v>
      </c>
      <c r="B328" s="111">
        <v>36</v>
      </c>
      <c r="D328" s="114" t="s">
        <v>573</v>
      </c>
      <c r="E328" s="113">
        <v>4</v>
      </c>
    </row>
    <row r="329" spans="1:5">
      <c r="A329" s="86" t="s">
        <v>570</v>
      </c>
      <c r="B329" s="111">
        <v>4</v>
      </c>
      <c r="D329" s="114" t="s">
        <v>574</v>
      </c>
      <c r="E329" s="113">
        <v>4</v>
      </c>
    </row>
    <row r="330" spans="1:5">
      <c r="A330" s="86" t="s">
        <v>571</v>
      </c>
      <c r="B330" s="111">
        <v>4</v>
      </c>
      <c r="D330" s="114" t="s">
        <v>575</v>
      </c>
      <c r="E330" s="113">
        <v>15</v>
      </c>
    </row>
    <row r="331" spans="1:5">
      <c r="A331" s="86" t="s">
        <v>572</v>
      </c>
      <c r="B331" s="111">
        <v>36</v>
      </c>
      <c r="D331" s="86" t="s">
        <v>576</v>
      </c>
      <c r="E331" s="113">
        <v>11</v>
      </c>
    </row>
    <row r="332" spans="1:5">
      <c r="A332" s="86" t="s">
        <v>573</v>
      </c>
      <c r="B332" s="111">
        <v>4</v>
      </c>
      <c r="D332" s="102" t="s">
        <v>577</v>
      </c>
      <c r="E332" s="154">
        <v>5</v>
      </c>
    </row>
    <row r="333" spans="1:5">
      <c r="A333" s="86" t="s">
        <v>574</v>
      </c>
      <c r="B333" s="111">
        <v>4</v>
      </c>
      <c r="D333" s="141" t="s">
        <v>578</v>
      </c>
      <c r="E333" s="139">
        <v>4</v>
      </c>
    </row>
    <row r="334" spans="1:5">
      <c r="A334" s="86" t="s">
        <v>575</v>
      </c>
      <c r="B334" s="111">
        <v>15</v>
      </c>
      <c r="D334" s="141" t="s">
        <v>579</v>
      </c>
      <c r="E334" s="139">
        <v>69</v>
      </c>
    </row>
    <row r="335" spans="1:5">
      <c r="A335" s="86" t="s">
        <v>576</v>
      </c>
      <c r="B335" s="111">
        <v>11</v>
      </c>
      <c r="D335" s="141" t="s">
        <v>580</v>
      </c>
      <c r="E335" s="139">
        <v>1</v>
      </c>
    </row>
    <row r="336" spans="1:5">
      <c r="A336" s="102" t="s">
        <v>577</v>
      </c>
      <c r="B336" s="136">
        <v>5</v>
      </c>
      <c r="D336" s="141" t="s">
        <v>581</v>
      </c>
      <c r="E336" s="139">
        <v>5</v>
      </c>
    </row>
    <row r="337" spans="1:5">
      <c r="A337" s="98" t="s">
        <v>578</v>
      </c>
      <c r="B337" s="136">
        <v>4</v>
      </c>
      <c r="D337" s="141" t="s">
        <v>582</v>
      </c>
      <c r="E337" s="139">
        <v>2</v>
      </c>
    </row>
    <row r="338" spans="1:5">
      <c r="A338" s="98" t="s">
        <v>579</v>
      </c>
      <c r="B338" s="136">
        <v>69</v>
      </c>
      <c r="D338" s="141" t="s">
        <v>583</v>
      </c>
      <c r="E338" s="139">
        <v>27</v>
      </c>
    </row>
    <row r="339" spans="1:5">
      <c r="A339" s="98" t="s">
        <v>580</v>
      </c>
      <c r="B339" s="136">
        <v>1</v>
      </c>
      <c r="D339" s="141" t="s">
        <v>584</v>
      </c>
      <c r="E339" s="139">
        <v>4</v>
      </c>
    </row>
    <row r="340" spans="1:5">
      <c r="A340" s="98" t="s">
        <v>581</v>
      </c>
      <c r="B340" s="136">
        <v>5</v>
      </c>
      <c r="D340" s="141" t="s">
        <v>585</v>
      </c>
      <c r="E340" s="139">
        <v>2</v>
      </c>
    </row>
    <row r="341" spans="1:5">
      <c r="A341" s="98" t="s">
        <v>582</v>
      </c>
      <c r="B341" s="136">
        <v>2</v>
      </c>
      <c r="D341" s="141" t="s">
        <v>586</v>
      </c>
      <c r="E341" s="139">
        <v>1</v>
      </c>
    </row>
    <row r="342" spans="1:5">
      <c r="A342" s="98" t="s">
        <v>583</v>
      </c>
      <c r="B342" s="136">
        <v>27</v>
      </c>
      <c r="D342" s="141" t="s">
        <v>587</v>
      </c>
      <c r="E342" s="139">
        <v>2</v>
      </c>
    </row>
    <row r="343" spans="1:5">
      <c r="A343" s="98" t="s">
        <v>584</v>
      </c>
      <c r="B343" s="136">
        <v>4</v>
      </c>
      <c r="D343" s="144" t="s">
        <v>588</v>
      </c>
      <c r="E343" s="125">
        <v>6</v>
      </c>
    </row>
    <row r="344" spans="1:5">
      <c r="A344" s="98" t="s">
        <v>585</v>
      </c>
      <c r="B344" s="136">
        <v>2</v>
      </c>
      <c r="D344" s="114" t="s">
        <v>589</v>
      </c>
      <c r="E344" s="113">
        <v>28</v>
      </c>
    </row>
    <row r="345" spans="1:5">
      <c r="A345" s="98" t="s">
        <v>586</v>
      </c>
      <c r="B345" s="136">
        <v>1</v>
      </c>
      <c r="D345" s="114" t="s">
        <v>602</v>
      </c>
      <c r="E345" s="113">
        <v>9</v>
      </c>
    </row>
    <row r="346" spans="1:5">
      <c r="A346" s="98" t="s">
        <v>587</v>
      </c>
      <c r="B346" s="136">
        <v>2</v>
      </c>
      <c r="D346" s="114" t="s">
        <v>590</v>
      </c>
      <c r="E346" s="113">
        <v>18</v>
      </c>
    </row>
    <row r="347" spans="1:5">
      <c r="A347" s="97" t="s">
        <v>588</v>
      </c>
      <c r="B347" s="123">
        <v>6</v>
      </c>
      <c r="D347" s="115" t="s">
        <v>591</v>
      </c>
      <c r="E347" s="113">
        <v>2</v>
      </c>
    </row>
    <row r="348" spans="1:5">
      <c r="A348" s="86" t="s">
        <v>589</v>
      </c>
      <c r="B348" s="111">
        <v>28</v>
      </c>
      <c r="D348" s="115" t="s">
        <v>592</v>
      </c>
      <c r="E348" s="113">
        <v>2</v>
      </c>
    </row>
    <row r="349" spans="1:5">
      <c r="A349" s="86" t="s">
        <v>590</v>
      </c>
      <c r="B349" s="111">
        <v>18</v>
      </c>
      <c r="D349" s="115" t="s">
        <v>593</v>
      </c>
      <c r="E349" s="113">
        <v>2</v>
      </c>
    </row>
    <row r="350" spans="1:5" ht="25.5">
      <c r="A350" s="99" t="s">
        <v>591</v>
      </c>
      <c r="B350" s="111">
        <v>2</v>
      </c>
      <c r="D350" s="115" t="s">
        <v>594</v>
      </c>
      <c r="E350" s="113">
        <v>2</v>
      </c>
    </row>
    <row r="351" spans="1:5" ht="25.5">
      <c r="A351" s="99" t="s">
        <v>592</v>
      </c>
      <c r="B351" s="111">
        <v>2</v>
      </c>
      <c r="D351" s="114" t="s">
        <v>595</v>
      </c>
      <c r="E351" s="113">
        <v>30</v>
      </c>
    </row>
    <row r="352" spans="1:5">
      <c r="A352" s="99" t="s">
        <v>593</v>
      </c>
      <c r="B352" s="111">
        <v>2</v>
      </c>
      <c r="D352" s="114" t="s">
        <v>596</v>
      </c>
      <c r="E352" s="113">
        <v>20</v>
      </c>
    </row>
    <row r="353" spans="1:5">
      <c r="A353" s="99" t="s">
        <v>594</v>
      </c>
      <c r="B353" s="111">
        <v>2</v>
      </c>
      <c r="D353" s="114" t="s">
        <v>597</v>
      </c>
      <c r="E353" s="113">
        <v>2</v>
      </c>
    </row>
    <row r="354" spans="1:5">
      <c r="A354" s="86" t="s">
        <v>595</v>
      </c>
      <c r="B354" s="111">
        <v>30</v>
      </c>
      <c r="D354" s="96" t="s">
        <v>598</v>
      </c>
      <c r="E354" s="113">
        <v>2</v>
      </c>
    </row>
    <row r="355" spans="1:5">
      <c r="A355" s="86" t="s">
        <v>596</v>
      </c>
      <c r="B355" s="111">
        <v>20</v>
      </c>
      <c r="D355" s="86" t="s">
        <v>599</v>
      </c>
      <c r="E355" s="113">
        <v>2</v>
      </c>
    </row>
    <row r="356" spans="1:5">
      <c r="A356" s="86" t="s">
        <v>597</v>
      </c>
      <c r="B356" s="111">
        <v>2</v>
      </c>
      <c r="D356" s="114" t="s">
        <v>600</v>
      </c>
      <c r="E356" s="113">
        <v>20</v>
      </c>
    </row>
    <row r="357" spans="1:5">
      <c r="A357" s="96" t="s">
        <v>598</v>
      </c>
      <c r="B357" s="111">
        <v>2</v>
      </c>
      <c r="D357" s="86" t="s">
        <v>601</v>
      </c>
      <c r="E357" s="113">
        <v>2</v>
      </c>
    </row>
    <row r="358" spans="1:5">
      <c r="A358" s="86" t="s">
        <v>599</v>
      </c>
      <c r="B358" s="111">
        <v>2</v>
      </c>
      <c r="D358" s="114" t="s">
        <v>603</v>
      </c>
      <c r="E358" s="113">
        <v>13</v>
      </c>
    </row>
    <row r="359" spans="1:5">
      <c r="A359" s="86" t="s">
        <v>600</v>
      </c>
      <c r="B359" s="111">
        <v>20</v>
      </c>
      <c r="D359" s="115" t="s">
        <v>604</v>
      </c>
      <c r="E359" s="113">
        <v>5</v>
      </c>
    </row>
    <row r="360" spans="1:5">
      <c r="A360" s="86" t="s">
        <v>601</v>
      </c>
      <c r="B360" s="111">
        <v>2</v>
      </c>
      <c r="D360" s="115" t="s">
        <v>605</v>
      </c>
      <c r="E360" s="113">
        <v>30</v>
      </c>
    </row>
    <row r="361" spans="1:5">
      <c r="A361" s="86" t="s">
        <v>602</v>
      </c>
      <c r="B361" s="111">
        <v>9</v>
      </c>
      <c r="D361" s="86" t="s">
        <v>606</v>
      </c>
      <c r="E361" s="113">
        <v>6</v>
      </c>
    </row>
    <row r="362" spans="1:5">
      <c r="A362" s="86" t="s">
        <v>603</v>
      </c>
      <c r="B362" s="111">
        <v>13</v>
      </c>
      <c r="D362" s="144" t="s">
        <v>607</v>
      </c>
      <c r="E362" s="125">
        <v>1</v>
      </c>
    </row>
    <row r="363" spans="1:5">
      <c r="A363" s="99" t="s">
        <v>604</v>
      </c>
      <c r="B363" s="111">
        <v>5</v>
      </c>
      <c r="D363" s="114" t="s">
        <v>608</v>
      </c>
      <c r="E363" s="113">
        <v>3</v>
      </c>
    </row>
    <row r="364" spans="1:5">
      <c r="A364" s="99" t="s">
        <v>605</v>
      </c>
      <c r="B364" s="111">
        <v>30</v>
      </c>
      <c r="D364" s="103" t="s">
        <v>609</v>
      </c>
      <c r="E364" s="94">
        <v>1</v>
      </c>
    </row>
    <row r="365" spans="1:5">
      <c r="A365" s="86" t="s">
        <v>606</v>
      </c>
      <c r="B365" s="111">
        <v>6</v>
      </c>
      <c r="D365" s="114" t="s">
        <v>610</v>
      </c>
      <c r="E365" s="113">
        <v>5</v>
      </c>
    </row>
    <row r="366" spans="1:5">
      <c r="A366" s="97" t="s">
        <v>607</v>
      </c>
      <c r="B366" s="123">
        <v>1</v>
      </c>
      <c r="D366" s="114" t="s">
        <v>611</v>
      </c>
      <c r="E366" s="113">
        <v>15</v>
      </c>
    </row>
    <row r="367" spans="1:5">
      <c r="A367" s="86" t="s">
        <v>608</v>
      </c>
      <c r="B367" s="111">
        <v>3</v>
      </c>
      <c r="D367" s="114" t="s">
        <v>612</v>
      </c>
      <c r="E367" s="113">
        <v>45</v>
      </c>
    </row>
    <row r="368" spans="1:5">
      <c r="A368" s="103" t="s">
        <v>609</v>
      </c>
      <c r="B368" s="151">
        <v>1</v>
      </c>
      <c r="D368" s="114" t="s">
        <v>613</v>
      </c>
      <c r="E368" s="113">
        <v>1</v>
      </c>
    </row>
    <row r="369" spans="1:5">
      <c r="A369" s="86" t="s">
        <v>610</v>
      </c>
      <c r="B369" s="111">
        <v>5</v>
      </c>
      <c r="D369" s="114" t="s">
        <v>614</v>
      </c>
      <c r="E369" s="113">
        <v>15</v>
      </c>
    </row>
    <row r="370" spans="1:5">
      <c r="A370" s="86" t="s">
        <v>611</v>
      </c>
      <c r="B370" s="111">
        <v>15</v>
      </c>
      <c r="D370" s="114" t="s">
        <v>615</v>
      </c>
      <c r="E370" s="113">
        <v>2</v>
      </c>
    </row>
    <row r="371" spans="1:5">
      <c r="A371" s="86" t="s">
        <v>612</v>
      </c>
      <c r="B371" s="111">
        <v>45</v>
      </c>
      <c r="D371" s="114" t="s">
        <v>616</v>
      </c>
      <c r="E371" s="113">
        <v>15</v>
      </c>
    </row>
    <row r="372" spans="1:5">
      <c r="A372" s="86" t="s">
        <v>613</v>
      </c>
      <c r="B372" s="111">
        <v>1</v>
      </c>
      <c r="D372" s="114" t="s">
        <v>617</v>
      </c>
      <c r="E372" s="113">
        <v>30</v>
      </c>
    </row>
    <row r="373" spans="1:5">
      <c r="A373" s="86" t="s">
        <v>614</v>
      </c>
      <c r="B373" s="111">
        <v>15</v>
      </c>
      <c r="D373" s="114" t="s">
        <v>618</v>
      </c>
      <c r="E373" s="113">
        <v>5</v>
      </c>
    </row>
    <row r="374" spans="1:5" ht="13.5" thickBot="1">
      <c r="A374" s="86" t="s">
        <v>615</v>
      </c>
      <c r="B374" s="111">
        <v>2</v>
      </c>
      <c r="D374" s="157" t="s">
        <v>619</v>
      </c>
      <c r="E374" s="158">
        <v>9</v>
      </c>
    </row>
    <row r="375" spans="1:5" ht="13.5" thickBot="1">
      <c r="A375" s="86" t="s">
        <v>616</v>
      </c>
      <c r="B375" s="111">
        <v>15</v>
      </c>
      <c r="D375" s="159" t="s">
        <v>620</v>
      </c>
      <c r="E375" s="160">
        <v>12</v>
      </c>
    </row>
    <row r="376" spans="1:5" ht="13.5" thickBot="1">
      <c r="A376" s="86" t="s">
        <v>617</v>
      </c>
      <c r="B376" s="111">
        <v>30</v>
      </c>
      <c r="D376" s="159" t="s">
        <v>621</v>
      </c>
      <c r="E376" s="160">
        <v>1</v>
      </c>
    </row>
    <row r="377" spans="1:5" ht="13.5" thickBot="1">
      <c r="A377" s="86" t="s">
        <v>618</v>
      </c>
      <c r="B377" s="111">
        <v>5</v>
      </c>
      <c r="D377" s="161" t="s">
        <v>623</v>
      </c>
      <c r="E377" s="162">
        <v>5</v>
      </c>
    </row>
    <row r="378" spans="1:5" ht="13.5" thickBot="1">
      <c r="A378" s="86" t="s">
        <v>619</v>
      </c>
      <c r="B378" s="111">
        <v>9</v>
      </c>
      <c r="D378" s="161" t="s">
        <v>622</v>
      </c>
      <c r="E378" s="162">
        <v>100</v>
      </c>
    </row>
    <row r="379" spans="1:5" ht="13.5" thickBot="1">
      <c r="A379" s="86" t="s">
        <v>620</v>
      </c>
      <c r="B379" s="111">
        <v>12</v>
      </c>
      <c r="D379" s="161" t="s">
        <v>624</v>
      </c>
      <c r="E379" s="162">
        <v>10</v>
      </c>
    </row>
    <row r="380" spans="1:5" ht="13.5" thickBot="1">
      <c r="A380" s="86" t="s">
        <v>621</v>
      </c>
      <c r="B380" s="111">
        <v>1</v>
      </c>
      <c r="D380" s="163" t="s">
        <v>625</v>
      </c>
      <c r="E380" s="160">
        <v>3</v>
      </c>
    </row>
    <row r="381" spans="1:5" ht="13.5" thickBot="1">
      <c r="A381" s="98" t="s">
        <v>622</v>
      </c>
      <c r="B381" s="136">
        <v>100</v>
      </c>
      <c r="D381" s="159" t="s">
        <v>626</v>
      </c>
      <c r="E381" s="160">
        <v>4</v>
      </c>
    </row>
    <row r="382" spans="1:5">
      <c r="A382" s="98" t="s">
        <v>623</v>
      </c>
      <c r="B382" s="136">
        <v>5</v>
      </c>
      <c r="D382" s="164" t="s">
        <v>627</v>
      </c>
      <c r="E382" s="165">
        <v>5</v>
      </c>
    </row>
    <row r="383" spans="1:5" ht="13.5" thickBot="1">
      <c r="A383" s="98" t="s">
        <v>624</v>
      </c>
      <c r="B383" s="136">
        <v>10</v>
      </c>
      <c r="D383" s="161" t="s">
        <v>628</v>
      </c>
      <c r="E383" s="165">
        <v>10</v>
      </c>
    </row>
    <row r="384" spans="1:5" ht="13.5" thickBot="1">
      <c r="A384" s="86" t="s">
        <v>625</v>
      </c>
      <c r="B384" s="111">
        <v>3</v>
      </c>
      <c r="D384" s="159" t="s">
        <v>629</v>
      </c>
      <c r="E384" s="166">
        <v>1</v>
      </c>
    </row>
    <row r="385" spans="1:5" ht="13.5" thickBot="1">
      <c r="A385" s="86" t="s">
        <v>626</v>
      </c>
      <c r="B385" s="111">
        <v>4</v>
      </c>
      <c r="D385" s="159" t="s">
        <v>630</v>
      </c>
      <c r="E385" s="166">
        <v>1</v>
      </c>
    </row>
    <row r="386" spans="1:5" ht="13.5" thickBot="1">
      <c r="A386" s="98" t="s">
        <v>627</v>
      </c>
      <c r="B386" s="136">
        <v>5</v>
      </c>
      <c r="D386" s="159" t="s">
        <v>631</v>
      </c>
      <c r="E386" s="166">
        <v>15</v>
      </c>
    </row>
    <row r="387" spans="1:5" ht="13.5" thickBot="1">
      <c r="A387" s="98" t="s">
        <v>628</v>
      </c>
      <c r="B387" s="136">
        <v>10</v>
      </c>
      <c r="D387" s="159" t="s">
        <v>632</v>
      </c>
      <c r="E387" s="166">
        <v>82</v>
      </c>
    </row>
    <row r="388" spans="1:5" ht="13.5" thickBot="1">
      <c r="A388" s="86" t="s">
        <v>629</v>
      </c>
      <c r="B388" s="111">
        <v>1</v>
      </c>
      <c r="D388" s="159" t="s">
        <v>633</v>
      </c>
      <c r="E388" s="166">
        <v>32</v>
      </c>
    </row>
    <row r="389" spans="1:5" ht="13.5" thickBot="1">
      <c r="A389" s="86" t="s">
        <v>630</v>
      </c>
      <c r="B389" s="111">
        <v>1</v>
      </c>
      <c r="D389" s="159" t="s">
        <v>634</v>
      </c>
      <c r="E389" s="166">
        <v>8</v>
      </c>
    </row>
    <row r="390" spans="1:5" ht="13.5" thickBot="1">
      <c r="A390" s="86" t="s">
        <v>631</v>
      </c>
      <c r="B390" s="111">
        <v>15</v>
      </c>
      <c r="D390" s="159" t="s">
        <v>635</v>
      </c>
      <c r="E390" s="113">
        <v>3</v>
      </c>
    </row>
    <row r="391" spans="1:5" ht="13.5" thickBot="1">
      <c r="A391" s="86" t="s">
        <v>632</v>
      </c>
      <c r="B391" s="111">
        <v>82</v>
      </c>
      <c r="D391" s="159" t="s">
        <v>636</v>
      </c>
      <c r="E391" s="113">
        <v>2</v>
      </c>
    </row>
    <row r="392" spans="1:5" ht="13.5" thickBot="1">
      <c r="A392" s="86" t="s">
        <v>633</v>
      </c>
      <c r="B392" s="111">
        <v>32</v>
      </c>
      <c r="D392" s="159" t="s">
        <v>637</v>
      </c>
      <c r="E392" s="113">
        <v>3</v>
      </c>
    </row>
    <row r="393" spans="1:5" ht="13.5" thickBot="1">
      <c r="A393" s="86" t="s">
        <v>634</v>
      </c>
      <c r="B393" s="111">
        <v>8</v>
      </c>
      <c r="D393" s="159" t="s">
        <v>638</v>
      </c>
      <c r="E393" s="113">
        <v>1</v>
      </c>
    </row>
    <row r="394" spans="1:5" ht="13.5" thickBot="1">
      <c r="A394" s="86" t="s">
        <v>635</v>
      </c>
      <c r="B394" s="111">
        <v>3</v>
      </c>
      <c r="D394" s="163" t="s">
        <v>639</v>
      </c>
      <c r="E394" s="113">
        <v>80</v>
      </c>
    </row>
    <row r="395" spans="1:5" ht="13.5" thickBot="1">
      <c r="A395" s="86" t="s">
        <v>636</v>
      </c>
      <c r="B395" s="111">
        <v>2</v>
      </c>
      <c r="D395" s="163" t="s">
        <v>640</v>
      </c>
      <c r="E395" s="113">
        <v>2</v>
      </c>
    </row>
    <row r="396" spans="1:5" ht="13.5" thickBot="1">
      <c r="A396" s="86" t="s">
        <v>637</v>
      </c>
      <c r="B396" s="111">
        <v>3</v>
      </c>
      <c r="D396" s="163" t="s">
        <v>641</v>
      </c>
      <c r="E396" s="113">
        <v>2</v>
      </c>
    </row>
    <row r="397" spans="1:5" ht="13.5" thickBot="1">
      <c r="A397" s="86" t="s">
        <v>638</v>
      </c>
      <c r="B397" s="111">
        <v>1</v>
      </c>
      <c r="D397" s="163" t="s">
        <v>642</v>
      </c>
      <c r="E397" s="113">
        <v>5</v>
      </c>
    </row>
    <row r="398" spans="1:5" ht="13.5" thickBot="1">
      <c r="A398" s="86" t="s">
        <v>639</v>
      </c>
      <c r="B398" s="111">
        <v>80</v>
      </c>
      <c r="D398" s="163" t="s">
        <v>643</v>
      </c>
      <c r="E398" s="167">
        <v>2</v>
      </c>
    </row>
    <row r="399" spans="1:5" ht="13.5" thickBot="1">
      <c r="A399" s="86" t="s">
        <v>640</v>
      </c>
      <c r="B399" s="111">
        <v>2</v>
      </c>
      <c r="D399" s="163" t="s">
        <v>644</v>
      </c>
      <c r="E399" s="167">
        <v>25</v>
      </c>
    </row>
    <row r="400" spans="1:5" ht="13.5" thickBot="1">
      <c r="A400" s="86" t="s">
        <v>641</v>
      </c>
      <c r="B400" s="111">
        <v>2</v>
      </c>
      <c r="D400" s="163" t="s">
        <v>645</v>
      </c>
      <c r="E400" s="167">
        <v>2</v>
      </c>
    </row>
    <row r="401" spans="1:5" ht="13.5" thickBot="1">
      <c r="A401" s="86" t="s">
        <v>642</v>
      </c>
      <c r="B401" s="111">
        <v>5</v>
      </c>
      <c r="D401" s="163" t="s">
        <v>646</v>
      </c>
      <c r="E401" s="167">
        <v>2</v>
      </c>
    </row>
    <row r="402" spans="1:5" ht="13.5" thickBot="1">
      <c r="A402" s="86" t="s">
        <v>643</v>
      </c>
      <c r="B402" s="111">
        <v>2</v>
      </c>
      <c r="D402" s="163" t="s">
        <v>647</v>
      </c>
      <c r="E402" s="167">
        <v>2</v>
      </c>
    </row>
    <row r="403" spans="1:5" ht="13.5" thickBot="1">
      <c r="A403" s="86" t="s">
        <v>644</v>
      </c>
      <c r="B403" s="111">
        <v>25</v>
      </c>
      <c r="D403" s="163" t="s">
        <v>648</v>
      </c>
      <c r="E403" s="167">
        <v>30</v>
      </c>
    </row>
    <row r="404" spans="1:5" ht="13.5" thickBot="1">
      <c r="A404" s="86" t="s">
        <v>645</v>
      </c>
      <c r="B404" s="111">
        <v>2</v>
      </c>
      <c r="D404" s="163" t="s">
        <v>649</v>
      </c>
      <c r="E404" s="167">
        <v>40</v>
      </c>
    </row>
    <row r="405" spans="1:5" ht="13.5" thickBot="1">
      <c r="A405" s="86" t="s">
        <v>646</v>
      </c>
      <c r="B405" s="111">
        <v>2</v>
      </c>
      <c r="D405" s="163" t="s">
        <v>650</v>
      </c>
      <c r="E405" s="167">
        <v>2</v>
      </c>
    </row>
    <row r="406" spans="1:5" ht="13.5" thickBot="1">
      <c r="A406" s="86" t="s">
        <v>647</v>
      </c>
      <c r="B406" s="111">
        <v>2</v>
      </c>
      <c r="D406" s="163" t="s">
        <v>651</v>
      </c>
      <c r="E406" s="167">
        <v>2</v>
      </c>
    </row>
    <row r="407" spans="1:5" ht="13.5" thickBot="1">
      <c r="A407" s="86" t="s">
        <v>648</v>
      </c>
      <c r="B407" s="111">
        <v>30</v>
      </c>
      <c r="D407" s="163" t="s">
        <v>652</v>
      </c>
      <c r="E407" s="167">
        <v>36</v>
      </c>
    </row>
    <row r="408" spans="1:5" ht="13.5" thickBot="1">
      <c r="A408" s="86" t="s">
        <v>649</v>
      </c>
      <c r="B408" s="111">
        <v>40</v>
      </c>
      <c r="D408" s="163" t="s">
        <v>653</v>
      </c>
      <c r="E408" s="167">
        <v>1</v>
      </c>
    </row>
    <row r="409" spans="1:5" ht="13.5" thickBot="1">
      <c r="A409" s="86" t="s">
        <v>650</v>
      </c>
      <c r="B409" s="111">
        <v>2</v>
      </c>
      <c r="D409" s="163" t="s">
        <v>654</v>
      </c>
      <c r="E409" s="167">
        <v>2</v>
      </c>
    </row>
    <row r="410" spans="1:5" ht="13.5" thickBot="1">
      <c r="A410" s="86" t="s">
        <v>651</v>
      </c>
      <c r="B410" s="111">
        <v>2</v>
      </c>
      <c r="D410" s="159" t="s">
        <v>655</v>
      </c>
      <c r="E410" s="167">
        <v>26</v>
      </c>
    </row>
    <row r="411" spans="1:5" ht="13.5" thickBot="1">
      <c r="A411" s="86" t="s">
        <v>652</v>
      </c>
      <c r="B411" s="111">
        <v>36</v>
      </c>
      <c r="D411" s="159" t="s">
        <v>656</v>
      </c>
      <c r="E411" s="167">
        <v>36</v>
      </c>
    </row>
    <row r="412" spans="1:5" ht="13.5" thickBot="1">
      <c r="A412" s="86" t="s">
        <v>653</v>
      </c>
      <c r="B412" s="111">
        <v>1</v>
      </c>
      <c r="D412" s="159" t="s">
        <v>657</v>
      </c>
      <c r="E412" s="167">
        <v>62</v>
      </c>
    </row>
    <row r="413" spans="1:5" ht="13.5" thickBot="1">
      <c r="A413" s="86" t="s">
        <v>654</v>
      </c>
      <c r="B413" s="111">
        <v>2</v>
      </c>
      <c r="D413" s="159" t="s">
        <v>658</v>
      </c>
      <c r="E413" s="168">
        <v>16</v>
      </c>
    </row>
    <row r="414" spans="1:5" ht="13.5" thickBot="1">
      <c r="A414" s="86" t="s">
        <v>655</v>
      </c>
      <c r="B414" s="111">
        <v>26</v>
      </c>
      <c r="D414" s="159" t="s">
        <v>659</v>
      </c>
      <c r="E414" s="169">
        <v>36</v>
      </c>
    </row>
    <row r="415" spans="1:5" ht="13.5" thickBot="1">
      <c r="A415" s="86" t="s">
        <v>656</v>
      </c>
      <c r="B415" s="111">
        <v>36</v>
      </c>
      <c r="D415" s="159" t="s">
        <v>660</v>
      </c>
      <c r="E415" s="170">
        <v>1</v>
      </c>
    </row>
    <row r="416" spans="1:5" ht="13.5" thickBot="1">
      <c r="A416" s="86" t="s">
        <v>657</v>
      </c>
      <c r="B416" s="111">
        <v>62</v>
      </c>
      <c r="D416" s="159" t="s">
        <v>661</v>
      </c>
      <c r="E416" s="170">
        <v>55</v>
      </c>
    </row>
    <row r="417" spans="1:5" ht="13.5" thickBot="1">
      <c r="A417" s="86" t="s">
        <v>658</v>
      </c>
      <c r="B417" s="111">
        <v>16</v>
      </c>
      <c r="D417" s="159" t="s">
        <v>662</v>
      </c>
      <c r="E417" s="170">
        <v>6</v>
      </c>
    </row>
    <row r="418" spans="1:5" ht="13.5" thickBot="1">
      <c r="A418" s="86" t="s">
        <v>659</v>
      </c>
      <c r="B418" s="111">
        <v>36</v>
      </c>
      <c r="D418" s="159" t="s">
        <v>663</v>
      </c>
      <c r="E418" s="171">
        <v>2</v>
      </c>
    </row>
    <row r="419" spans="1:5">
      <c r="A419" s="86" t="s">
        <v>660</v>
      </c>
      <c r="B419" s="111">
        <v>1</v>
      </c>
      <c r="D419" s="114" t="s">
        <v>664</v>
      </c>
      <c r="E419" s="172">
        <v>3</v>
      </c>
    </row>
    <row r="420" spans="1:5">
      <c r="A420" s="86" t="s">
        <v>661</v>
      </c>
      <c r="B420" s="111">
        <v>55</v>
      </c>
      <c r="D420" s="114" t="s">
        <v>665</v>
      </c>
      <c r="E420" s="172">
        <v>11</v>
      </c>
    </row>
    <row r="421" spans="1:5">
      <c r="A421" s="86" t="s">
        <v>662</v>
      </c>
      <c r="B421" s="111">
        <v>6</v>
      </c>
      <c r="D421" s="114" t="s">
        <v>666</v>
      </c>
      <c r="E421" s="172">
        <v>4</v>
      </c>
    </row>
    <row r="422" spans="1:5">
      <c r="A422" s="86" t="s">
        <v>663</v>
      </c>
      <c r="B422" s="111">
        <v>2</v>
      </c>
      <c r="D422" s="114" t="s">
        <v>667</v>
      </c>
      <c r="E422" s="172">
        <v>2</v>
      </c>
    </row>
    <row r="423" spans="1:5">
      <c r="A423" s="86" t="s">
        <v>664</v>
      </c>
      <c r="B423" s="111">
        <v>3</v>
      </c>
      <c r="D423" s="115" t="s">
        <v>668</v>
      </c>
      <c r="E423" s="166">
        <v>1</v>
      </c>
    </row>
    <row r="424" spans="1:5">
      <c r="A424" s="86" t="s">
        <v>665</v>
      </c>
      <c r="B424" s="111">
        <v>11</v>
      </c>
      <c r="D424" s="114" t="s">
        <v>669</v>
      </c>
      <c r="E424" s="113">
        <v>3</v>
      </c>
    </row>
    <row r="425" spans="1:5">
      <c r="A425" s="86" t="s">
        <v>666</v>
      </c>
      <c r="B425" s="111">
        <v>4</v>
      </c>
      <c r="D425" s="114" t="s">
        <v>670</v>
      </c>
      <c r="E425" s="113">
        <v>38</v>
      </c>
    </row>
    <row r="426" spans="1:5">
      <c r="A426" s="86" t="s">
        <v>667</v>
      </c>
      <c r="B426" s="111">
        <v>2</v>
      </c>
      <c r="D426" s="114" t="s">
        <v>671</v>
      </c>
      <c r="E426" s="113">
        <v>1</v>
      </c>
    </row>
    <row r="427" spans="1:5">
      <c r="A427" s="99" t="s">
        <v>668</v>
      </c>
      <c r="B427" s="111">
        <v>1</v>
      </c>
      <c r="D427" s="99" t="s">
        <v>672</v>
      </c>
      <c r="E427" s="173">
        <v>2</v>
      </c>
    </row>
    <row r="428" spans="1:5">
      <c r="A428" s="86" t="s">
        <v>669</v>
      </c>
      <c r="B428" s="111">
        <v>3</v>
      </c>
      <c r="D428" s="86" t="s">
        <v>673</v>
      </c>
      <c r="E428" s="113">
        <v>4</v>
      </c>
    </row>
    <row r="429" spans="1:5">
      <c r="A429" s="86" t="s">
        <v>670</v>
      </c>
      <c r="B429" s="111">
        <v>38</v>
      </c>
      <c r="D429" s="86" t="s">
        <v>674</v>
      </c>
      <c r="E429" s="113">
        <v>10</v>
      </c>
    </row>
    <row r="430" spans="1:5">
      <c r="A430" s="86" t="s">
        <v>671</v>
      </c>
      <c r="B430" s="111">
        <v>1</v>
      </c>
      <c r="D430" s="86" t="s">
        <v>675</v>
      </c>
      <c r="E430" s="113">
        <v>30</v>
      </c>
    </row>
    <row r="431" spans="1:5">
      <c r="A431" s="99" t="s">
        <v>672</v>
      </c>
      <c r="B431" s="174">
        <v>2</v>
      </c>
      <c r="D431" s="86" t="s">
        <v>676</v>
      </c>
      <c r="E431" s="113">
        <v>24</v>
      </c>
    </row>
    <row r="432" spans="1:5">
      <c r="A432" s="86" t="s">
        <v>673</v>
      </c>
      <c r="B432" s="111">
        <v>4</v>
      </c>
      <c r="D432" s="86" t="s">
        <v>677</v>
      </c>
      <c r="E432" s="113">
        <v>4</v>
      </c>
    </row>
    <row r="433" spans="1:5">
      <c r="A433" s="86" t="s">
        <v>674</v>
      </c>
      <c r="B433" s="111">
        <v>10</v>
      </c>
      <c r="D433" s="134" t="s">
        <v>678</v>
      </c>
      <c r="E433" s="131">
        <v>2</v>
      </c>
    </row>
    <row r="434" spans="1:5">
      <c r="A434" s="86" t="s">
        <v>675</v>
      </c>
      <c r="B434" s="111">
        <v>30</v>
      </c>
      <c r="D434" s="134" t="s">
        <v>727</v>
      </c>
      <c r="E434" s="131">
        <v>10</v>
      </c>
    </row>
    <row r="435" spans="1:5">
      <c r="A435" s="86" t="s">
        <v>676</v>
      </c>
      <c r="B435" s="111">
        <v>24</v>
      </c>
      <c r="D435" s="86" t="s">
        <v>679</v>
      </c>
      <c r="E435" s="113">
        <v>40</v>
      </c>
    </row>
    <row r="436" spans="1:5">
      <c r="A436" s="86" t="s">
        <v>677</v>
      </c>
      <c r="B436" s="111">
        <v>4</v>
      </c>
      <c r="D436" s="86" t="s">
        <v>680</v>
      </c>
      <c r="E436" s="113">
        <v>4</v>
      </c>
    </row>
    <row r="437" spans="1:5" ht="14.25">
      <c r="A437" s="86" t="s">
        <v>678</v>
      </c>
      <c r="B437" s="126">
        <v>12</v>
      </c>
      <c r="D437" s="86" t="s">
        <v>681</v>
      </c>
      <c r="E437" s="113">
        <v>10</v>
      </c>
    </row>
    <row r="438" spans="1:5">
      <c r="A438" s="86" t="s">
        <v>679</v>
      </c>
      <c r="B438" s="111">
        <v>40</v>
      </c>
      <c r="D438" s="86" t="s">
        <v>682</v>
      </c>
      <c r="E438" s="113">
        <v>4</v>
      </c>
    </row>
    <row r="439" spans="1:5">
      <c r="A439" s="86" t="s">
        <v>680</v>
      </c>
      <c r="B439" s="111">
        <v>4</v>
      </c>
      <c r="D439" s="86" t="s">
        <v>683</v>
      </c>
      <c r="E439" s="113">
        <v>6</v>
      </c>
    </row>
    <row r="440" spans="1:5">
      <c r="A440" s="86" t="s">
        <v>681</v>
      </c>
      <c r="B440" s="111">
        <v>10</v>
      </c>
      <c r="D440" s="86" t="s">
        <v>684</v>
      </c>
      <c r="E440" s="113">
        <v>4</v>
      </c>
    </row>
    <row r="441" spans="1:5">
      <c r="A441" s="86" t="s">
        <v>682</v>
      </c>
      <c r="B441" s="111">
        <v>4</v>
      </c>
      <c r="D441" s="86" t="s">
        <v>685</v>
      </c>
      <c r="E441" s="113">
        <v>20</v>
      </c>
    </row>
    <row r="442" spans="1:5">
      <c r="A442" s="86" t="s">
        <v>683</v>
      </c>
      <c r="B442" s="111">
        <v>6</v>
      </c>
      <c r="D442" s="86" t="s">
        <v>686</v>
      </c>
      <c r="E442" s="113">
        <v>6</v>
      </c>
    </row>
    <row r="443" spans="1:5">
      <c r="A443" s="86" t="s">
        <v>684</v>
      </c>
      <c r="B443" s="111">
        <v>4</v>
      </c>
      <c r="D443" s="114" t="s">
        <v>687</v>
      </c>
      <c r="E443" s="113">
        <v>4</v>
      </c>
    </row>
    <row r="444" spans="1:5">
      <c r="A444" s="86" t="s">
        <v>685</v>
      </c>
      <c r="B444" s="111">
        <v>20</v>
      </c>
      <c r="D444" s="86" t="s">
        <v>688</v>
      </c>
      <c r="E444" s="113">
        <v>2</v>
      </c>
    </row>
    <row r="445" spans="1:5">
      <c r="A445" s="86" t="s">
        <v>686</v>
      </c>
      <c r="B445" s="111">
        <v>6</v>
      </c>
      <c r="D445" s="86" t="s">
        <v>689</v>
      </c>
      <c r="E445" s="113">
        <v>4</v>
      </c>
    </row>
    <row r="446" spans="1:5">
      <c r="A446" s="86" t="s">
        <v>687</v>
      </c>
      <c r="B446" s="111">
        <v>4</v>
      </c>
      <c r="D446" s="86" t="s">
        <v>690</v>
      </c>
      <c r="E446" s="113">
        <v>2</v>
      </c>
    </row>
    <row r="447" spans="1:5">
      <c r="A447" s="86" t="s">
        <v>688</v>
      </c>
      <c r="B447" s="111">
        <v>2</v>
      </c>
      <c r="D447" s="114" t="s">
        <v>691</v>
      </c>
      <c r="E447" s="113">
        <v>9</v>
      </c>
    </row>
    <row r="448" spans="1:5">
      <c r="A448" s="86" t="s">
        <v>689</v>
      </c>
      <c r="B448" s="111">
        <v>4</v>
      </c>
      <c r="D448" s="86" t="s">
        <v>692</v>
      </c>
      <c r="E448" s="113">
        <v>2</v>
      </c>
    </row>
    <row r="449" spans="1:5">
      <c r="A449" s="86" t="s">
        <v>690</v>
      </c>
      <c r="B449" s="111">
        <v>2</v>
      </c>
      <c r="D449" s="86" t="s">
        <v>693</v>
      </c>
      <c r="E449" s="113">
        <v>10</v>
      </c>
    </row>
    <row r="450" spans="1:5">
      <c r="A450" s="86" t="s">
        <v>691</v>
      </c>
      <c r="B450" s="111">
        <v>9</v>
      </c>
      <c r="D450" s="86" t="s">
        <v>694</v>
      </c>
      <c r="E450" s="113">
        <v>40</v>
      </c>
    </row>
    <row r="451" spans="1:5">
      <c r="A451" s="86" t="s">
        <v>692</v>
      </c>
      <c r="B451" s="111">
        <v>2</v>
      </c>
      <c r="D451" s="86" t="s">
        <v>695</v>
      </c>
      <c r="E451" s="113">
        <v>5</v>
      </c>
    </row>
    <row r="452" spans="1:5">
      <c r="A452" s="86" t="s">
        <v>693</v>
      </c>
      <c r="B452" s="111">
        <v>10</v>
      </c>
      <c r="D452" s="144" t="s">
        <v>696</v>
      </c>
      <c r="E452" s="125">
        <v>4</v>
      </c>
    </row>
    <row r="453" spans="1:5">
      <c r="A453" s="86" t="s">
        <v>694</v>
      </c>
      <c r="B453" s="111">
        <v>40</v>
      </c>
      <c r="D453" s="114" t="s">
        <v>697</v>
      </c>
      <c r="E453" s="116">
        <v>12</v>
      </c>
    </row>
    <row r="454" spans="1:5">
      <c r="A454" s="86" t="s">
        <v>695</v>
      </c>
      <c r="B454" s="111">
        <v>5</v>
      </c>
      <c r="D454" s="86" t="s">
        <v>698</v>
      </c>
      <c r="E454" s="113">
        <v>2</v>
      </c>
    </row>
    <row r="455" spans="1:5">
      <c r="A455" s="97" t="s">
        <v>696</v>
      </c>
      <c r="B455" s="123">
        <v>4</v>
      </c>
      <c r="E455" s="109">
        <f>SUM(E3:E454)</f>
        <v>6115</v>
      </c>
    </row>
    <row r="456" spans="1:5">
      <c r="A456" s="86" t="s">
        <v>697</v>
      </c>
      <c r="B456" s="111">
        <v>12</v>
      </c>
    </row>
    <row r="457" spans="1:5">
      <c r="A457" s="86" t="s">
        <v>698</v>
      </c>
      <c r="B457" s="111">
        <v>2</v>
      </c>
    </row>
    <row r="458" spans="1:5">
      <c r="A458" s="86" t="s">
        <v>699</v>
      </c>
      <c r="B458" s="111">
        <v>10</v>
      </c>
    </row>
    <row r="459" spans="1:5">
      <c r="A459" s="86" t="s">
        <v>700</v>
      </c>
      <c r="B459" s="111">
        <v>10</v>
      </c>
    </row>
    <row r="460" spans="1:5">
      <c r="A460" s="86" t="s">
        <v>701</v>
      </c>
      <c r="B460" s="111">
        <v>20</v>
      </c>
    </row>
    <row r="461" spans="1:5">
      <c r="A461" s="86" t="s">
        <v>702</v>
      </c>
      <c r="B461" s="111">
        <v>20</v>
      </c>
    </row>
    <row r="462" spans="1:5">
      <c r="A462" s="86" t="s">
        <v>703</v>
      </c>
      <c r="B462" s="111">
        <v>20</v>
      </c>
    </row>
    <row r="463" spans="1:5">
      <c r="A463" s="86" t="s">
        <v>704</v>
      </c>
      <c r="B463" s="111">
        <v>5</v>
      </c>
    </row>
    <row r="464" spans="1:5">
      <c r="A464" s="86" t="s">
        <v>705</v>
      </c>
      <c r="B464" s="111">
        <v>20</v>
      </c>
    </row>
    <row r="465" spans="1:2">
      <c r="A465" s="175" t="s">
        <v>728</v>
      </c>
      <c r="B465" s="175">
        <f>SUM(B3:B464)</f>
        <v>15092</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85"/>
  <sheetViews>
    <sheetView topLeftCell="A121" workbookViewId="0">
      <selection activeCell="B13" sqref="B13"/>
    </sheetView>
  </sheetViews>
  <sheetFormatPr baseColWidth="10" defaultRowHeight="15"/>
  <cols>
    <col min="1" max="1" width="46.28515625" customWidth="1"/>
    <col min="2" max="2" width="7.85546875" customWidth="1"/>
    <col min="3" max="3" width="7.5703125" customWidth="1"/>
    <col min="4" max="5" width="6.140625" customWidth="1"/>
    <col min="6" max="6" width="7.140625" customWidth="1"/>
    <col min="7" max="7" width="6.28515625" customWidth="1"/>
    <col min="8" max="8" width="8" customWidth="1"/>
    <col min="10" max="10" width="8.42578125" customWidth="1"/>
  </cols>
  <sheetData>
    <row r="2" spans="1:12">
      <c r="A2" s="342" t="s">
        <v>729</v>
      </c>
      <c r="B2" s="342"/>
      <c r="C2" s="342"/>
      <c r="D2" s="342"/>
      <c r="E2" s="342"/>
      <c r="F2" s="342"/>
      <c r="G2" s="342"/>
      <c r="H2" s="342"/>
      <c r="I2" s="342"/>
      <c r="J2" s="342"/>
      <c r="K2" s="342"/>
      <c r="L2" s="342"/>
    </row>
    <row r="4" spans="1:12">
      <c r="A4" s="176" t="s">
        <v>730</v>
      </c>
      <c r="B4" s="176" t="s">
        <v>152</v>
      </c>
      <c r="C4" s="176" t="s">
        <v>153</v>
      </c>
      <c r="D4" s="176" t="s">
        <v>154</v>
      </c>
      <c r="E4" s="176" t="s">
        <v>155</v>
      </c>
      <c r="F4" s="176" t="s">
        <v>156</v>
      </c>
      <c r="G4" s="176" t="s">
        <v>157</v>
      </c>
      <c r="H4" s="176" t="s">
        <v>158</v>
      </c>
      <c r="I4" s="176" t="s">
        <v>159</v>
      </c>
      <c r="J4" s="176" t="s">
        <v>160</v>
      </c>
      <c r="K4" s="176" t="s">
        <v>161</v>
      </c>
      <c r="L4" s="176" t="s">
        <v>162</v>
      </c>
    </row>
    <row r="5" spans="1:12">
      <c r="A5" s="177" t="s">
        <v>163</v>
      </c>
      <c r="B5" s="177"/>
      <c r="C5" s="177">
        <v>1</v>
      </c>
      <c r="D5" s="177"/>
      <c r="E5" s="177"/>
      <c r="F5" s="177">
        <v>1</v>
      </c>
      <c r="G5" s="177"/>
      <c r="H5" s="177"/>
      <c r="I5" s="177"/>
      <c r="J5" s="177"/>
      <c r="K5" s="177"/>
      <c r="L5" s="177">
        <v>2</v>
      </c>
    </row>
    <row r="6" spans="1:12">
      <c r="A6" s="177" t="s">
        <v>731</v>
      </c>
      <c r="B6" s="177">
        <v>3</v>
      </c>
      <c r="C6" s="177"/>
      <c r="D6" s="177"/>
      <c r="E6" s="177"/>
      <c r="F6" s="177"/>
      <c r="G6" s="177"/>
      <c r="H6" s="177"/>
      <c r="I6" s="177"/>
      <c r="J6" s="177"/>
      <c r="K6" s="177"/>
      <c r="L6" s="177">
        <v>3</v>
      </c>
    </row>
    <row r="7" spans="1:12">
      <c r="A7" s="177" t="s">
        <v>164</v>
      </c>
      <c r="B7" s="177"/>
      <c r="C7" s="177"/>
      <c r="D7" s="177">
        <v>1</v>
      </c>
      <c r="E7" s="177">
        <v>2</v>
      </c>
      <c r="F7" s="177"/>
      <c r="G7" s="177"/>
      <c r="H7" s="177"/>
      <c r="I7" s="177"/>
      <c r="J7" s="177"/>
      <c r="K7" s="177"/>
      <c r="L7" s="177">
        <v>3</v>
      </c>
    </row>
    <row r="8" spans="1:12">
      <c r="A8" s="177" t="s">
        <v>165</v>
      </c>
      <c r="B8" s="177"/>
      <c r="C8" s="177"/>
      <c r="D8" s="177"/>
      <c r="E8" s="177"/>
      <c r="F8" s="177"/>
      <c r="G8" s="177"/>
      <c r="H8" s="177"/>
      <c r="I8" s="177">
        <v>1</v>
      </c>
      <c r="J8" s="177">
        <v>1</v>
      </c>
      <c r="K8" s="177"/>
      <c r="L8" s="177">
        <v>2</v>
      </c>
    </row>
    <row r="9" spans="1:12">
      <c r="A9" s="177" t="s">
        <v>732</v>
      </c>
      <c r="B9" s="177"/>
      <c r="C9" s="177">
        <v>1</v>
      </c>
      <c r="D9" s="177"/>
      <c r="E9" s="177"/>
      <c r="F9" s="177"/>
      <c r="G9" s="177"/>
      <c r="H9" s="177"/>
      <c r="I9" s="177"/>
      <c r="J9" s="177"/>
      <c r="K9" s="177"/>
      <c r="L9" s="177">
        <v>1</v>
      </c>
    </row>
    <row r="10" spans="1:12">
      <c r="A10" s="177" t="s">
        <v>166</v>
      </c>
      <c r="B10" s="177">
        <v>2</v>
      </c>
      <c r="C10" s="177">
        <v>6</v>
      </c>
      <c r="D10" s="177">
        <v>2</v>
      </c>
      <c r="E10" s="177">
        <v>2</v>
      </c>
      <c r="F10" s="177"/>
      <c r="G10" s="177">
        <v>1</v>
      </c>
      <c r="H10" s="177"/>
      <c r="I10" s="177"/>
      <c r="J10" s="177">
        <v>3</v>
      </c>
      <c r="K10" s="177">
        <v>5</v>
      </c>
      <c r="L10" s="177">
        <v>21</v>
      </c>
    </row>
    <row r="11" spans="1:12">
      <c r="A11" s="177" t="s">
        <v>167</v>
      </c>
      <c r="B11" s="177"/>
      <c r="C11" s="177"/>
      <c r="D11" s="177"/>
      <c r="E11" s="177"/>
      <c r="F11" s="177"/>
      <c r="G11" s="177"/>
      <c r="H11" s="177"/>
      <c r="I11" s="177"/>
      <c r="J11" s="177">
        <v>1</v>
      </c>
      <c r="K11" s="177"/>
      <c r="L11" s="177">
        <v>1</v>
      </c>
    </row>
    <row r="12" spans="1:12">
      <c r="A12" s="177" t="s">
        <v>733</v>
      </c>
      <c r="B12" s="177"/>
      <c r="C12" s="177"/>
      <c r="D12" s="177"/>
      <c r="E12" s="177"/>
      <c r="F12" s="177"/>
      <c r="G12" s="177"/>
      <c r="H12" s="177"/>
      <c r="I12" s="177"/>
      <c r="J12" s="177">
        <v>1</v>
      </c>
      <c r="K12" s="177"/>
      <c r="L12" s="177">
        <v>1</v>
      </c>
    </row>
    <row r="13" spans="1:12">
      <c r="A13" s="177" t="s">
        <v>168</v>
      </c>
      <c r="B13" s="177"/>
      <c r="C13" s="177"/>
      <c r="D13" s="177"/>
      <c r="E13" s="177"/>
      <c r="F13" s="177">
        <v>1</v>
      </c>
      <c r="G13" s="177"/>
      <c r="H13" s="177"/>
      <c r="I13" s="177"/>
      <c r="J13" s="177"/>
      <c r="K13" s="177"/>
      <c r="L13" s="177">
        <v>1</v>
      </c>
    </row>
    <row r="14" spans="1:12">
      <c r="A14" s="177" t="s">
        <v>121</v>
      </c>
      <c r="B14" s="177">
        <v>1</v>
      </c>
      <c r="C14" s="177"/>
      <c r="D14" s="177"/>
      <c r="E14" s="177"/>
      <c r="F14" s="177"/>
      <c r="G14" s="177"/>
      <c r="H14" s="177"/>
      <c r="I14" s="177"/>
      <c r="J14" s="177"/>
      <c r="K14" s="177"/>
      <c r="L14" s="177">
        <v>1</v>
      </c>
    </row>
    <row r="15" spans="1:12">
      <c r="A15" s="177" t="s">
        <v>169</v>
      </c>
      <c r="B15" s="177">
        <v>1</v>
      </c>
      <c r="C15" s="177"/>
      <c r="D15" s="177"/>
      <c r="E15" s="177">
        <v>2</v>
      </c>
      <c r="F15" s="177"/>
      <c r="G15" s="177"/>
      <c r="H15" s="177"/>
      <c r="I15" s="177"/>
      <c r="J15" s="177"/>
      <c r="K15" s="177"/>
      <c r="L15" s="177">
        <v>3</v>
      </c>
    </row>
    <row r="16" spans="1:12">
      <c r="A16" s="177" t="s">
        <v>122</v>
      </c>
      <c r="B16" s="177"/>
      <c r="C16" s="177">
        <v>10</v>
      </c>
      <c r="D16" s="177">
        <v>13</v>
      </c>
      <c r="E16" s="177">
        <v>8</v>
      </c>
      <c r="F16" s="177">
        <v>6</v>
      </c>
      <c r="G16" s="177">
        <v>5</v>
      </c>
      <c r="H16" s="177">
        <v>2</v>
      </c>
      <c r="I16" s="177">
        <v>4</v>
      </c>
      <c r="J16" s="177">
        <v>7</v>
      </c>
      <c r="K16" s="177">
        <v>7</v>
      </c>
      <c r="L16" s="177">
        <v>62</v>
      </c>
    </row>
    <row r="17" spans="1:12">
      <c r="A17" s="177" t="s">
        <v>123</v>
      </c>
      <c r="B17" s="177">
        <v>3</v>
      </c>
      <c r="C17" s="177">
        <v>11</v>
      </c>
      <c r="D17" s="177">
        <v>5</v>
      </c>
      <c r="E17" s="177">
        <v>5</v>
      </c>
      <c r="F17" s="177">
        <v>1</v>
      </c>
      <c r="G17" s="177">
        <v>5</v>
      </c>
      <c r="H17" s="177">
        <v>6</v>
      </c>
      <c r="I17" s="177">
        <v>3</v>
      </c>
      <c r="J17" s="177">
        <v>17</v>
      </c>
      <c r="K17" s="177">
        <v>12</v>
      </c>
      <c r="L17" s="177">
        <v>68</v>
      </c>
    </row>
    <row r="18" spans="1:12">
      <c r="A18" s="177" t="s">
        <v>170</v>
      </c>
      <c r="B18" s="177"/>
      <c r="C18" s="177"/>
      <c r="D18" s="177"/>
      <c r="E18" s="177"/>
      <c r="F18" s="177"/>
      <c r="G18" s="177">
        <v>1</v>
      </c>
      <c r="H18" s="177"/>
      <c r="I18" s="177"/>
      <c r="J18" s="177"/>
      <c r="K18" s="177"/>
      <c r="L18" s="177">
        <v>1</v>
      </c>
    </row>
    <row r="19" spans="1:12">
      <c r="A19" s="177" t="s">
        <v>734</v>
      </c>
      <c r="B19" s="177"/>
      <c r="C19" s="177">
        <v>2</v>
      </c>
      <c r="D19" s="177"/>
      <c r="E19" s="177"/>
      <c r="F19" s="177"/>
      <c r="G19" s="177">
        <v>1</v>
      </c>
      <c r="H19" s="177"/>
      <c r="I19" s="177"/>
      <c r="J19" s="177"/>
      <c r="K19" s="177"/>
      <c r="L19" s="177">
        <v>3</v>
      </c>
    </row>
    <row r="20" spans="1:12">
      <c r="A20" s="177" t="s">
        <v>735</v>
      </c>
      <c r="B20" s="177">
        <v>2</v>
      </c>
      <c r="C20" s="177"/>
      <c r="D20" s="177"/>
      <c r="E20" s="177"/>
      <c r="F20" s="177"/>
      <c r="G20" s="177"/>
      <c r="H20" s="177"/>
      <c r="I20" s="177"/>
      <c r="J20" s="177"/>
      <c r="K20" s="177"/>
      <c r="L20" s="177">
        <v>2</v>
      </c>
    </row>
    <row r="21" spans="1:12">
      <c r="A21" s="177" t="s">
        <v>124</v>
      </c>
      <c r="B21" s="177"/>
      <c r="C21" s="177">
        <v>1</v>
      </c>
      <c r="D21" s="177"/>
      <c r="E21" s="177">
        <v>11</v>
      </c>
      <c r="F21" s="177">
        <v>3</v>
      </c>
      <c r="G21" s="177"/>
      <c r="H21" s="177">
        <v>1</v>
      </c>
      <c r="I21" s="177">
        <v>1</v>
      </c>
      <c r="J21" s="177">
        <v>6</v>
      </c>
      <c r="K21" s="177"/>
      <c r="L21" s="177">
        <v>24</v>
      </c>
    </row>
    <row r="22" spans="1:12">
      <c r="A22" s="177" t="s">
        <v>736</v>
      </c>
      <c r="B22" s="177"/>
      <c r="C22" s="177"/>
      <c r="D22" s="177">
        <v>1</v>
      </c>
      <c r="E22" s="177"/>
      <c r="F22" s="177"/>
      <c r="G22" s="177"/>
      <c r="H22" s="177"/>
      <c r="I22" s="177"/>
      <c r="J22" s="177"/>
      <c r="K22" s="177"/>
      <c r="L22" s="177">
        <v>1</v>
      </c>
    </row>
    <row r="23" spans="1:12">
      <c r="A23" s="177" t="s">
        <v>171</v>
      </c>
      <c r="B23" s="177">
        <v>1</v>
      </c>
      <c r="C23" s="177">
        <v>5</v>
      </c>
      <c r="D23" s="177"/>
      <c r="E23" s="177"/>
      <c r="F23" s="177"/>
      <c r="G23" s="177">
        <v>1</v>
      </c>
      <c r="H23" s="177"/>
      <c r="I23" s="177"/>
      <c r="J23" s="177">
        <v>2</v>
      </c>
      <c r="K23" s="177">
        <v>1</v>
      </c>
      <c r="L23" s="177">
        <v>10</v>
      </c>
    </row>
    <row r="24" spans="1:12">
      <c r="A24" s="177" t="s">
        <v>125</v>
      </c>
      <c r="B24" s="177">
        <v>6</v>
      </c>
      <c r="C24" s="177">
        <v>29</v>
      </c>
      <c r="D24" s="177">
        <v>11</v>
      </c>
      <c r="E24" s="177">
        <v>20</v>
      </c>
      <c r="F24" s="177">
        <v>14</v>
      </c>
      <c r="G24" s="177">
        <v>18</v>
      </c>
      <c r="H24" s="177">
        <v>3</v>
      </c>
      <c r="I24" s="177">
        <v>5</v>
      </c>
      <c r="J24" s="177">
        <v>24</v>
      </c>
      <c r="K24" s="177">
        <v>30</v>
      </c>
      <c r="L24" s="177">
        <v>165</v>
      </c>
    </row>
    <row r="25" spans="1:12">
      <c r="A25" s="177" t="s">
        <v>172</v>
      </c>
      <c r="B25" s="177"/>
      <c r="C25" s="177">
        <v>1</v>
      </c>
      <c r="D25" s="177"/>
      <c r="E25" s="177"/>
      <c r="F25" s="177">
        <v>1</v>
      </c>
      <c r="G25" s="177"/>
      <c r="H25" s="177"/>
      <c r="I25" s="177"/>
      <c r="J25" s="177"/>
      <c r="K25" s="177"/>
      <c r="L25" s="177">
        <v>4</v>
      </c>
    </row>
    <row r="26" spans="1:12">
      <c r="A26" s="177" t="s">
        <v>737</v>
      </c>
      <c r="B26" s="177"/>
      <c r="C26" s="177"/>
      <c r="D26" s="177"/>
      <c r="E26" s="177">
        <v>2</v>
      </c>
      <c r="F26" s="177"/>
      <c r="G26" s="177"/>
      <c r="H26" s="177"/>
      <c r="I26" s="177"/>
      <c r="J26" s="177"/>
      <c r="K26" s="177">
        <v>1</v>
      </c>
      <c r="L26" s="177">
        <v>3</v>
      </c>
    </row>
    <row r="27" spans="1:12">
      <c r="A27" s="177" t="s">
        <v>173</v>
      </c>
      <c r="B27" s="177"/>
      <c r="C27" s="177"/>
      <c r="D27" s="177"/>
      <c r="E27" s="177">
        <v>4</v>
      </c>
      <c r="F27" s="177"/>
      <c r="G27" s="177">
        <v>1</v>
      </c>
      <c r="H27" s="177"/>
      <c r="I27" s="177"/>
      <c r="J27" s="177">
        <v>3</v>
      </c>
      <c r="K27" s="177">
        <v>4</v>
      </c>
      <c r="L27" s="177">
        <v>12</v>
      </c>
    </row>
    <row r="28" spans="1:12">
      <c r="A28" s="177" t="s">
        <v>126</v>
      </c>
      <c r="B28" s="177">
        <v>6</v>
      </c>
      <c r="C28" s="177">
        <v>32</v>
      </c>
      <c r="D28" s="177">
        <v>3</v>
      </c>
      <c r="E28" s="177">
        <v>18</v>
      </c>
      <c r="F28" s="177">
        <v>23</v>
      </c>
      <c r="G28" s="177">
        <v>9</v>
      </c>
      <c r="H28" s="177">
        <v>5</v>
      </c>
      <c r="I28" s="177">
        <v>3</v>
      </c>
      <c r="J28" s="177">
        <v>22</v>
      </c>
      <c r="K28" s="177">
        <v>14</v>
      </c>
      <c r="L28" s="177">
        <v>139</v>
      </c>
    </row>
    <row r="29" spans="1:12">
      <c r="A29" s="177" t="s">
        <v>174</v>
      </c>
      <c r="B29" s="177"/>
      <c r="C29" s="177">
        <v>1</v>
      </c>
      <c r="D29" s="177">
        <v>1</v>
      </c>
      <c r="E29" s="177"/>
      <c r="F29" s="177">
        <v>1</v>
      </c>
      <c r="G29" s="177"/>
      <c r="H29" s="177"/>
      <c r="I29" s="177">
        <v>1</v>
      </c>
      <c r="J29" s="177">
        <v>1</v>
      </c>
      <c r="K29" s="177"/>
      <c r="L29" s="177">
        <v>6</v>
      </c>
    </row>
    <row r="30" spans="1:12">
      <c r="A30" s="177" t="s">
        <v>175</v>
      </c>
      <c r="B30" s="177"/>
      <c r="C30" s="177"/>
      <c r="D30" s="177">
        <v>1</v>
      </c>
      <c r="E30" s="177"/>
      <c r="F30" s="177"/>
      <c r="G30" s="177"/>
      <c r="H30" s="177"/>
      <c r="I30" s="177"/>
      <c r="J30" s="177"/>
      <c r="K30" s="177"/>
      <c r="L30" s="177">
        <v>1</v>
      </c>
    </row>
    <row r="31" spans="1:12">
      <c r="A31" s="177" t="s">
        <v>738</v>
      </c>
      <c r="B31" s="177"/>
      <c r="C31" s="177"/>
      <c r="D31" s="177"/>
      <c r="E31" s="177"/>
      <c r="F31" s="177">
        <v>1</v>
      </c>
      <c r="G31" s="177"/>
      <c r="H31" s="177"/>
      <c r="I31" s="177"/>
      <c r="J31" s="177"/>
      <c r="K31" s="177"/>
      <c r="L31" s="177">
        <v>1</v>
      </c>
    </row>
    <row r="32" spans="1:12">
      <c r="A32" s="177" t="s">
        <v>176</v>
      </c>
      <c r="B32" s="177">
        <v>1</v>
      </c>
      <c r="C32" s="177">
        <v>5</v>
      </c>
      <c r="D32" s="177">
        <v>4</v>
      </c>
      <c r="E32" s="177">
        <v>3</v>
      </c>
      <c r="F32" s="177">
        <v>1</v>
      </c>
      <c r="G32" s="177"/>
      <c r="H32" s="177">
        <v>3</v>
      </c>
      <c r="I32" s="177"/>
      <c r="J32" s="177">
        <v>8</v>
      </c>
      <c r="K32" s="177"/>
      <c r="L32" s="177">
        <v>25</v>
      </c>
    </row>
    <row r="33" spans="1:12">
      <c r="A33" s="177" t="s">
        <v>127</v>
      </c>
      <c r="B33" s="177">
        <v>16</v>
      </c>
      <c r="C33" s="177">
        <v>30</v>
      </c>
      <c r="D33" s="177">
        <v>14</v>
      </c>
      <c r="E33" s="177">
        <v>37</v>
      </c>
      <c r="F33" s="177">
        <v>25</v>
      </c>
      <c r="G33" s="177">
        <v>26</v>
      </c>
      <c r="H33" s="177">
        <v>6</v>
      </c>
      <c r="I33" s="177">
        <v>5</v>
      </c>
      <c r="J33" s="177">
        <v>59</v>
      </c>
      <c r="K33" s="177">
        <v>28</v>
      </c>
      <c r="L33" s="177">
        <v>261</v>
      </c>
    </row>
    <row r="34" spans="1:12">
      <c r="A34" s="177" t="s">
        <v>739</v>
      </c>
      <c r="B34" s="177"/>
      <c r="C34" s="177"/>
      <c r="D34" s="177"/>
      <c r="E34" s="177"/>
      <c r="F34" s="177"/>
      <c r="G34" s="177"/>
      <c r="H34" s="177"/>
      <c r="I34" s="177"/>
      <c r="J34" s="177"/>
      <c r="K34" s="177">
        <v>1</v>
      </c>
      <c r="L34" s="177">
        <v>1</v>
      </c>
    </row>
    <row r="35" spans="1:12">
      <c r="A35" s="177" t="s">
        <v>740</v>
      </c>
      <c r="B35" s="177"/>
      <c r="C35" s="177"/>
      <c r="D35" s="177"/>
      <c r="E35" s="177"/>
      <c r="F35" s="177"/>
      <c r="G35" s="177"/>
      <c r="H35" s="177"/>
      <c r="I35" s="177"/>
      <c r="J35" s="177"/>
      <c r="K35" s="177"/>
      <c r="L35" s="177">
        <v>2</v>
      </c>
    </row>
    <row r="36" spans="1:12">
      <c r="A36" s="177" t="s">
        <v>177</v>
      </c>
      <c r="B36" s="177"/>
      <c r="C36" s="177"/>
      <c r="D36" s="177"/>
      <c r="E36" s="177"/>
      <c r="F36" s="177">
        <v>1</v>
      </c>
      <c r="G36" s="177"/>
      <c r="H36" s="177"/>
      <c r="I36" s="177"/>
      <c r="J36" s="177"/>
      <c r="K36" s="177"/>
      <c r="L36" s="177">
        <v>2</v>
      </c>
    </row>
    <row r="37" spans="1:12">
      <c r="A37" s="177" t="s">
        <v>741</v>
      </c>
      <c r="B37" s="177"/>
      <c r="C37" s="177"/>
      <c r="D37" s="177">
        <v>2</v>
      </c>
      <c r="E37" s="177"/>
      <c r="F37" s="177"/>
      <c r="G37" s="177"/>
      <c r="H37" s="177"/>
      <c r="I37" s="177"/>
      <c r="J37" s="177">
        <v>4</v>
      </c>
      <c r="K37" s="177"/>
      <c r="L37" s="177">
        <v>7</v>
      </c>
    </row>
    <row r="38" spans="1:12">
      <c r="A38" s="177" t="s">
        <v>178</v>
      </c>
      <c r="B38" s="177">
        <v>1</v>
      </c>
      <c r="C38" s="177">
        <v>10</v>
      </c>
      <c r="D38" s="177">
        <v>2</v>
      </c>
      <c r="E38" s="177">
        <v>2</v>
      </c>
      <c r="F38" s="177"/>
      <c r="G38" s="177">
        <v>2</v>
      </c>
      <c r="H38" s="177">
        <v>2</v>
      </c>
      <c r="I38" s="177">
        <v>3</v>
      </c>
      <c r="J38" s="177">
        <v>3</v>
      </c>
      <c r="K38" s="177">
        <v>4</v>
      </c>
      <c r="L38" s="177">
        <v>29</v>
      </c>
    </row>
    <row r="39" spans="1:12">
      <c r="A39" s="177" t="s">
        <v>742</v>
      </c>
      <c r="B39" s="177"/>
      <c r="C39" s="177"/>
      <c r="D39" s="177"/>
      <c r="E39" s="177"/>
      <c r="F39" s="177"/>
      <c r="G39" s="177"/>
      <c r="H39" s="177"/>
      <c r="I39" s="177"/>
      <c r="J39" s="177"/>
      <c r="K39" s="177">
        <v>3</v>
      </c>
      <c r="L39" s="177">
        <v>7</v>
      </c>
    </row>
    <row r="40" spans="1:12">
      <c r="A40" s="177" t="s">
        <v>179</v>
      </c>
      <c r="B40" s="177"/>
      <c r="C40" s="177">
        <v>2</v>
      </c>
      <c r="D40" s="177"/>
      <c r="E40" s="177">
        <v>8</v>
      </c>
      <c r="F40" s="177">
        <v>3</v>
      </c>
      <c r="G40" s="177">
        <v>1</v>
      </c>
      <c r="H40" s="177"/>
      <c r="I40" s="177"/>
      <c r="J40" s="177">
        <v>9</v>
      </c>
      <c r="K40" s="177">
        <v>7</v>
      </c>
      <c r="L40" s="177">
        <v>30</v>
      </c>
    </row>
    <row r="41" spans="1:12">
      <c r="A41" s="177" t="s">
        <v>743</v>
      </c>
      <c r="B41" s="177">
        <v>1</v>
      </c>
      <c r="C41" s="177"/>
      <c r="D41" s="177"/>
      <c r="E41" s="177">
        <v>2</v>
      </c>
      <c r="F41" s="177"/>
      <c r="G41" s="177"/>
      <c r="H41" s="177"/>
      <c r="I41" s="177"/>
      <c r="J41" s="177">
        <v>2</v>
      </c>
      <c r="K41" s="177"/>
      <c r="L41" s="177">
        <v>5</v>
      </c>
    </row>
    <row r="42" spans="1:12">
      <c r="A42" s="177" t="s">
        <v>128</v>
      </c>
      <c r="B42" s="177">
        <v>15</v>
      </c>
      <c r="C42" s="177">
        <v>15</v>
      </c>
      <c r="D42" s="177">
        <v>9</v>
      </c>
      <c r="E42" s="177">
        <v>22</v>
      </c>
      <c r="F42" s="177">
        <v>9</v>
      </c>
      <c r="G42" s="177">
        <v>8</v>
      </c>
      <c r="H42" s="177">
        <v>1</v>
      </c>
      <c r="I42" s="177">
        <v>4</v>
      </c>
      <c r="J42" s="177">
        <v>49</v>
      </c>
      <c r="K42" s="177">
        <v>18</v>
      </c>
      <c r="L42" s="177">
        <v>159</v>
      </c>
    </row>
    <row r="43" spans="1:12">
      <c r="A43" s="177" t="s">
        <v>744</v>
      </c>
      <c r="B43" s="177">
        <v>1</v>
      </c>
      <c r="C43" s="177">
        <v>1</v>
      </c>
      <c r="D43" s="177"/>
      <c r="E43" s="177">
        <v>2</v>
      </c>
      <c r="F43" s="177">
        <v>1</v>
      </c>
      <c r="G43" s="177"/>
      <c r="H43" s="177"/>
      <c r="I43" s="177"/>
      <c r="J43" s="177"/>
      <c r="K43" s="177"/>
      <c r="L43" s="177">
        <v>5</v>
      </c>
    </row>
    <row r="44" spans="1:12">
      <c r="A44" s="177" t="s">
        <v>180</v>
      </c>
      <c r="B44" s="177"/>
      <c r="C44" s="177">
        <v>1</v>
      </c>
      <c r="D44" s="177">
        <v>1</v>
      </c>
      <c r="E44" s="177">
        <v>1</v>
      </c>
      <c r="F44" s="177"/>
      <c r="G44" s="177">
        <v>2</v>
      </c>
      <c r="H44" s="177"/>
      <c r="I44" s="177"/>
      <c r="J44" s="177">
        <v>2</v>
      </c>
      <c r="K44" s="177"/>
      <c r="L44" s="177">
        <v>7</v>
      </c>
    </row>
    <row r="45" spans="1:12">
      <c r="A45" s="177" t="s">
        <v>129</v>
      </c>
      <c r="B45" s="177"/>
      <c r="C45" s="177">
        <v>1</v>
      </c>
      <c r="D45" s="177"/>
      <c r="E45" s="177">
        <v>4</v>
      </c>
      <c r="F45" s="177">
        <v>4</v>
      </c>
      <c r="G45" s="177">
        <v>6</v>
      </c>
      <c r="H45" s="177"/>
      <c r="I45" s="177">
        <v>1</v>
      </c>
      <c r="J45" s="177">
        <v>1</v>
      </c>
      <c r="K45" s="177">
        <v>7</v>
      </c>
      <c r="L45" s="177">
        <v>24</v>
      </c>
    </row>
    <row r="46" spans="1:12">
      <c r="A46" s="177" t="s">
        <v>181</v>
      </c>
      <c r="B46" s="177"/>
      <c r="C46" s="177"/>
      <c r="D46" s="177"/>
      <c r="E46" s="177"/>
      <c r="F46" s="177">
        <v>7</v>
      </c>
      <c r="G46" s="177">
        <v>6</v>
      </c>
      <c r="H46" s="177"/>
      <c r="I46" s="177">
        <v>2</v>
      </c>
      <c r="J46" s="177">
        <v>4</v>
      </c>
      <c r="K46" s="177">
        <v>2</v>
      </c>
      <c r="L46" s="177">
        <v>21</v>
      </c>
    </row>
    <row r="47" spans="1:12">
      <c r="A47" s="177" t="s">
        <v>130</v>
      </c>
      <c r="B47" s="177">
        <v>5</v>
      </c>
      <c r="C47" s="177">
        <v>15</v>
      </c>
      <c r="D47" s="177">
        <v>18</v>
      </c>
      <c r="E47" s="177">
        <v>12</v>
      </c>
      <c r="F47" s="177">
        <v>4</v>
      </c>
      <c r="G47" s="177">
        <v>13</v>
      </c>
      <c r="H47" s="177">
        <v>3</v>
      </c>
      <c r="I47" s="177"/>
      <c r="J47" s="177">
        <v>11</v>
      </c>
      <c r="K47" s="177">
        <v>14</v>
      </c>
      <c r="L47" s="177">
        <v>99</v>
      </c>
    </row>
    <row r="48" spans="1:12">
      <c r="A48" s="177" t="s">
        <v>131</v>
      </c>
      <c r="B48" s="177">
        <v>18</v>
      </c>
      <c r="C48" s="177">
        <v>5</v>
      </c>
      <c r="D48" s="177">
        <v>6</v>
      </c>
      <c r="E48" s="177">
        <v>8</v>
      </c>
      <c r="F48" s="177">
        <v>7</v>
      </c>
      <c r="G48" s="177">
        <v>11</v>
      </c>
      <c r="H48" s="177">
        <v>3</v>
      </c>
      <c r="I48" s="177">
        <v>4</v>
      </c>
      <c r="J48" s="177">
        <v>5</v>
      </c>
      <c r="K48" s="177">
        <v>10</v>
      </c>
      <c r="L48" s="177">
        <v>77</v>
      </c>
    </row>
    <row r="49" spans="1:12">
      <c r="A49" s="177" t="s">
        <v>745</v>
      </c>
      <c r="B49" s="177"/>
      <c r="C49" s="177">
        <v>2</v>
      </c>
      <c r="D49" s="177"/>
      <c r="E49" s="177"/>
      <c r="F49" s="177"/>
      <c r="G49" s="177"/>
      <c r="H49" s="177"/>
      <c r="I49" s="177"/>
      <c r="J49" s="177"/>
      <c r="K49" s="177"/>
      <c r="L49" s="177">
        <v>2</v>
      </c>
    </row>
    <row r="50" spans="1:12">
      <c r="A50" s="177" t="s">
        <v>182</v>
      </c>
      <c r="B50" s="177">
        <v>2</v>
      </c>
      <c r="C50" s="177">
        <v>10</v>
      </c>
      <c r="D50" s="177">
        <v>3</v>
      </c>
      <c r="E50" s="177">
        <v>1</v>
      </c>
      <c r="F50" s="177">
        <v>5</v>
      </c>
      <c r="G50" s="177"/>
      <c r="H50" s="177"/>
      <c r="I50" s="177">
        <v>1</v>
      </c>
      <c r="J50" s="177">
        <v>3</v>
      </c>
      <c r="K50" s="177">
        <v>2</v>
      </c>
      <c r="L50" s="177">
        <v>27</v>
      </c>
    </row>
    <row r="51" spans="1:12">
      <c r="A51" s="177" t="s">
        <v>132</v>
      </c>
      <c r="B51" s="177">
        <v>12</v>
      </c>
      <c r="C51" s="177">
        <v>31</v>
      </c>
      <c r="D51" s="177">
        <v>14</v>
      </c>
      <c r="E51" s="177">
        <v>26</v>
      </c>
      <c r="F51" s="177">
        <v>17</v>
      </c>
      <c r="G51" s="177">
        <v>20</v>
      </c>
      <c r="H51" s="177">
        <v>7</v>
      </c>
      <c r="I51" s="177">
        <v>18</v>
      </c>
      <c r="J51" s="177">
        <v>38</v>
      </c>
      <c r="K51" s="177">
        <v>45</v>
      </c>
      <c r="L51" s="177">
        <v>235</v>
      </c>
    </row>
    <row r="52" spans="1:12">
      <c r="A52" s="177" t="s">
        <v>746</v>
      </c>
      <c r="B52" s="177"/>
      <c r="C52" s="177"/>
      <c r="D52" s="177"/>
      <c r="E52" s="177"/>
      <c r="F52" s="177"/>
      <c r="G52" s="177"/>
      <c r="H52" s="177"/>
      <c r="I52" s="177"/>
      <c r="J52" s="177">
        <v>1</v>
      </c>
      <c r="K52" s="177"/>
      <c r="L52" s="177">
        <v>1</v>
      </c>
    </row>
    <row r="53" spans="1:12">
      <c r="A53" s="177" t="s">
        <v>747</v>
      </c>
      <c r="B53" s="177">
        <v>6</v>
      </c>
      <c r="C53" s="177">
        <v>3</v>
      </c>
      <c r="D53" s="177">
        <v>2</v>
      </c>
      <c r="E53" s="177">
        <v>9</v>
      </c>
      <c r="F53" s="177">
        <v>3</v>
      </c>
      <c r="G53" s="177">
        <v>3</v>
      </c>
      <c r="H53" s="177"/>
      <c r="I53" s="177"/>
      <c r="J53" s="177">
        <v>3</v>
      </c>
      <c r="K53" s="177">
        <v>10</v>
      </c>
      <c r="L53" s="177">
        <v>41</v>
      </c>
    </row>
    <row r="54" spans="1:12">
      <c r="A54" s="177" t="s">
        <v>133</v>
      </c>
      <c r="B54" s="177"/>
      <c r="C54" s="177">
        <v>1</v>
      </c>
      <c r="D54" s="177"/>
      <c r="E54" s="177"/>
      <c r="F54" s="177">
        <v>1</v>
      </c>
      <c r="G54" s="177">
        <v>11</v>
      </c>
      <c r="H54" s="177">
        <v>1</v>
      </c>
      <c r="I54" s="177">
        <v>2</v>
      </c>
      <c r="J54" s="177"/>
      <c r="K54" s="177">
        <v>1</v>
      </c>
      <c r="L54" s="177">
        <v>17</v>
      </c>
    </row>
    <row r="55" spans="1:12">
      <c r="A55" s="177" t="s">
        <v>183</v>
      </c>
      <c r="B55" s="177"/>
      <c r="C55" s="177"/>
      <c r="D55" s="177">
        <v>1</v>
      </c>
      <c r="E55" s="177"/>
      <c r="F55" s="177"/>
      <c r="G55" s="177">
        <v>1</v>
      </c>
      <c r="H55" s="177"/>
      <c r="I55" s="177"/>
      <c r="J55" s="177"/>
      <c r="K55" s="177">
        <v>1</v>
      </c>
      <c r="L55" s="177">
        <v>3</v>
      </c>
    </row>
    <row r="56" spans="1:12">
      <c r="A56" s="177" t="s">
        <v>748</v>
      </c>
      <c r="B56" s="177"/>
      <c r="C56" s="177"/>
      <c r="D56" s="177"/>
      <c r="E56" s="177">
        <v>1</v>
      </c>
      <c r="F56" s="177"/>
      <c r="G56" s="177"/>
      <c r="H56" s="177"/>
      <c r="I56" s="177">
        <v>1</v>
      </c>
      <c r="J56" s="177"/>
      <c r="K56" s="177"/>
      <c r="L56" s="177">
        <v>2</v>
      </c>
    </row>
    <row r="57" spans="1:12">
      <c r="A57" s="177" t="s">
        <v>134</v>
      </c>
      <c r="B57" s="177">
        <v>18</v>
      </c>
      <c r="C57" s="177">
        <v>10</v>
      </c>
      <c r="D57" s="177">
        <v>11</v>
      </c>
      <c r="E57" s="177">
        <v>13</v>
      </c>
      <c r="F57" s="177">
        <v>14</v>
      </c>
      <c r="G57" s="177">
        <v>4</v>
      </c>
      <c r="H57" s="177">
        <v>1</v>
      </c>
      <c r="I57" s="177">
        <v>5</v>
      </c>
      <c r="J57" s="177">
        <v>3</v>
      </c>
      <c r="K57" s="177">
        <v>9</v>
      </c>
      <c r="L57" s="177">
        <v>91</v>
      </c>
    </row>
    <row r="58" spans="1:12">
      <c r="A58" s="177" t="s">
        <v>749</v>
      </c>
      <c r="B58" s="177"/>
      <c r="C58" s="177"/>
      <c r="D58" s="177"/>
      <c r="E58" s="177"/>
      <c r="F58" s="177"/>
      <c r="G58" s="177"/>
      <c r="H58" s="177"/>
      <c r="I58" s="177"/>
      <c r="J58" s="177"/>
      <c r="K58" s="177"/>
      <c r="L58" s="177">
        <v>1</v>
      </c>
    </row>
    <row r="59" spans="1:12">
      <c r="A59" s="177" t="s">
        <v>750</v>
      </c>
      <c r="B59" s="177"/>
      <c r="C59" s="177"/>
      <c r="D59" s="177"/>
      <c r="E59" s="177"/>
      <c r="F59" s="177">
        <v>1</v>
      </c>
      <c r="G59" s="177"/>
      <c r="H59" s="177"/>
      <c r="I59" s="177"/>
      <c r="J59" s="177"/>
      <c r="K59" s="177"/>
      <c r="L59" s="177">
        <v>1</v>
      </c>
    </row>
    <row r="60" spans="1:12">
      <c r="A60" s="177" t="s">
        <v>751</v>
      </c>
      <c r="B60" s="177"/>
      <c r="C60" s="177"/>
      <c r="D60" s="177"/>
      <c r="E60" s="177"/>
      <c r="F60" s="177">
        <v>7</v>
      </c>
      <c r="G60" s="177"/>
      <c r="H60" s="177"/>
      <c r="I60" s="177"/>
      <c r="J60" s="177">
        <v>1</v>
      </c>
      <c r="K60" s="177"/>
      <c r="L60" s="177">
        <v>8</v>
      </c>
    </row>
    <row r="61" spans="1:12">
      <c r="A61" s="177" t="s">
        <v>184</v>
      </c>
      <c r="B61" s="177">
        <v>32</v>
      </c>
      <c r="C61" s="177">
        <v>49</v>
      </c>
      <c r="D61" s="177">
        <v>25</v>
      </c>
      <c r="E61" s="177">
        <v>28</v>
      </c>
      <c r="F61" s="177">
        <v>27</v>
      </c>
      <c r="G61" s="177">
        <v>32</v>
      </c>
      <c r="H61" s="177">
        <v>15</v>
      </c>
      <c r="I61" s="177">
        <v>16</v>
      </c>
      <c r="J61" s="177">
        <v>66</v>
      </c>
      <c r="K61" s="177">
        <v>37</v>
      </c>
      <c r="L61" s="177">
        <v>336</v>
      </c>
    </row>
    <row r="62" spans="1:12">
      <c r="A62" s="177" t="s">
        <v>185</v>
      </c>
      <c r="B62" s="177"/>
      <c r="C62" s="177">
        <v>1</v>
      </c>
      <c r="D62" s="177">
        <v>2</v>
      </c>
      <c r="E62" s="177"/>
      <c r="F62" s="177"/>
      <c r="G62" s="177"/>
      <c r="H62" s="177">
        <v>1</v>
      </c>
      <c r="I62" s="177">
        <v>1</v>
      </c>
      <c r="J62" s="177">
        <v>1</v>
      </c>
      <c r="K62" s="177"/>
      <c r="L62" s="177">
        <v>6</v>
      </c>
    </row>
    <row r="63" spans="1:12">
      <c r="A63" s="177" t="s">
        <v>186</v>
      </c>
      <c r="B63" s="177"/>
      <c r="C63" s="177"/>
      <c r="D63" s="177">
        <v>1</v>
      </c>
      <c r="E63" s="177"/>
      <c r="F63" s="177"/>
      <c r="G63" s="177"/>
      <c r="H63" s="177"/>
      <c r="I63" s="177"/>
      <c r="J63" s="177"/>
      <c r="K63" s="177"/>
      <c r="L63" s="177">
        <v>1</v>
      </c>
    </row>
    <row r="64" spans="1:12">
      <c r="A64" s="177" t="s">
        <v>135</v>
      </c>
      <c r="B64" s="177"/>
      <c r="C64" s="177"/>
      <c r="D64" s="177">
        <v>1</v>
      </c>
      <c r="E64" s="177">
        <v>2</v>
      </c>
      <c r="F64" s="177"/>
      <c r="G64" s="177"/>
      <c r="H64" s="177"/>
      <c r="I64" s="177"/>
      <c r="J64" s="177"/>
      <c r="K64" s="177">
        <v>1</v>
      </c>
      <c r="L64" s="177">
        <v>4</v>
      </c>
    </row>
    <row r="65" spans="1:12">
      <c r="A65" s="177" t="s">
        <v>752</v>
      </c>
      <c r="B65" s="177"/>
      <c r="C65" s="177"/>
      <c r="D65" s="177"/>
      <c r="E65" s="177"/>
      <c r="F65" s="177"/>
      <c r="G65" s="177"/>
      <c r="H65" s="177"/>
      <c r="I65" s="177"/>
      <c r="J65" s="177">
        <v>1</v>
      </c>
      <c r="K65" s="177"/>
      <c r="L65" s="177">
        <v>1</v>
      </c>
    </row>
    <row r="66" spans="1:12">
      <c r="A66" s="177" t="s">
        <v>753</v>
      </c>
      <c r="B66" s="177"/>
      <c r="C66" s="177"/>
      <c r="D66" s="177">
        <v>1</v>
      </c>
      <c r="E66" s="177"/>
      <c r="F66" s="177"/>
      <c r="G66" s="177"/>
      <c r="H66" s="177"/>
      <c r="I66" s="177"/>
      <c r="J66" s="177"/>
      <c r="K66" s="177"/>
      <c r="L66" s="177">
        <v>1</v>
      </c>
    </row>
    <row r="67" spans="1:12">
      <c r="A67" s="177" t="s">
        <v>136</v>
      </c>
      <c r="B67" s="177"/>
      <c r="C67" s="177"/>
      <c r="D67" s="177"/>
      <c r="E67" s="177"/>
      <c r="F67" s="177"/>
      <c r="G67" s="177"/>
      <c r="H67" s="177"/>
      <c r="I67" s="177"/>
      <c r="J67" s="177">
        <v>2</v>
      </c>
      <c r="K67" s="177"/>
      <c r="L67" s="177">
        <v>2</v>
      </c>
    </row>
    <row r="68" spans="1:12">
      <c r="A68" s="177" t="s">
        <v>754</v>
      </c>
      <c r="B68" s="177"/>
      <c r="C68" s="177"/>
      <c r="D68" s="177">
        <v>1</v>
      </c>
      <c r="E68" s="177"/>
      <c r="F68" s="177"/>
      <c r="G68" s="177"/>
      <c r="H68" s="177"/>
      <c r="I68" s="177"/>
      <c r="J68" s="177">
        <v>1</v>
      </c>
      <c r="K68" s="177"/>
      <c r="L68" s="177">
        <v>2</v>
      </c>
    </row>
    <row r="69" spans="1:12">
      <c r="A69" s="177" t="s">
        <v>137</v>
      </c>
      <c r="B69" s="177"/>
      <c r="C69" s="177">
        <v>3</v>
      </c>
      <c r="D69" s="177">
        <v>2</v>
      </c>
      <c r="E69" s="177">
        <v>3</v>
      </c>
      <c r="F69" s="177">
        <v>6</v>
      </c>
      <c r="G69" s="177">
        <v>2</v>
      </c>
      <c r="H69" s="177"/>
      <c r="I69" s="177">
        <v>1</v>
      </c>
      <c r="J69" s="177">
        <v>11</v>
      </c>
      <c r="K69" s="177">
        <v>2</v>
      </c>
      <c r="L69" s="177">
        <v>33</v>
      </c>
    </row>
    <row r="70" spans="1:12">
      <c r="A70" s="177" t="s">
        <v>187</v>
      </c>
      <c r="B70" s="177"/>
      <c r="C70" s="177"/>
      <c r="D70" s="177"/>
      <c r="E70" s="177">
        <v>2</v>
      </c>
      <c r="F70" s="177">
        <v>1</v>
      </c>
      <c r="G70" s="177"/>
      <c r="H70" s="177"/>
      <c r="I70" s="177"/>
      <c r="J70" s="177">
        <v>4</v>
      </c>
      <c r="K70" s="177"/>
      <c r="L70" s="177">
        <v>7</v>
      </c>
    </row>
    <row r="71" spans="1:12">
      <c r="A71" s="177" t="s">
        <v>755</v>
      </c>
      <c r="B71" s="177">
        <v>1</v>
      </c>
      <c r="C71" s="177"/>
      <c r="D71" s="177"/>
      <c r="E71" s="177"/>
      <c r="F71" s="177"/>
      <c r="G71" s="177"/>
      <c r="H71" s="177"/>
      <c r="I71" s="177"/>
      <c r="J71" s="177"/>
      <c r="K71" s="177"/>
      <c r="L71" s="177">
        <v>1</v>
      </c>
    </row>
    <row r="72" spans="1:12">
      <c r="A72" s="177" t="s">
        <v>138</v>
      </c>
      <c r="B72" s="177">
        <v>13</v>
      </c>
      <c r="C72" s="177">
        <v>20</v>
      </c>
      <c r="D72" s="177">
        <v>16</v>
      </c>
      <c r="E72" s="177">
        <v>19</v>
      </c>
      <c r="F72" s="177">
        <v>20</v>
      </c>
      <c r="G72" s="177">
        <v>25</v>
      </c>
      <c r="H72" s="177">
        <v>4</v>
      </c>
      <c r="I72" s="177">
        <v>2</v>
      </c>
      <c r="J72" s="177">
        <v>55</v>
      </c>
      <c r="K72" s="177">
        <v>39</v>
      </c>
      <c r="L72" s="177">
        <v>221</v>
      </c>
    </row>
    <row r="73" spans="1:12">
      <c r="A73" s="177" t="s">
        <v>756</v>
      </c>
      <c r="B73" s="177"/>
      <c r="C73" s="177"/>
      <c r="D73" s="177"/>
      <c r="E73" s="177">
        <v>2</v>
      </c>
      <c r="F73" s="177">
        <v>2</v>
      </c>
      <c r="G73" s="177"/>
      <c r="H73" s="177"/>
      <c r="I73" s="177"/>
      <c r="J73" s="177"/>
      <c r="K73" s="177"/>
      <c r="L73" s="177">
        <v>4</v>
      </c>
    </row>
    <row r="74" spans="1:12">
      <c r="A74" s="177" t="s">
        <v>757</v>
      </c>
      <c r="B74" s="177"/>
      <c r="C74" s="177"/>
      <c r="D74" s="177">
        <v>1</v>
      </c>
      <c r="E74" s="177"/>
      <c r="F74" s="177"/>
      <c r="G74" s="177"/>
      <c r="H74" s="177"/>
      <c r="I74" s="177"/>
      <c r="J74" s="177"/>
      <c r="K74" s="177"/>
      <c r="L74" s="177">
        <v>1</v>
      </c>
    </row>
    <row r="75" spans="1:12">
      <c r="A75" s="177" t="s">
        <v>188</v>
      </c>
      <c r="B75" s="177"/>
      <c r="C75" s="177">
        <v>1</v>
      </c>
      <c r="D75" s="177">
        <v>1</v>
      </c>
      <c r="E75" s="177">
        <v>1</v>
      </c>
      <c r="F75" s="177"/>
      <c r="G75" s="177"/>
      <c r="H75" s="177"/>
      <c r="I75" s="177"/>
      <c r="J75" s="177"/>
      <c r="K75" s="177"/>
      <c r="L75" s="177">
        <v>3</v>
      </c>
    </row>
    <row r="76" spans="1:12">
      <c r="A76" s="177" t="s">
        <v>139</v>
      </c>
      <c r="B76" s="177">
        <v>3</v>
      </c>
      <c r="C76" s="177">
        <v>7</v>
      </c>
      <c r="D76" s="177"/>
      <c r="E76" s="177">
        <v>15</v>
      </c>
      <c r="F76" s="177">
        <v>7</v>
      </c>
      <c r="G76" s="177">
        <v>8</v>
      </c>
      <c r="H76" s="177">
        <v>3</v>
      </c>
      <c r="I76" s="177">
        <v>4</v>
      </c>
      <c r="J76" s="177">
        <v>13</v>
      </c>
      <c r="K76" s="177">
        <v>15</v>
      </c>
      <c r="L76" s="177">
        <v>77</v>
      </c>
    </row>
    <row r="77" spans="1:12">
      <c r="A77" s="177" t="s">
        <v>758</v>
      </c>
      <c r="B77" s="177"/>
      <c r="C77" s="177"/>
      <c r="D77" s="177"/>
      <c r="E77" s="177"/>
      <c r="F77" s="177"/>
      <c r="G77" s="177"/>
      <c r="H77" s="177"/>
      <c r="I77" s="177"/>
      <c r="J77" s="177"/>
      <c r="K77" s="177"/>
      <c r="L77" s="177">
        <v>1</v>
      </c>
    </row>
    <row r="78" spans="1:12">
      <c r="A78" s="177" t="s">
        <v>759</v>
      </c>
      <c r="B78" s="177"/>
      <c r="C78" s="177"/>
      <c r="D78" s="177"/>
      <c r="E78" s="177"/>
      <c r="F78" s="177">
        <v>4</v>
      </c>
      <c r="G78" s="177"/>
      <c r="H78" s="177"/>
      <c r="I78" s="177"/>
      <c r="J78" s="177"/>
      <c r="K78" s="177"/>
      <c r="L78" s="177">
        <v>4</v>
      </c>
    </row>
    <row r="79" spans="1:12">
      <c r="A79" s="177" t="s">
        <v>760</v>
      </c>
      <c r="B79" s="177"/>
      <c r="C79" s="177"/>
      <c r="D79" s="177"/>
      <c r="E79" s="177"/>
      <c r="F79" s="177">
        <v>1</v>
      </c>
      <c r="G79" s="177"/>
      <c r="H79" s="177"/>
      <c r="I79" s="177"/>
      <c r="J79" s="177"/>
      <c r="K79" s="177"/>
      <c r="L79" s="177">
        <v>1</v>
      </c>
    </row>
    <row r="80" spans="1:12">
      <c r="A80" s="177" t="s">
        <v>189</v>
      </c>
      <c r="B80" s="177">
        <v>3</v>
      </c>
      <c r="C80" s="177">
        <v>15</v>
      </c>
      <c r="D80" s="177">
        <v>7</v>
      </c>
      <c r="E80" s="177">
        <v>2</v>
      </c>
      <c r="F80" s="177">
        <v>4</v>
      </c>
      <c r="G80" s="177"/>
      <c r="H80" s="177">
        <v>2</v>
      </c>
      <c r="I80" s="177"/>
      <c r="J80" s="177">
        <v>10</v>
      </c>
      <c r="K80" s="177">
        <v>1</v>
      </c>
      <c r="L80" s="177">
        <v>44</v>
      </c>
    </row>
    <row r="81" spans="1:12">
      <c r="A81" s="177" t="s">
        <v>140</v>
      </c>
      <c r="B81" s="177">
        <v>13</v>
      </c>
      <c r="C81" s="177">
        <v>10</v>
      </c>
      <c r="D81" s="177">
        <v>2</v>
      </c>
      <c r="E81" s="177">
        <v>10</v>
      </c>
      <c r="F81" s="177">
        <v>9</v>
      </c>
      <c r="G81" s="177">
        <v>27</v>
      </c>
      <c r="H81" s="177">
        <v>8</v>
      </c>
      <c r="I81" s="177">
        <v>6</v>
      </c>
      <c r="J81" s="177">
        <v>16</v>
      </c>
      <c r="K81" s="177">
        <v>25</v>
      </c>
      <c r="L81" s="177">
        <v>165</v>
      </c>
    </row>
    <row r="82" spans="1:12">
      <c r="A82" s="177" t="s">
        <v>761</v>
      </c>
      <c r="B82" s="177"/>
      <c r="C82" s="177"/>
      <c r="D82" s="177"/>
      <c r="E82" s="177"/>
      <c r="F82" s="177"/>
      <c r="G82" s="177">
        <v>1</v>
      </c>
      <c r="H82" s="177"/>
      <c r="I82" s="177"/>
      <c r="J82" s="177"/>
      <c r="K82" s="177"/>
      <c r="L82" s="177">
        <v>1</v>
      </c>
    </row>
    <row r="83" spans="1:12">
      <c r="A83" s="177" t="s">
        <v>190</v>
      </c>
      <c r="B83" s="177"/>
      <c r="C83" s="177">
        <v>1</v>
      </c>
      <c r="D83" s="177">
        <v>1</v>
      </c>
      <c r="E83" s="177">
        <v>2</v>
      </c>
      <c r="F83" s="177">
        <v>1</v>
      </c>
      <c r="G83" s="177"/>
      <c r="H83" s="177"/>
      <c r="I83" s="177">
        <v>1</v>
      </c>
      <c r="J83" s="177">
        <v>1</v>
      </c>
      <c r="K83" s="177">
        <v>4</v>
      </c>
      <c r="L83" s="177">
        <v>11</v>
      </c>
    </row>
    <row r="84" spans="1:12">
      <c r="A84" s="177" t="s">
        <v>191</v>
      </c>
      <c r="B84" s="177"/>
      <c r="C84" s="177"/>
      <c r="D84" s="177"/>
      <c r="E84" s="177"/>
      <c r="F84" s="177">
        <v>1</v>
      </c>
      <c r="G84" s="177"/>
      <c r="H84" s="177"/>
      <c r="I84" s="177">
        <v>1</v>
      </c>
      <c r="J84" s="177"/>
      <c r="K84" s="177">
        <v>2</v>
      </c>
      <c r="L84" s="177">
        <v>5</v>
      </c>
    </row>
    <row r="85" spans="1:12">
      <c r="A85" s="177" t="s">
        <v>141</v>
      </c>
      <c r="B85" s="177">
        <v>4</v>
      </c>
      <c r="C85" s="177">
        <v>17</v>
      </c>
      <c r="D85" s="177">
        <v>9</v>
      </c>
      <c r="E85" s="177">
        <v>22</v>
      </c>
      <c r="F85" s="177">
        <v>25</v>
      </c>
      <c r="G85" s="177">
        <v>9</v>
      </c>
      <c r="H85" s="177">
        <v>2</v>
      </c>
      <c r="I85" s="177">
        <v>10</v>
      </c>
      <c r="J85" s="177">
        <v>10</v>
      </c>
      <c r="K85" s="177">
        <v>14</v>
      </c>
      <c r="L85" s="177">
        <v>123</v>
      </c>
    </row>
    <row r="86" spans="1:12">
      <c r="A86" s="177" t="s">
        <v>762</v>
      </c>
      <c r="B86" s="177"/>
      <c r="C86" s="177"/>
      <c r="D86" s="177"/>
      <c r="E86" s="177">
        <v>3</v>
      </c>
      <c r="F86" s="177"/>
      <c r="G86" s="177"/>
      <c r="H86" s="177"/>
      <c r="I86" s="177"/>
      <c r="J86" s="177"/>
      <c r="K86" s="177"/>
      <c r="L86" s="177">
        <v>3</v>
      </c>
    </row>
    <row r="87" spans="1:12">
      <c r="A87" s="177" t="s">
        <v>192</v>
      </c>
      <c r="B87" s="177"/>
      <c r="C87" s="177"/>
      <c r="D87" s="177"/>
      <c r="E87" s="177"/>
      <c r="F87" s="177"/>
      <c r="G87" s="177"/>
      <c r="H87" s="177"/>
      <c r="I87" s="177"/>
      <c r="J87" s="177">
        <v>1</v>
      </c>
      <c r="K87" s="177"/>
      <c r="L87" s="177">
        <v>1</v>
      </c>
    </row>
    <row r="88" spans="1:12">
      <c r="A88" s="177" t="s">
        <v>142</v>
      </c>
      <c r="B88" s="177">
        <v>27</v>
      </c>
      <c r="C88" s="177">
        <v>9</v>
      </c>
      <c r="D88" s="177">
        <v>6</v>
      </c>
      <c r="E88" s="177">
        <v>20</v>
      </c>
      <c r="F88" s="177">
        <v>13</v>
      </c>
      <c r="G88" s="177">
        <v>14</v>
      </c>
      <c r="H88" s="177">
        <v>4</v>
      </c>
      <c r="I88" s="177">
        <v>6</v>
      </c>
      <c r="J88" s="177">
        <v>14</v>
      </c>
      <c r="K88" s="177">
        <v>18</v>
      </c>
      <c r="L88" s="177">
        <v>132</v>
      </c>
    </row>
    <row r="89" spans="1:12">
      <c r="A89" s="177" t="s">
        <v>763</v>
      </c>
      <c r="B89" s="177"/>
      <c r="C89" s="177">
        <v>1</v>
      </c>
      <c r="D89" s="177">
        <v>1</v>
      </c>
      <c r="E89" s="177"/>
      <c r="F89" s="177">
        <v>2</v>
      </c>
      <c r="G89" s="177"/>
      <c r="H89" s="177"/>
      <c r="I89" s="177"/>
      <c r="J89" s="177"/>
      <c r="K89" s="177"/>
      <c r="L89" s="177">
        <v>5</v>
      </c>
    </row>
    <row r="90" spans="1:12">
      <c r="A90" s="177" t="s">
        <v>193</v>
      </c>
      <c r="B90" s="177">
        <v>1</v>
      </c>
      <c r="C90" s="177"/>
      <c r="D90" s="177"/>
      <c r="E90" s="177">
        <v>1</v>
      </c>
      <c r="F90" s="177"/>
      <c r="G90" s="177"/>
      <c r="H90" s="177"/>
      <c r="I90" s="177"/>
      <c r="J90" s="177">
        <v>1</v>
      </c>
      <c r="K90" s="177"/>
      <c r="L90" s="177">
        <v>3</v>
      </c>
    </row>
    <row r="91" spans="1:12">
      <c r="A91" s="177" t="s">
        <v>143</v>
      </c>
      <c r="B91" s="177"/>
      <c r="C91" s="177">
        <v>3</v>
      </c>
      <c r="D91" s="177">
        <v>2</v>
      </c>
      <c r="E91" s="177">
        <v>7</v>
      </c>
      <c r="F91" s="177">
        <v>1</v>
      </c>
      <c r="G91" s="177">
        <v>2</v>
      </c>
      <c r="H91" s="177">
        <v>1</v>
      </c>
      <c r="I91" s="177">
        <v>4</v>
      </c>
      <c r="J91" s="177">
        <v>3</v>
      </c>
      <c r="K91" s="177">
        <v>4</v>
      </c>
      <c r="L91" s="177">
        <v>31</v>
      </c>
    </row>
    <row r="92" spans="1:12">
      <c r="A92" s="177" t="s">
        <v>764</v>
      </c>
      <c r="B92" s="177"/>
      <c r="C92" s="177"/>
      <c r="D92" s="177"/>
      <c r="E92" s="177">
        <v>1</v>
      </c>
      <c r="F92" s="177"/>
      <c r="G92" s="177"/>
      <c r="H92" s="177"/>
      <c r="I92" s="177"/>
      <c r="J92" s="177"/>
      <c r="K92" s="177"/>
      <c r="L92" s="177">
        <v>1</v>
      </c>
    </row>
    <row r="93" spans="1:12">
      <c r="A93" s="177" t="s">
        <v>194</v>
      </c>
      <c r="B93" s="177">
        <v>1</v>
      </c>
      <c r="C93" s="177">
        <v>1</v>
      </c>
      <c r="D93" s="177"/>
      <c r="E93" s="177"/>
      <c r="F93" s="177"/>
      <c r="G93" s="177"/>
      <c r="H93" s="177"/>
      <c r="I93" s="177"/>
      <c r="J93" s="177">
        <v>2</v>
      </c>
      <c r="K93" s="177"/>
      <c r="L93" s="177">
        <v>4</v>
      </c>
    </row>
    <row r="94" spans="1:12">
      <c r="A94" s="177" t="s">
        <v>144</v>
      </c>
      <c r="B94" s="177">
        <v>1</v>
      </c>
      <c r="C94" s="177">
        <v>3</v>
      </c>
      <c r="D94" s="177"/>
      <c r="E94" s="177">
        <v>3</v>
      </c>
      <c r="F94" s="177">
        <v>11</v>
      </c>
      <c r="G94" s="177">
        <v>3</v>
      </c>
      <c r="H94" s="177">
        <v>2</v>
      </c>
      <c r="I94" s="177">
        <v>3</v>
      </c>
      <c r="J94" s="177">
        <v>15</v>
      </c>
      <c r="K94" s="177">
        <v>3</v>
      </c>
      <c r="L94" s="177">
        <v>44</v>
      </c>
    </row>
    <row r="95" spans="1:12">
      <c r="A95" s="177" t="s">
        <v>765</v>
      </c>
      <c r="B95" s="177"/>
      <c r="C95" s="177"/>
      <c r="D95" s="177"/>
      <c r="E95" s="177"/>
      <c r="F95" s="177"/>
      <c r="G95" s="177"/>
      <c r="H95" s="177"/>
      <c r="I95" s="177"/>
      <c r="J95" s="177"/>
      <c r="K95" s="177">
        <v>4</v>
      </c>
      <c r="L95" s="177">
        <v>4</v>
      </c>
    </row>
    <row r="96" spans="1:12">
      <c r="A96" s="177" t="s">
        <v>145</v>
      </c>
      <c r="B96" s="177">
        <v>1</v>
      </c>
      <c r="C96" s="177">
        <v>2</v>
      </c>
      <c r="D96" s="177">
        <v>1</v>
      </c>
      <c r="E96" s="177">
        <v>2</v>
      </c>
      <c r="F96" s="177"/>
      <c r="G96" s="177">
        <v>8</v>
      </c>
      <c r="H96" s="177">
        <v>1</v>
      </c>
      <c r="I96" s="177"/>
      <c r="J96" s="177">
        <v>6</v>
      </c>
      <c r="K96" s="177">
        <v>3</v>
      </c>
      <c r="L96" s="177">
        <v>24</v>
      </c>
    </row>
    <row r="97" spans="1:12">
      <c r="A97" s="177" t="s">
        <v>766</v>
      </c>
      <c r="B97" s="177"/>
      <c r="C97" s="177">
        <v>1</v>
      </c>
      <c r="D97" s="177"/>
      <c r="E97" s="177"/>
      <c r="F97" s="177"/>
      <c r="G97" s="177"/>
      <c r="H97" s="177"/>
      <c r="I97" s="177"/>
      <c r="J97" s="177"/>
      <c r="K97" s="177"/>
      <c r="L97" s="177">
        <v>1</v>
      </c>
    </row>
    <row r="98" spans="1:12">
      <c r="A98" s="177" t="s">
        <v>767</v>
      </c>
      <c r="B98" s="177"/>
      <c r="C98" s="177">
        <v>1</v>
      </c>
      <c r="D98" s="177"/>
      <c r="E98" s="177"/>
      <c r="F98" s="177"/>
      <c r="G98" s="177"/>
      <c r="H98" s="177"/>
      <c r="I98" s="177"/>
      <c r="J98" s="177"/>
      <c r="K98" s="177"/>
      <c r="L98" s="177">
        <v>1</v>
      </c>
    </row>
    <row r="99" spans="1:12">
      <c r="A99" s="177" t="s">
        <v>195</v>
      </c>
      <c r="B99" s="177"/>
      <c r="C99" s="177"/>
      <c r="D99" s="177">
        <v>4</v>
      </c>
      <c r="E99" s="177">
        <v>1</v>
      </c>
      <c r="F99" s="177"/>
      <c r="G99" s="177"/>
      <c r="H99" s="177"/>
      <c r="I99" s="177"/>
      <c r="J99" s="177">
        <v>2</v>
      </c>
      <c r="K99" s="177"/>
      <c r="L99" s="177">
        <v>7</v>
      </c>
    </row>
    <row r="100" spans="1:12">
      <c r="A100" s="177" t="s">
        <v>768</v>
      </c>
      <c r="B100" s="177">
        <v>1</v>
      </c>
      <c r="C100" s="177"/>
      <c r="D100" s="177"/>
      <c r="E100" s="177"/>
      <c r="F100" s="177"/>
      <c r="G100" s="177"/>
      <c r="H100" s="177"/>
      <c r="I100" s="177"/>
      <c r="J100" s="177"/>
      <c r="K100" s="177"/>
      <c r="L100" s="177">
        <v>1</v>
      </c>
    </row>
    <row r="101" spans="1:12">
      <c r="A101" s="177" t="s">
        <v>769</v>
      </c>
      <c r="B101" s="177"/>
      <c r="C101" s="177"/>
      <c r="D101" s="177"/>
      <c r="E101" s="177"/>
      <c r="F101" s="177"/>
      <c r="G101" s="177"/>
      <c r="H101" s="177"/>
      <c r="I101" s="177"/>
      <c r="J101" s="177"/>
      <c r="K101" s="177"/>
      <c r="L101" s="177">
        <v>1</v>
      </c>
    </row>
    <row r="102" spans="1:12">
      <c r="A102" s="177" t="s">
        <v>770</v>
      </c>
      <c r="B102" s="177"/>
      <c r="C102" s="177">
        <v>1</v>
      </c>
      <c r="D102" s="177"/>
      <c r="E102" s="177">
        <v>1</v>
      </c>
      <c r="F102" s="177"/>
      <c r="G102" s="177"/>
      <c r="H102" s="177"/>
      <c r="I102" s="177"/>
      <c r="J102" s="177"/>
      <c r="K102" s="177"/>
      <c r="L102" s="177">
        <v>3</v>
      </c>
    </row>
    <row r="103" spans="1:12">
      <c r="A103" s="177" t="s">
        <v>196</v>
      </c>
      <c r="B103" s="177">
        <v>1</v>
      </c>
      <c r="C103" s="177">
        <v>7</v>
      </c>
      <c r="D103" s="177"/>
      <c r="E103" s="177">
        <v>8</v>
      </c>
      <c r="F103" s="177">
        <v>3</v>
      </c>
      <c r="G103" s="177">
        <v>2</v>
      </c>
      <c r="H103" s="177"/>
      <c r="I103" s="177"/>
      <c r="J103" s="177">
        <v>10</v>
      </c>
      <c r="K103" s="177">
        <v>2</v>
      </c>
      <c r="L103" s="177">
        <v>35</v>
      </c>
    </row>
    <row r="104" spans="1:12">
      <c r="A104" s="177" t="s">
        <v>146</v>
      </c>
      <c r="B104" s="177">
        <v>3</v>
      </c>
      <c r="C104" s="177">
        <v>3</v>
      </c>
      <c r="D104" s="177"/>
      <c r="E104" s="177"/>
      <c r="F104" s="177">
        <v>2</v>
      </c>
      <c r="G104" s="177">
        <v>7</v>
      </c>
      <c r="H104" s="177"/>
      <c r="I104" s="177">
        <v>1</v>
      </c>
      <c r="J104" s="177">
        <v>1</v>
      </c>
      <c r="K104" s="177">
        <v>3</v>
      </c>
      <c r="L104" s="177">
        <v>21</v>
      </c>
    </row>
    <row r="105" spans="1:12">
      <c r="A105" s="177" t="s">
        <v>197</v>
      </c>
      <c r="B105" s="177">
        <v>5</v>
      </c>
      <c r="C105" s="177">
        <v>2</v>
      </c>
      <c r="D105" s="177">
        <v>1</v>
      </c>
      <c r="E105" s="177">
        <v>5</v>
      </c>
      <c r="F105" s="177">
        <v>9</v>
      </c>
      <c r="G105" s="177">
        <v>6</v>
      </c>
      <c r="H105" s="177"/>
      <c r="I105" s="177"/>
      <c r="J105" s="177">
        <v>6</v>
      </c>
      <c r="K105" s="177">
        <v>12</v>
      </c>
      <c r="L105" s="177">
        <v>46</v>
      </c>
    </row>
    <row r="106" spans="1:12">
      <c r="A106" s="177" t="s">
        <v>198</v>
      </c>
      <c r="B106" s="177"/>
      <c r="C106" s="177">
        <v>1</v>
      </c>
      <c r="D106" s="177">
        <v>1</v>
      </c>
      <c r="E106" s="177">
        <v>5</v>
      </c>
      <c r="F106" s="177">
        <v>1</v>
      </c>
      <c r="G106" s="177"/>
      <c r="H106" s="177"/>
      <c r="I106" s="177"/>
      <c r="J106" s="177">
        <v>3</v>
      </c>
      <c r="K106" s="177">
        <v>2</v>
      </c>
      <c r="L106" s="177">
        <v>13</v>
      </c>
    </row>
    <row r="107" spans="1:12">
      <c r="A107" s="177" t="s">
        <v>147</v>
      </c>
      <c r="B107" s="177">
        <v>6</v>
      </c>
      <c r="C107" s="177">
        <v>12</v>
      </c>
      <c r="D107" s="177">
        <v>6</v>
      </c>
      <c r="E107" s="177">
        <v>32</v>
      </c>
      <c r="F107" s="177">
        <v>16</v>
      </c>
      <c r="G107" s="177">
        <v>13</v>
      </c>
      <c r="H107" s="177">
        <v>4</v>
      </c>
      <c r="I107" s="177">
        <v>6</v>
      </c>
      <c r="J107" s="177">
        <v>11</v>
      </c>
      <c r="K107" s="177">
        <v>5</v>
      </c>
      <c r="L107" s="177">
        <v>113</v>
      </c>
    </row>
    <row r="108" spans="1:12">
      <c r="A108" s="177" t="s">
        <v>771</v>
      </c>
      <c r="B108" s="177"/>
      <c r="C108" s="177">
        <v>1</v>
      </c>
      <c r="D108" s="177"/>
      <c r="E108" s="177"/>
      <c r="F108" s="177">
        <v>1</v>
      </c>
      <c r="G108" s="177">
        <v>1</v>
      </c>
      <c r="H108" s="177"/>
      <c r="I108" s="177"/>
      <c r="J108" s="177"/>
      <c r="K108" s="177"/>
      <c r="L108" s="177">
        <v>3</v>
      </c>
    </row>
    <row r="109" spans="1:12">
      <c r="A109" s="177" t="s">
        <v>772</v>
      </c>
      <c r="B109" s="177"/>
      <c r="C109" s="177"/>
      <c r="D109" s="177"/>
      <c r="E109" s="177"/>
      <c r="F109" s="177"/>
      <c r="G109" s="177"/>
      <c r="H109" s="177"/>
      <c r="I109" s="177"/>
      <c r="J109" s="177">
        <v>1</v>
      </c>
      <c r="K109" s="177"/>
      <c r="L109" s="177">
        <v>1</v>
      </c>
    </row>
    <row r="110" spans="1:12">
      <c r="A110" s="177" t="s">
        <v>199</v>
      </c>
      <c r="B110" s="177"/>
      <c r="C110" s="177"/>
      <c r="D110" s="177">
        <v>1</v>
      </c>
      <c r="E110" s="177"/>
      <c r="F110" s="177"/>
      <c r="G110" s="177"/>
      <c r="H110" s="177"/>
      <c r="I110" s="177"/>
      <c r="J110" s="177"/>
      <c r="K110" s="177"/>
      <c r="L110" s="177">
        <v>1</v>
      </c>
    </row>
    <row r="111" spans="1:12">
      <c r="A111" s="177" t="s">
        <v>773</v>
      </c>
      <c r="B111" s="177"/>
      <c r="C111" s="177"/>
      <c r="D111" s="177"/>
      <c r="E111" s="177"/>
      <c r="F111" s="177"/>
      <c r="G111" s="177">
        <v>1</v>
      </c>
      <c r="H111" s="177"/>
      <c r="I111" s="177"/>
      <c r="J111" s="177"/>
      <c r="K111" s="177"/>
      <c r="L111" s="177">
        <v>1</v>
      </c>
    </row>
    <row r="112" spans="1:12">
      <c r="A112" s="177" t="s">
        <v>200</v>
      </c>
      <c r="B112" s="177"/>
      <c r="C112" s="177"/>
      <c r="D112" s="177"/>
      <c r="E112" s="177"/>
      <c r="F112" s="177">
        <v>1</v>
      </c>
      <c r="G112" s="177"/>
      <c r="H112" s="177"/>
      <c r="I112" s="177"/>
      <c r="J112" s="177"/>
      <c r="K112" s="177">
        <v>2</v>
      </c>
      <c r="L112" s="177">
        <v>3</v>
      </c>
    </row>
    <row r="113" spans="1:12">
      <c r="A113" s="177" t="s">
        <v>148</v>
      </c>
      <c r="B113" s="177"/>
      <c r="C113" s="177"/>
      <c r="D113" s="177"/>
      <c r="E113" s="177">
        <v>3</v>
      </c>
      <c r="F113" s="177">
        <v>1</v>
      </c>
      <c r="G113" s="177">
        <v>1</v>
      </c>
      <c r="H113" s="177"/>
      <c r="I113" s="177"/>
      <c r="J113" s="177">
        <v>2</v>
      </c>
      <c r="K113" s="177"/>
      <c r="L113" s="177">
        <v>7</v>
      </c>
    </row>
    <row r="114" spans="1:12">
      <c r="A114" s="177" t="s">
        <v>201</v>
      </c>
      <c r="B114" s="177">
        <v>2</v>
      </c>
      <c r="C114" s="177">
        <v>4</v>
      </c>
      <c r="D114" s="177">
        <v>1</v>
      </c>
      <c r="E114" s="177">
        <v>2</v>
      </c>
      <c r="F114" s="177">
        <v>2</v>
      </c>
      <c r="G114" s="177">
        <v>2</v>
      </c>
      <c r="H114" s="177"/>
      <c r="I114" s="177"/>
      <c r="J114" s="177">
        <v>4</v>
      </c>
      <c r="K114" s="177"/>
      <c r="L114" s="177">
        <v>17</v>
      </c>
    </row>
    <row r="115" spans="1:12">
      <c r="A115" s="177" t="s">
        <v>774</v>
      </c>
      <c r="B115" s="177"/>
      <c r="C115" s="177"/>
      <c r="D115" s="177"/>
      <c r="E115" s="177"/>
      <c r="F115" s="177"/>
      <c r="G115" s="177">
        <v>1</v>
      </c>
      <c r="H115" s="177"/>
      <c r="I115" s="177"/>
      <c r="J115" s="177"/>
      <c r="K115" s="177"/>
      <c r="L115" s="177">
        <v>1</v>
      </c>
    </row>
    <row r="116" spans="1:12">
      <c r="A116" s="177" t="s">
        <v>149</v>
      </c>
      <c r="B116" s="177">
        <v>3</v>
      </c>
      <c r="C116" s="177">
        <v>10</v>
      </c>
      <c r="D116" s="177">
        <v>3</v>
      </c>
      <c r="E116" s="177">
        <v>22</v>
      </c>
      <c r="F116" s="177">
        <v>12</v>
      </c>
      <c r="G116" s="177">
        <v>7</v>
      </c>
      <c r="H116" s="177"/>
      <c r="I116" s="177">
        <v>2</v>
      </c>
      <c r="J116" s="177">
        <v>6</v>
      </c>
      <c r="K116" s="177">
        <v>11</v>
      </c>
      <c r="L116" s="177">
        <v>87</v>
      </c>
    </row>
    <row r="117" spans="1:12">
      <c r="A117" s="177" t="s">
        <v>775</v>
      </c>
      <c r="B117" s="177"/>
      <c r="C117" s="177">
        <v>1</v>
      </c>
      <c r="D117" s="177"/>
      <c r="E117" s="177"/>
      <c r="F117" s="177"/>
      <c r="G117" s="177"/>
      <c r="H117" s="177"/>
      <c r="I117" s="177"/>
      <c r="J117" s="177"/>
      <c r="K117" s="177"/>
      <c r="L117" s="177">
        <v>1</v>
      </c>
    </row>
    <row r="118" spans="1:12">
      <c r="A118" s="177" t="s">
        <v>776</v>
      </c>
      <c r="B118" s="177"/>
      <c r="C118" s="177"/>
      <c r="D118" s="177">
        <v>1</v>
      </c>
      <c r="E118" s="177"/>
      <c r="F118" s="177"/>
      <c r="G118" s="177"/>
      <c r="H118" s="177">
        <v>1</v>
      </c>
      <c r="I118" s="177"/>
      <c r="J118" s="177"/>
      <c r="K118" s="177">
        <v>2</v>
      </c>
      <c r="L118" s="177">
        <v>4</v>
      </c>
    </row>
    <row r="119" spans="1:12">
      <c r="A119" s="177" t="s">
        <v>777</v>
      </c>
      <c r="B119" s="177"/>
      <c r="C119" s="177"/>
      <c r="D119" s="177"/>
      <c r="E119" s="177"/>
      <c r="F119" s="177">
        <v>1</v>
      </c>
      <c r="G119" s="177"/>
      <c r="H119" s="177"/>
      <c r="I119" s="177"/>
      <c r="J119" s="177"/>
      <c r="K119" s="177"/>
      <c r="L119" s="177">
        <v>1</v>
      </c>
    </row>
    <row r="120" spans="1:12">
      <c r="A120" s="177" t="s">
        <v>778</v>
      </c>
      <c r="B120" s="177"/>
      <c r="C120" s="177"/>
      <c r="D120" s="177"/>
      <c r="E120" s="177">
        <v>1</v>
      </c>
      <c r="F120" s="177"/>
      <c r="G120" s="177"/>
      <c r="H120" s="177"/>
      <c r="I120" s="177"/>
      <c r="J120" s="177">
        <v>1</v>
      </c>
      <c r="K120" s="177"/>
      <c r="L120" s="177">
        <v>2</v>
      </c>
    </row>
    <row r="121" spans="1:12">
      <c r="A121" s="177" t="s">
        <v>779</v>
      </c>
      <c r="B121" s="177">
        <v>3</v>
      </c>
      <c r="C121" s="177">
        <v>7</v>
      </c>
      <c r="D121" s="177">
        <v>2</v>
      </c>
      <c r="E121" s="177">
        <v>4</v>
      </c>
      <c r="F121" s="177">
        <v>9</v>
      </c>
      <c r="G121" s="177">
        <v>2</v>
      </c>
      <c r="H121" s="177"/>
      <c r="I121" s="177">
        <v>6</v>
      </c>
      <c r="J121" s="177">
        <v>9</v>
      </c>
      <c r="K121" s="177">
        <v>1</v>
      </c>
      <c r="L121" s="177">
        <v>44</v>
      </c>
    </row>
    <row r="122" spans="1:12">
      <c r="A122" s="177" t="s">
        <v>202</v>
      </c>
      <c r="B122" s="177"/>
      <c r="C122" s="177">
        <v>1</v>
      </c>
      <c r="D122" s="177"/>
      <c r="E122" s="177"/>
      <c r="F122" s="177">
        <v>2</v>
      </c>
      <c r="G122" s="177">
        <v>1</v>
      </c>
      <c r="H122" s="177"/>
      <c r="I122" s="177"/>
      <c r="J122" s="177"/>
      <c r="K122" s="177"/>
      <c r="L122" s="177">
        <v>5</v>
      </c>
    </row>
    <row r="123" spans="1:12">
      <c r="A123" s="177" t="s">
        <v>150</v>
      </c>
      <c r="B123" s="177">
        <v>6</v>
      </c>
      <c r="C123" s="177">
        <v>8</v>
      </c>
      <c r="D123" s="177">
        <v>8</v>
      </c>
      <c r="E123" s="177">
        <v>12</v>
      </c>
      <c r="F123" s="177">
        <v>17</v>
      </c>
      <c r="G123" s="177">
        <v>9</v>
      </c>
      <c r="H123" s="177">
        <v>2</v>
      </c>
      <c r="I123" s="177">
        <v>2</v>
      </c>
      <c r="J123" s="177"/>
      <c r="K123" s="177">
        <v>15</v>
      </c>
      <c r="L123" s="177">
        <v>79</v>
      </c>
    </row>
    <row r="124" spans="1:12">
      <c r="A124" s="177" t="s">
        <v>203</v>
      </c>
      <c r="B124" s="177">
        <v>3</v>
      </c>
      <c r="C124" s="177">
        <v>3</v>
      </c>
      <c r="D124" s="177">
        <v>2</v>
      </c>
      <c r="E124" s="177">
        <v>2</v>
      </c>
      <c r="F124" s="177">
        <v>1</v>
      </c>
      <c r="G124" s="177"/>
      <c r="H124" s="177"/>
      <c r="I124" s="177"/>
      <c r="J124" s="177">
        <v>1</v>
      </c>
      <c r="K124" s="177">
        <v>2</v>
      </c>
      <c r="L124" s="177">
        <v>14</v>
      </c>
    </row>
    <row r="125" spans="1:12">
      <c r="A125" s="177" t="s">
        <v>151</v>
      </c>
      <c r="B125" s="177">
        <v>4</v>
      </c>
      <c r="C125" s="177">
        <v>3</v>
      </c>
      <c r="D125" s="177">
        <v>5</v>
      </c>
      <c r="E125" s="177">
        <v>5</v>
      </c>
      <c r="F125" s="177">
        <v>3</v>
      </c>
      <c r="G125" s="177">
        <v>7</v>
      </c>
      <c r="H125" s="177"/>
      <c r="I125" s="177">
        <v>4</v>
      </c>
      <c r="J125" s="177">
        <v>3</v>
      </c>
      <c r="K125" s="177">
        <v>4</v>
      </c>
      <c r="L125" s="177">
        <v>38</v>
      </c>
    </row>
    <row r="126" spans="1:12">
      <c r="A126" s="177" t="s">
        <v>780</v>
      </c>
      <c r="B126" s="177">
        <v>14</v>
      </c>
      <c r="C126" s="177">
        <v>13</v>
      </c>
      <c r="D126" s="177">
        <v>10</v>
      </c>
      <c r="E126" s="177">
        <v>19</v>
      </c>
      <c r="F126" s="177">
        <v>15</v>
      </c>
      <c r="G126" s="177">
        <v>21</v>
      </c>
      <c r="H126" s="177">
        <v>7</v>
      </c>
      <c r="I126" s="177">
        <v>8</v>
      </c>
      <c r="J126" s="177">
        <v>35</v>
      </c>
      <c r="K126" s="177">
        <v>23</v>
      </c>
      <c r="L126" s="177">
        <v>169</v>
      </c>
    </row>
    <row r="127" spans="1:12">
      <c r="A127" s="177" t="s">
        <v>204</v>
      </c>
      <c r="B127" s="177"/>
      <c r="C127" s="177"/>
      <c r="D127" s="177"/>
      <c r="E127" s="177">
        <v>4</v>
      </c>
      <c r="F127" s="177"/>
      <c r="G127" s="177">
        <v>1</v>
      </c>
      <c r="H127" s="177"/>
      <c r="I127" s="177"/>
      <c r="J127" s="177">
        <v>1</v>
      </c>
      <c r="K127" s="177">
        <v>4</v>
      </c>
      <c r="L127" s="177">
        <v>10</v>
      </c>
    </row>
    <row r="128" spans="1:12">
      <c r="A128" s="177" t="s">
        <v>781</v>
      </c>
      <c r="B128" s="177"/>
      <c r="C128" s="177"/>
      <c r="D128" s="177"/>
      <c r="E128" s="177"/>
      <c r="F128" s="177"/>
      <c r="G128" s="177"/>
      <c r="H128" s="177"/>
      <c r="I128" s="177"/>
      <c r="J128" s="177">
        <v>2</v>
      </c>
      <c r="K128" s="177"/>
      <c r="L128" s="177">
        <v>2</v>
      </c>
    </row>
    <row r="129" spans="1:12">
      <c r="A129" s="177" t="s">
        <v>782</v>
      </c>
      <c r="B129" s="177"/>
      <c r="C129" s="177">
        <v>1</v>
      </c>
      <c r="D129" s="177"/>
      <c r="E129" s="177"/>
      <c r="F129" s="177"/>
      <c r="G129" s="177"/>
      <c r="H129" s="177"/>
      <c r="I129" s="177"/>
      <c r="J129" s="177"/>
      <c r="K129" s="177"/>
      <c r="L129" s="177">
        <v>1</v>
      </c>
    </row>
    <row r="130" spans="1:12">
      <c r="A130" s="177" t="s">
        <v>205</v>
      </c>
      <c r="B130" s="177"/>
      <c r="C130" s="177">
        <v>3</v>
      </c>
      <c r="D130" s="177"/>
      <c r="E130" s="177"/>
      <c r="F130" s="177">
        <v>1</v>
      </c>
      <c r="G130" s="177"/>
      <c r="H130" s="177"/>
      <c r="I130" s="177"/>
      <c r="J130" s="177"/>
      <c r="K130" s="177"/>
      <c r="L130" s="177">
        <v>4</v>
      </c>
    </row>
    <row r="131" spans="1:12">
      <c r="A131" s="177" t="s">
        <v>206</v>
      </c>
      <c r="B131" s="177">
        <v>11</v>
      </c>
      <c r="C131" s="177">
        <v>1</v>
      </c>
      <c r="D131" s="177">
        <v>6</v>
      </c>
      <c r="E131" s="177">
        <v>4</v>
      </c>
      <c r="F131" s="177">
        <v>2</v>
      </c>
      <c r="G131" s="177"/>
      <c r="H131" s="177">
        <v>2</v>
      </c>
      <c r="I131" s="177"/>
      <c r="J131" s="177">
        <v>10</v>
      </c>
      <c r="K131" s="177">
        <v>1</v>
      </c>
      <c r="L131" s="177">
        <v>37</v>
      </c>
    </row>
    <row r="132" spans="1:12">
      <c r="A132" s="177" t="s">
        <v>207</v>
      </c>
      <c r="B132" s="177"/>
      <c r="C132" s="177"/>
      <c r="D132" s="177"/>
      <c r="E132" s="177"/>
      <c r="F132" s="177">
        <v>1</v>
      </c>
      <c r="G132" s="177"/>
      <c r="H132" s="177"/>
      <c r="I132" s="177"/>
      <c r="J132" s="177"/>
      <c r="K132" s="177">
        <v>1</v>
      </c>
      <c r="L132" s="177">
        <v>2</v>
      </c>
    </row>
    <row r="133" spans="1:12">
      <c r="A133" s="177" t="s">
        <v>208</v>
      </c>
      <c r="B133" s="177">
        <v>1</v>
      </c>
      <c r="C133" s="177"/>
      <c r="D133" s="177">
        <v>1</v>
      </c>
      <c r="E133" s="177">
        <v>1</v>
      </c>
      <c r="F133" s="177"/>
      <c r="G133" s="177"/>
      <c r="H133" s="177"/>
      <c r="I133" s="177"/>
      <c r="J133" s="177"/>
      <c r="K133" s="177">
        <v>1</v>
      </c>
      <c r="L133" s="177">
        <v>4</v>
      </c>
    </row>
    <row r="134" spans="1:12">
      <c r="A134" s="177" t="s">
        <v>209</v>
      </c>
      <c r="B134" s="177"/>
      <c r="C134" s="177"/>
      <c r="D134" s="177"/>
      <c r="E134" s="177"/>
      <c r="F134" s="177"/>
      <c r="G134" s="177"/>
      <c r="H134" s="177"/>
      <c r="I134" s="177"/>
      <c r="J134" s="177"/>
      <c r="K134" s="177"/>
      <c r="L134" s="177">
        <v>2</v>
      </c>
    </row>
    <row r="135" spans="1:12">
      <c r="A135" s="177" t="s">
        <v>783</v>
      </c>
      <c r="B135" s="177">
        <v>1</v>
      </c>
      <c r="C135" s="177">
        <v>1</v>
      </c>
      <c r="D135" s="177"/>
      <c r="E135" s="177"/>
      <c r="F135" s="177"/>
      <c r="G135" s="177"/>
      <c r="H135" s="177"/>
      <c r="I135" s="177"/>
      <c r="J135" s="177"/>
      <c r="K135" s="177"/>
      <c r="L135" s="177">
        <v>2</v>
      </c>
    </row>
    <row r="136" spans="1:12">
      <c r="A136" s="177" t="s">
        <v>784</v>
      </c>
      <c r="B136" s="177"/>
      <c r="C136" s="177"/>
      <c r="D136" s="177"/>
      <c r="E136" s="177"/>
      <c r="F136" s="177"/>
      <c r="G136" s="177"/>
      <c r="H136" s="177"/>
      <c r="I136" s="177"/>
      <c r="J136" s="177">
        <v>1</v>
      </c>
      <c r="K136" s="177"/>
      <c r="L136" s="177">
        <v>1</v>
      </c>
    </row>
    <row r="137" spans="1:12">
      <c r="A137" s="177" t="s">
        <v>210</v>
      </c>
      <c r="B137" s="177"/>
      <c r="C137" s="177">
        <v>2</v>
      </c>
      <c r="D137" s="177"/>
      <c r="E137" s="177">
        <v>9</v>
      </c>
      <c r="F137" s="177">
        <v>4</v>
      </c>
      <c r="G137" s="177">
        <v>1</v>
      </c>
      <c r="H137" s="177"/>
      <c r="I137" s="177"/>
      <c r="J137" s="177">
        <v>12</v>
      </c>
      <c r="K137" s="177">
        <v>8</v>
      </c>
      <c r="L137" s="177">
        <v>36</v>
      </c>
    </row>
    <row r="138" spans="1:12">
      <c r="A138" s="177" t="s">
        <v>211</v>
      </c>
      <c r="B138" s="177"/>
      <c r="C138" s="177"/>
      <c r="D138" s="177"/>
      <c r="E138" s="177"/>
      <c r="F138" s="177"/>
      <c r="G138" s="177"/>
      <c r="H138" s="177"/>
      <c r="I138" s="177"/>
      <c r="J138" s="177"/>
      <c r="K138" s="177">
        <v>1</v>
      </c>
      <c r="L138" s="177">
        <v>1</v>
      </c>
    </row>
    <row r="139" spans="1:12">
      <c r="A139" s="177" t="s">
        <v>212</v>
      </c>
      <c r="B139" s="177"/>
      <c r="C139" s="177"/>
      <c r="D139" s="177"/>
      <c r="E139" s="177"/>
      <c r="F139" s="177">
        <v>7</v>
      </c>
      <c r="G139" s="177">
        <v>5</v>
      </c>
      <c r="H139" s="177"/>
      <c r="I139" s="177">
        <v>2</v>
      </c>
      <c r="J139" s="177">
        <v>8</v>
      </c>
      <c r="K139" s="177"/>
      <c r="L139" s="177">
        <v>22</v>
      </c>
    </row>
    <row r="140" spans="1:12">
      <c r="A140" s="177" t="s">
        <v>213</v>
      </c>
      <c r="B140" s="177"/>
      <c r="C140" s="177"/>
      <c r="D140" s="177"/>
      <c r="E140" s="177">
        <v>1</v>
      </c>
      <c r="F140" s="177"/>
      <c r="G140" s="177"/>
      <c r="H140" s="177"/>
      <c r="I140" s="177"/>
      <c r="J140" s="177"/>
      <c r="K140" s="177"/>
      <c r="L140" s="177">
        <v>1</v>
      </c>
    </row>
    <row r="141" spans="1:12">
      <c r="A141" s="177" t="s">
        <v>214</v>
      </c>
      <c r="B141" s="177">
        <v>2</v>
      </c>
      <c r="C141" s="177">
        <v>3</v>
      </c>
      <c r="D141" s="177">
        <v>3</v>
      </c>
      <c r="E141" s="177"/>
      <c r="F141" s="177"/>
      <c r="G141" s="177">
        <v>1</v>
      </c>
      <c r="H141" s="177"/>
      <c r="I141" s="177"/>
      <c r="J141" s="177">
        <v>1</v>
      </c>
      <c r="K141" s="177">
        <v>1</v>
      </c>
      <c r="L141" s="177">
        <v>11</v>
      </c>
    </row>
    <row r="142" spans="1:12">
      <c r="A142" s="177" t="s">
        <v>785</v>
      </c>
      <c r="B142" s="177">
        <v>1</v>
      </c>
      <c r="C142" s="177"/>
      <c r="D142" s="177"/>
      <c r="E142" s="177"/>
      <c r="F142" s="177"/>
      <c r="G142" s="177"/>
      <c r="H142" s="177"/>
      <c r="I142" s="177"/>
      <c r="J142" s="177"/>
      <c r="K142" s="177"/>
      <c r="L142" s="177">
        <v>1</v>
      </c>
    </row>
    <row r="143" spans="1:12">
      <c r="A143" s="177" t="s">
        <v>215</v>
      </c>
      <c r="B143" s="177">
        <v>6</v>
      </c>
      <c r="C143" s="177">
        <v>3</v>
      </c>
      <c r="D143" s="177">
        <v>2</v>
      </c>
      <c r="E143" s="177">
        <v>9</v>
      </c>
      <c r="F143" s="177">
        <v>3</v>
      </c>
      <c r="G143" s="177">
        <v>3</v>
      </c>
      <c r="H143" s="177"/>
      <c r="I143" s="177"/>
      <c r="J143" s="177">
        <v>3</v>
      </c>
      <c r="K143" s="177">
        <v>10</v>
      </c>
      <c r="L143" s="177">
        <v>41</v>
      </c>
    </row>
    <row r="144" spans="1:12">
      <c r="A144" s="177" t="s">
        <v>216</v>
      </c>
      <c r="B144" s="177"/>
      <c r="C144" s="177"/>
      <c r="D144" s="177">
        <v>1</v>
      </c>
      <c r="E144" s="177"/>
      <c r="F144" s="177"/>
      <c r="G144" s="177">
        <v>2</v>
      </c>
      <c r="H144" s="177"/>
      <c r="I144" s="177"/>
      <c r="J144" s="177"/>
      <c r="K144" s="177">
        <v>1</v>
      </c>
      <c r="L144" s="177">
        <v>4</v>
      </c>
    </row>
    <row r="145" spans="1:12">
      <c r="A145" s="177" t="s">
        <v>786</v>
      </c>
      <c r="B145" s="177"/>
      <c r="C145" s="177"/>
      <c r="D145" s="177"/>
      <c r="E145" s="177"/>
      <c r="F145" s="177">
        <v>1</v>
      </c>
      <c r="G145" s="177"/>
      <c r="H145" s="177"/>
      <c r="I145" s="177"/>
      <c r="J145" s="177"/>
      <c r="K145" s="177"/>
      <c r="L145" s="177">
        <v>1</v>
      </c>
    </row>
    <row r="146" spans="1:12">
      <c r="A146" s="177" t="s">
        <v>217</v>
      </c>
      <c r="B146" s="177">
        <v>2</v>
      </c>
      <c r="C146" s="177">
        <v>1</v>
      </c>
      <c r="D146" s="177"/>
      <c r="E146" s="177"/>
      <c r="F146" s="177"/>
      <c r="G146" s="177"/>
      <c r="H146" s="177"/>
      <c r="I146" s="177"/>
      <c r="J146" s="177"/>
      <c r="K146" s="177"/>
      <c r="L146" s="177">
        <v>3</v>
      </c>
    </row>
    <row r="147" spans="1:12">
      <c r="A147" s="177" t="s">
        <v>218</v>
      </c>
      <c r="B147" s="177"/>
      <c r="C147" s="177">
        <v>1</v>
      </c>
      <c r="D147" s="177"/>
      <c r="E147" s="177"/>
      <c r="F147" s="177"/>
      <c r="G147" s="177"/>
      <c r="H147" s="177"/>
      <c r="I147" s="177"/>
      <c r="J147" s="177"/>
      <c r="K147" s="177"/>
      <c r="L147" s="177">
        <v>1</v>
      </c>
    </row>
    <row r="148" spans="1:12">
      <c r="A148" s="177" t="s">
        <v>219</v>
      </c>
      <c r="B148" s="177"/>
      <c r="C148" s="177">
        <v>1</v>
      </c>
      <c r="D148" s="177"/>
      <c r="E148" s="177"/>
      <c r="F148" s="177"/>
      <c r="G148" s="177"/>
      <c r="H148" s="177"/>
      <c r="I148" s="177"/>
      <c r="J148" s="177"/>
      <c r="K148" s="177"/>
      <c r="L148" s="177">
        <v>1</v>
      </c>
    </row>
    <row r="149" spans="1:12">
      <c r="A149" s="177" t="s">
        <v>220</v>
      </c>
      <c r="B149" s="177">
        <v>1</v>
      </c>
      <c r="C149" s="177">
        <v>2</v>
      </c>
      <c r="D149" s="177"/>
      <c r="E149" s="177">
        <v>1</v>
      </c>
      <c r="F149" s="177">
        <v>3</v>
      </c>
      <c r="G149" s="177"/>
      <c r="H149" s="177">
        <v>1</v>
      </c>
      <c r="I149" s="177">
        <v>1</v>
      </c>
      <c r="J149" s="177">
        <v>8</v>
      </c>
      <c r="K149" s="177"/>
      <c r="L149" s="177">
        <v>17</v>
      </c>
    </row>
    <row r="150" spans="1:12">
      <c r="A150" s="177" t="s">
        <v>787</v>
      </c>
      <c r="B150" s="177"/>
      <c r="C150" s="177"/>
      <c r="D150" s="177"/>
      <c r="E150" s="177"/>
      <c r="F150" s="177"/>
      <c r="G150" s="177"/>
      <c r="H150" s="177"/>
      <c r="I150" s="177"/>
      <c r="J150" s="177"/>
      <c r="K150" s="177"/>
      <c r="L150" s="177">
        <v>1</v>
      </c>
    </row>
    <row r="151" spans="1:12">
      <c r="A151" s="177" t="s">
        <v>788</v>
      </c>
      <c r="B151" s="177"/>
      <c r="C151" s="177"/>
      <c r="D151" s="177"/>
      <c r="E151" s="177"/>
      <c r="F151" s="177"/>
      <c r="G151" s="177"/>
      <c r="H151" s="177"/>
      <c r="I151" s="177"/>
      <c r="J151" s="177">
        <v>1</v>
      </c>
      <c r="K151" s="177"/>
      <c r="L151" s="177">
        <v>1</v>
      </c>
    </row>
    <row r="152" spans="1:12">
      <c r="A152" s="177" t="s">
        <v>789</v>
      </c>
      <c r="B152" s="177"/>
      <c r="C152" s="177"/>
      <c r="D152" s="177"/>
      <c r="E152" s="177"/>
      <c r="F152" s="177"/>
      <c r="G152" s="177"/>
      <c r="H152" s="177"/>
      <c r="I152" s="177"/>
      <c r="J152" s="177">
        <v>1</v>
      </c>
      <c r="K152" s="177"/>
      <c r="L152" s="177">
        <v>1</v>
      </c>
    </row>
    <row r="153" spans="1:12">
      <c r="A153" s="177" t="s">
        <v>221</v>
      </c>
      <c r="B153" s="177"/>
      <c r="C153" s="177"/>
      <c r="D153" s="177"/>
      <c r="E153" s="177"/>
      <c r="F153" s="177"/>
      <c r="G153" s="177">
        <v>1</v>
      </c>
      <c r="H153" s="177"/>
      <c r="I153" s="177"/>
      <c r="J153" s="177"/>
      <c r="K153" s="177"/>
      <c r="L153" s="177">
        <v>2</v>
      </c>
    </row>
    <row r="154" spans="1:12">
      <c r="A154" s="177" t="s">
        <v>790</v>
      </c>
      <c r="B154" s="177"/>
      <c r="C154" s="177"/>
      <c r="D154" s="177">
        <v>1</v>
      </c>
      <c r="E154" s="177"/>
      <c r="F154" s="177"/>
      <c r="G154" s="177"/>
      <c r="H154" s="177"/>
      <c r="I154" s="177"/>
      <c r="J154" s="177">
        <v>1</v>
      </c>
      <c r="K154" s="177"/>
      <c r="L154" s="177">
        <v>2</v>
      </c>
    </row>
    <row r="155" spans="1:12">
      <c r="A155" s="177" t="s">
        <v>222</v>
      </c>
      <c r="B155" s="177">
        <v>1</v>
      </c>
      <c r="C155" s="177"/>
      <c r="D155" s="177"/>
      <c r="E155" s="177"/>
      <c r="F155" s="177"/>
      <c r="G155" s="177"/>
      <c r="H155" s="177"/>
      <c r="I155" s="177"/>
      <c r="J155" s="177"/>
      <c r="K155" s="177"/>
      <c r="L155" s="177">
        <v>1</v>
      </c>
    </row>
    <row r="156" spans="1:12">
      <c r="A156" s="177" t="s">
        <v>223</v>
      </c>
      <c r="B156" s="177"/>
      <c r="C156" s="177">
        <v>1</v>
      </c>
      <c r="D156" s="177">
        <v>1</v>
      </c>
      <c r="E156" s="177">
        <v>2</v>
      </c>
      <c r="F156" s="177">
        <v>3</v>
      </c>
      <c r="G156" s="177">
        <v>2</v>
      </c>
      <c r="H156" s="177"/>
      <c r="I156" s="177"/>
      <c r="J156" s="177">
        <v>10</v>
      </c>
      <c r="K156" s="177"/>
      <c r="L156" s="177">
        <v>19</v>
      </c>
    </row>
    <row r="157" spans="1:12">
      <c r="A157" s="177" t="s">
        <v>224</v>
      </c>
      <c r="B157" s="177"/>
      <c r="C157" s="177"/>
      <c r="D157" s="177"/>
      <c r="E157" s="177"/>
      <c r="F157" s="177">
        <v>1</v>
      </c>
      <c r="G157" s="177"/>
      <c r="H157" s="177"/>
      <c r="I157" s="177"/>
      <c r="J157" s="177">
        <v>1</v>
      </c>
      <c r="K157" s="177"/>
      <c r="L157" s="177">
        <v>2</v>
      </c>
    </row>
    <row r="158" spans="1:12">
      <c r="A158" s="177" t="s">
        <v>225</v>
      </c>
      <c r="B158" s="177"/>
      <c r="C158" s="177">
        <v>1</v>
      </c>
      <c r="D158" s="177">
        <v>2</v>
      </c>
      <c r="E158" s="177">
        <v>1</v>
      </c>
      <c r="F158" s="177"/>
      <c r="G158" s="177"/>
      <c r="H158" s="177"/>
      <c r="I158" s="177"/>
      <c r="J158" s="177"/>
      <c r="K158" s="177">
        <v>1</v>
      </c>
      <c r="L158" s="177">
        <v>5</v>
      </c>
    </row>
    <row r="159" spans="1:12">
      <c r="A159" s="177" t="s">
        <v>791</v>
      </c>
      <c r="B159" s="177"/>
      <c r="C159" s="177"/>
      <c r="D159" s="177">
        <v>1</v>
      </c>
      <c r="E159" s="177"/>
      <c r="F159" s="177"/>
      <c r="G159" s="177"/>
      <c r="H159" s="177"/>
      <c r="I159" s="177"/>
      <c r="J159" s="177"/>
      <c r="K159" s="177"/>
      <c r="L159" s="177">
        <v>1</v>
      </c>
    </row>
    <row r="160" spans="1:12">
      <c r="A160" s="177" t="s">
        <v>792</v>
      </c>
      <c r="B160" s="177"/>
      <c r="C160" s="177"/>
      <c r="D160" s="177"/>
      <c r="E160" s="177"/>
      <c r="F160" s="177">
        <v>1</v>
      </c>
      <c r="G160" s="177"/>
      <c r="H160" s="177"/>
      <c r="I160" s="177"/>
      <c r="J160" s="177"/>
      <c r="K160" s="177"/>
      <c r="L160" s="177">
        <v>1</v>
      </c>
    </row>
    <row r="161" spans="1:12">
      <c r="A161" s="177" t="s">
        <v>226</v>
      </c>
      <c r="B161" s="177">
        <v>5</v>
      </c>
      <c r="C161" s="177">
        <v>15</v>
      </c>
      <c r="D161" s="177">
        <v>4</v>
      </c>
      <c r="E161" s="177">
        <v>3</v>
      </c>
      <c r="F161" s="177">
        <v>3</v>
      </c>
      <c r="G161" s="177">
        <v>1</v>
      </c>
      <c r="H161" s="177">
        <v>1</v>
      </c>
      <c r="I161" s="177">
        <v>1</v>
      </c>
      <c r="J161" s="177">
        <v>11</v>
      </c>
      <c r="K161" s="177">
        <v>5</v>
      </c>
      <c r="L161" s="177">
        <v>49</v>
      </c>
    </row>
    <row r="162" spans="1:12">
      <c r="A162" s="177" t="s">
        <v>227</v>
      </c>
      <c r="B162" s="177"/>
      <c r="C162" s="177">
        <v>6</v>
      </c>
      <c r="D162" s="177">
        <v>1</v>
      </c>
      <c r="E162" s="177">
        <v>2</v>
      </c>
      <c r="F162" s="177"/>
      <c r="G162" s="177"/>
      <c r="H162" s="177"/>
      <c r="I162" s="177">
        <v>1</v>
      </c>
      <c r="J162" s="177">
        <v>1</v>
      </c>
      <c r="K162" s="177">
        <v>7</v>
      </c>
      <c r="L162" s="177">
        <v>18</v>
      </c>
    </row>
    <row r="163" spans="1:12">
      <c r="A163" s="177" t="s">
        <v>793</v>
      </c>
      <c r="B163" s="177"/>
      <c r="C163" s="177"/>
      <c r="D163" s="177"/>
      <c r="E163" s="177"/>
      <c r="F163" s="177">
        <v>1</v>
      </c>
      <c r="G163" s="177"/>
      <c r="H163" s="177"/>
      <c r="I163" s="177"/>
      <c r="J163" s="177"/>
      <c r="K163" s="177"/>
      <c r="L163" s="177">
        <v>1</v>
      </c>
    </row>
    <row r="164" spans="1:12">
      <c r="A164" s="177" t="s">
        <v>228</v>
      </c>
      <c r="B164" s="177">
        <v>1</v>
      </c>
      <c r="C164" s="177">
        <v>1</v>
      </c>
      <c r="D164" s="177"/>
      <c r="E164" s="177"/>
      <c r="F164" s="177"/>
      <c r="G164" s="177"/>
      <c r="H164" s="177"/>
      <c r="I164" s="177"/>
      <c r="J164" s="177">
        <v>2</v>
      </c>
      <c r="K164" s="177"/>
      <c r="L164" s="177">
        <v>4</v>
      </c>
    </row>
    <row r="165" spans="1:12">
      <c r="A165" s="177" t="s">
        <v>794</v>
      </c>
      <c r="B165" s="177"/>
      <c r="C165" s="177">
        <v>1</v>
      </c>
      <c r="D165" s="177"/>
      <c r="E165" s="177"/>
      <c r="F165" s="177"/>
      <c r="G165" s="177"/>
      <c r="H165" s="177"/>
      <c r="I165" s="177"/>
      <c r="J165" s="177"/>
      <c r="K165" s="177"/>
      <c r="L165" s="177">
        <v>1</v>
      </c>
    </row>
    <row r="166" spans="1:12">
      <c r="A166" s="177" t="s">
        <v>795</v>
      </c>
      <c r="B166" s="177"/>
      <c r="C166" s="177">
        <v>1</v>
      </c>
      <c r="D166" s="177"/>
      <c r="E166" s="177"/>
      <c r="F166" s="177"/>
      <c r="G166" s="177"/>
      <c r="H166" s="177"/>
      <c r="I166" s="177"/>
      <c r="J166" s="177"/>
      <c r="K166" s="177"/>
      <c r="L166" s="177">
        <v>1</v>
      </c>
    </row>
    <row r="167" spans="1:12">
      <c r="A167" s="177" t="s">
        <v>229</v>
      </c>
      <c r="B167" s="177">
        <v>1</v>
      </c>
      <c r="C167" s="177">
        <v>1</v>
      </c>
      <c r="D167" s="177"/>
      <c r="E167" s="177">
        <v>1</v>
      </c>
      <c r="F167" s="177"/>
      <c r="G167" s="177"/>
      <c r="H167" s="177"/>
      <c r="I167" s="177"/>
      <c r="J167" s="177"/>
      <c r="K167" s="177"/>
      <c r="L167" s="177">
        <v>3</v>
      </c>
    </row>
    <row r="168" spans="1:12">
      <c r="A168" s="177" t="s">
        <v>230</v>
      </c>
      <c r="B168" s="177"/>
      <c r="C168" s="177">
        <v>2</v>
      </c>
      <c r="D168" s="177"/>
      <c r="E168" s="177">
        <v>1</v>
      </c>
      <c r="F168" s="177">
        <v>5</v>
      </c>
      <c r="G168" s="177">
        <v>1</v>
      </c>
      <c r="H168" s="177"/>
      <c r="I168" s="177">
        <v>1</v>
      </c>
      <c r="J168" s="177">
        <v>5</v>
      </c>
      <c r="K168" s="177">
        <v>2</v>
      </c>
      <c r="L168" s="177">
        <v>18</v>
      </c>
    </row>
    <row r="169" spans="1:12">
      <c r="A169" s="177" t="s">
        <v>796</v>
      </c>
      <c r="B169" s="177"/>
      <c r="C169" s="177"/>
      <c r="D169" s="177">
        <v>4</v>
      </c>
      <c r="E169" s="177"/>
      <c r="F169" s="177"/>
      <c r="G169" s="177">
        <v>1</v>
      </c>
      <c r="H169" s="177">
        <v>1</v>
      </c>
      <c r="I169" s="177"/>
      <c r="J169" s="177">
        <v>4</v>
      </c>
      <c r="K169" s="177">
        <v>1</v>
      </c>
      <c r="L169" s="177">
        <v>11</v>
      </c>
    </row>
    <row r="170" spans="1:12">
      <c r="A170" s="177" t="s">
        <v>797</v>
      </c>
      <c r="B170" s="177">
        <v>1</v>
      </c>
      <c r="C170" s="177">
        <v>7</v>
      </c>
      <c r="D170" s="177"/>
      <c r="E170" s="177">
        <v>8</v>
      </c>
      <c r="F170" s="177">
        <v>3</v>
      </c>
      <c r="G170" s="177">
        <v>2</v>
      </c>
      <c r="H170" s="177"/>
      <c r="I170" s="177"/>
      <c r="J170" s="177">
        <v>9</v>
      </c>
      <c r="K170" s="177">
        <v>2</v>
      </c>
      <c r="L170" s="177">
        <v>34</v>
      </c>
    </row>
    <row r="171" spans="1:12">
      <c r="A171" s="177" t="s">
        <v>231</v>
      </c>
      <c r="B171" s="177"/>
      <c r="C171" s="177"/>
      <c r="D171" s="177"/>
      <c r="E171" s="177">
        <v>1</v>
      </c>
      <c r="F171" s="177">
        <v>1</v>
      </c>
      <c r="G171" s="177">
        <v>1</v>
      </c>
      <c r="H171" s="177"/>
      <c r="I171" s="177"/>
      <c r="J171" s="177">
        <v>1</v>
      </c>
      <c r="K171" s="177"/>
      <c r="L171" s="177">
        <v>4</v>
      </c>
    </row>
    <row r="172" spans="1:12">
      <c r="A172" s="177" t="s">
        <v>232</v>
      </c>
      <c r="B172" s="177">
        <v>1</v>
      </c>
      <c r="C172" s="177">
        <v>1</v>
      </c>
      <c r="D172" s="177">
        <v>1</v>
      </c>
      <c r="E172" s="177">
        <v>5</v>
      </c>
      <c r="F172" s="177">
        <v>1</v>
      </c>
      <c r="G172" s="177"/>
      <c r="H172" s="177"/>
      <c r="I172" s="177"/>
      <c r="J172" s="177">
        <v>5</v>
      </c>
      <c r="K172" s="177">
        <v>2</v>
      </c>
      <c r="L172" s="177">
        <v>16</v>
      </c>
    </row>
    <row r="173" spans="1:12">
      <c r="A173" s="177" t="s">
        <v>233</v>
      </c>
      <c r="B173" s="177">
        <v>1</v>
      </c>
      <c r="C173" s="177"/>
      <c r="D173" s="177"/>
      <c r="E173" s="177"/>
      <c r="F173" s="177"/>
      <c r="G173" s="177"/>
      <c r="H173" s="177"/>
      <c r="I173" s="177"/>
      <c r="J173" s="177"/>
      <c r="K173" s="177"/>
      <c r="L173" s="177">
        <v>1</v>
      </c>
    </row>
    <row r="174" spans="1:12">
      <c r="A174" s="177" t="s">
        <v>234</v>
      </c>
      <c r="B174" s="177"/>
      <c r="C174" s="177"/>
      <c r="D174" s="177"/>
      <c r="E174" s="177"/>
      <c r="F174" s="177">
        <v>1</v>
      </c>
      <c r="G174" s="177"/>
      <c r="H174" s="177"/>
      <c r="I174" s="177"/>
      <c r="J174" s="177"/>
      <c r="K174" s="177"/>
      <c r="L174" s="177">
        <v>1</v>
      </c>
    </row>
    <row r="175" spans="1:12">
      <c r="A175" s="177" t="s">
        <v>798</v>
      </c>
      <c r="B175" s="177"/>
      <c r="C175" s="177"/>
      <c r="D175" s="177"/>
      <c r="E175" s="177"/>
      <c r="F175" s="177">
        <v>1</v>
      </c>
      <c r="G175" s="177"/>
      <c r="H175" s="177"/>
      <c r="I175" s="177"/>
      <c r="J175" s="177"/>
      <c r="K175" s="177"/>
      <c r="L175" s="177">
        <v>1</v>
      </c>
    </row>
    <row r="176" spans="1:12">
      <c r="A176" s="177" t="s">
        <v>235</v>
      </c>
      <c r="B176" s="177"/>
      <c r="C176" s="177"/>
      <c r="D176" s="177"/>
      <c r="E176" s="177"/>
      <c r="F176" s="177"/>
      <c r="G176" s="177"/>
      <c r="H176" s="177"/>
      <c r="I176" s="177"/>
      <c r="J176" s="177"/>
      <c r="K176" s="177">
        <v>2</v>
      </c>
      <c r="L176" s="177">
        <v>2</v>
      </c>
    </row>
    <row r="177" spans="1:12">
      <c r="A177" s="177" t="s">
        <v>236</v>
      </c>
      <c r="B177" s="177">
        <v>2</v>
      </c>
      <c r="C177" s="177">
        <v>1</v>
      </c>
      <c r="D177" s="177">
        <v>1</v>
      </c>
      <c r="E177" s="177">
        <v>2</v>
      </c>
      <c r="F177" s="177">
        <v>2</v>
      </c>
      <c r="G177" s="177">
        <v>2</v>
      </c>
      <c r="H177" s="177"/>
      <c r="I177" s="177"/>
      <c r="J177" s="177">
        <v>6</v>
      </c>
      <c r="K177" s="177"/>
      <c r="L177" s="177">
        <v>16</v>
      </c>
    </row>
    <row r="178" spans="1:12">
      <c r="A178" s="177" t="s">
        <v>237</v>
      </c>
      <c r="B178" s="177">
        <v>4</v>
      </c>
      <c r="C178" s="177"/>
      <c r="D178" s="177"/>
      <c r="E178" s="177">
        <v>1</v>
      </c>
      <c r="F178" s="177"/>
      <c r="G178" s="177"/>
      <c r="H178" s="177"/>
      <c r="I178" s="177"/>
      <c r="J178" s="177">
        <v>1</v>
      </c>
      <c r="K178" s="177"/>
      <c r="L178" s="177">
        <v>6</v>
      </c>
    </row>
    <row r="179" spans="1:12">
      <c r="A179" s="177" t="s">
        <v>238</v>
      </c>
      <c r="B179" s="177">
        <v>1</v>
      </c>
      <c r="C179" s="177">
        <v>1</v>
      </c>
      <c r="D179" s="177"/>
      <c r="E179" s="177">
        <v>1</v>
      </c>
      <c r="F179" s="177">
        <v>1</v>
      </c>
      <c r="G179" s="177">
        <v>1</v>
      </c>
      <c r="H179" s="177"/>
      <c r="I179" s="177"/>
      <c r="J179" s="177"/>
      <c r="K179" s="177"/>
      <c r="L179" s="177">
        <v>5</v>
      </c>
    </row>
    <row r="180" spans="1:12">
      <c r="A180" s="177" t="s">
        <v>799</v>
      </c>
      <c r="B180" s="177"/>
      <c r="C180" s="177"/>
      <c r="D180" s="177"/>
      <c r="E180" s="177"/>
      <c r="F180" s="177"/>
      <c r="G180" s="177"/>
      <c r="H180" s="177"/>
      <c r="I180" s="177"/>
      <c r="J180" s="177"/>
      <c r="K180" s="177"/>
      <c r="L180" s="177">
        <v>4</v>
      </c>
    </row>
    <row r="181" spans="1:12">
      <c r="A181" s="177" t="s">
        <v>800</v>
      </c>
      <c r="B181" s="177"/>
      <c r="C181" s="177"/>
      <c r="D181" s="177"/>
      <c r="E181" s="177"/>
      <c r="F181" s="177">
        <v>1</v>
      </c>
      <c r="G181" s="177"/>
      <c r="H181" s="177"/>
      <c r="I181" s="177"/>
      <c r="J181" s="177"/>
      <c r="K181" s="177"/>
      <c r="L181" s="177">
        <v>1</v>
      </c>
    </row>
    <row r="182" spans="1:12">
      <c r="A182" s="177" t="s">
        <v>801</v>
      </c>
      <c r="B182" s="177"/>
      <c r="C182" s="177">
        <v>1</v>
      </c>
      <c r="D182" s="177"/>
      <c r="E182" s="177"/>
      <c r="F182" s="177"/>
      <c r="G182" s="177"/>
      <c r="H182" s="177"/>
      <c r="I182" s="177"/>
      <c r="J182" s="177"/>
      <c r="K182" s="177"/>
      <c r="L182" s="177">
        <v>1</v>
      </c>
    </row>
    <row r="183" spans="1:12">
      <c r="A183" s="177" t="s">
        <v>239</v>
      </c>
      <c r="B183" s="177">
        <v>2</v>
      </c>
      <c r="C183" s="177">
        <v>2</v>
      </c>
      <c r="D183" s="177">
        <v>2</v>
      </c>
      <c r="E183" s="177">
        <v>1</v>
      </c>
      <c r="F183" s="177">
        <v>2</v>
      </c>
      <c r="G183" s="177"/>
      <c r="H183" s="177"/>
      <c r="I183" s="177"/>
      <c r="J183" s="177">
        <v>1</v>
      </c>
      <c r="K183" s="177">
        <v>2</v>
      </c>
      <c r="L183" s="177">
        <v>12</v>
      </c>
    </row>
    <row r="184" spans="1:12">
      <c r="A184" s="177" t="s">
        <v>802</v>
      </c>
      <c r="B184" s="177">
        <v>1</v>
      </c>
      <c r="C184" s="177"/>
      <c r="D184" s="177"/>
      <c r="E184" s="177"/>
      <c r="F184" s="177"/>
      <c r="G184" s="177"/>
      <c r="H184" s="177"/>
      <c r="I184" s="177"/>
      <c r="J184" s="177"/>
      <c r="K184" s="177"/>
      <c r="L184" s="177">
        <v>1</v>
      </c>
    </row>
    <row r="185" spans="1:12">
      <c r="A185" s="177" t="s">
        <v>162</v>
      </c>
      <c r="B185" s="178">
        <v>318</v>
      </c>
      <c r="C185" s="178">
        <v>525</v>
      </c>
      <c r="D185" s="178">
        <v>281</v>
      </c>
      <c r="E185" s="178">
        <v>550</v>
      </c>
      <c r="F185" s="178">
        <v>442</v>
      </c>
      <c r="G185" s="178">
        <v>393</v>
      </c>
      <c r="H185" s="178">
        <v>106</v>
      </c>
      <c r="I185" s="178">
        <v>154</v>
      </c>
      <c r="J185" s="178">
        <v>728</v>
      </c>
      <c r="K185" s="178">
        <v>544</v>
      </c>
      <c r="L185" s="178">
        <v>4210</v>
      </c>
    </row>
  </sheetData>
  <mergeCells count="1">
    <mergeCell ref="A2:L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42" sqref="B42:L42"/>
    </sheetView>
  </sheetViews>
  <sheetFormatPr baseColWidth="10" defaultColWidth="0" defaultRowHeight="12.75" customHeight="1" zeroHeight="1"/>
  <cols>
    <col min="1" max="1" width="4" style="39" customWidth="1"/>
    <col min="2" max="2" width="47.42578125" style="39" customWidth="1"/>
    <col min="3" max="3" width="7.140625" style="39" bestFit="1" customWidth="1"/>
    <col min="4" max="4" width="11.42578125" style="39" customWidth="1"/>
    <col min="5" max="5" width="21" style="40" customWidth="1"/>
    <col min="6" max="7" width="11.42578125" style="39" customWidth="1"/>
    <col min="8" max="8" width="4.28515625" style="39" customWidth="1"/>
    <col min="9" max="16384" width="11.42578125" style="39" hidden="1"/>
  </cols>
  <sheetData>
    <row r="1" spans="2:7"/>
    <row r="2" spans="2:7" s="44" customFormat="1" ht="15" customHeight="1">
      <c r="B2" s="41"/>
      <c r="C2" s="42"/>
      <c r="D2" s="42"/>
      <c r="E2" s="43"/>
      <c r="F2" s="1"/>
      <c r="G2" s="2"/>
    </row>
    <row r="3" spans="2:7" s="44" customFormat="1" ht="15" customHeight="1">
      <c r="B3" s="45"/>
      <c r="C3" s="46"/>
      <c r="D3" s="46"/>
      <c r="E3" s="47"/>
      <c r="F3" s="3"/>
      <c r="G3" s="4"/>
    </row>
    <row r="4" spans="2:7" s="44" customFormat="1" ht="15.75" customHeight="1">
      <c r="B4" s="45"/>
      <c r="C4" s="46"/>
      <c r="D4" s="46"/>
      <c r="E4" s="47"/>
      <c r="F4" s="3"/>
      <c r="G4" s="4"/>
    </row>
    <row r="5" spans="2:7" s="44" customFormat="1" ht="15.75" customHeight="1">
      <c r="B5" s="45"/>
      <c r="C5" s="46"/>
      <c r="D5" s="46"/>
      <c r="E5" s="47"/>
      <c r="F5" s="3"/>
      <c r="G5" s="4"/>
    </row>
    <row r="6" spans="2:7" s="44" customFormat="1" ht="15.75" customHeight="1">
      <c r="B6" s="45"/>
      <c r="C6" s="46"/>
      <c r="D6" s="46"/>
      <c r="E6" s="47"/>
      <c r="G6" s="48"/>
    </row>
    <row r="7" spans="2:7" s="44" customFormat="1" ht="15.75" customHeight="1">
      <c r="B7" s="45"/>
      <c r="C7" s="46"/>
      <c r="D7" s="46"/>
      <c r="E7" s="47"/>
      <c r="G7" s="48"/>
    </row>
    <row r="8" spans="2:7" s="44" customFormat="1" ht="15.75" customHeight="1">
      <c r="B8" s="45"/>
      <c r="C8" s="46"/>
      <c r="D8" s="46"/>
      <c r="E8" s="47"/>
      <c r="G8" s="48"/>
    </row>
    <row r="9" spans="2:7" s="44" customFormat="1" ht="9" customHeight="1">
      <c r="B9" s="343" t="s">
        <v>79</v>
      </c>
      <c r="C9" s="344"/>
      <c r="D9" s="344"/>
      <c r="E9" s="344"/>
      <c r="F9" s="344"/>
      <c r="G9" s="345"/>
    </row>
    <row r="10" spans="2:7" s="44" customFormat="1" ht="9" customHeight="1">
      <c r="B10" s="346"/>
      <c r="C10" s="347"/>
      <c r="D10" s="347"/>
      <c r="E10" s="347"/>
      <c r="F10" s="347"/>
      <c r="G10" s="348"/>
    </row>
    <row r="11" spans="2:7" s="49" customFormat="1" ht="15.75" customHeight="1">
      <c r="B11" s="16"/>
      <c r="C11" s="17"/>
      <c r="D11" s="17"/>
      <c r="E11" s="18"/>
      <c r="F11" s="17"/>
      <c r="G11" s="19"/>
    </row>
    <row r="12" spans="2:7" s="49" customFormat="1" ht="34.5" customHeight="1">
      <c r="B12" s="349" t="s">
        <v>0</v>
      </c>
      <c r="C12" s="350"/>
      <c r="D12" s="350"/>
      <c r="E12" s="350"/>
      <c r="F12" s="350"/>
      <c r="G12" s="351"/>
    </row>
    <row r="13" spans="2:7">
      <c r="B13" s="50"/>
      <c r="C13" s="51"/>
      <c r="D13" s="51"/>
      <c r="E13" s="52"/>
      <c r="F13" s="51"/>
      <c r="G13" s="53"/>
    </row>
    <row r="14" spans="2:7">
      <c r="B14" s="54" t="s">
        <v>106</v>
      </c>
      <c r="C14" s="51"/>
      <c r="D14" s="51"/>
      <c r="E14" s="52"/>
      <c r="F14" s="51"/>
      <c r="G14" s="53"/>
    </row>
    <row r="15" spans="2:7">
      <c r="B15" s="55"/>
      <c r="C15" s="56"/>
      <c r="D15" s="56"/>
      <c r="E15" s="57"/>
      <c r="F15" s="56"/>
      <c r="G15" s="58"/>
    </row>
    <row r="16" spans="2:7" ht="25.5">
      <c r="B16" s="352" t="s">
        <v>1</v>
      </c>
      <c r="C16" s="352"/>
      <c r="D16" s="67" t="s">
        <v>2</v>
      </c>
      <c r="E16" s="352" t="s">
        <v>3</v>
      </c>
      <c r="F16" s="352"/>
      <c r="G16" s="352"/>
    </row>
    <row r="17" spans="2:7" ht="22.5" customHeight="1">
      <c r="B17" s="353" t="s">
        <v>4</v>
      </c>
      <c r="C17" s="353"/>
      <c r="D17" s="5">
        <v>0.1</v>
      </c>
      <c r="E17" s="354" t="s">
        <v>5</v>
      </c>
      <c r="F17" s="354"/>
      <c r="G17" s="354"/>
    </row>
    <row r="18" spans="2:7" ht="28.5" customHeight="1">
      <c r="B18" s="353" t="s">
        <v>6</v>
      </c>
      <c r="C18" s="353"/>
      <c r="D18" s="5">
        <v>0.2</v>
      </c>
      <c r="E18" s="357" t="s">
        <v>7</v>
      </c>
      <c r="F18" s="357"/>
      <c r="G18" s="357"/>
    </row>
    <row r="19" spans="2:7" ht="29.25" customHeight="1">
      <c r="B19" s="353" t="s">
        <v>8</v>
      </c>
      <c r="C19" s="353"/>
      <c r="D19" s="5">
        <v>0.1</v>
      </c>
      <c r="E19" s="357" t="s">
        <v>9</v>
      </c>
      <c r="F19" s="357"/>
      <c r="G19" s="357"/>
    </row>
    <row r="20" spans="2:7" ht="25.5" customHeight="1">
      <c r="B20" s="353" t="s">
        <v>10</v>
      </c>
      <c r="C20" s="353"/>
      <c r="D20" s="5">
        <v>0.2</v>
      </c>
      <c r="E20" s="357" t="s">
        <v>7</v>
      </c>
      <c r="F20" s="357"/>
      <c r="G20" s="357"/>
    </row>
    <row r="21" spans="2:7" ht="23.25" customHeight="1">
      <c r="B21" s="355" t="s">
        <v>107</v>
      </c>
      <c r="C21" s="356"/>
      <c r="D21" s="5">
        <v>0.1</v>
      </c>
      <c r="E21" s="354" t="s">
        <v>5</v>
      </c>
      <c r="F21" s="354"/>
      <c r="G21" s="354"/>
    </row>
    <row r="22" spans="2:7" ht="27" customHeight="1">
      <c r="B22" s="39" t="s">
        <v>11</v>
      </c>
    </row>
    <row r="23" spans="2:7"/>
  </sheetData>
  <sheetProtection algorithmName="SHA-512" hashValue="Z7Aac5p0ll6HGIskflXadPdiBVwEWYVtRD+7q770IaYfRgBmlclbALNh3gpF/do2hq24fpwgji1166N3c1hCiA==" saltValue="djAajjKGgXTn8+LgGAiobg=="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N18" sqref="N18"/>
    </sheetView>
  </sheetViews>
  <sheetFormatPr baseColWidth="10" defaultColWidth="11.42578125" defaultRowHeight="14.25" customHeight="1" zeroHeight="1"/>
  <cols>
    <col min="1" max="1" width="2.28515625" style="28" customWidth="1"/>
    <col min="2" max="2" width="10.7109375" style="38" customWidth="1"/>
    <col min="3" max="3" width="15.7109375" style="38" customWidth="1"/>
    <col min="4" max="4" width="11.42578125" style="38" customWidth="1"/>
    <col min="5" max="5" width="20.42578125" style="38" customWidth="1"/>
    <col min="6" max="6" width="15.140625" style="38" customWidth="1"/>
    <col min="7" max="7" width="12.42578125" style="38" customWidth="1"/>
    <col min="8" max="8" width="16.5703125" style="38" customWidth="1"/>
    <col min="9" max="9" width="12.5703125" style="38" customWidth="1"/>
    <col min="10" max="10" width="21.5703125" style="38" customWidth="1"/>
    <col min="11" max="11" width="3" style="28" customWidth="1"/>
    <col min="12" max="17" width="11.42578125" style="28" customWidth="1"/>
    <col min="18" max="16384" width="11.42578125" style="28"/>
  </cols>
  <sheetData>
    <row r="1" spans="2:10"/>
    <row r="2" spans="2:10" ht="6" customHeight="1">
      <c r="B2" s="358"/>
      <c r="C2" s="358"/>
      <c r="D2" s="358"/>
      <c r="E2" s="358"/>
      <c r="F2" s="358"/>
      <c r="G2" s="358"/>
      <c r="H2" s="358"/>
      <c r="I2" s="358"/>
      <c r="J2" s="358"/>
    </row>
    <row r="3" spans="2:10" ht="15.75" customHeight="1">
      <c r="B3" s="358"/>
      <c r="C3" s="358"/>
      <c r="D3" s="358"/>
      <c r="E3" s="358"/>
      <c r="F3" s="358"/>
      <c r="G3" s="358"/>
      <c r="H3" s="358"/>
      <c r="I3" s="358"/>
      <c r="J3" s="358"/>
    </row>
    <row r="4" spans="2:10" ht="15.75" customHeight="1">
      <c r="B4" s="358"/>
      <c r="C4" s="358"/>
      <c r="D4" s="358"/>
      <c r="E4" s="358"/>
      <c r="F4" s="358"/>
      <c r="G4" s="358"/>
      <c r="H4" s="358"/>
      <c r="I4" s="358"/>
      <c r="J4" s="358"/>
    </row>
    <row r="5" spans="2:10" ht="15.75" customHeight="1">
      <c r="B5" s="358"/>
      <c r="C5" s="358"/>
      <c r="D5" s="358"/>
      <c r="E5" s="358"/>
      <c r="F5" s="358"/>
      <c r="G5" s="358"/>
      <c r="H5" s="358"/>
      <c r="I5" s="358"/>
      <c r="J5" s="358"/>
    </row>
    <row r="6" spans="2:10" ht="15.75" customHeight="1">
      <c r="B6" s="358"/>
      <c r="C6" s="358"/>
      <c r="D6" s="358"/>
      <c r="E6" s="358"/>
      <c r="F6" s="358"/>
      <c r="G6" s="358"/>
      <c r="H6" s="358"/>
      <c r="I6" s="358"/>
      <c r="J6" s="358"/>
    </row>
    <row r="7" spans="2:10" ht="11.25">
      <c r="B7" s="358"/>
      <c r="C7" s="358"/>
      <c r="D7" s="358"/>
      <c r="E7" s="358"/>
      <c r="F7" s="358"/>
      <c r="G7" s="358"/>
      <c r="H7" s="358"/>
      <c r="I7" s="358"/>
      <c r="J7" s="358"/>
    </row>
    <row r="8" spans="2:10" ht="11.25">
      <c r="B8" s="358" t="s">
        <v>78</v>
      </c>
      <c r="C8" s="358"/>
      <c r="D8" s="358"/>
      <c r="E8" s="358"/>
      <c r="F8" s="358"/>
      <c r="G8" s="358"/>
      <c r="H8" s="358"/>
      <c r="I8" s="358"/>
      <c r="J8" s="358"/>
    </row>
    <row r="9" spans="2:10" ht="18" customHeight="1">
      <c r="B9" s="359" t="s">
        <v>89</v>
      </c>
      <c r="C9" s="360"/>
      <c r="D9" s="360"/>
      <c r="E9" s="360"/>
      <c r="F9" s="360"/>
      <c r="G9" s="360"/>
      <c r="H9" s="360"/>
      <c r="I9" s="360"/>
      <c r="J9" s="361"/>
    </row>
    <row r="10" spans="2:10" s="59" customFormat="1" ht="9.75" customHeight="1">
      <c r="B10" s="60"/>
      <c r="C10" s="60"/>
      <c r="D10" s="60"/>
      <c r="E10" s="60"/>
      <c r="F10" s="60"/>
      <c r="G10" s="60"/>
      <c r="H10" s="60"/>
      <c r="I10" s="60"/>
      <c r="J10" s="60"/>
    </row>
    <row r="11" spans="2:10" ht="18" customHeight="1">
      <c r="B11" s="70" t="s">
        <v>95</v>
      </c>
      <c r="C11" s="363" t="str">
        <f>IF(TIQUETES!C13="","",TIQUETES!C13)</f>
        <v/>
      </c>
      <c r="D11" s="363"/>
      <c r="E11" s="363"/>
      <c r="F11" s="68" t="s">
        <v>98</v>
      </c>
      <c r="G11" s="364" t="str">
        <f>IF(TIQUETES!G13:H13="","",TIQUETES!G13:H13)</f>
        <v/>
      </c>
      <c r="H11" s="365"/>
      <c r="I11" s="69" t="s">
        <v>101</v>
      </c>
      <c r="J11" s="71" t="str">
        <f>IF(TIQUETES!J13="","",TIQUETES!J13)</f>
        <v/>
      </c>
    </row>
    <row r="12" spans="2:10" ht="18" customHeight="1">
      <c r="B12" s="70" t="s">
        <v>96</v>
      </c>
      <c r="C12" s="363" t="str">
        <f>IF(TIQUETES!C14="","",TIQUETES!C14)</f>
        <v/>
      </c>
      <c r="D12" s="363"/>
      <c r="E12" s="363"/>
      <c r="F12" s="68" t="s">
        <v>99</v>
      </c>
      <c r="G12" s="364" t="str">
        <f>IF(TIQUETES!G14:H14="","",TIQUETES!G14:H14)</f>
        <v/>
      </c>
      <c r="H12" s="365"/>
      <c r="I12" s="69" t="s">
        <v>103</v>
      </c>
      <c r="J12" s="72" t="str">
        <f>IF(TIQUETES!J14="","",TIQUETES!J14)</f>
        <v/>
      </c>
    </row>
    <row r="13" spans="2:10" ht="18" customHeight="1">
      <c r="B13" s="70" t="s">
        <v>97</v>
      </c>
      <c r="C13" s="363" t="str">
        <f>IF(TIQUETES!C15="","",TIQUETES!C15)</f>
        <v/>
      </c>
      <c r="D13" s="363"/>
      <c r="E13" s="363"/>
      <c r="F13" s="68" t="s">
        <v>100</v>
      </c>
      <c r="G13" s="364" t="str">
        <f>IF(TIQUETES!G15:H15="","",TIQUETES!G15:H15)</f>
        <v/>
      </c>
      <c r="H13" s="365"/>
      <c r="I13" s="69" t="s">
        <v>102</v>
      </c>
      <c r="J13" s="72" t="str">
        <f>IF(TIQUETES!J15="","",TIQUETES!J15)</f>
        <v/>
      </c>
    </row>
    <row r="14" spans="2:10" ht="12.75">
      <c r="B14" s="61"/>
      <c r="C14" s="62"/>
      <c r="D14" s="62"/>
      <c r="E14" s="62"/>
      <c r="F14" s="62"/>
      <c r="G14" s="62"/>
      <c r="H14" s="62"/>
      <c r="I14" s="62"/>
      <c r="J14" s="62"/>
    </row>
    <row r="15" spans="2:10" ht="25.5" customHeight="1">
      <c r="B15" s="362" t="s">
        <v>104</v>
      </c>
      <c r="C15" s="362"/>
      <c r="D15" s="362"/>
      <c r="E15" s="362"/>
      <c r="F15" s="362"/>
      <c r="G15" s="362"/>
      <c r="H15" s="362"/>
      <c r="I15" s="362"/>
      <c r="J15" s="362"/>
    </row>
    <row r="16" spans="2:10" ht="9.75" customHeight="1">
      <c r="B16" s="61"/>
      <c r="C16" s="62"/>
      <c r="D16" s="62"/>
      <c r="E16" s="62"/>
      <c r="F16" s="62"/>
      <c r="G16" s="62"/>
      <c r="H16" s="62"/>
      <c r="I16" s="62"/>
      <c r="J16" s="62"/>
    </row>
    <row r="17" spans="2:10" ht="51">
      <c r="B17" s="63" t="s">
        <v>71</v>
      </c>
      <c r="C17" s="63" t="s">
        <v>77</v>
      </c>
      <c r="D17" s="63" t="s">
        <v>72</v>
      </c>
      <c r="E17" s="63" t="s">
        <v>76</v>
      </c>
      <c r="F17" s="63" t="s">
        <v>73</v>
      </c>
      <c r="G17" s="63" t="s">
        <v>74</v>
      </c>
      <c r="H17" s="63" t="s">
        <v>75</v>
      </c>
      <c r="I17" s="63" t="s">
        <v>70</v>
      </c>
      <c r="J17" s="63" t="s">
        <v>105</v>
      </c>
    </row>
    <row r="18" spans="2:10" ht="23.25" customHeight="1">
      <c r="B18" s="64"/>
      <c r="C18" s="64"/>
      <c r="D18" s="64"/>
      <c r="E18" s="76"/>
      <c r="F18" s="65"/>
      <c r="G18" s="64"/>
      <c r="H18" s="64"/>
      <c r="I18" s="64"/>
      <c r="J18" s="66"/>
    </row>
    <row r="19" spans="2:10" ht="23.25" customHeight="1">
      <c r="B19" s="64"/>
      <c r="C19" s="64"/>
      <c r="D19" s="64"/>
      <c r="E19" s="76"/>
      <c r="F19" s="65"/>
      <c r="G19" s="64"/>
      <c r="H19" s="64"/>
      <c r="I19" s="64"/>
      <c r="J19" s="66"/>
    </row>
    <row r="20" spans="2:10" ht="23.25" customHeight="1">
      <c r="B20" s="64"/>
      <c r="C20" s="64"/>
      <c r="D20" s="64"/>
      <c r="E20" s="76"/>
      <c r="F20" s="65"/>
      <c r="G20" s="64"/>
      <c r="H20" s="64"/>
      <c r="I20" s="64"/>
      <c r="J20" s="66"/>
    </row>
    <row r="21" spans="2:10" ht="23.25" customHeight="1">
      <c r="B21" s="64"/>
      <c r="C21" s="64"/>
      <c r="D21" s="64"/>
      <c r="E21" s="76"/>
      <c r="F21" s="65"/>
      <c r="G21" s="64"/>
      <c r="H21" s="64"/>
      <c r="I21" s="64"/>
      <c r="J21" s="66"/>
    </row>
    <row r="22" spans="2:10" ht="23.25" customHeight="1">
      <c r="B22" s="64"/>
      <c r="C22" s="64"/>
      <c r="D22" s="64"/>
      <c r="E22" s="76"/>
      <c r="F22" s="65"/>
      <c r="G22" s="64"/>
      <c r="H22" s="64"/>
      <c r="I22" s="64"/>
      <c r="J22" s="66"/>
    </row>
    <row r="23" spans="2:10" ht="23.25" customHeight="1">
      <c r="B23" s="64"/>
      <c r="C23" s="64"/>
      <c r="D23" s="64"/>
      <c r="E23" s="76"/>
      <c r="F23" s="65"/>
      <c r="G23" s="64"/>
      <c r="H23" s="64"/>
      <c r="I23" s="64"/>
      <c r="J23" s="66"/>
    </row>
    <row r="24" spans="2:10" ht="23.25" customHeight="1">
      <c r="B24" s="64"/>
      <c r="C24" s="64"/>
      <c r="D24" s="64"/>
      <c r="E24" s="76"/>
      <c r="F24" s="65"/>
      <c r="G24" s="64"/>
      <c r="H24" s="64"/>
      <c r="I24" s="64"/>
      <c r="J24" s="66"/>
    </row>
    <row r="25" spans="2:10" ht="23.25" customHeight="1">
      <c r="B25" s="64"/>
      <c r="C25" s="64"/>
      <c r="D25" s="64"/>
      <c r="E25" s="76"/>
      <c r="F25" s="65"/>
      <c r="G25" s="64"/>
      <c r="H25" s="64"/>
      <c r="I25" s="64"/>
      <c r="J25" s="66"/>
    </row>
    <row r="26" spans="2:10" ht="23.25" customHeight="1">
      <c r="B26" s="64"/>
      <c r="C26" s="64"/>
      <c r="D26" s="64"/>
      <c r="E26" s="76"/>
      <c r="F26" s="65"/>
      <c r="G26" s="64"/>
      <c r="H26" s="64"/>
      <c r="I26" s="64"/>
      <c r="J26" s="66"/>
    </row>
    <row r="27" spans="2:10" ht="23.25" customHeight="1">
      <c r="B27" s="64"/>
      <c r="C27" s="64"/>
      <c r="D27" s="64"/>
      <c r="E27" s="76"/>
      <c r="F27" s="65"/>
      <c r="G27" s="64"/>
      <c r="H27" s="64"/>
      <c r="I27" s="64"/>
      <c r="J27" s="66"/>
    </row>
    <row r="28" spans="2:10" ht="12">
      <c r="B28" s="8"/>
      <c r="C28" s="9"/>
      <c r="D28" s="8"/>
      <c r="E28" s="10"/>
      <c r="F28" s="11"/>
      <c r="G28" s="12"/>
      <c r="H28" s="12"/>
      <c r="I28" s="12"/>
      <c r="J28" s="13"/>
    </row>
    <row r="29" spans="2:10">
      <c r="B29" s="20" t="s">
        <v>23</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g9e/ntrwaT/WpbJXeNbuFigpLrCr9bONO0TwJ9RfBIBRCbFO7fnoDGVqbbIi33tfunhCqsyf6f6AQq9kZfLoAg==" saltValue="3nWkj69F6Isgs1mXcC+BCg==" spinCount="100000" sheet="1" objects="1" scenarios="1"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INFO GENERAL Y FINANCIERA</vt:lpstr>
      <vt:lpstr>TIQUETES</vt:lpstr>
      <vt:lpstr>PROYECCIÓN TIQUETES 2015</vt:lpstr>
      <vt:lpstr>ESTADISTICAS 2014</vt:lpstr>
      <vt:lpstr>POLIZAS</vt:lpstr>
      <vt:lpstr>INFO EXPERIENCIA</vt:lpstr>
      <vt:lpstr>'INFO EXPERIENCIA'!Área_de_impresión</vt:lpstr>
      <vt:lpstr>'INFO GENERAL Y FINANCIERA'!Área_de_impresión</vt:lpstr>
      <vt:lpstr>POLIZAS!Área_de_impresión</vt:lpstr>
      <vt:lpstr>TIQUETES!Área_de_impresión</vt:lpstr>
      <vt:lpstr>'INFO EXPERIENCIA'!Títulos_a_imprimir</vt:lpstr>
      <vt:lpstr>'INFO GENERAL Y FINANCIERA'!Títulos_a_imprimir</vt:lpstr>
      <vt:lpstr>TIQUETES!Títulos_a_imprimir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2014-12-10T20:19:41Z</cp:lastPrinted>
  <dcterms:created xsi:type="dcterms:W3CDTF">2013-08-22T20:49:37Z</dcterms:created>
  <dcterms:modified xsi:type="dcterms:W3CDTF">2014-12-10T21:07:34Z</dcterms:modified>
</cp:coreProperties>
</file>