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E:\ArchivosICBF\Publicaciones\Plan Anticorrupción\"/>
    </mc:Choice>
  </mc:AlternateContent>
  <bookViews>
    <workbookView xWindow="-120" yWindow="-120" windowWidth="20730" windowHeight="11160"/>
  </bookViews>
  <sheets>
    <sheet name="Componentes1_3_4_5" sheetId="18" r:id="rId1"/>
    <sheet name="Comp_1" sheetId="1" state="hidden" r:id="rId2"/>
    <sheet name="Comp_2" sheetId="4" r:id="rId3"/>
    <sheet name="Comp_3" sheetId="5" state="hidden" r:id="rId4"/>
    <sheet name="Comp_4" sheetId="6" state="hidden" r:id="rId5"/>
    <sheet name="Comp_5" sheetId="7" state="hidden" r:id="rId6"/>
    <sheet name="Comp_6(Plan_Partic_Ciud)" sheetId="15" r:id="rId7"/>
    <sheet name="1.1. Matriz_Riesgos_Corrupc" sheetId="20" r:id="rId8"/>
    <sheet name="Hoja2" sheetId="13" state="hidden" r:id="rId9"/>
    <sheet name="Hoja1" sheetId="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7" hidden="1">'1.1. Matriz_Riesgos_Corrupc'!$B$2:$R$185</definedName>
    <definedName name="_xlnm.Print_Area" localSheetId="6">'Comp_6(Plan_Partic_Ciud)'!$A$1:$AJ$25</definedName>
    <definedName name="bvxbv">[1]Hoja1!$A$1:$A$6</definedName>
    <definedName name="Califica" localSheetId="1">[2]Hoja1!$A$1:$A$6</definedName>
    <definedName name="Califica" localSheetId="3">[2]Hoja1!$A$1:$A$6</definedName>
    <definedName name="Califica" localSheetId="4">[3]Hoja1!$A$1:$A$6</definedName>
    <definedName name="Califica" localSheetId="5">[4]Hoja1!$A$1:$A$6</definedName>
    <definedName name="Califica2" localSheetId="1">[2]Hoja1!$A$9:$A$11</definedName>
    <definedName name="CONTROL_EJECUCION">[5]DATOS!$AS$38:$AS$40</definedName>
    <definedName name="CONTROL_RESPONSABLE">[5]DATOS!$AS$21:$AS$22</definedName>
    <definedName name="CONTROLES_FRECUENCIA">[5]DATOS!$AV$31:$AV$40</definedName>
    <definedName name="CONTROLES_PROBABILIDAD">[5]DATOS!$AR$76:$AR$77</definedName>
    <definedName name="dfsdfa">[6]Hoja1!$A$1:$A$6</definedName>
    <definedName name="EJE">[5]DATOS!$BL$2:$BL$4</definedName>
    <definedName name="MATRIZ_RIESGOS">[5]DATOS!$BD$5:$BH$9</definedName>
    <definedName name="MATRIZ_RIESGOS_CORRUPCION">[5]DATOS!$BD$18:$BF$22</definedName>
    <definedName name="PROCESO">[5]DATOS!$A$2:$A$17</definedName>
    <definedName name="Tabla42C">[5]DATOS!$AU$8:$AV$12</definedName>
    <definedName name="Tabla44C">[5]DATOS!$AW$8:$AX$10</definedName>
    <definedName name="_xlnm.Print_Titles" localSheetId="7">'1.1. Matriz_Riesgos_Corrupc'!$1:$2</definedName>
    <definedName name="ZONA_RIESGOS">[5]DATOS!$BN$2:$BN$21</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8" i="18" l="1"/>
  <c r="L82" i="18"/>
  <c r="I87" i="18"/>
  <c r="A77" i="18" l="1"/>
  <c r="B77" i="18"/>
  <c r="C77" i="18"/>
  <c r="D77" i="18"/>
  <c r="E77" i="18"/>
  <c r="F77" i="18"/>
  <c r="G77" i="18"/>
  <c r="H77" i="18"/>
  <c r="K77" i="18"/>
  <c r="L77" i="18"/>
  <c r="A78" i="18"/>
  <c r="B78" i="18"/>
  <c r="C78" i="18"/>
  <c r="D78" i="18"/>
  <c r="E78" i="18"/>
  <c r="F78" i="18"/>
  <c r="G78" i="18"/>
  <c r="H78" i="18"/>
  <c r="I78" i="18"/>
  <c r="J78" i="18"/>
  <c r="K78" i="18"/>
  <c r="L78" i="18"/>
  <c r="A79" i="18"/>
  <c r="B79" i="18"/>
  <c r="C79" i="18"/>
  <c r="G79" i="18"/>
  <c r="H79" i="18"/>
  <c r="A80" i="18"/>
  <c r="B80" i="18"/>
  <c r="C80" i="18"/>
  <c r="D80" i="18"/>
  <c r="E80" i="18"/>
  <c r="F80" i="18"/>
  <c r="G80" i="18"/>
  <c r="I80" i="18"/>
  <c r="K80" i="18"/>
  <c r="L80" i="18"/>
  <c r="A81" i="18"/>
  <c r="B81" i="18"/>
  <c r="C81" i="18"/>
  <c r="D81" i="18"/>
  <c r="E81" i="18"/>
  <c r="F81" i="18"/>
  <c r="G81" i="18"/>
  <c r="I81" i="18"/>
  <c r="K81" i="18"/>
  <c r="L81" i="18"/>
  <c r="A82" i="18"/>
  <c r="B82" i="18"/>
  <c r="C82" i="18"/>
  <c r="D82" i="18"/>
  <c r="E82" i="18"/>
  <c r="F82" i="18"/>
  <c r="G82" i="18"/>
  <c r="I82" i="18"/>
  <c r="J82" i="18"/>
  <c r="K82" i="18"/>
  <c r="A83" i="18"/>
  <c r="B83" i="18"/>
  <c r="C83" i="18"/>
  <c r="D83" i="18"/>
  <c r="E83" i="18"/>
  <c r="F83" i="18"/>
  <c r="G83" i="18"/>
  <c r="I83" i="18"/>
  <c r="K83" i="18"/>
  <c r="L83" i="18"/>
  <c r="A84" i="18"/>
  <c r="B84" i="18"/>
  <c r="C84" i="18"/>
  <c r="D84" i="18"/>
  <c r="E84" i="18"/>
  <c r="F84" i="18"/>
  <c r="G84" i="18"/>
  <c r="I84" i="18"/>
  <c r="K84" i="18"/>
  <c r="L84" i="18"/>
  <c r="A85" i="18"/>
  <c r="B85" i="18"/>
  <c r="C85" i="18"/>
  <c r="D85" i="18"/>
  <c r="E85" i="18"/>
  <c r="F85" i="18"/>
  <c r="G85" i="18"/>
  <c r="I85" i="18"/>
  <c r="K85" i="18"/>
  <c r="L85" i="18"/>
  <c r="A86" i="18"/>
  <c r="B86" i="18"/>
  <c r="C86" i="18"/>
  <c r="G86" i="18"/>
  <c r="H86" i="18"/>
  <c r="A87" i="18"/>
  <c r="B87" i="18"/>
  <c r="C87" i="18"/>
  <c r="D87" i="18"/>
  <c r="E87" i="18"/>
  <c r="F87" i="18"/>
  <c r="G87" i="18"/>
  <c r="K87" i="18"/>
  <c r="L87" i="18"/>
  <c r="A88" i="18"/>
  <c r="B88" i="18"/>
  <c r="C88" i="18"/>
  <c r="G88" i="18"/>
  <c r="H88" i="18"/>
  <c r="A89" i="18"/>
  <c r="B89" i="18"/>
  <c r="C89" i="18"/>
  <c r="D89" i="18"/>
  <c r="E89" i="18"/>
  <c r="F89" i="18"/>
  <c r="G89" i="18"/>
  <c r="I89" i="18"/>
  <c r="K89" i="18"/>
  <c r="L89" i="18"/>
  <c r="A90" i="18"/>
  <c r="B90" i="18"/>
  <c r="C90" i="18"/>
  <c r="D90" i="18"/>
  <c r="E90" i="18"/>
  <c r="F90" i="18"/>
  <c r="G90" i="18"/>
  <c r="I90" i="18"/>
  <c r="K90" i="18"/>
  <c r="L90" i="18"/>
  <c r="A91" i="18"/>
  <c r="B91" i="18"/>
  <c r="C91" i="18"/>
  <c r="D91" i="18"/>
  <c r="E91" i="18"/>
  <c r="F91" i="18"/>
  <c r="G91" i="18"/>
  <c r="I91" i="18"/>
  <c r="K91" i="18"/>
  <c r="L91" i="18"/>
  <c r="A92" i="18"/>
  <c r="B92" i="18"/>
  <c r="C92" i="18"/>
  <c r="D92" i="18"/>
  <c r="E92" i="18"/>
  <c r="F92" i="18"/>
  <c r="G92" i="18"/>
  <c r="I92" i="18"/>
  <c r="K92" i="18"/>
  <c r="L92" i="18"/>
  <c r="A93" i="18"/>
  <c r="B93" i="18"/>
  <c r="C93" i="18"/>
  <c r="D93" i="18"/>
  <c r="E93" i="18"/>
  <c r="F93" i="18"/>
  <c r="G93" i="18"/>
  <c r="I93" i="18"/>
  <c r="K93" i="18"/>
  <c r="L93" i="18"/>
  <c r="A94" i="18"/>
  <c r="B94" i="18"/>
  <c r="C94" i="18"/>
  <c r="D94" i="18"/>
  <c r="E94" i="18"/>
  <c r="F94" i="18"/>
  <c r="G94" i="18"/>
  <c r="I94" i="18"/>
  <c r="K94" i="18"/>
  <c r="L94" i="18"/>
  <c r="A95" i="18"/>
  <c r="B95" i="18"/>
  <c r="C95" i="18"/>
  <c r="G95" i="18"/>
  <c r="H95" i="18"/>
  <c r="A96" i="18"/>
  <c r="B96" i="18"/>
  <c r="C96" i="18"/>
  <c r="D96" i="18"/>
  <c r="E96" i="18"/>
  <c r="F96" i="18"/>
  <c r="G96" i="18"/>
  <c r="I96" i="18"/>
  <c r="K96" i="18"/>
  <c r="L96" i="18"/>
  <c r="A97" i="18"/>
  <c r="B97" i="18"/>
  <c r="C97" i="18"/>
  <c r="G97" i="18"/>
  <c r="H97" i="18"/>
  <c r="A98" i="18"/>
  <c r="B98" i="18"/>
  <c r="C98" i="18"/>
  <c r="D98" i="18"/>
  <c r="E98" i="18"/>
  <c r="F98" i="18"/>
  <c r="G98" i="18"/>
  <c r="I98" i="18"/>
  <c r="K98" i="18"/>
  <c r="A99" i="18"/>
  <c r="B99" i="18"/>
  <c r="C99" i="18"/>
  <c r="G99" i="18"/>
  <c r="H99" i="18"/>
  <c r="K99" i="18"/>
  <c r="A100" i="18"/>
  <c r="B100" i="18"/>
  <c r="C100" i="18"/>
  <c r="D100" i="18"/>
  <c r="E100" i="18"/>
  <c r="F100" i="18"/>
  <c r="G100" i="18"/>
  <c r="I100" i="18"/>
  <c r="K100" i="18"/>
  <c r="L100" i="18"/>
  <c r="A101" i="18"/>
  <c r="B101" i="18"/>
  <c r="C101" i="18"/>
  <c r="D101" i="18"/>
  <c r="E101" i="18"/>
  <c r="F101" i="18"/>
  <c r="G101" i="18"/>
  <c r="I101" i="18"/>
  <c r="K101" i="18"/>
  <c r="L101" i="18"/>
  <c r="A102" i="18"/>
  <c r="B102" i="18"/>
  <c r="C102" i="18"/>
  <c r="D102" i="18"/>
  <c r="E102" i="18"/>
  <c r="F102" i="18"/>
  <c r="G102" i="18"/>
  <c r="I102" i="18"/>
  <c r="K102" i="18"/>
  <c r="L102" i="18"/>
  <c r="L76" i="18"/>
  <c r="K76" i="18"/>
  <c r="J76" i="18"/>
  <c r="I76" i="18"/>
  <c r="H76" i="18"/>
  <c r="G76" i="18"/>
  <c r="F76" i="18"/>
  <c r="E76" i="18"/>
  <c r="D76" i="18"/>
  <c r="C76" i="18"/>
  <c r="B76" i="18"/>
  <c r="A76" i="18"/>
  <c r="H20" i="18"/>
  <c r="H16" i="18"/>
  <c r="H12" i="18"/>
  <c r="A62" i="18"/>
  <c r="B62" i="18"/>
  <c r="C62" i="18"/>
  <c r="D62" i="18"/>
  <c r="E62" i="18"/>
  <c r="F62" i="18"/>
  <c r="H62" i="18"/>
  <c r="K62" i="18"/>
  <c r="L62" i="18"/>
  <c r="A63" i="18"/>
  <c r="B63" i="18"/>
  <c r="C63" i="18"/>
  <c r="D63" i="18"/>
  <c r="E63" i="18"/>
  <c r="F63" i="18"/>
  <c r="H63" i="18"/>
  <c r="I63" i="18"/>
  <c r="J63" i="18"/>
  <c r="K63" i="18"/>
  <c r="L63" i="18"/>
  <c r="A64" i="18"/>
  <c r="B64" i="18"/>
  <c r="C64" i="18"/>
  <c r="H64" i="18"/>
  <c r="A65" i="18"/>
  <c r="B65" i="18"/>
  <c r="C65" i="18"/>
  <c r="D65" i="18"/>
  <c r="E65" i="18"/>
  <c r="F65" i="18"/>
  <c r="I65" i="18"/>
  <c r="K65" i="18"/>
  <c r="L65" i="18"/>
  <c r="A66" i="18"/>
  <c r="B66" i="18"/>
  <c r="C66" i="18"/>
  <c r="H66" i="18"/>
  <c r="A67" i="18"/>
  <c r="B67" i="18"/>
  <c r="C67" i="18"/>
  <c r="D67" i="18"/>
  <c r="E67" i="18"/>
  <c r="F67" i="18"/>
  <c r="I67" i="18"/>
  <c r="K67" i="18"/>
  <c r="L67" i="18"/>
  <c r="A68" i="18"/>
  <c r="B68" i="18"/>
  <c r="C68" i="18"/>
  <c r="H68" i="18"/>
  <c r="K68" i="18"/>
  <c r="A69" i="18"/>
  <c r="B69" i="18"/>
  <c r="C69" i="18"/>
  <c r="D69" i="18"/>
  <c r="E69" i="18"/>
  <c r="F69" i="18"/>
  <c r="I69" i="18"/>
  <c r="K69" i="18"/>
  <c r="L69" i="18"/>
  <c r="A70" i="18"/>
  <c r="B70" i="18"/>
  <c r="C70" i="18"/>
  <c r="D70" i="18"/>
  <c r="E70" i="18"/>
  <c r="F70" i="18"/>
  <c r="H70" i="18"/>
  <c r="A71" i="18"/>
  <c r="B71" i="18"/>
  <c r="C71" i="18"/>
  <c r="D71" i="18"/>
  <c r="E71" i="18"/>
  <c r="F71" i="18"/>
  <c r="I71" i="18"/>
  <c r="K71" i="18"/>
  <c r="L71" i="18"/>
  <c r="A72" i="18"/>
  <c r="B72" i="18"/>
  <c r="C72" i="18"/>
  <c r="H72" i="18"/>
  <c r="A73" i="18"/>
  <c r="B73" i="18"/>
  <c r="C73" i="18"/>
  <c r="D73" i="18"/>
  <c r="E73" i="18"/>
  <c r="F73" i="18"/>
  <c r="I73" i="18"/>
  <c r="K73" i="18"/>
  <c r="L73" i="18"/>
  <c r="A74" i="18"/>
  <c r="B74" i="18"/>
  <c r="C74" i="18"/>
  <c r="D74" i="18"/>
  <c r="E74" i="18"/>
  <c r="F74" i="18"/>
  <c r="I74" i="18"/>
  <c r="K74" i="18"/>
  <c r="L74" i="18"/>
  <c r="L61" i="18"/>
  <c r="K61" i="18"/>
  <c r="J61" i="18"/>
  <c r="I61" i="18"/>
  <c r="H61" i="18"/>
  <c r="F61" i="18"/>
  <c r="E61" i="18"/>
  <c r="D61" i="18"/>
  <c r="C61" i="18"/>
  <c r="B61" i="18"/>
  <c r="A61" i="18"/>
  <c r="J27" i="18"/>
  <c r="A59" i="18"/>
  <c r="B59" i="18"/>
  <c r="C59" i="18"/>
  <c r="D59" i="18"/>
  <c r="E59" i="18"/>
  <c r="F59" i="18"/>
  <c r="I59" i="18"/>
  <c r="K59" i="18"/>
  <c r="L59" i="18"/>
  <c r="A56" i="18"/>
  <c r="B56" i="18"/>
  <c r="C56" i="18"/>
  <c r="D56" i="18"/>
  <c r="E56" i="18"/>
  <c r="F56" i="18"/>
  <c r="I56" i="18"/>
  <c r="K56" i="18"/>
  <c r="L56" i="18"/>
  <c r="A57" i="18"/>
  <c r="B57" i="18"/>
  <c r="C57" i="18"/>
  <c r="D57" i="18"/>
  <c r="E57" i="18"/>
  <c r="F57" i="18"/>
  <c r="I57" i="18"/>
  <c r="K57" i="18"/>
  <c r="L57" i="18"/>
  <c r="A58" i="18"/>
  <c r="B58" i="18"/>
  <c r="C58" i="18"/>
  <c r="D58" i="18"/>
  <c r="E58" i="18"/>
  <c r="F58" i="18"/>
  <c r="I58" i="18"/>
  <c r="K58" i="18"/>
  <c r="L58" i="18"/>
  <c r="A53" i="18"/>
  <c r="B53" i="18"/>
  <c r="C53" i="18"/>
  <c r="D53" i="18"/>
  <c r="E53" i="18"/>
  <c r="F53" i="18"/>
  <c r="I53" i="18"/>
  <c r="K53" i="18"/>
  <c r="L53" i="18"/>
  <c r="A54" i="18"/>
  <c r="B54" i="18"/>
  <c r="C54" i="18"/>
  <c r="D54" i="18"/>
  <c r="E54" i="18"/>
  <c r="F54" i="18"/>
  <c r="I54" i="18"/>
  <c r="K54" i="18"/>
  <c r="L54" i="18"/>
  <c r="A55" i="18"/>
  <c r="B55" i="18"/>
  <c r="C55" i="18"/>
  <c r="D55" i="18"/>
  <c r="E55" i="18"/>
  <c r="F55" i="18"/>
  <c r="I55" i="18"/>
  <c r="K55" i="18"/>
  <c r="L55" i="18"/>
  <c r="L29" i="18"/>
  <c r="L30" i="18"/>
  <c r="L31" i="18"/>
  <c r="L33" i="18"/>
  <c r="L34" i="18"/>
  <c r="L35" i="18"/>
  <c r="L36" i="18"/>
  <c r="L37" i="18"/>
  <c r="L38" i="18"/>
  <c r="L39" i="18"/>
  <c r="L40" i="18"/>
  <c r="L41" i="18"/>
  <c r="L43" i="18"/>
  <c r="L44" i="18"/>
  <c r="L46" i="18"/>
  <c r="L47" i="18"/>
  <c r="L49" i="18"/>
  <c r="L50" i="18"/>
  <c r="L51" i="18"/>
  <c r="A30" i="18"/>
  <c r="B30" i="18"/>
  <c r="C30" i="18"/>
  <c r="D30" i="18"/>
  <c r="E30" i="18"/>
  <c r="F30" i="18"/>
  <c r="H30" i="18"/>
  <c r="I30" i="18"/>
  <c r="K30" i="18"/>
  <c r="A31" i="18"/>
  <c r="B31" i="18"/>
  <c r="C31" i="18"/>
  <c r="D31" i="18"/>
  <c r="E31" i="18"/>
  <c r="F31" i="18"/>
  <c r="H31" i="18"/>
  <c r="I31" i="18"/>
  <c r="J31" i="18"/>
  <c r="K31" i="18"/>
  <c r="A32" i="18"/>
  <c r="B32" i="18"/>
  <c r="C32" i="18"/>
  <c r="D32" i="18"/>
  <c r="E32" i="18"/>
  <c r="F32" i="18"/>
  <c r="H32" i="18"/>
  <c r="K32" i="18"/>
  <c r="A33" i="18"/>
  <c r="B33" i="18"/>
  <c r="C33" i="18"/>
  <c r="D33" i="18"/>
  <c r="E33" i="18"/>
  <c r="F33" i="18"/>
  <c r="I33" i="18"/>
  <c r="K33" i="18"/>
  <c r="A34" i="18"/>
  <c r="B34" i="18"/>
  <c r="C34" i="18"/>
  <c r="D34" i="18"/>
  <c r="E34" i="18"/>
  <c r="F34" i="18"/>
  <c r="I34" i="18"/>
  <c r="K34" i="18"/>
  <c r="A35" i="18"/>
  <c r="B35" i="18"/>
  <c r="C35" i="18"/>
  <c r="D35" i="18"/>
  <c r="E35" i="18"/>
  <c r="F35" i="18"/>
  <c r="I35" i="18"/>
  <c r="K35" i="18"/>
  <c r="A36" i="18"/>
  <c r="B36" i="18"/>
  <c r="C36" i="18"/>
  <c r="D36" i="18"/>
  <c r="E36" i="18"/>
  <c r="F36" i="18"/>
  <c r="I36" i="18"/>
  <c r="K36" i="18"/>
  <c r="A37" i="18"/>
  <c r="B37" i="18"/>
  <c r="C37" i="18"/>
  <c r="D37" i="18"/>
  <c r="E37" i="18"/>
  <c r="F37" i="18"/>
  <c r="I37" i="18"/>
  <c r="K37" i="18"/>
  <c r="A38" i="18"/>
  <c r="B38" i="18"/>
  <c r="C38" i="18"/>
  <c r="D38" i="18"/>
  <c r="E38" i="18"/>
  <c r="F38" i="18"/>
  <c r="I38" i="18"/>
  <c r="K38" i="18"/>
  <c r="A39" i="18"/>
  <c r="B39" i="18"/>
  <c r="C39" i="18"/>
  <c r="D39" i="18"/>
  <c r="E39" i="18"/>
  <c r="F39" i="18"/>
  <c r="I39" i="18"/>
  <c r="K39" i="18"/>
  <c r="A40" i="18"/>
  <c r="B40" i="18"/>
  <c r="C40" i="18"/>
  <c r="D40" i="18"/>
  <c r="E40" i="18"/>
  <c r="F40" i="18"/>
  <c r="I40" i="18"/>
  <c r="K40" i="18"/>
  <c r="A41" i="18"/>
  <c r="B41" i="18"/>
  <c r="C41" i="18"/>
  <c r="D41" i="18"/>
  <c r="E41" i="18"/>
  <c r="F41" i="18"/>
  <c r="I41" i="18"/>
  <c r="K41" i="18"/>
  <c r="A42" i="18"/>
  <c r="B42" i="18"/>
  <c r="C42" i="18"/>
  <c r="D42" i="18"/>
  <c r="E42" i="18"/>
  <c r="F42" i="18"/>
  <c r="H42" i="18"/>
  <c r="K42" i="18"/>
  <c r="A43" i="18"/>
  <c r="B43" i="18"/>
  <c r="C43" i="18"/>
  <c r="D43" i="18"/>
  <c r="E43" i="18"/>
  <c r="F43" i="18"/>
  <c r="I43" i="18"/>
  <c r="K43" i="18"/>
  <c r="A44" i="18"/>
  <c r="B44" i="18"/>
  <c r="C44" i="18"/>
  <c r="D44" i="18"/>
  <c r="E44" i="18"/>
  <c r="F44" i="18"/>
  <c r="I44" i="18"/>
  <c r="K44" i="18"/>
  <c r="A45" i="18"/>
  <c r="B45" i="18"/>
  <c r="C45" i="18"/>
  <c r="D45" i="18"/>
  <c r="E45" i="18"/>
  <c r="F45" i="18"/>
  <c r="H45" i="18"/>
  <c r="K45" i="18"/>
  <c r="A46" i="18"/>
  <c r="B46" i="18"/>
  <c r="C46" i="18"/>
  <c r="D46" i="18"/>
  <c r="E46" i="18"/>
  <c r="F46" i="18"/>
  <c r="I46" i="18"/>
  <c r="K46" i="18"/>
  <c r="A47" i="18"/>
  <c r="B47" i="18"/>
  <c r="C47" i="18"/>
  <c r="D47" i="18"/>
  <c r="E47" i="18"/>
  <c r="F47" i="18"/>
  <c r="I47" i="18"/>
  <c r="K47" i="18"/>
  <c r="A48" i="18"/>
  <c r="B48" i="18"/>
  <c r="C48" i="18"/>
  <c r="D48" i="18"/>
  <c r="E48" i="18"/>
  <c r="F48" i="18"/>
  <c r="H48" i="18"/>
  <c r="K48" i="18"/>
  <c r="A49" i="18"/>
  <c r="B49" i="18"/>
  <c r="C49" i="18"/>
  <c r="D49" i="18"/>
  <c r="E49" i="18"/>
  <c r="F49" i="18"/>
  <c r="I49" i="18"/>
  <c r="K49" i="18"/>
  <c r="A50" i="18"/>
  <c r="B50" i="18"/>
  <c r="C50" i="18"/>
  <c r="D50" i="18"/>
  <c r="E50" i="18"/>
  <c r="F50" i="18"/>
  <c r="I50" i="18"/>
  <c r="K50" i="18"/>
  <c r="A51" i="18"/>
  <c r="B51" i="18"/>
  <c r="C51" i="18"/>
  <c r="D51" i="18"/>
  <c r="E51" i="18"/>
  <c r="F51" i="18"/>
  <c r="I51" i="18"/>
  <c r="K51" i="18"/>
  <c r="A52" i="18"/>
  <c r="B52" i="18"/>
  <c r="C52" i="18"/>
  <c r="D52" i="18"/>
  <c r="E52" i="18"/>
  <c r="F52" i="18"/>
  <c r="H52" i="18"/>
  <c r="K52" i="18"/>
  <c r="K29" i="18"/>
  <c r="J29" i="18"/>
  <c r="I29" i="18"/>
  <c r="H29" i="18"/>
  <c r="F29" i="18"/>
  <c r="E29" i="18"/>
  <c r="D29" i="18"/>
  <c r="C29" i="18"/>
  <c r="B29" i="18"/>
  <c r="A29" i="18"/>
  <c r="L27" i="18" l="1"/>
  <c r="K27" i="18"/>
  <c r="I27" i="18"/>
  <c r="F27" i="18"/>
  <c r="E27" i="18"/>
  <c r="D27" i="18"/>
  <c r="C27" i="18"/>
  <c r="B27" i="18"/>
  <c r="A27" i="18"/>
  <c r="L26" i="18"/>
  <c r="K26" i="18"/>
  <c r="I26" i="18"/>
  <c r="F26" i="18"/>
  <c r="E26" i="18"/>
  <c r="D26" i="18"/>
  <c r="C26" i="18"/>
  <c r="B26" i="18"/>
  <c r="A26" i="18"/>
  <c r="H25" i="18"/>
  <c r="F25" i="18"/>
  <c r="E25" i="18"/>
  <c r="D25" i="18"/>
  <c r="C25" i="18"/>
  <c r="B25" i="18"/>
  <c r="A25" i="18"/>
  <c r="L24" i="18"/>
  <c r="K24" i="18"/>
  <c r="I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F20" i="18"/>
  <c r="E20" i="18"/>
  <c r="D20" i="18"/>
  <c r="C20" i="18"/>
  <c r="B20" i="18"/>
  <c r="A20" i="18"/>
  <c r="L19" i="18"/>
  <c r="K19" i="18"/>
  <c r="I19" i="18"/>
  <c r="F19" i="18"/>
  <c r="E19" i="18"/>
  <c r="D19" i="18"/>
  <c r="C19" i="18"/>
  <c r="B19" i="18"/>
  <c r="A19" i="18"/>
  <c r="L18" i="18"/>
  <c r="K18" i="18"/>
  <c r="I18" i="18"/>
  <c r="F18" i="18"/>
  <c r="E18" i="18"/>
  <c r="D18" i="18"/>
  <c r="C18" i="18"/>
  <c r="B18" i="18"/>
  <c r="A18" i="18"/>
  <c r="L17" i="18"/>
  <c r="K17" i="18"/>
  <c r="I17" i="18"/>
  <c r="F17" i="18"/>
  <c r="E17" i="18"/>
  <c r="D17" i="18"/>
  <c r="C17" i="18"/>
  <c r="B17" i="18"/>
  <c r="A17" i="18"/>
  <c r="F16" i="18"/>
  <c r="E16" i="18"/>
  <c r="D16" i="18"/>
  <c r="C16" i="18"/>
  <c r="B16" i="18"/>
  <c r="A16" i="18"/>
  <c r="L15" i="18"/>
  <c r="K15" i="18"/>
  <c r="I15" i="18"/>
  <c r="F15" i="18"/>
  <c r="E15" i="18"/>
  <c r="D15" i="18"/>
  <c r="C15" i="18"/>
  <c r="B15" i="18"/>
  <c r="A15" i="18"/>
  <c r="L14" i="18"/>
  <c r="K14" i="18"/>
  <c r="I14" i="18"/>
  <c r="F14" i="18"/>
  <c r="E14" i="18"/>
  <c r="D14" i="18"/>
  <c r="C14" i="18"/>
  <c r="B14" i="18"/>
  <c r="A14" i="18"/>
  <c r="L13" i="18"/>
  <c r="K13" i="18"/>
  <c r="I13" i="18"/>
  <c r="F13" i="18"/>
  <c r="E13" i="18"/>
  <c r="D13" i="18"/>
  <c r="C13" i="18"/>
  <c r="B13" i="18"/>
  <c r="A13" i="18"/>
  <c r="F12" i="18"/>
  <c r="E12" i="18"/>
  <c r="D12" i="18"/>
  <c r="C12" i="18"/>
  <c r="B12" i="18"/>
  <c r="A12" i="18"/>
  <c r="L11" i="18"/>
  <c r="K11" i="18"/>
  <c r="I11" i="18"/>
  <c r="F11" i="18"/>
  <c r="E11" i="18"/>
  <c r="D11" i="18"/>
  <c r="C11" i="18"/>
  <c r="B11" i="18"/>
  <c r="A11" i="18"/>
  <c r="H10" i="18"/>
  <c r="F10" i="18"/>
  <c r="E10" i="18"/>
  <c r="D10" i="18"/>
  <c r="C10" i="18"/>
  <c r="B10" i="18"/>
  <c r="A10" i="18"/>
  <c r="L9" i="18"/>
  <c r="K9" i="18"/>
  <c r="J9" i="18"/>
  <c r="I9" i="18"/>
  <c r="H9" i="18"/>
  <c r="F9" i="18"/>
  <c r="E9" i="18"/>
  <c r="D9" i="18"/>
  <c r="C9" i="18"/>
  <c r="B9" i="18"/>
  <c r="A9" i="18"/>
  <c r="L8" i="18"/>
  <c r="K8" i="18"/>
  <c r="I8" i="18"/>
  <c r="H8" i="18"/>
  <c r="A8" i="18"/>
  <c r="L7" i="18"/>
  <c r="K7" i="18"/>
  <c r="J7" i="18"/>
  <c r="I7" i="18"/>
  <c r="H7" i="18"/>
  <c r="F7" i="18"/>
  <c r="E7" i="18"/>
  <c r="D7" i="18"/>
  <c r="C7" i="18"/>
  <c r="B7" i="18"/>
  <c r="A7" i="18"/>
  <c r="I20" i="5" l="1"/>
  <c r="J20" i="5" l="1"/>
  <c r="J48" i="18" s="1"/>
  <c r="I48" i="18"/>
  <c r="U23" i="15"/>
  <c r="V23" i="15" s="1"/>
  <c r="W23" i="15" s="1"/>
  <c r="X23" i="15" s="1"/>
  <c r="U22" i="15"/>
  <c r="V22" i="15" s="1"/>
  <c r="W22" i="15" s="1"/>
  <c r="X22" i="15" s="1"/>
  <c r="U21" i="15"/>
  <c r="V21" i="15" s="1"/>
  <c r="W21" i="15" s="1"/>
  <c r="X21" i="15" s="1"/>
  <c r="U20" i="15"/>
  <c r="V20" i="15" s="1"/>
  <c r="W20" i="15" s="1"/>
  <c r="X20" i="15" s="1"/>
  <c r="U19" i="15"/>
  <c r="V19" i="15" s="1"/>
  <c r="W19" i="15" s="1"/>
  <c r="X19" i="15" s="1"/>
  <c r="U18" i="15"/>
  <c r="V18" i="15" s="1"/>
  <c r="W18" i="15" s="1"/>
  <c r="X18" i="15" s="1"/>
  <c r="U17" i="15"/>
  <c r="V17" i="15" s="1"/>
  <c r="W17" i="15" s="1"/>
  <c r="X17" i="15" s="1"/>
  <c r="U16" i="15"/>
  <c r="V16" i="15" s="1"/>
  <c r="W16" i="15" s="1"/>
  <c r="X16" i="15" s="1"/>
  <c r="U15" i="15"/>
  <c r="V15" i="15" s="1"/>
  <c r="W15" i="15" s="1"/>
  <c r="X15" i="15" s="1"/>
  <c r="U14" i="15"/>
  <c r="V14" i="15" s="1"/>
  <c r="W14" i="15" s="1"/>
  <c r="X14" i="15" s="1"/>
  <c r="U13" i="15"/>
  <c r="V13" i="15" s="1"/>
  <c r="W13" i="15" s="1"/>
  <c r="X13" i="15" s="1"/>
  <c r="U12" i="15"/>
  <c r="V12" i="15" s="1"/>
  <c r="W12" i="15" s="1"/>
  <c r="X12" i="15" s="1"/>
  <c r="U11" i="15"/>
  <c r="V11" i="15" s="1"/>
  <c r="W11" i="15" s="1"/>
  <c r="X11" i="15" s="1"/>
  <c r="U10" i="15"/>
  <c r="V10" i="15" s="1"/>
  <c r="W10" i="15" s="1"/>
  <c r="X10" i="15" s="1"/>
  <c r="U9" i="15"/>
  <c r="V9" i="15" s="1"/>
  <c r="W9" i="15" s="1"/>
  <c r="X9" i="15" s="1"/>
  <c r="U8" i="15"/>
  <c r="V8" i="15" s="1"/>
  <c r="W8" i="15" s="1"/>
  <c r="X8" i="15" s="1"/>
  <c r="X24" i="15" l="1"/>
  <c r="I24" i="7" l="1"/>
  <c r="I22" i="7"/>
  <c r="I20" i="7"/>
  <c r="I13" i="7"/>
  <c r="I11" i="7"/>
  <c r="I4" i="7"/>
  <c r="J13" i="7" l="1"/>
  <c r="I88" i="18"/>
  <c r="J20" i="7"/>
  <c r="I95" i="18"/>
  <c r="J4" i="7"/>
  <c r="I79" i="18"/>
  <c r="J22" i="7"/>
  <c r="I97" i="18"/>
  <c r="J11" i="7"/>
  <c r="I86" i="18"/>
  <c r="J24" i="7"/>
  <c r="I99" i="18"/>
  <c r="I12" i="6"/>
  <c r="I72" i="18" s="1"/>
  <c r="I10" i="6"/>
  <c r="I70" i="18" s="1"/>
  <c r="I8" i="6"/>
  <c r="I68" i="18" s="1"/>
  <c r="I6" i="6"/>
  <c r="I66" i="18" s="1"/>
  <c r="I4" i="6"/>
  <c r="I64" i="18" s="1"/>
  <c r="I24" i="5"/>
  <c r="I17" i="5"/>
  <c r="I14" i="5"/>
  <c r="I4" i="5"/>
  <c r="Q15" i="4"/>
  <c r="J14" i="5" l="1"/>
  <c r="J42" i="18" s="1"/>
  <c r="I42" i="18"/>
  <c r="J17" i="5"/>
  <c r="J45" i="18" s="1"/>
  <c r="I45" i="18"/>
  <c r="J24" i="5"/>
  <c r="J52" i="18" s="1"/>
  <c r="I52" i="18"/>
  <c r="J4" i="5"/>
  <c r="J32" i="18" s="1"/>
  <c r="I32" i="18"/>
  <c r="R15" i="4"/>
  <c r="J8" i="6"/>
  <c r="J68" i="18" s="1"/>
  <c r="J4" i="6"/>
  <c r="J64" i="18" s="1"/>
  <c r="J12" i="6"/>
  <c r="J72" i="18" s="1"/>
  <c r="J6" i="6"/>
  <c r="J66" i="18" s="1"/>
  <c r="J10" i="6"/>
  <c r="J70" i="18" s="1"/>
  <c r="I19" i="1"/>
  <c r="I25" i="18" s="1"/>
  <c r="I14" i="1"/>
  <c r="I20" i="18" s="1"/>
  <c r="I10" i="1"/>
  <c r="I6" i="1"/>
  <c r="I4" i="1"/>
  <c r="I10" i="18" l="1"/>
  <c r="J4" i="1"/>
  <c r="J10" i="18" s="1"/>
  <c r="I12" i="18"/>
  <c r="J6" i="1"/>
  <c r="J12" i="18" s="1"/>
  <c r="I16" i="18"/>
  <c r="J10" i="1"/>
  <c r="J16" i="18" s="1"/>
  <c r="J19" i="1"/>
  <c r="J14" i="1"/>
</calcChain>
</file>

<file path=xl/comments1.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J3" authorId="0" shapeId="0">
      <text>
        <r>
          <rPr>
            <b/>
            <sz val="9"/>
            <color indexed="81"/>
            <rFont val="Tahoma"/>
            <family val="2"/>
          </rPr>
          <t>Corresponde al porcentaje establecido de la actividades cumplidas sobre el las actividades
programadas.</t>
        </r>
      </text>
    </comment>
    <comment ref="I4" authorId="0" shapeId="0">
      <text>
        <r>
          <rPr>
            <b/>
            <sz val="9"/>
            <color indexed="81"/>
            <rFont val="Tahoma"/>
            <family val="2"/>
          </rPr>
          <t>Corresponde a todo lo cumplido Fuera de los Términos establecidos</t>
        </r>
      </text>
    </comment>
    <comment ref="I6" authorId="0" shapeId="0">
      <text>
        <r>
          <rPr>
            <b/>
            <sz val="9"/>
            <color indexed="81"/>
            <rFont val="Tahoma"/>
            <family val="2"/>
          </rPr>
          <t>Actividad iniciada y dentro de los términos.</t>
        </r>
      </text>
    </comment>
    <comment ref="I10" authorId="0" shapeId="0">
      <text>
        <r>
          <rPr>
            <b/>
            <sz val="9"/>
            <color indexed="81"/>
            <rFont val="Tahoma"/>
            <family val="2"/>
          </rPr>
          <t>Seleccionar una calificación</t>
        </r>
      </text>
    </comment>
    <comment ref="I14" authorId="0" shapeId="0">
      <text>
        <r>
          <rPr>
            <b/>
            <sz val="9"/>
            <color indexed="81"/>
            <rFont val="Tahoma"/>
            <family val="2"/>
          </rPr>
          <t>Seleccionar una calificación</t>
        </r>
      </text>
    </comment>
    <comment ref="I19" authorId="0" shapeId="0">
      <text>
        <r>
          <rPr>
            <b/>
            <sz val="9"/>
            <color indexed="81"/>
            <rFont val="Tahoma"/>
            <family val="2"/>
          </rPr>
          <t>Seleccionar una calificación</t>
        </r>
      </text>
    </comment>
  </commentList>
</comments>
</file>

<file path=xl/comments2.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I17" authorId="0" shapeId="0">
      <text>
        <r>
          <rPr>
            <b/>
            <sz val="9"/>
            <color indexed="81"/>
            <rFont val="Tahoma"/>
            <family val="2"/>
          </rPr>
          <t>Seleccionar una calificación</t>
        </r>
      </text>
    </comment>
    <comment ref="I20" authorId="0" shapeId="0">
      <text>
        <r>
          <rPr>
            <b/>
            <sz val="9"/>
            <color indexed="81"/>
            <rFont val="Tahoma"/>
            <family val="2"/>
          </rPr>
          <t>Seleccionar una calificación</t>
        </r>
      </text>
    </comment>
    <comment ref="I24" authorId="0" shapeId="0">
      <text>
        <r>
          <rPr>
            <b/>
            <sz val="9"/>
            <color indexed="81"/>
            <rFont val="Tahoma"/>
            <family val="2"/>
          </rPr>
          <t>Seleccionar una calificación</t>
        </r>
      </text>
    </comment>
  </commentList>
</comments>
</file>

<file path=xl/comments3.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I6" authorId="0" shapeId="0">
      <text>
        <r>
          <rPr>
            <b/>
            <sz val="9"/>
            <color indexed="81"/>
            <rFont val="Tahoma"/>
            <family val="2"/>
          </rPr>
          <t>Actividad iniciada y dentro de los términos.</t>
        </r>
      </text>
    </comment>
    <comment ref="I8" authorId="0" shapeId="0">
      <text>
        <r>
          <rPr>
            <b/>
            <sz val="9"/>
            <color indexed="81"/>
            <rFont val="Tahoma"/>
            <family val="2"/>
          </rPr>
          <t>Seleccionar una calificación</t>
        </r>
      </text>
    </comment>
    <comment ref="I10"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List>
</comments>
</file>

<file path=xl/comments4.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I11" authorId="0" shapeId="0">
      <text>
        <r>
          <rPr>
            <b/>
            <sz val="9"/>
            <color indexed="81"/>
            <rFont val="Tahoma"/>
            <family val="2"/>
          </rPr>
          <t>Seleccionar una calificación</t>
        </r>
      </text>
    </comment>
    <comment ref="I13" authorId="0" shapeId="0">
      <text>
        <r>
          <rPr>
            <b/>
            <sz val="9"/>
            <color indexed="81"/>
            <rFont val="Tahoma"/>
            <family val="2"/>
          </rPr>
          <t>Seleccionar una calificación</t>
        </r>
      </text>
    </comment>
    <comment ref="I20" authorId="0" shapeId="0">
      <text>
        <r>
          <rPr>
            <b/>
            <sz val="9"/>
            <color indexed="81"/>
            <rFont val="Tahoma"/>
            <family val="2"/>
          </rPr>
          <t>Seleccionar una calificación</t>
        </r>
      </text>
    </comment>
    <comment ref="I22" authorId="0" shapeId="0">
      <text>
        <r>
          <rPr>
            <b/>
            <sz val="9"/>
            <color indexed="81"/>
            <rFont val="Tahoma"/>
            <family val="2"/>
          </rPr>
          <t>Seleccionar una calificación</t>
        </r>
      </text>
    </comment>
    <comment ref="I24" authorId="0" shapeId="0">
      <text>
        <r>
          <rPr>
            <b/>
            <sz val="9"/>
            <color indexed="81"/>
            <rFont val="Tahoma"/>
            <family val="2"/>
          </rPr>
          <t>Actividad iniciada y dentro de los términos.</t>
        </r>
      </text>
    </comment>
  </commentList>
</comments>
</file>

<file path=xl/sharedStrings.xml><?xml version="1.0" encoding="utf-8"?>
<sst xmlns="http://schemas.openxmlformats.org/spreadsheetml/2006/main" count="2845" uniqueCount="1005">
  <si>
    <t>Plan Anticorrupción y de Atención al Ciudadano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</si>
  <si>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</si>
  <si>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</si>
  <si>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</si>
  <si>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</si>
  <si>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</si>
  <si>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</si>
  <si>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</si>
  <si>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</si>
  <si>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</si>
  <si>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</si>
  <si>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</si>
  <si>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</si>
  <si>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</si>
  <si>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t>
  </si>
  <si>
    <t>Política de Administración de Riesgos</t>
  </si>
  <si>
    <t>1.1</t>
  </si>
  <si>
    <t>Divulgar y socializar la Política de riesgos aprobada por el Comité Institucional de Coordinación de Control Interno.</t>
  </si>
  <si>
    <t xml:space="preserve"> 2 socializaciones de la política de riesgos de corrupción en la sede de la dirección general y regionales. Así como su divulgación a todos los colaboradores de la entidad</t>
  </si>
  <si>
    <t xml:space="preserve">Subdirección de Mejoramiento Organizacional. </t>
  </si>
  <si>
    <t>En Avance</t>
  </si>
  <si>
    <t>Cumplida (DT)</t>
  </si>
  <si>
    <t>Subcomponente 2</t>
  </si>
  <si>
    <t>Construcción de la Matriz de Riesgos de Corrupción</t>
  </si>
  <si>
    <t>2.1</t>
  </si>
  <si>
    <t xml:space="preserve">Matriz de Riesgos de Corrupción consolidada. </t>
  </si>
  <si>
    <t>Subdirección de Mejoramiento Organizacional</t>
  </si>
  <si>
    <t>Matriz de Riesgos de Corrupción aprobada por Comité</t>
  </si>
  <si>
    <t>Comité Institucional de Gestión y Desempeño / Dirección de Planeación y Control de Gestión</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</si>
  <si>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</si>
  <si>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2020.</t>
  </si>
  <si>
    <t>N/A</t>
  </si>
  <si>
    <t>No Cumplida</t>
  </si>
  <si>
    <t>Subcomponente 3</t>
  </si>
  <si>
    <t>Consulta y Divulgación</t>
  </si>
  <si>
    <t>3.1.</t>
  </si>
  <si>
    <t>Matriz de Riesgos de Corrupción Publicada</t>
  </si>
  <si>
    <t>Publicar y divulgar la Política de Riesgos Actualizada.</t>
  </si>
  <si>
    <t>Política de Riesgos publicada y divulgada.</t>
  </si>
  <si>
    <t>Divulgar información sobre  riesgos de corrupción de la Entidad a las partes interesadas</t>
  </si>
  <si>
    <t>Piezas de Divulgación de información en la WEB y en el Boletín</t>
  </si>
  <si>
    <t>Subcomponente 4</t>
  </si>
  <si>
    <t>Monitoreo y revisión</t>
  </si>
  <si>
    <t>4.1.</t>
  </si>
  <si>
    <t>Realizar seguimiento y monitoreo a la gestión de riesgos de corrupción</t>
  </si>
  <si>
    <t xml:space="preserve">Reporte del seguimiento realizado. </t>
  </si>
  <si>
    <t>Lideres de Proceso
Subdirección de Mejoramiento Organizacional</t>
  </si>
  <si>
    <t>4.2</t>
  </si>
  <si>
    <t>Realizar monitoreo a la  materialización de riesgos de corrupción y verificar de ser necesario las acciones correctivas derivadas</t>
  </si>
  <si>
    <t>4.3</t>
  </si>
  <si>
    <t xml:space="preserve">Realizar monitoreo a los controles definidos en las matrices de riesgos de corrupción </t>
  </si>
  <si>
    <t>4.4</t>
  </si>
  <si>
    <t>Consolidar el indicador de riesgos</t>
  </si>
  <si>
    <t>Indicador de riesgos informado a los lideres de proceso</t>
  </si>
  <si>
    <t>Subcomponente 5</t>
  </si>
  <si>
    <t>Seguimiento</t>
  </si>
  <si>
    <t>5.1</t>
  </si>
  <si>
    <t>Verificar evidencias de la gestión de riesgos de corrupción</t>
  </si>
  <si>
    <t>3 Informes de seguimiento a la gestión de riesgos de corrupción</t>
  </si>
  <si>
    <t xml:space="preserve">Oficina de Control Interno </t>
  </si>
  <si>
    <t>5.2</t>
  </si>
  <si>
    <t>Elaborar informe de seguimiento a la gestión de riesgos de corrupción</t>
  </si>
  <si>
    <t>Verde</t>
  </si>
  <si>
    <t>Actividad realizada totalmente y en el plazo indicado.</t>
  </si>
  <si>
    <t>Cumplida (FT)</t>
  </si>
  <si>
    <t>Actividad realizada totalmente pero no en el plazo indicado.</t>
  </si>
  <si>
    <t>Vencida</t>
  </si>
  <si>
    <t>Naranja</t>
  </si>
  <si>
    <t>Actividad no realizada ni parcial, ni totalmente en el plazo indicado.</t>
  </si>
  <si>
    <t>Amarillo</t>
  </si>
  <si>
    <t>Actividad iniciada y dentro de los términos.</t>
  </si>
  <si>
    <t>Sin Avance</t>
  </si>
  <si>
    <t>Gris</t>
  </si>
  <si>
    <t>Actividad no realizada y dentro de los términos.</t>
  </si>
  <si>
    <t>Blanco</t>
  </si>
  <si>
    <t>Actividad con inicio posterior a la fecha de corte.</t>
  </si>
  <si>
    <t>Rojo</t>
  </si>
  <si>
    <t>Actividad no realizada a 31 de Diciembre.</t>
  </si>
  <si>
    <t>30-06-2020
30-08-2020</t>
  </si>
  <si>
    <t>Dirección de Planeación y Control de Gestión</t>
  </si>
  <si>
    <t>30-05-2020
30-09-2020
27-12-2020</t>
  </si>
  <si>
    <t>16-01-2020
15-05-2020
13-09-2020</t>
  </si>
  <si>
    <t>Automatización</t>
  </si>
  <si>
    <t>Tecnológica</t>
  </si>
  <si>
    <t>Solicitar al DAFP la aprobación de creación de un nuevo tramite en el suit</t>
  </si>
  <si>
    <t>No se encuentra creado en el SUIT</t>
  </si>
  <si>
    <t>nuevo</t>
  </si>
  <si>
    <t>Búsqueda de Orígenes</t>
  </si>
  <si>
    <t>Único</t>
  </si>
  <si>
    <t>Dirección de Portección, Dirección de Tecnología, Dirección de Servicios y Atención, Dirección de Planeación</t>
  </si>
  <si>
    <t>La solicitud actual del trámite se realiza presencialmente</t>
  </si>
  <si>
    <t>Inscrito</t>
  </si>
  <si>
    <t>Restitución internacional.</t>
  </si>
  <si>
    <t>Regulación internacional de visitas.</t>
  </si>
  <si>
    <t xml:space="preserve">Análisis y diseño del trámite de permiso salida del pais para su automatización parcial con el fin de que el ciudadano pueda solicitar su trámite </t>
  </si>
  <si>
    <t>Permiso de salida del país para niños, niñas o adolescentes</t>
  </si>
  <si>
    <t>Responsable</t>
  </si>
  <si>
    <t>Fecha
Final
Racionalización</t>
  </si>
  <si>
    <t>Fecha
Final
Presente
Vigencia</t>
  </si>
  <si>
    <t>Acciones Racionalización</t>
  </si>
  <si>
    <t>Tipo Racionalización</t>
  </si>
  <si>
    <t>Mejora a Implementar</t>
  </si>
  <si>
    <t>Situación Actual</t>
  </si>
  <si>
    <t>Estado</t>
  </si>
  <si>
    <t>Nombre</t>
  </si>
  <si>
    <t>Número</t>
  </si>
  <si>
    <t>Tipo</t>
  </si>
  <si>
    <t>PLAN DE EJECUCIÓN</t>
  </si>
  <si>
    <t>ACCIONES DE RACIONALIZACIÓN A DESARROLLAR</t>
  </si>
  <si>
    <t>DATOS TRÁMITES A RACIONALIZAR</t>
  </si>
  <si>
    <t>BOGOTÁ</t>
  </si>
  <si>
    <t>Municipio:</t>
  </si>
  <si>
    <t>Bogotá D.C</t>
  </si>
  <si>
    <t>Departamento:</t>
  </si>
  <si>
    <t>Año vigencia:</t>
  </si>
  <si>
    <t>Inclusión Social y Reconciliación</t>
  </si>
  <si>
    <t>Sector administrativo:</t>
  </si>
  <si>
    <t>Nacional</t>
  </si>
  <si>
    <t>Orden:</t>
  </si>
  <si>
    <t>INSTITUTO COLOMBIANO DE BIENESTAR FAMILIAR</t>
  </si>
  <si>
    <t>Nombre de la entidad:</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</si>
  <si>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</si>
  <si>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</si>
  <si>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</si>
  <si>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</si>
  <si>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</si>
  <si>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</si>
  <si>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</si>
  <si>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 xml:space="preserve">Subdirección de  Monitoreo y Evaluación </t>
  </si>
  <si>
    <t>Definir roles a nivel nacional, regional y zonal en el procedimiento Rendición de Cuentas y Mesas Públicas</t>
  </si>
  <si>
    <t>Procedimiento Rendición de Cuentas y Mesas Públicas con roles definidos a nivel nacional, regional y zonal.</t>
  </si>
  <si>
    <t>Ajustar los instrumentos de acuerdo a las directrices definidas</t>
  </si>
  <si>
    <t>Formatos relacionados con el Procedimiento Rendición Pública de Cuentas y Mesas Públicas ajustados</t>
  </si>
  <si>
    <t>Directrices e instrumentos socializados</t>
  </si>
  <si>
    <t>Disponer los recursos para la logística de realización o divulgación de Rendición Pública de Cuentas y Mesas Públicas.</t>
  </si>
  <si>
    <t xml:space="preserve">Recursos para logística garantizados </t>
  </si>
  <si>
    <t>Dirección de Abastecimiento</t>
  </si>
  <si>
    <t>Generar boletín  de  análisis de PQRS</t>
  </si>
  <si>
    <t xml:space="preserve">Publicar boletín con análisis de PQRS </t>
  </si>
  <si>
    <t>Dirección de Servicios y Atención</t>
  </si>
  <si>
    <t>Definir temática de la Mesa Publica</t>
  </si>
  <si>
    <t>Temas definidos para dialogar con la comunidad en Mesas Públicas</t>
  </si>
  <si>
    <t>Actualizar y publicar el time line de mesas públicas y rendición pública de cuentas de la entidad  en la pagina WEB de la entidad.</t>
  </si>
  <si>
    <t>Calendario de eventos de mesas públicas y rendición pública de cuentas publicado en la pagina WEB de la entidad.</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</si>
  <si>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</si>
  <si>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</si>
  <si>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</si>
  <si>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1.2</t>
  </si>
  <si>
    <t>Publicar en la pagina WEB la información correspondiente a cada Rendición Pública de Cuentas y Mesas Públicas.</t>
  </si>
  <si>
    <t>Documentos en pagina WEB institucional</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</si>
  <si>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</si>
  <si>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</si>
  <si>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</si>
  <si>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t>Realizar audiencias publicas participativas</t>
  </si>
  <si>
    <t>Mesas Públicas y Rendición Pública de Cuentas realizadas</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</si>
  <si>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</si>
  <si>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</si>
  <si>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</si>
  <si>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</si>
  <si>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</si>
  <si>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</si>
  <si>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</si>
  <si>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</si>
  <si>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t>3.3</t>
  </si>
  <si>
    <t>Emitir directrices para uso de la información generada en las Mesas Públicas (compromisos adquiridos en el nivel zonal) para uso en la Rendición Pública de Cuentas (Nivel Regional).</t>
  </si>
  <si>
    <t>Directrices emitidas</t>
  </si>
  <si>
    <t>4.1</t>
  </si>
  <si>
    <t>Realizar seguimiento a la gestión de los eventos de Rendición Pública de Cuentas y Mesas Públicas</t>
  </si>
  <si>
    <t xml:space="preserve">(4) Informe trimestral de Rendición de Cuentas y Mesas Públicas realizadas </t>
  </si>
  <si>
    <t>Evaluación y retroalimentación a la gestión institucional</t>
  </si>
  <si>
    <t>Realizar encuestas de evaluación del evento en cada una de las actividades de Rendición Pública de Cuentas y Mesas Públicas</t>
  </si>
  <si>
    <t>Encuestas de evaluación del evento</t>
  </si>
  <si>
    <t>Realizar seguimiento a los compromisos adquiridos con las comunidades en el desarrollo de las mesas públicas.</t>
  </si>
  <si>
    <t>SEGUIMIENTO 30 DE ABRILDE 2020
(Oficina de Control Interno)</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</si>
  <si>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</si>
  <si>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t>
  </si>
  <si>
    <t>Definir directrices de Mesas Publicas y Rendición Publica de Cuentas 2020.</t>
  </si>
  <si>
    <t>Directrices 2020 para Mesas Públicas y Rendición Pública de Cuentas</t>
  </si>
  <si>
    <t>Socializar directrices de Mesas Publicas y Rendición Publica de Cuentas 2020.</t>
  </si>
  <si>
    <t xml:space="preserve">Subdirección General ICBF delegada a Mesa de Posconflicto </t>
  </si>
  <si>
    <t>Subdirección General ICBF delegada a Mesa de Posconflicto - Oficina Asesora de Comunicaciones</t>
  </si>
  <si>
    <t>Reporte indicador PA 98, de acuerdo con los cortes del aplicativo SIMEI,  se tendra en cuentra pare el último bimestre de la vigencia 2020 el reporte parcial del grupo de monitoreo dado que el cierre oficial de indicadores se realiza en el mes de enero de 2021</t>
  </si>
  <si>
    <t>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t>
  </si>
  <si>
    <t>Informe</t>
  </si>
  <si>
    <t>Producir y documentar de manera permanente en el año 2020 la información sobre los avances de la gestión en la implementación del Acuerdo de Paz bajo los lineamientos del Sistema de Rendición de Cuentas a cargo del Departamento Adminsitrativo de la Función Pública.</t>
  </si>
  <si>
    <t>Reporte Documento de avances</t>
  </si>
  <si>
    <t>Diseñar e implementar una estragegia de divulgación de los avances de las entidad respecto a la implementación del Acuerdo de Paz</t>
  </si>
  <si>
    <t xml:space="preserve"> Estragegia de divulgación</t>
  </si>
  <si>
    <t>Diseñar e implementar espacios de diálogo nacionales y territoriales con base en los lineamientos del Manual único de Rendición de Cuentas de acuerdo con el Cronograma establecido por el sitema de Rendición de Cuentas.</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</si>
  <si>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</si>
  <si>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</si>
  <si>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Estructura Administrativa y Direccionamiento Estratégico</t>
  </si>
  <si>
    <t xml:space="preserve">Dirección de Servicios y Atención </t>
  </si>
  <si>
    <t>Fortalecimiento de los Canales de Atención</t>
  </si>
  <si>
    <t>Análisis de los reportes de tiempos de espera y de atención de los Sistemas Electrónicos de Asignación de Turnos</t>
  </si>
  <si>
    <t>5 acciones de mejora registradas en ISOLUTION.</t>
  </si>
  <si>
    <t>Talento Humano</t>
  </si>
  <si>
    <t xml:space="preserve">Apropiar el conocimiento del personal vinculado al proceso de Relación con el Ciudadano. </t>
  </si>
  <si>
    <t>Normativo y procedimental</t>
  </si>
  <si>
    <t>Relacionamiento con el Ciudadano</t>
  </si>
  <si>
    <t>Actualizar la caracterización de peticionarios ICBF</t>
  </si>
  <si>
    <t xml:space="preserve">Documento de Caracterización </t>
  </si>
  <si>
    <t xml:space="preserve">Conmemorar el día del servicio en el ICBF </t>
  </si>
  <si>
    <t>Evento de conmemoración del día del servicio.</t>
  </si>
  <si>
    <t>4 video conferencias y 2 valoraciones de conocimientos</t>
  </si>
  <si>
    <t>Socialización de la línea técnica del proceso Relación con el Ciudadano</t>
  </si>
  <si>
    <t>10 socializaciones</t>
  </si>
  <si>
    <t xml:space="preserve">Formular acciones de mejora con base en los resultados  obtenidos en la estrategia de medición de satisfacción 2019 </t>
  </si>
  <si>
    <t> Acciones de Mejora formuladas en ISOLUCION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</si>
  <si>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</si>
  <si>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</si>
  <si>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Transparencia Activa</t>
  </si>
  <si>
    <t>Actualizar los Planes de Mejoramiento de auditorias de los Órganos  de control en Portal Web de la Entidad.</t>
  </si>
  <si>
    <t>Planes de Mejoramiento de auditorias de los Órganos  de control actualizados en el Portal Web de la Entidad.</t>
  </si>
  <si>
    <t>Oficina de Control Interno</t>
  </si>
  <si>
    <t>1.3</t>
  </si>
  <si>
    <t>Dirección de Gestión Humana</t>
  </si>
  <si>
    <t>1.4</t>
  </si>
  <si>
    <t>1.5</t>
  </si>
  <si>
    <t>Dirección de Contratación</t>
  </si>
  <si>
    <t>1.6</t>
  </si>
  <si>
    <t>Publicar o divulgar de forma externa el Plan Anticorrupción y de Atención al Ciudadano del ICBF.</t>
  </si>
  <si>
    <t>Informe del estado de las denuncias de presuntos actos de corrupción recibidas por el ICBF.</t>
  </si>
  <si>
    <t>Informe trimestral publicado en el Boletín de PQRS del ICBF.</t>
  </si>
  <si>
    <t xml:space="preserve">Oficina Asesora Jurídica </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</si>
  <si>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</si>
  <si>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</si>
  <si>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</si>
  <si>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Transparencia Pasiva</t>
  </si>
  <si>
    <t>Instrumentos de Gestión de la Información</t>
  </si>
  <si>
    <t>Actualizar el  instrumento de inventario de activos de Información del ICBF.</t>
  </si>
  <si>
    <t>Dirección de Información y Tecnología</t>
  </si>
  <si>
    <t>Actualizar el  Esquema de publicación de información del ICBF.</t>
  </si>
  <si>
    <t>Actualizar el  Índice de Información Clasificada y Reservada del ICBF.</t>
  </si>
  <si>
    <t>(1) Índice de Información clasificada y reservada actualizado.</t>
  </si>
  <si>
    <t>Dirección Servicios y atención y Oficina Asesora Jurídica</t>
  </si>
  <si>
    <t>3.4</t>
  </si>
  <si>
    <t>Dirección Administrativa- Gestión Documental</t>
  </si>
  <si>
    <t>3.5</t>
  </si>
  <si>
    <t>3.6</t>
  </si>
  <si>
    <t>Criterio diferencial de accesibilidad</t>
  </si>
  <si>
    <t>Promover videos institucionales en lenguaje de señas</t>
  </si>
  <si>
    <t>(5)Videos institucionales en lenguaje de señas promovido</t>
  </si>
  <si>
    <t>Monitoreo del Acceso a la Información Pública</t>
  </si>
  <si>
    <t>Seguimiento al indicador de oportunidad en la gestión de peticiones</t>
  </si>
  <si>
    <t>Subcomponente 6</t>
  </si>
  <si>
    <t>Código de Ética y Código de Buen gobierno</t>
  </si>
  <si>
    <t>6.1</t>
  </si>
  <si>
    <t>6.2</t>
  </si>
  <si>
    <t>6.3</t>
  </si>
  <si>
    <t>FECHA INICIO</t>
  </si>
  <si>
    <t>SDG</t>
  </si>
  <si>
    <t>1. Realizar seguimiento al PAAC y generar alertas tempranas en caso de ser requerido. (mensual)</t>
  </si>
  <si>
    <t>2. Definir  estrategias encaminadas a fortalecer los temas de transparencia en los tres niveles de la organización. (mensual)</t>
  </si>
  <si>
    <t>REG</t>
  </si>
  <si>
    <t>1. Realizar socialización del  Plan Anticorrupción y de Atención al Ciudadano 2020. (Aplica para el primer semestre del año 2020)</t>
  </si>
  <si>
    <t>Actas de Reunión, Listados de asistencia</t>
  </si>
  <si>
    <t>2. Desarrollar estrategias encaminadas a fortalecer los temas de transparencia a nivel Regional. (Trimestral)</t>
  </si>
  <si>
    <t>CZ</t>
  </si>
  <si>
    <t>1. Realizar socialización del  Plan Anticorrupción y de Atención al Ciudadano 2020.  (Aplica para el primer semestre del año 2020)</t>
  </si>
  <si>
    <t>Coordinador de Centro Zonal</t>
  </si>
  <si>
    <t>2. Desarrollar estrategias encaminadas a fortalecer los temas de transparencia a nivel Zonal. (Trimestral)</t>
  </si>
  <si>
    <t xml:space="preserve">1. Definir semestralmente el listado de personal autorizado para el acceso a los archivos centrales </t>
  </si>
  <si>
    <t>Coordinador Grupo Gestión Documental y Profesional Grupo Gestión Documental.</t>
  </si>
  <si>
    <t>2.Matriz de control de préstamos y devolución de expedientes diligenciada.</t>
  </si>
  <si>
    <t xml:space="preserve">1. Coordinador Grupo administrativo y/o gestión de soporte </t>
  </si>
  <si>
    <t xml:space="preserve">2. Referente documental regional </t>
  </si>
  <si>
    <t>1. Elaborar mensualmente el plan de visitas.</t>
  </si>
  <si>
    <t>Profesional del Grupo de AAVN</t>
  </si>
  <si>
    <t>3. Realizar reporte y seguimiento mensual al cierre de las novedades presentadas producto de la aplicación del anexo 57 por parte de la interventoría.</t>
  </si>
  <si>
    <t>1. Aplicar mensualmente el anexo 57 según la priorización y programación de visitas establecida en la regional  a puntos de entrega.</t>
  </si>
  <si>
    <t>Actas de visitas a puntos de entrega primarios AAVN, formato EV12</t>
  </si>
  <si>
    <t>Matriz de novedades de la Regional, Soportes de cierre de novedades.</t>
  </si>
  <si>
    <t>3. Gestionar soporte(s)  que permitan dar cierre a las novedades presentadas en los puntos de entrega de almacenamiento de los AAVN.</t>
  </si>
  <si>
    <t>4. Remitir el consolidado de novedades de toda la regional incluidos los Centros Zonales con  los respectivos soportes donde se de cierre a las novedades presentadas en los puntos de entrega.</t>
  </si>
  <si>
    <t>1. Aplicar mensualmente el anexo 57 según la priorización y programación de visitas establecida en el centro zonal a puntos de entrega.</t>
  </si>
  <si>
    <t>Actas de visitas a puntos de entrega primarios AAVN.</t>
  </si>
  <si>
    <t xml:space="preserve">3. Gestionar soporte(s)  que permitan dar cierre a las novedades presentadas en los puntos de entrega de almacenamiento de los AAVN. </t>
  </si>
  <si>
    <t>4. Remitir el consolidado de novedades del Centro Zonal a la Regional con  los respectivos soportes donde se de cierre a las novedades presentadas en los puntos de entrega.</t>
  </si>
  <si>
    <t>1. Construir el cronograma de Asistencia Técnica a los Defensores de Familia y equipos técnicos interdisciplinarios de las Regionales para su ejecución en la vigencia 2019</t>
  </si>
  <si>
    <t>Coordinación de Autoridades Administrativas</t>
  </si>
  <si>
    <t>Cronograma</t>
  </si>
  <si>
    <t>2.  Identificar las necesidades y temas que presenten falencias o dudas en su compresión y/o aplicación, con el objeto de incluirse en la temática de Asistencia Técnica.</t>
  </si>
  <si>
    <t xml:space="preserve">Informes de necesidades y temas </t>
  </si>
  <si>
    <t xml:space="preserve">3.  Brindar asistencia técnica a los Defensores de Familia y equipos técnicos interdisciplinarios cuya temática es el proceso Administrativo de Restablecimiento de Derechos, normatividad vigente, Lineamientos, Procedimientos. </t>
  </si>
  <si>
    <t xml:space="preserve"> 01/03/2020</t>
  </si>
  <si>
    <t xml:space="preserve">Listados de asistencia </t>
  </si>
  <si>
    <t>4. Realizar seguimiento mensual a los casos a través de los comités técnicos consultivos a nivel regional y zonal, con el objetivo de verificar que se surtan las actuaciones decretadas en la ley y subir actas a las NAS al grupo de Restablecimiento de Derechos.</t>
  </si>
  <si>
    <t>Coordinador Restablecimiento de Derechos</t>
  </si>
  <si>
    <t>Actas</t>
  </si>
  <si>
    <t>5.Verificar semestralmente el comportamiento de los casos reportados por Control Interno disciplinario a los Defensores de Familia.</t>
  </si>
  <si>
    <t>Comunicación oficial emitida por Control Interno</t>
  </si>
  <si>
    <t xml:space="preserve">1. Informar de manera mensual a la Oficina de Contro Interno Disciplinario las pérdidas de competencias </t>
  </si>
  <si>
    <t xml:space="preserve">Director Regional </t>
  </si>
  <si>
    <t xml:space="preserve">comunicación oficial </t>
  </si>
  <si>
    <t>2. Construir el cronograma de asistencia técnica a los defensores de familia y sus equipos interdisciplinarios para su ejecución para la vigencia 2020</t>
  </si>
  <si>
    <t xml:space="preserve">Grupo de asistencia técnica de la Regional </t>
  </si>
  <si>
    <t xml:space="preserve">Actas y Listados de Asistencia </t>
  </si>
  <si>
    <t xml:space="preserve">1.  Identificar las necesidades y temas que presenten falencias o dudas en su compresión y/o aplicación, con el objeto de incluirse en la temática de Asistencia Técnica y remitirlas a la Dirección Regional </t>
  </si>
  <si>
    <t>Coordinación de Centro Zonal</t>
  </si>
  <si>
    <t xml:space="preserve">correo electrónico </t>
  </si>
  <si>
    <t>2.  Informar mensual a la Dirección Regional las pérdidas de competencia</t>
  </si>
  <si>
    <t xml:space="preserve">1. Mantener actualizado el índice de información clasificada y reservada. </t>
  </si>
  <si>
    <t>Directora de Servicios y Atención</t>
  </si>
  <si>
    <t>1.  Índice de información clasificada y reservada actualizado y publicado.</t>
  </si>
  <si>
    <t>2. Socializar los Instrumentos de gestión de la información publica, especialmente el índice de información clasificada y reservada con los responsables de servicios y atención a nivel nacional.</t>
  </si>
  <si>
    <t>2.  Evidencias de socialización</t>
  </si>
  <si>
    <t>3. Monitorear mensualmente la gestión de las denuncias recibidas en la línea anticorrupción frente al tema de uso indebido de la información reservada y clasificada.</t>
  </si>
  <si>
    <t>3.  Seguimiento a las denuncias de Presuntos Actos de Corrupción con el motivo Uso Indebido de la Información Reservada y Clasificada de la Entidad, publicadas en Boletín de PQRS.</t>
  </si>
  <si>
    <t xml:space="preserve">1.1 Realizar capacitaciones en las etapas pre y contractual en sede nacional y regionales. Trimestral </t>
  </si>
  <si>
    <t>Listados de asistencia y presentación</t>
  </si>
  <si>
    <t>1.2.Actas Comité de Contratación adelantados  Trimestral</t>
  </si>
  <si>
    <t>Director de Contratación</t>
  </si>
  <si>
    <t>Actas comité</t>
  </si>
  <si>
    <t>1.3.Correos electrónicos controles de legalidad adelantados (etapa precontractual) Trimestral</t>
  </si>
  <si>
    <t>Abogados Dirección de Contratación</t>
  </si>
  <si>
    <t>Correos electrónicos</t>
  </si>
  <si>
    <t>Link SECOP</t>
  </si>
  <si>
    <t>1.6. Expedientes contractuales en archivo de gestión con estudios previos verificado. Trimestral</t>
  </si>
  <si>
    <t>Reporte de publicación de los contratos en SECOP</t>
  </si>
  <si>
    <t xml:space="preserve">1.Actas Comités de Contratación adelantados dispuestas en repositorio de la Regional Trimestral. </t>
  </si>
  <si>
    <t>Coordinador del Grupo Jurídico</t>
  </si>
  <si>
    <t>3.  Participar y replicar la información brindada en las capacitaciones realizadas por la Sede en las etapa pre y contractual. Semestral.</t>
  </si>
  <si>
    <r>
      <rPr>
        <b/>
        <sz val="11"/>
        <color theme="1"/>
        <rFont val="Calibri"/>
        <family val="2"/>
        <scheme val="minor"/>
      </rPr>
      <t>Dirección de Primera Infancia</t>
    </r>
    <r>
      <rPr>
        <sz val="11"/>
        <color theme="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</si>
  <si>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t>Subdirector(a) de Gestión  Técnica para la atención a la  Primera Infancia.</t>
  </si>
  <si>
    <t xml:space="preserve">Acta de Reunión de Seguimiento </t>
  </si>
  <si>
    <r>
      <rPr>
        <b/>
        <sz val="11"/>
        <color theme="1"/>
        <rFont val="Calibri"/>
        <family val="2"/>
        <scheme val="minor"/>
      </rPr>
      <t>Dirección de Primera Infancia</t>
    </r>
    <r>
      <rPr>
        <sz val="11"/>
        <color theme="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</si>
  <si>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t>Subdirector(a) de Operación para la atención a la  Primera Infancia</t>
  </si>
  <si>
    <t xml:space="preserve">Muestra aleatoria de actas de comité técnico operativos </t>
  </si>
  <si>
    <r>
      <rPr>
        <b/>
        <sz val="11"/>
        <color theme="1"/>
        <rFont val="Calibri"/>
        <family val="2"/>
        <scheme val="minor"/>
      </rPr>
      <t>Dirección de Primera Infancia</t>
    </r>
    <r>
      <rPr>
        <sz val="11"/>
        <color theme="1"/>
        <rFont val="Calibri"/>
        <family val="2"/>
        <scheme val="minor"/>
      </rPr>
      <t xml:space="preserve">
3. Consolidar los resultados de la supervisión realizada por los grupos de la Sede Nacional, Regionales o Centros Zonales. Semestral</t>
    </r>
  </si>
  <si>
    <t>Informe de resultado de visitas de supervisión realizadas a las modalidad de atención a la Primera Infancia.</t>
  </si>
  <si>
    <t>Coordinador Financiero</t>
  </si>
  <si>
    <t xml:space="preserve">1. Actas y listas de asistencia de los seminarios </t>
  </si>
  <si>
    <t xml:space="preserve">2. Acta de la Asistencia Técnica a la Regional </t>
  </si>
  <si>
    <t>1. listados de asistencia con acta de del Grupo de estudio.</t>
  </si>
  <si>
    <t>2. Informe de Auditoría aleatoria.</t>
  </si>
  <si>
    <t>3. Socializar el resultado del Seguimiento trimestral al proceso de tramite y pago de las cuentas.</t>
  </si>
  <si>
    <t xml:space="preserve">3. Acta de comité de seguimiento </t>
  </si>
  <si>
    <t>1. Seminario de capacitación en los procesos de fiscalización a los grupos de Recaudo Regionales semestralmente.</t>
  </si>
  <si>
    <t>Grupo de Recaudo</t>
  </si>
  <si>
    <t>1. Listas de asistencia y presentación.</t>
  </si>
  <si>
    <t>2. Informe de seguimiento</t>
  </si>
  <si>
    <t>2. Programar y realizar  seguimientos trimestrales internas aleatorias a los expedientes  del  proceso de fiscalización y verificación del aporte parafiscal.</t>
  </si>
  <si>
    <t>3. Acta de comité de seguimiento.</t>
  </si>
  <si>
    <t>1. Crear una carpeta en el FILESERVER para registrar los memorandos de conflictos de intereses.</t>
  </si>
  <si>
    <t>1.Coordinador del Grupo Jurídico</t>
  </si>
  <si>
    <t>1. Carpeta FILESERVER</t>
  </si>
  <si>
    <t xml:space="preserve">2.Registrar cuatrimestralmente en la carpeta  FILESERVER el memorando dirigido al Jefe de la OAJ firmado por cada apoderado judicial donde manifieste que frente a los procesos asignados no incurre en un conflicto de intereses. </t>
  </si>
  <si>
    <t>2.Coordinador del Grupo Jurídico/ Profesionales Jurídicos Regionales</t>
  </si>
  <si>
    <t>2. Link carpeta FILESERVER que contenga actualizados los memorandos.</t>
  </si>
  <si>
    <t>1. Director Regional/Coordinador Grupo Jurídico Regionales</t>
  </si>
  <si>
    <t xml:space="preserve">2.Cargar cuando se presente en la carpeta  FILESERVER el memorando dirigido al Jefe de la OAJ firmado por el apoderado que manifieste conflicto de intereses en alguno de los procesos asignados. </t>
  </si>
  <si>
    <t>2. Director Regional/Coordinador Grupo Jurídico Regionales</t>
  </si>
  <si>
    <t>1. Remitir trimestralmente un memorando a los apoderados judiciales de la sede de la Dirección General recordando cuando se presenta un conflicto de intereses.</t>
  </si>
  <si>
    <t>1.Jefe Oficina Asesora Jurídica</t>
  </si>
  <si>
    <t>1. Remitir trimestralmente un correo electrónico recordando las directrices en materia de conflicto de intereses, de acuerdo con lo enviado por el Jefe de la Oficina Asesora Jurídica en memorando, a los apoderados judiciales de la Regional.</t>
  </si>
  <si>
    <t>1. Director Regional</t>
  </si>
  <si>
    <t xml:space="preserve">1. Programar y desarrollar semestralmente una auditoria interna cruzada en cada vigencia, entre los procedimientos de la Oficina de Aseguramiento de la Calidad. </t>
  </si>
  <si>
    <t>1. Jefe de la oficina de Aseguramiento de la Calidad</t>
  </si>
  <si>
    <t>1.1 Actas de auditorías internas cruzadas.</t>
  </si>
  <si>
    <t>2.1 Profesional EPICO</t>
  </si>
  <si>
    <t xml:space="preserve">2.2 Realizar bimestralmente sesiones de gestión del conocimiento al interior de la dependencia, con el fin de unificar criterios en la evaluación de requisitos. En caso de ser necesario se solicitará apoyo a Direcciones Misionales para ello. </t>
  </si>
  <si>
    <t>2.2 Líderes de los grupos de: 1. Licencias de Funcionamiento y Personerías Jurídicas, 2. Acciones de Inspección y 3. Procesos Administrativos Sancionatorios.</t>
  </si>
  <si>
    <t xml:space="preserve">3.1 Programar y desarrollar semestral mínimo cuatro (4) visitas a direcciones regionales del ICBF para revisar una muestra de las licencias de funcionamiento otorgadas por estas.  </t>
  </si>
  <si>
    <t>3.1 Jefe de la oficina de Aseguramiento de la Calidad.</t>
  </si>
  <si>
    <t>3.1 Actas de auditorías realizadas a las Direcciones Regionales.</t>
  </si>
  <si>
    <r>
      <t xml:space="preserve">1.1 Acompañar una (1) de las mínimo cuatro (4) visitas programadas por la SDG, en el semestre, a las direcciones regionales seleccionadas para revisar una muestra de las licencias de funcionamiento otorgadas por las mismas.
</t>
    </r>
    <r>
      <rPr>
        <b/>
        <sz val="11"/>
        <color theme="1"/>
        <rFont val="Calibri"/>
        <family val="2"/>
        <scheme val="minor"/>
      </rPr>
      <t>*Nota: Esta actividad aplica sólo a las ocho (8) regionales seleccionada;. Las demás direcciones regionales deberán realizar la actividad 1.2.</t>
    </r>
  </si>
  <si>
    <t>1.1 Director Regional con base a las orientaciones de la Jefe de la Oficina de Aseguramiento de la Calidad</t>
  </si>
  <si>
    <t>1.1 Actas de auditorías realizadas a las Direcciones Regionales.</t>
  </si>
  <si>
    <t>1.2 Aplicar por lo menos una (1) vez en cada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preventivas correspondientes, a través del aplicativo ISOLUCION.</t>
  </si>
  <si>
    <t>1.2 Enlace de la Oficina de Aseguramiento de la Calidad en cada Dirección Regional</t>
  </si>
  <si>
    <t>1.2 Formato de autoevaluación diligenciado. Cuando presenten no conformidades formular acciones correctivas y/o preventivas en ISOLUCION y presentar avances de gestión</t>
  </si>
  <si>
    <t>1. Verificar trimestralmente la ejecución de los desarrollos  programados para el Aplicativo SIMEI</t>
  </si>
  <si>
    <t>Profesional de la Subdirección de Monitoreo y Evaluación</t>
  </si>
  <si>
    <t>Correos electrónicos - RFC
Formato de requerimiento de cambios informáticos</t>
  </si>
  <si>
    <t>1.1. Realizar socialización de ejemplos comunes sobre reserva de la información y vulneración del principio de confidencialidad en la auditoría interna.  (una vez por semestre)</t>
  </si>
  <si>
    <t>Coordinadores Oficina de Control Interno.</t>
  </si>
  <si>
    <t>1.1. Listados de asistencia a la socialización</t>
  </si>
  <si>
    <t>2.1. Aplicar medición que permita determinar el nivel de apropiación de la normatividad relacionada con reserva de la información y vulneración del principio de confidencialidad (una vez por semestre) y comparar los resultados  de cada persona con las respuestas de encuestas anteriores.</t>
  </si>
  <si>
    <t>2.1. Cuadro de resultados de la encuesta de apropiación</t>
  </si>
  <si>
    <t xml:space="preserve">Equipo de enlaces regionales de la Subdirección de Adopciones </t>
  </si>
  <si>
    <t>Listados de Asistencia de la sensibilización, material de la sensibilización</t>
  </si>
  <si>
    <t>Comité de adopciones</t>
  </si>
  <si>
    <t xml:space="preserve">Listados de Asistencia de la sensibilización  y material de la sensibilización </t>
  </si>
  <si>
    <t xml:space="preserve">Realizar sesión de sensibilización a los Comités de Adopciones regionales </t>
  </si>
  <si>
    <t>Acta de Comité de adopciones</t>
  </si>
  <si>
    <t>Realizar seguimiento a los reportes de cruces nacionales</t>
  </si>
  <si>
    <t xml:space="preserve">Reporte SIM </t>
  </si>
  <si>
    <t>1.1 Presentar en comité las debilidades identificadas para generar planes de acción.</t>
  </si>
  <si>
    <t>1.1 Jefe OCID</t>
  </si>
  <si>
    <t>1.1 Acta y listados de asistencias al Comité</t>
  </si>
  <si>
    <t>1.2 Seguimiento a los compromisos y planes de acción generados del comité.</t>
  </si>
  <si>
    <t>1.2 Coordinadores de Grupo OCID</t>
  </si>
  <si>
    <t>2.1  Seguimiento a compromisos, metas, control de términos a las directrices establecidas por la Jefe de la Oficina.</t>
  </si>
  <si>
    <t>2.1 Coordinadores de Grupo OCID</t>
  </si>
  <si>
    <t>2.2 Sensibilizaciones a los colabores del ICBF en tema relacionado con la falta disciplinaria.</t>
  </si>
  <si>
    <t>2.2 Profesionales Abogados de la OCID</t>
  </si>
  <si>
    <t>3.1 Ofertar el contenido del curso sensibilización en falta disciplinaria en el aula virtual del ICBF</t>
  </si>
  <si>
    <t>Diciembre 31 (control permanente durante toda la vigencia)</t>
  </si>
  <si>
    <t xml:space="preserve">Febrero </t>
  </si>
  <si>
    <t>Reportes de medición de la satisfacción realizadas</t>
  </si>
  <si>
    <t xml:space="preserve">Aplicar encuestas de satisfacción a los usuarios (peticionarios) de los canales de atención del ICBF </t>
  </si>
  <si>
    <t xml:space="preserve">Reportes de Gestión de PQRS realizados </t>
  </si>
  <si>
    <t xml:space="preserve">Gestión de Quejas, Reclamos y Sugerencias (QRS) de la Ciudadanía, sobre la gestión de la Entidad. </t>
  </si>
  <si>
    <t>Noviembre</t>
  </si>
  <si>
    <t>Marzo</t>
  </si>
  <si>
    <t>Consultas terriotriales realizadas</t>
  </si>
  <si>
    <t xml:space="preserve">Dirección de Familias y Comunidades - Subdirección de Gestón Técnica. </t>
  </si>
  <si>
    <t>Validación de documento con orientaciones para la promoción de la participación ciudadana en y desde las familias.</t>
  </si>
  <si>
    <t>Diciembre 15.</t>
  </si>
  <si>
    <t xml:space="preserve">Encuentros grupales realizados
</t>
  </si>
  <si>
    <t xml:space="preserve">Dirección de Familias y Comunidades - Subdirección de Operación de la Atención a la Familia y Comunidades </t>
  </si>
  <si>
    <t>Grupo Focal con familias en proceso de fortalecimiento</t>
  </si>
  <si>
    <t xml:space="preserve">Junio </t>
  </si>
  <si>
    <t xml:space="preserve">Mesas de Participación monitoreadas </t>
  </si>
  <si>
    <t>Dirección del Sistema Nacional de Bienestar Familliar- Subdirección de Articulación Territorial</t>
  </si>
  <si>
    <t>Monitoreo de las mesas de participación territoriales de niños, niñas y adolescentes</t>
  </si>
  <si>
    <t>Febrero</t>
  </si>
  <si>
    <t xml:space="preserve"> Lineamientos construidos participativamente.</t>
  </si>
  <si>
    <t xml:space="preserve">Dirección de Protección </t>
  </si>
  <si>
    <t>Consulta a la comunidad para la elaboración y actualización de los lineamientos técnicos de atención del Icbf</t>
  </si>
  <si>
    <t xml:space="preserve">A partir de la legalizacion de convenio </t>
  </si>
  <si>
    <t>100 ( Referentes afectivos vinculados)
 500  (Relaciones para fortalecimiento de vínculos)</t>
  </si>
  <si>
    <t>Dirección de protección</t>
  </si>
  <si>
    <t>Estrategia de referentes afectivos</t>
  </si>
  <si>
    <t xml:space="preserve">Mesa de participación realizada. </t>
  </si>
  <si>
    <t xml:space="preserve">Mesas de participación de adolescentes y jóvenes en Hogares Sustitutos. </t>
  </si>
  <si>
    <t>Mesas de diálogo realizada.</t>
  </si>
  <si>
    <t>Mesas nacionales de diálogo técnico con Madres Sustitutas</t>
  </si>
  <si>
    <t>Según programación de la Mesa Técnica nacional de Compras Públicas</t>
  </si>
  <si>
    <t>Encuentros realizados</t>
  </si>
  <si>
    <t>Encuentros de Compras Locales</t>
  </si>
  <si>
    <t xml:space="preserve">Mayo </t>
  </si>
  <si>
    <t xml:space="preserve"> Reuniones del CACNNA realizadas</t>
  </si>
  <si>
    <t>Dirección de Niñez y Adolescencia</t>
  </si>
  <si>
    <t>Consejo Asesor y Consultivo Nacional de Niños, Niñas y Adolescentes del ICBF (CACNNA)</t>
  </si>
  <si>
    <t xml:space="preserve">Noviembre </t>
  </si>
  <si>
    <t xml:space="preserve"> Ejercicios de veeduria y control social realizados. </t>
  </si>
  <si>
    <t>Guardianes del Tesoro.</t>
  </si>
  <si>
    <t xml:space="preserve">Publicaciones realizadas </t>
  </si>
  <si>
    <t xml:space="preserve">Oficina Asesora de Comunicaciones </t>
  </si>
  <si>
    <t>Abril</t>
  </si>
  <si>
    <t>Transferencias de conocimiento realizadas</t>
  </si>
  <si>
    <t>Uso y apropiación de herramientas tecnológicas.</t>
  </si>
  <si>
    <t xml:space="preserve">Enero </t>
  </si>
  <si>
    <t xml:space="preserve">Documentos estratégicos de participación regional, avalados por el respectivo Director Regional. </t>
  </si>
  <si>
    <t>Oficina de Gestión Regional</t>
  </si>
  <si>
    <t xml:space="preserve">Profundizar en el Nivel Regional la Estrategia de Participación Ciudadana del ICBF </t>
  </si>
  <si>
    <t xml:space="preserve">Comités de control social fortalecidos </t>
  </si>
  <si>
    <t xml:space="preserve">Dirección de Primera Infancia </t>
  </si>
  <si>
    <t xml:space="preserve">Fortalecimiento a los comités de control social, constituidos en las 33 regionales ICBF </t>
  </si>
  <si>
    <t xml:space="preserve">FECHA FINALIZACIÓN </t>
  </si>
  <si>
    <t>UNIDAD DE MEDIDA</t>
  </si>
  <si>
    <t>META</t>
  </si>
  <si>
    <t>DEPENDENCIA RESPONSABLE</t>
  </si>
  <si>
    <t xml:space="preserve">No. </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</si>
  <si>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</si>
  <si>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</si>
  <si>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Publicación de la ejecución de los contratos</t>
  </si>
  <si>
    <t>Publicar mensualmente la ejecución de la contratación en la página web de la Entidad</t>
  </si>
  <si>
    <t xml:space="preserve">Publicacion o divulgacion de mensajes en redes sociales y/o correo masivo externo para la prevención de la corrupción y promoción de la transparencia en la Entidad </t>
  </si>
  <si>
    <t>3/02/2020 20/12/2020</t>
  </si>
  <si>
    <t>01/01/2020 -31/12/2020</t>
  </si>
  <si>
    <t>3/02/2020/20/12/2020</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</si>
  <si>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</si>
  <si>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</si>
  <si>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</si>
  <si>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t>(1) Matriz consolidada del Inventario de activos de información.</t>
  </si>
  <si>
    <t>(1) Esquema de Publicación actualizado a corte 31 de diciembre de 2020</t>
  </si>
  <si>
    <t xml:space="preserve">Realizar seguimiento a la  convalidación de las tablas de retención documental por parte del Archivo General de la Nación - AGN, para su posterior socialización y aplicación. </t>
  </si>
  <si>
    <t xml:space="preserve"> Tablas de Retención documental aplicadas y socializadas </t>
  </si>
  <si>
    <t xml:space="preserve">Realizar seguimiento a la  convalidación de las tablas de valoración documental por parte del Archivo General de la Nación - AGN, para su posterior aplicación. </t>
  </si>
  <si>
    <t xml:space="preserve">Tablas de Valoración Documental - TVD </t>
  </si>
  <si>
    <t>Dar continuidad al plan de capacitación archivística</t>
  </si>
  <si>
    <t>Plan de capacitación archivística desarrollado</t>
  </si>
  <si>
    <t>20/12/2020 /25/12/2020</t>
  </si>
  <si>
    <t>Correos electrónicos de seguimiento a los indicadores del proceso Relación con el Ciudadano, y reporte del resultado de indicadores final.</t>
  </si>
  <si>
    <t>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t>
  </si>
  <si>
    <t>Visualización gráfica que identifique la percepción por valor de los colaboradores de las 21 regionales medidas en el 2018.</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</si>
  <si>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</si>
  <si>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</si>
  <si>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Sensibilización y divulgación del Código de Integridad del ICBF a nivel nacional con el fin de guiar el actuar de los colaboradores.</t>
  </si>
  <si>
    <t>Campaña de sensibilización y divulgación nacional del Código de Integridad ICBF.</t>
  </si>
  <si>
    <t>Proceso</t>
  </si>
  <si>
    <t xml:space="preserve">Nombre Regional Evaluada </t>
  </si>
  <si>
    <t xml:space="preserve">CZ Evaluados según muestra </t>
  </si>
  <si>
    <t xml:space="preserve">Riesgo Materializado </t>
  </si>
  <si>
    <t>Direccionamiento Estratégico</t>
  </si>
  <si>
    <t>Uso Inadecuado de la autoridad</t>
  </si>
  <si>
    <t>DE3+</t>
  </si>
  <si>
    <t>Director Regional</t>
  </si>
  <si>
    <t xml:space="preserve"> 10/06/2020</t>
  </si>
  <si>
    <t xml:space="preserve"> 20/04/2020</t>
  </si>
  <si>
    <t xml:space="preserve"> 15/12/2020</t>
  </si>
  <si>
    <t>Servicios Administrativos</t>
  </si>
  <si>
    <t>SA5+</t>
  </si>
  <si>
    <t>Promoción y Prevención</t>
  </si>
  <si>
    <t>Uso indebido de los alimentos de alto valor nutricional.
NUTRICIÓN</t>
  </si>
  <si>
    <t>PP3+</t>
  </si>
  <si>
    <t>Protección</t>
  </si>
  <si>
    <t>La  Defensoría de Familia adopta decisiones que no responde a la realidad probatoria y fáctica.</t>
  </si>
  <si>
    <t>PR1+</t>
  </si>
  <si>
    <t>Relación con el Ciudadano</t>
  </si>
  <si>
    <t>Uso indebido de la información reservada y clasificada.</t>
  </si>
  <si>
    <t>RC1+</t>
  </si>
  <si>
    <t xml:space="preserve">  20-12-20</t>
  </si>
  <si>
    <t xml:space="preserve"> 01-03-20</t>
  </si>
  <si>
    <t xml:space="preserve">  30-06-20</t>
  </si>
  <si>
    <t xml:space="preserve"> 02-01-20</t>
  </si>
  <si>
    <t xml:space="preserve"> 20-12-20</t>
  </si>
  <si>
    <t>Adquisición de Bienes y Servicios</t>
  </si>
  <si>
    <t>Direccionamiento de la contratación para atender intereses particulares</t>
  </si>
  <si>
    <t>AB2+</t>
  </si>
  <si>
    <t>Gestión Financiera</t>
  </si>
  <si>
    <t>Pagos efectuados sin cumplimiento de requisitos</t>
  </si>
  <si>
    <t>GF9+</t>
  </si>
  <si>
    <t>GF10+</t>
  </si>
  <si>
    <t>Gestión Jurídica</t>
  </si>
  <si>
    <t>Conflicto de intereses en el gerenciamiento de los procesos judiciales.</t>
  </si>
  <si>
    <t>GJ4+</t>
  </si>
  <si>
    <t xml:space="preserve"> 30/01/2020</t>
  </si>
  <si>
    <t>.01/02/2020</t>
  </si>
  <si>
    <t xml:space="preserve"> 15/01/2020</t>
  </si>
  <si>
    <t>Inspección, Vigilancia y Control</t>
  </si>
  <si>
    <t>Afectación del servicio público  del bienestar familiar por acciones de  Inspección, Vigilancia y Control sin el rigor técnico, administrativo, financiero y legal requeridos.</t>
  </si>
  <si>
    <t>IV2+</t>
  </si>
  <si>
    <t>Monitoreo y Seguimiento a la Gestión</t>
  </si>
  <si>
    <t xml:space="preserve">Alteración en SIMEI de los datos reportados  de la gestión institucional del ICBF. </t>
  </si>
  <si>
    <t>MS2+</t>
  </si>
  <si>
    <t xml:space="preserve">Evaluación Independiente </t>
  </si>
  <si>
    <t>Conflicto de intereses</t>
  </si>
  <si>
    <t>IE2+</t>
  </si>
  <si>
    <t>Revelación o entrega de información confidencial</t>
  </si>
  <si>
    <t>IE3+</t>
  </si>
  <si>
    <t>Aprobación de solicitudes de adopción sin el cumplimiento de requisitos
ADOPCIONES</t>
  </si>
  <si>
    <t>PR4+</t>
  </si>
  <si>
    <t>Omisión de solicitudes de adopción aprobadas
ADOPCIONES</t>
  </si>
  <si>
    <t>PR5+</t>
  </si>
  <si>
    <t>Impunidad:  Promover, inducir y/o provocar actuaciones administrativas atendiendo intereses personales o de un tercero.</t>
  </si>
  <si>
    <t>TH6+</t>
  </si>
  <si>
    <t xml:space="preserve"> 01-02-20</t>
  </si>
  <si>
    <t xml:space="preserve"> 01-04-20</t>
  </si>
  <si>
    <t xml:space="preserve">I Cuatrimestre </t>
  </si>
  <si>
    <t xml:space="preserve">Regional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</si>
  <si>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</si>
  <si>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</si>
  <si>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</si>
  <si>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</si>
  <si>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</si>
  <si>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</si>
  <si>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</si>
  <si>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</si>
  <si>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</si>
  <si>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</si>
  <si>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</si>
  <si>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</si>
  <si>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</si>
  <si>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</si>
  <si>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</si>
  <si>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</si>
  <si>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</si>
  <si>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</si>
  <si>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</si>
  <si>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</si>
  <si>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</si>
  <si>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</si>
  <si>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</si>
  <si>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</si>
  <si>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</si>
  <si>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</si>
  <si>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</si>
  <si>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RISARALDA</t>
  </si>
  <si>
    <t>CAQUETÁ</t>
  </si>
  <si>
    <t>SUCRE</t>
  </si>
  <si>
    <t>PUTUMAYO</t>
  </si>
  <si>
    <t>QUINDIO</t>
  </si>
  <si>
    <t>ARAUCA</t>
  </si>
  <si>
    <t>CASANARE</t>
  </si>
  <si>
    <t>SAN ANDRÉS</t>
  </si>
  <si>
    <t>AMAZONAS</t>
  </si>
  <si>
    <t>GUAINÍA</t>
  </si>
  <si>
    <t>GUAVIARE</t>
  </si>
  <si>
    <t>VAUPÉS</t>
  </si>
  <si>
    <t>VICHADA</t>
  </si>
  <si>
    <t xml:space="preserve">Elizabeth Castillo Rincón </t>
  </si>
  <si>
    <t>Lucerito Achury C.
Esteban Martínez B.</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</si>
  <si>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t>
    </r>
  </si>
  <si>
    <r>
      <t xml:space="preserve">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t>
    </r>
    <r>
      <rPr>
        <b/>
        <sz val="10"/>
        <color theme="1"/>
        <rFont val="Arial"/>
        <family val="2"/>
      </rPr>
      <t>Evidencia:</t>
    </r>
    <r>
      <rPr>
        <sz val="10"/>
        <color theme="1"/>
        <rFont val="Arial"/>
        <family val="2"/>
      </rPr>
      <t xml:space="preserve">
- </t>
    </r>
    <r>
      <rPr>
        <sz val="10"/>
        <rFont val="Arial"/>
        <family val="2"/>
      </rPr>
      <t xml:space="preserve">Archivo excel </t>
    </r>
    <r>
      <rPr>
        <i/>
        <sz val="10"/>
        <rFont val="Arial"/>
        <family val="2"/>
      </rPr>
      <t xml:space="preserve">53_000000454_20191231
- </t>
    </r>
    <r>
      <rPr>
        <sz val="10"/>
        <rFont val="Arial"/>
        <family val="2"/>
      </rPr>
      <t>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t>
    </r>
  </si>
  <si>
    <t>Actividad se realiza en el tercer cuatrimestre</t>
  </si>
  <si>
    <r>
      <t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t>
    </r>
    <r>
      <rPr>
        <b/>
        <sz val="10"/>
        <color theme="1"/>
        <rFont val="Arial"/>
        <family val="2"/>
      </rPr>
      <t>Evidencia:</t>
    </r>
    <r>
      <rPr>
        <sz val="10"/>
        <color theme="1"/>
        <rFont val="Arial"/>
        <family val="2"/>
      </rPr>
      <t xml:space="preserve">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t>
    </r>
  </si>
  <si>
    <r>
      <t xml:space="preserve">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t>
    </r>
    <r>
      <rPr>
        <i/>
        <sz val="10"/>
        <color theme="1"/>
        <rFont val="Arial"/>
        <family val="2"/>
      </rPr>
      <t>Se programará una mesa de trabajo con la Entidad con el fin de revisar los ajustes realizados por la entidad al instrumento.</t>
    </r>
    <r>
      <rPr>
        <sz val="10"/>
        <color theme="1"/>
        <rFont val="Arial"/>
        <family val="2"/>
      </rPr>
      <t xml:space="preserve">
</t>
    </r>
    <r>
      <rPr>
        <b/>
        <sz val="10"/>
        <color theme="1"/>
        <rFont val="Arial"/>
        <family val="2"/>
      </rPr>
      <t>Evidencia:</t>
    </r>
    <r>
      <rPr>
        <sz val="10"/>
        <color theme="1"/>
        <rFont val="Arial"/>
        <family val="2"/>
      </rPr>
      <t xml:space="preserve">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t>
    </r>
  </si>
  <si>
    <r>
      <t xml:space="preserve">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t>
    </r>
    <r>
      <rPr>
        <b/>
        <sz val="10"/>
        <color theme="1"/>
        <rFont val="Arial"/>
        <family val="2"/>
      </rPr>
      <t>Evidencia:</t>
    </r>
    <r>
      <rPr>
        <sz val="10"/>
        <color theme="1"/>
        <rFont val="Arial"/>
        <family val="2"/>
      </rPr>
      <t xml:space="preserve">
- Memorando 202012220000010643
- Correo electrónico RV: Solicitud de evento - Encuentro Referentes Documentales</t>
    </r>
  </si>
  <si>
    <t>SEGUIMIENTO I CAUTRIMESTRE 2020
Fecha de Seguimiento:30/04/2020</t>
  </si>
  <si>
    <t>Evidencias</t>
  </si>
  <si>
    <t>NA</t>
  </si>
  <si>
    <t>Correo electrónico SEGUIMIENTO ACTIVIDADES PAAC -ENERO 2020 del 03/02/2020
Correo electróSEGUIMIENTO ACTIVIDADES COMPONENTE 5- PAAC 2020- ENERO 2020 del 03/02/2020
Correo electrónico REPORTE RIESGO DE3+ ENERO 2020 del 10/02/2020
Correo electrónico SEGUIMIENTO ACTIVIDADES COMPONENTE 5- PAAC 2020- FEBRERO 2020 del 26 de febrero 2020
Correo electrónico PRIMER REPORTE -INDICADOR PAAC  ENERO Y FEBRERO 2020 del 26/02/2020
SEGUIMIENTO ACTIVIDADES PAAC -CORTE MARZO del 26/03/2020</t>
  </si>
  <si>
    <t xml:space="preserve">NA </t>
  </si>
  <si>
    <t xml:space="preserve">Norte de Santander </t>
  </si>
  <si>
    <t xml:space="preserve">Meta </t>
  </si>
  <si>
    <t xml:space="preserve">Correo electrónico  del 20/04/2020comunicación en la Regional Boletín Vive ICBF del 17 de abril sopa de letras transparencia </t>
  </si>
  <si>
    <t xml:space="preserve">Ocaña </t>
  </si>
  <si>
    <t xml:space="preserve">Acta de reunión 30 de abril del 2020 GET Socializar el plan anticorrupción  y revisar las acciones encaminadas a la ley de transparencia  </t>
  </si>
  <si>
    <t xml:space="preserve">Pamplona </t>
  </si>
  <si>
    <t>Acta del 17 de abril del 2020 Socialización PAAC</t>
  </si>
  <si>
    <t xml:space="preserve">Cúcuta 3 </t>
  </si>
  <si>
    <t xml:space="preserve">Acacias </t>
  </si>
  <si>
    <t xml:space="preserve">Granada </t>
  </si>
  <si>
    <t>Presenta acta socialización PAAC del 17 de abril del 2020 , sin embargo no menciona estrategias encaminadas a fortalecer temas de transparencia. Acta valida para la actividad N° 1 de este mismo riesgo</t>
  </si>
  <si>
    <t>Matriz de control de préstamos MARZO 2020</t>
  </si>
  <si>
    <t>Correo electrónico RV: SERVIDORES PUBLICOS AUTORIZADOS PRESTAMS DOCUMENTALES del 24/03/2020
Correo electrónico PERSONAL AUTORIZADO ACCESO ARCHIVO CENTRAL del  30/03/2020 
Correo electrónico PERSONAL AUTORIZADO ACCESO ARCHIVO CENTRAL del 31/03/2020</t>
  </si>
  <si>
    <t>Plan de visitas, acta de visitas, matriz de novedades, soportes de cierre de novedades.</t>
  </si>
  <si>
    <t>Se evidencia:
DX de necesidades de formación de acuerdo a las necesidades presentadas por los servidores 
Formato encuesta de satisfacción del año anterior 2019
Correo electrónico 30/01/2020</t>
  </si>
  <si>
    <t xml:space="preserve">SDG </t>
  </si>
  <si>
    <t>FORMATO PARA LA FORMULACIÓN Y SEGUIMIENTO DEL PLAN DE ASISTENCIA TÉCNICA
Presentación ANALISIS PAT GRUPO DE ASISTENCIA TÉCNICA  primer trimestre 29/04/2020</t>
  </si>
  <si>
    <t>Se evidencia correo electrónico de 06/05/2020 . Crear carpeta FLILESERVER en el siguiente link \\172.16.36.170\fs_met\REGIONAL\JURIDICA\TRD_2019\DOCUMENTOS_APOYO\Evidencias_Matriz_Riesgo</t>
  </si>
  <si>
    <t xml:space="preserve"> 30/01/2020 Revisar fecha </t>
  </si>
  <si>
    <t>Presenta la siguiente evidencia  como cumplimiento de la actividad Correo electrónico del 31 de marzo 2020 Aprobación V1_RFC6720_23433_RFC_1_28_V6-PRIORIDAD MEDIA
Correo electrónico PUESTA EN PRODUCCIÓN RFC 1.28 del 30 de marzo 2020</t>
  </si>
  <si>
    <t>Presenta como avance de la actividad el siguiente  soporte. Correo electrónico del 23/04/2020 Socialización vulneración del principio de confidencialidad en la auditoría interna
Correo electrónico 30/04/2020 Socialización vulneración del principio de confidencialidad en la auditoría interna</t>
  </si>
  <si>
    <t xml:space="preserve">Acta N° 5 Reunión grupo de quejas 
Acta de reunión 13 de abril grupo de investigaciones 
Acta 13 de abril de 2020. grupo de prevención 
Acta 17 de abril del 2020 Grupo especial de actuación inmediata </t>
  </si>
  <si>
    <t>RIESGO</t>
  </si>
  <si>
    <t>CODIGO</t>
  </si>
  <si>
    <t>TRATAMIENTO DEL RIESGO</t>
  </si>
  <si>
    <t>NUEVOS CONTROLES POR IMPLEMENTAR</t>
  </si>
  <si>
    <t>Nivel</t>
  </si>
  <si>
    <t>ACCIONES Y PERIODICIDAD</t>
  </si>
  <si>
    <t>FECHA FINAL</t>
  </si>
  <si>
    <t>RESPONSABLE</t>
  </si>
  <si>
    <t>REGISTRO O EVIDENCIA</t>
  </si>
  <si>
    <t>1. Fortalecer el seguimiento a los componentes del PAAC.
2. Definir estrategias encaminadas a fortalecer los temas de transparencia en los tres niveles de la organización.</t>
  </si>
  <si>
    <t xml:space="preserve">El CZ no registra evidencia para  la actividad </t>
  </si>
  <si>
    <t>La actividad tiene como fecha de inicio 01 de abril/2020 y no se reporta avance del mes.</t>
  </si>
  <si>
    <t>En el repositorio se observa correo electrónico e informe de seguimiento al PAC pero no al tramite y pago de cuentas.</t>
  </si>
  <si>
    <t>Se evidenciaron las Actas del Comité de Contratación de los meses de enero a marzo del 2020, faltando allegar las del mes de abril.</t>
  </si>
  <si>
    <t>Se evidenciaron dos carpetas de los meses de abril y marzo que contiene cada una dos correos electrónicos de  inquietudes de la gestión contractual o participación en video conferencias.</t>
  </si>
  <si>
    <t>Se evidenciaron tres carpetas que contiene cada una  correos electrónicos de  inquietudes de la gestión contractual o participación en video conferencias, publicadas el 06/05/2020.</t>
  </si>
  <si>
    <t>Se evidenciaron dos carpetas de los meses de abril y marzo que contiene cada una dos correos electrónicos de   participación en las capacitaciones realizadas por la Sede en las etapa pre y contractuales.</t>
  </si>
  <si>
    <t xml:space="preserve"> Se evidenciaron tres carpetas que contiene cada una  correos electrónicos de  inquietudes de la gestión contractual   de   participación en las capacitaciones realizadas por la Sede en las etapa pre y contractuales.</t>
  </si>
  <si>
    <t>Frente a la ejecución de las Acciones Asociadas al Proceso de Adquisición de Bienes y Servicios por parte de la  Dirección de Primera Infancia, se evidenció reporte de actividades los días 07/03/2020: 
Actividad Semestral:
*Se notifica que los comités técnicos operativos se empezaran adelantar a partir del segundo mes de ejecución  de los contratos celebrados, y los cuales quedaron perfeccionados y legalizaos en el mes de marzo, por lo que estos comités se empezarán adelantar en el mes de mayo del 2020.</t>
  </si>
  <si>
    <t>Maritza Liliana Beltrán Albadán
Yaneth Burgos Duitama</t>
  </si>
  <si>
    <t xml:space="preserve">HERRAMIENTA DE MONITOREO DEL PLAN DE PARTICIPACIÓN CIUDADANA </t>
  </si>
  <si>
    <t>F2.P7.RC</t>
  </si>
  <si>
    <t>Versión 1</t>
  </si>
  <si>
    <t xml:space="preserve">Página 1 de 1 </t>
  </si>
  <si>
    <t xml:space="preserve">ACTIVIDAD </t>
  </si>
  <si>
    <t>ENERO - MARZO</t>
  </si>
  <si>
    <t xml:space="preserve">OBSERVACIONES MONITOREO DYSA PERIODO: </t>
  </si>
  <si>
    <t xml:space="preserve">CALCULO AVANCE PPC </t>
  </si>
  <si>
    <t>SEGUIMIENTO OCI
CORTE ENERO - MARZO 2020</t>
  </si>
  <si>
    <t>EVIDENCIA</t>
  </si>
  <si>
    <t xml:space="preserve">ABRIL </t>
  </si>
  <si>
    <t>SEGUIMIENTO OCI
CORTE ABRIL 2020</t>
  </si>
  <si>
    <t>Reporte de gestión</t>
  </si>
  <si>
    <t>Reporte de avance en el cumplimiento de la meta</t>
  </si>
  <si>
    <t>Número de avance en la meta</t>
  </si>
  <si>
    <t xml:space="preserve">Descripción </t>
  </si>
  <si>
    <t>GRUPOS DE VALOR PARTICIPANTES</t>
  </si>
  <si>
    <t>Observaciones, propuestas y recomendaciones de los grupos de valor</t>
  </si>
  <si>
    <t>Compromisos adquiridos de cara a la ciudadanía</t>
  </si>
  <si>
    <t xml:space="preserve">Evidencias </t>
  </si>
  <si>
    <t>Reporte de avance en meta</t>
  </si>
  <si>
    <t xml:space="preserve">¿Las evidencias dan cuenta de lo reportado? </t>
  </si>
  <si>
    <t xml:space="preserve">Observaciones </t>
  </si>
  <si>
    <t xml:space="preserve">Estado de la meta </t>
  </si>
  <si>
    <t xml:space="preserve">Valor porcentual de la actividad en el PPC  </t>
  </si>
  <si>
    <t xml:space="preserve">Valor desagregado de la meta </t>
  </si>
  <si>
    <t>Avance realización de la meta</t>
  </si>
  <si>
    <t xml:space="preserve">Avance cumplimiento PPC  </t>
  </si>
  <si>
    <t xml:space="preserve">Número </t>
  </si>
  <si>
    <t>En razón a la emergencia sanitaria, los servicios de primera infancia tuvieron que adaptarse a las limitaciones de movilidad y realización de reuniones masivas, por lo que todas la actividades previstas para la implementación de los componentes del ejercicio de participación ciudadana y control social debieron replantearse y actualmente se está realizando un rediseño de esta intervención.</t>
  </si>
  <si>
    <t xml:space="preserve">SI </t>
  </si>
  <si>
    <t>NO</t>
  </si>
  <si>
    <t xml:space="preserve">Actividad  en proceso de ajuste debido a crisis sanitaria nacional </t>
  </si>
  <si>
    <t xml:space="preserve">Sin avance </t>
  </si>
  <si>
    <t xml:space="preserve">La Dirección de Primera Infancia informó que debido a la emergencia sanitaria actualmente se está realizando un rediseño de esta intervención. </t>
  </si>
  <si>
    <t xml:space="preserve">No Aplica. </t>
  </si>
  <si>
    <t xml:space="preserve">Sin reporte </t>
  </si>
  <si>
    <t xml:space="preserve">Sin avance para este periodo. </t>
  </si>
  <si>
    <t>No Aplica.</t>
  </si>
  <si>
    <t xml:space="preserve">NO </t>
  </si>
  <si>
    <t xml:space="preserve">Sin gestión durante el periodo </t>
  </si>
  <si>
    <t>Sin avance para este periodo.</t>
  </si>
  <si>
    <t xml:space="preserve">Ciudadanía en general </t>
  </si>
  <si>
    <t xml:space="preserve">Pantallazos de publicaciones. </t>
  </si>
  <si>
    <t>SI</t>
  </si>
  <si>
    <t>No</t>
  </si>
  <si>
    <t>En avance</t>
  </si>
  <si>
    <t>Se evidenciaron pantallazo de publicaciones virtuales por:
Facebok Live el 18/03/2020: espacio para resolver dudas sobre el cierre provisional de los servicios de Primera Infancia.
Twiter 18/03/2020: espacio para resolver dudas sobre el cierre provisional de los servicios de Primera Infancia.
Twiter 10/03/2020: Post de participación ciudadana sobre: #YoParticipoICBF|Trabajamos para que la niñez sea tema central en los planes de desarrollo municipales https://icbf.gov.co/noticias/icbf</t>
  </si>
  <si>
    <t xml:space="preserve">
Información consultada en: https://icbfgob.sharepoint.com/:f:/s/MICROSITIOPLANANTICORRUPCIN2020/ErHOfql2MfVIjiK2bR0awiYBs5oGENhSHrozElrn5Wdv4w?e=b889ou
1 Pantallazo dos publicaciones en Facebook 
2 Pantallazo de publicaciones en Twitter
</t>
  </si>
  <si>
    <t xml:space="preserve">El 21 de abril se publica post de participacion: ¡Agéndate y conéctate!, este 22 de abril a las 10:00 a. m., tenemos una cita con los niños y niñas. Únete a #CelebroEnCasaLaNiñez. Tendremos una amorosa sorpresa para compartir en familia. #IGLive, #TWLive y #FBLive con @LinaArbelaez_x000D_ http://facebook.com/ICBFColombia/   https://twitter.com/ICBFColombia/status/12527325931¡El 22 de abril se publica Post de FLive: PilasMano alzada! A las 10 a m. tenemos una cita con los niños y niñas. Conéctate al #FBLive con nuestra directora de _x000D_@linaarbelaez y di #CelebroEnCasaLaNiñez. ¡Te esperamos! https://facebook.com/ICBFColombia/  https://twitter.com/ICBFColombia/status/1252965962808262657                                                                                                          
Se publica en el Boletín Vive ICBF el 17 de abril, pieza Participación Ciudadana y de trasparencia sobre: Transparencia ¡Diviértete! Encuentra las palabras clave de transparencia_x000D_y acceso a la información pública Transparencia_x000D_Ley -Información- Pública-Accesible-Usable-Veraz-Colaborador-Icbf-Código-Integridad-Participación-Honestidad- Servidor-Plan Anticorrupción-Riesgos_x000D_Racionalización Trámites-Rendición de Cuentas_x000D_Ciudadano-Planeación https://www.icbf.gov.co/system/files/sopa_de_letras.pdf                                     </t>
  </si>
  <si>
    <t>Publicación de Piezas graficas de Flive con la ciudadanía en general sobre temas de Niñez y Adolescencia, Primera Infancia y Cuidadores en tiempos de Cuarentena.</t>
  </si>
  <si>
    <t xml:space="preserve">ciudadanía en general </t>
  </si>
  <si>
    <t>No aplica</t>
  </si>
  <si>
    <t>Publicaciones Redes sociales</t>
  </si>
  <si>
    <t>Información consultada en: https://icbfgob.sharepoint.com/:f:/s/MICROSITIOPLANANTICORRUPCIN2020/ErHOfql2MfVIjiK2bR0awiYBs5oGENhSHrozElrn5Wdv4w?e=b889ou
2 Pantallazo de publicaciones en Twitter</t>
  </si>
  <si>
    <t>No se reportan ejercicios realizados durante este periodo</t>
  </si>
  <si>
    <t xml:space="preserve">Actualmente por las dificultades derivadas de la crisis del COVID 19, se han aplazado las actividades de reporte de los ejercicios de guardianes del tesoro. </t>
  </si>
  <si>
    <t>La Dirección de Niñez y Adolescencia informa que se han aplazado las actividades por las dificultades derivadas de la crisis del COVID 19.</t>
  </si>
  <si>
    <t xml:space="preserve">Por la crisis derivada del coronavirus se han aplazado las acciones de registro de actividades del CACNNA. </t>
  </si>
  <si>
    <t>La Dirección de Niñez y Adolescencia informa que  se han aplazado las acciones de registro de actividades del CACNNA por la crisis derivada del COVID 19.</t>
  </si>
  <si>
    <t>El 12 de febrero de 2020 se realizó la primer reunión de la Mesa Técnica Nacional de Compras Públicas Locales, con el fin de priorizar los departamentos donde se realizarán los encuentros de compras locales en la vigencia 2020.
Durante los meses de febrero y marzo, se realizaron las primeras reuniones en los territorios, para la organización de los encuentros de compras locales vigencia 2020, en los departamentos de Tolima (21 de febrero), Meta (25 de febrero), Boyacá (27 de febrero ), Risaralda (3 de marzo), Caldas (4 de marzo), Quindío (5 de marzo), Arauca (10 de marzo), Putumayo (12 de marzo), Nariño (17 de marzo) y Sucre (19 de marzo).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
En el departamento del Meta se realizó la fase III el 13 de marzo, donde se socializó el encuentro de compras locales con los operadores ICBF y productores locales.</t>
  </si>
  <si>
    <t>Si</t>
  </si>
  <si>
    <t xml:space="preserve">Se evidenció Acta de Reunión del 12/03/2020 realizada en Mocoa - Putumayo, en donde se priorizaron los municipios que haran parte de la Estrategia Nacional de Compras Públicas Locales para la vigencia 2020. 
A la fecha se han realizado reuniones de socialización de información relacionada con la Estrategia Nacional de Compras Públicas Locales, boletines de los encuentros, listados de asistencia, directorios regionales, presentación guía de compras públicas locales; en las Regionales: Quindío, Sucre, Tolima, Arauca, Boyacá, Risaralda, Caldas, Nariño, Meta. Lo anterior como preparación a los Encuentros de Compras Locales, y con la participación de entidades del orden nacional y territorial. </t>
  </si>
  <si>
    <t>Durante el mes de abril se avanzó en las reuniones en los territorios, para la organización de los encuentros de compras locales vigencia 2020, en los departamentos de Guainía (21 de abril), Nte de Santander (30 de abril), Vaupés (23 de abril ), Vichada (22 de abril), Bolívar (6 de abril).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t>
  </si>
  <si>
    <t xml:space="preserve">A la fecha se han realizado reuniones de socialización de información relacionada con la Estrategia Nacional de Compras Públicas Locales, boletines de los encuentros, listados de asistencia, directorios regionales, presentación guía de compras públicas locales; en lasRegionales Guanía, Norte de Santander, Vuapés, Vichada y Bolívar. Lo anterior como preparación a los Encuentros de Compras Locales, y con la participación de entidades del orden nacional y territorial. </t>
  </si>
  <si>
    <t>La primera Mesa Nacional estaba programada para el día 20 de marzo y por la emergencia sanitaria se debió cancelar.
Teniendo en cuenta la actual emergencia, en el mes de mayo se definirá si se pueden realizar las 4 mesas presenciales o si algunas se pueden hacer de manera virtual.</t>
  </si>
  <si>
    <t>Se envía correo electrónico a los enlaces regionales para anunciar la cancelación.</t>
  </si>
  <si>
    <t>Se observó correo electrónico del 8/04/2020 informando a los enlaces la cancelación de la Mesa de Participación de Madres Sustitutas, teniendo en cuenta la situación actual de emergencia saniatria, se fijó nueva fecha para el 12/06/2020 en Barranquilla.</t>
  </si>
  <si>
    <t>Información consultada en: https://icbfgob.sharepoint.com/:f:/s/MICROSITIOPLANANTICORRUPCIN2020/ErHOfql2MfVIjiK2bR0awiYBs5oGENhSHrozElrn5Wdv4w?e=b889ou
Correo electrónico del 8/04/2020 Asunto: "Cancelación Mesa Nacional de Madres Sustitutas".</t>
  </si>
  <si>
    <t>La primera Mesa Nacional estaba programada para el día 20 de marzo y por la emergencia sanitaria se debió cancelar.
Por medio de diálogo con las madres susttutas se está buscando realizar la primera mesa vía virtual el 12 de junio; una vez se tenga respuesta se iniciará la convocatoria</t>
  </si>
  <si>
    <t>La Dirección de Protección informa que "... se está buscando realizar la primera mesa vía virtual el 12 de junio; una vez se tenga respuesta se iniciará la convocatoria".</t>
  </si>
  <si>
    <t>Esta mesa está programada para el segundo semestre del año</t>
  </si>
  <si>
    <t>La Dirección de Protección informó que esta actividad está programada para el segundo semestre del año.</t>
  </si>
  <si>
    <t>Esta mesa está programada para el segundo semestre del año, la propuesta es realizarla en el último trimestre.</t>
  </si>
  <si>
    <t xml:space="preserve">La Dirección de Protección informa que la propuesta es realizar la mesa en el último trimestre del año. </t>
  </si>
  <si>
    <t>Se ha adelantado la primera fase de la actividad de flexibilización y se continua trabajando en la identificación de temáticas que se deben trabajar en los grupos de apoyo virtuales en pro de fortalecer los vínculos existentes.  Se realizó la ctualización de relaciones existentes para iniciar identificación de falencias en la consolidación y desarrollo del vinculo. Se encuentra en proceso de revisión la viabilidad de continuar con el proceso de suscripción del covenio.</t>
  </si>
  <si>
    <t>Familias y personas solteras que ya se han vinculado a la estrategia y se confirmó su actual participación.</t>
  </si>
  <si>
    <t>Es de aclarar que a la fecha se ha confirmado la continuidad de los participantes y que en abril se inicia el fortalecimeinto virtual con grupos focales.</t>
  </si>
  <si>
    <t>Fortalecer el establecimiento de vínculos para relaciones exitosas.
Una vez se levante la medida de distanciamiento social vincular el mayor número de familias o personas solteras.</t>
  </si>
  <si>
    <t>Construcción matriz relaciones activas 2020</t>
  </si>
  <si>
    <t>618 (Relaciones afectivas)</t>
  </si>
  <si>
    <t xml:space="preserve">Se observó matriz de relaciones activas 2020 con un registro de 618 Relaciones Activas de las Regionales: Casanare, Córdoba, Atlántico, Huila, Antioquia, Nariño, Tolima, Cundinamarca, Caquetá, Caldas, Sucre, Bogotá, Bolívar y Cauca, </t>
  </si>
  <si>
    <t>Información consultada en: https://icbfgob.sharepoint.com/:f:/s/MICROSITIOPLANANTICORRUPCIN2020/ErHOfql2MfVIjiK2bR0awiYBs5oGENhSHrozElrn5Wdv4w?e=b889ou
Excel "Act 3 BASE RELACIONES ACTIVAS PARA EL 2020"</t>
  </si>
  <si>
    <t>Actualización de relaciones existentes para iniciar identificación de falencias en la consolidación y desarrollo del vinculo.
Se encuentra en proceso de revisión la viabilidad de continuar con el proceso de suscripción del covenio.
Seguimiento a los canales de comunicación propuestos en la flexibilización a la estretagia de referentes afectivos.</t>
  </si>
  <si>
    <t xml:space="preserve">Se ha adelantado la primera fase de la actividad de flexibilización y se continua trabajando en la identificación de temáticas que se deben trabajar en los grupos de apoyo virtuales en pro de fortalecer los vínculos existentes.   </t>
  </si>
  <si>
    <t>Familias o personas solteras que ya se han vinculado a la estrategia y se confirmó su actual participación</t>
  </si>
  <si>
    <t>Fortalecer el establecimiento de vínculos para relaciones exitosas.
Una vez se levante la medida de distanciamiento social, vincular el mayor número de familias o personas solteras.</t>
  </si>
  <si>
    <t>Resumen de las reunión realizada</t>
  </si>
  <si>
    <t xml:space="preserve">Se observó documento word "Reunión Lideres Técnicos Regionales con Relaciones Activas " en donde relacionan la reunión de fecha 21/04/2020 la cual conto con participación las Regionales Antioquia, Cundinamarca, Valle, Caldas, Santander, Huila, Norte de Santander, Tolima, Arauca, Nariño, Bogotá, Cauca, Boyacá, Casanare y Atlántico; relacionando un cuadro con 711 Relaciones Activas. </t>
  </si>
  <si>
    <t>Información consultada en: https://icbfgob.sharepoint.com/:f:/s/MICROSITIOPLANANTICORRUPCIN2020/ErHOfql2MfVIjiK2bR0awiYBs5oGENhSHrozElrn5Wdv4w?e=b889ou
Correo electrónico de fecha 08/05/2020 Asunto: "Monitoreo del Plan de Participación Ciudadana 2020 marzo, Reunión Líderes Técnicos". 
Documento word "Reunión Lideres Técnicos Regionales con Relaciones Activas ".</t>
  </si>
  <si>
    <t>Lineamiento adopciones:
* 27/12/2019 - publicación del lineamiento técnico administrativo del programa de adopción -  áreas misionales
* 24/02/2020 remisión de observaciones lineamiento técnico administrativo del programa de adopción - consolidado áreas misionales 
* 28/02/2020 publicación del lineamiento técnico administrativo del programa de adopción -  subdirección general
* 25/3/2020 remisión de observaciones lineamiento técnico administrativo del programa de adopción - consolidado subdirección general
* 27/3/2020 publicación del lineamiento técnico administrativo del programa de adopción - registro de observaciones dirección de planeación y control de gestión
* 25/3/2020 publicación del lineamiento técnico administrativo del programa de adopción - registro de observaciones nivel zonal y regional
Lineamiento Ruta PARD
Se reciben 112 observaciones por parte de las misionales. Se realizan los ajustes pertinentes y se contesta si se incorporaron o no cada una de las sugerencias, justificadamente. Se envía documento consolidado a las Regionales para que las mismas alleguen las respectivas observaciones hasta el día 16 de abril.</t>
  </si>
  <si>
    <t>Adopciones: correos electrónicos- versiones de los documentos - y formatos consolidados de observaciones
Lineamiento Ruta PARD correos electrónicos de publicación de documento y respuesta a las observaciones.</t>
  </si>
  <si>
    <r>
      <t xml:space="preserve">Se evidenciaron correos electrónicos con observaciones realizadas a los documentos preliminares de lineamientos y formatos del Proceso de Adopción y Proceso Administrativo de Restablecimiento de Derechos - PARD con el fin de promover la construcción participativa de los mismos. 
</t>
    </r>
    <r>
      <rPr>
        <sz val="10"/>
        <color rgb="FF0070C0"/>
        <rFont val="Calibri"/>
        <family val="2"/>
        <scheme val="minor"/>
      </rPr>
      <t/>
    </r>
  </si>
  <si>
    <t xml:space="preserve">Lineamiento adopciones:
• 14/04/2020 RECEPCIÓN DE OBSERVACIONES PROCEDENTES DE LA DIRECCIÓN DE PLANEACIÓN Y CONTROL DE LA GESTIÓN 
• 20/04/2020 – CORREO ELECTRÓNICO DE AMPLIACIÓN DE FECHA - REGISTRO DE OBSERVACIONES NIVEL ZONAL Y REGIONAL- LINEAMIENTO TÉCNICO ADMINISTRATIVO DEL PROGRAMA DE ADOPCIÓN. Teniendo en cuenta que una vez agotado el término establecido para la recepción de observaciones procedentes del nivel Zonal y Regional, con un ánimo garantista  la Subdirección de adopciones se permitió  ampliar el término inicialmente establecido. Lo anterior en aras de acoger la solicitud de muchas regionales en donde se demandó un poco más de tiempo para revisión del documento por las distintas dinámicas asociadas a los turnos de descanso compensado tanto de la semana santa y la subsiguiente, así como la coincidencia con revisión de otros documentos de la Dirección. 
• 22/04/2020  FINALIZACIÓN DE LA FECHA DE RECEPCIÓN PARA NIVEL REGIONAL
• 23/04/2020 INCORPORACIÓN OBSERVACIONES - DIRECCIÓN DE PLANEACIÓN Y CONTROL DE GESTIÓN
• 23/04/2020 APROBACIÓN DE LA INCORPORACIÓN DE OBSERVACIONES
• 24/04/2020 INICIO DE LA REVISIÓN DE LAS OBSERVACIONES PROCEDENTES DE LOS NIVELES ZONAL Y REGIONAL: la cual se encuentra en curso teniendo en cuenta el número de observaciones y el contenido de las mismas
Lineamiento Ruta PARD
El día 19 de abril se envía correo  a las Regionales , mediante el cual se informa que considerando la contingencia, las Regionales que no habían podido subir sus observaciones a las NAS, podrían enviarlas al correo de la Coordinación de Autoridades Administrativas, hasta el 20 de abril (el plazo inicial era hasta el 16 de abril), en el correo se adjuntan nuevamente los Lineamientos y la Tabla de observaciones que se debe llenar.
Se elaboró cronograma de actualización de los Lineamientos modelo de atención Restablecimiento de Derechos y Responsabilidad Penal Adolescente:
</t>
  </si>
  <si>
    <t>Adopciones: correos electrónicos- versiones de los documentos - y formatos consolidados de observaciones
Lineamiento Ruta PARD correos electrónicos deamplización del plazo.
Cronograma de actualización de lineamientos de los modelos de atención SRPA y Restablecimiento de Derechos</t>
  </si>
  <si>
    <t xml:space="preserve">Se evidenciaron gestiones a través de correos electrónicos con observaciones realizadas a los documentos preliminares de lineamientos y formatos relacionados con el Proceso de Adopción y Proceso Administrativo de Restablecimiento de Derechos - PARD con: Subdirección de Adopciones,  Subdirección de Mejoramiento Organizacional, Regionales y Centros Zonales.
La referente de protección informó que a la fecha solo se ha realizado consulta con dependencias del ICBF y una vez se consolide un solo documento como entidad se publicara para la participación de los demás partes interesadas. </t>
  </si>
  <si>
    <r>
      <t xml:space="preserve">Información consultada en: https://icbfgob.sharepoint.com/:f:/s/MICROSITIOPLANANTICORRUPCIN2020/ErHOfql2MfVIjiK2bR0awiYBs5oGENhSHrozElrn5Wdv4w?e=b889ou
Correos electrónicos de Fechas:
- 20/04/2020 Asunto: AMPLIACIÓN DE FECHA - REGISTRO DE OBSERVACIONES NIVEL ZONAL Y REGIONAL- LINEAMIENTO TÉCNICO ADMINISTRATIVO DEL PROGRAMA DE ADOPCIÓN.
-  23/04/2020 Asunto: INCORPORACIÓN OBSERVACIONES - DIRECCIÓN DE PLANEACIÓN Y CONTROL DE GESTIÓN: 5:28 pm
- 14/04/2020 Asunto: Observaciones lineamiento adopciones
- 23/04/2020 Asunto:INCORPORACIÓN OBSERVACIONES - DIRECCIÓN DE PLANEACIÓN Y CONTROL DE GESTIÓN: 8:37 pm
- 14/04/2020 Asunto: PUBLICACIÓN DEL LINEAMIENTO TÉCNICO ADMINISTRATIVO DEL PROGRAMA DE ADOPCIÓN - REGSITRO DE OBSERVACIONES NIVEL ZONAL Y REGIONAL.
</t>
    </r>
    <r>
      <rPr>
        <sz val="10"/>
        <color rgb="FF0070C0"/>
        <rFont val="Calibri"/>
        <family val="2"/>
        <scheme val="minor"/>
      </rPr>
      <t/>
    </r>
  </si>
  <si>
    <t>En el presente trimestre se finalizó el diseño de la herramienta de caracterización y seguimiento a las mesas de participación de niños, niñas y adolescentes, y se envío por parte del Subdirector de Articulación Territorial a los referentes regionales del SNBF el dilingeciamiento de la información.
Una vez se cuenten con el reporte de las entidades territoriales se conocerá el estado de las mesas en las 32 focalizadas</t>
  </si>
  <si>
    <t>Correo de la matriz enviada para la obtención el reporte</t>
  </si>
  <si>
    <t xml:space="preserve">Se evidenció documento Word con copia de correo electrónico de fecha 1 de abril de 2020 de la Subdirección de Articulación Territorial del SNBF en el cual informa que se compartió la herramienta de seguimiento y monitoreo a la mesa de participación de NNA.  </t>
  </si>
  <si>
    <t>Información consultada en: https://icbfgob.sharepoint.com/:f:/s/MICROSITIOPLANANTICORRUPCIN2020/ErHOfql2MfVIjiK2bR0awiYBs5oGENhSHrozElrn5Wdv4w?e=b889ou
Documento en Word con Correo electrónico del 01/04/2020 Asunto: "Herramienta de seguimiento y monitoreo de las Mesas de Participación".</t>
  </si>
  <si>
    <t>Planeación de la actividad. El primero de los grupos focales se tenía previsto para el mes de marzo pero dada la situación derivada de la pandemia del COVID - 19, se tuvo que posponer hasta nueva orden.</t>
  </si>
  <si>
    <t xml:space="preserve">La Dirección de Familias y Comunidades informó que dada la situación derivada de la pandemia del COVID - 19, se tuvo que posponer hasta nueva orden las actividades. </t>
  </si>
  <si>
    <t>En la actualidad, ante la coyuntura del COVID 19, las actividades planeadas se encuentran en espera de desarrollo. Se contemplaba realizar el primero para finales de marzo, pero dada la situación se tuvo que posponer hasta nueva orden.</t>
  </si>
  <si>
    <t>No Aplica</t>
  </si>
  <si>
    <t>La Dirección de Dirección de Familias y Comunidades informó que debido a la situación actual por el COVID 19, las actividades se tuvieron que posponer hasta nueva orden.</t>
  </si>
  <si>
    <t xml:space="preserve">La Dirección de Familias y Comunidades informó que este compromiso de validación quedan supeditado a las definiciones que se deriven del manejo de la emergencia social y económica del Covid - 19. </t>
  </si>
  <si>
    <t>Ante la situación de emergencia social y económica derivada del COVID 19, se revisa la viabilidad de cumplimiento de las actividades proyectadas en el plan de participación ciudadana - Vigencia 2020 y se presenta propuesta de ajuste a las compromisos (mensaje de correo electrónico de fecha abril 13). Nos encontramos en espera de las definiciones pertinentes por parte del Comité de Gestión y Desempeño.</t>
  </si>
  <si>
    <t>la Dirección de Familias y Comunidades informó que ante la situación de emergencia social y económica derivada del COVID 19 se presentó propuesta de ajuste y está a la espera de la aprobación por parte del Comité de Gestión y Desempeño.</t>
  </si>
  <si>
    <t>El indicador de gestión de PQRS  para los meses de enero (98.8%)  y febrero (96.6%) se mantuvo en nivel adecuado. El reporte del Indicador del mes de marzo se realizará en el mes de mayo, toda vez que hasta el 22 de abril se contará con la información consolidada, de acuerdo al memorando (adjunto) no. 202013300000021143 del 07 de febrero de 2020 de la Subdirección de Monitoreo y Evaluación para la vigencia 2020, en donde se socializa el cronograma de reporte para el monitoreo y seguimiento a la gestión institucional vigencia 2020.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t>
  </si>
  <si>
    <t>Ciudadanos peticionarios</t>
  </si>
  <si>
    <t xml:space="preserve">Reportes de indicadores para el tablero de control. Memorando cronograma reporte. </t>
  </si>
  <si>
    <t xml:space="preserve">El reporte de marzo, se entregará en el mes de mayo, con el reporte de la gestión realizada en abril. </t>
  </si>
  <si>
    <t>Se evidenció Memorando radicado No. 202013300000021143 del 07/02/2020 Asunto: "Cronograma de reporte para el monitoreo y seguimiento a la gestión 2020", en el que detallan fechas de los reportes en la herramienta SIMEI.
Se evidenció correo electrónico del 12/03/2020 donde socializan el resultado de los indicadores del Proceso Relación el Ciudadano correspondiente al mes de Enero de 2020, con un porcentaje de Gestión de PQRS = 98.8%
Se evidenció correo electrónico del 25/03/2020 donde socializan el resultado de los indicadores del Proceso Relación el Ciudadano correspondiente al mes de Febrero de 2020, con un porcentaje de Gestión de PQRS = 96.6%</t>
  </si>
  <si>
    <t>Información consultada en: https://icbfgob.sharepoint.com/:f:/s/MICROSITIOPLANANTICORRUPCIN2020/ErHOfql2MfVIjiK2bR0awiYBs5oGENhSHrozElrn5Wdv4w?e=b889ou
Memorando radicado No. 202013300000021143 del 07/02/2020
Correo electrónico del 12/03/2020 12:39 p. m. con Asunto "INDICADORES RELACIÓN CON EL CIUDADANO ENERO 2020 (FINAL)
Correo electrónico del 25/03/2020 9:38 p. m. con Asunto "INDICADORES RELACIÓN CON EL CIUDADANO FEBRERO 2020 (FINAL)</t>
  </si>
  <si>
    <t>El indicador de gestión de PQRS  para el mes de marzo fue de 98.8%,  se mantuvo en nivel adecuado. El reporte del Indicador del mes de abril se realizará en el mes de junio.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se informa que los indicadores para el proceso de relación con el ciudadano, se ajustaron a lo dispuesto al decreto 491 de 2020, teniendo en cuenta que las peticiones radicadas a partir del 12 de marzo de 2020 y hasta el 30 de mayo de 2020 o que se encontraban en curso (en términos), dentro de este periodo, así se hayan radicado con anterioridad. Es importante aclarar que lo anterior aplica, siempre y cuando no se afecten derechos fundamentales ni servicios públicos esenciales. En cuanto a los demás términos señalados en la Ley 1755 de 2015, se continuará igual.</t>
  </si>
  <si>
    <t xml:space="preserve">
Se evidenció correo electrónico del 22/04/2020 donde socializan el resultado de los indicadores del Proceso Relación el Ciudadano correspondiente al mes de Marzo de 2020, con un porcentaje de Gestión de PQRS = 96.7%</t>
  </si>
  <si>
    <t xml:space="preserve">Información consultada en: https://icbfgob.sharepoint.com/:f:/s/MICROSITIOPLANANTICORRUPCIN2020/ErHOfql2MfVIjiK2bR0awiYBs5oGENhSHrozElrn5Wdv4w?e=b889ou
Correo electrónico del 22 de abril de 2020 Asunto: "INDICADORES RELACIÓN CON EL CIUDADANO MARZO 2020 (FINAL)" </t>
  </si>
  <si>
    <t xml:space="preserve">El centro de Contacto, realizó encuestas de satisfacción a los ciudadanos peticionarios del ICBF. Según lo programado en la planeación, el informe trimestral de resultados será presentado por el Centro de Contacto en el mes de abril, por lo que aún no se asocia la evidencia de cumplimiento. </t>
  </si>
  <si>
    <t>Actividad  en proceso de ajuste debido cambios en los tiempos de entrega de los reportes de medición realizados por el Centro de Contacto.</t>
  </si>
  <si>
    <t>La Dirección de Servicios y Atención indicó que  el informe trimestral de resultados será presentado por el Centro de Contacto en el mes de abril.</t>
  </si>
  <si>
    <t xml:space="preserve">En el marco del desarrollo del Procedimiento de Alertas y Eventos Críticos del Canal Presencial, se ejecuta la clasificación de Alertas como resultado de las situaciones críticas que generan mayor grado de insatisfacción. Dicha clasificación se da como resultado de la aplicación de la encuesta vía telefónica al ciudadano a partir de la muestra recibida por parte del el área de Planeación del ICBF.  Técnica de investigación: Encuesta Outbound aplicada por canal telefónico.
Ámbito geográfico: Nacional (Colombia).
Universo: Registros realizados en el aplicativo SIM bajo el tipo de petición DP – Información y Orientación (IO) a ciudadanos que acuden al Centro Zonal o Regional.
Base: 6289 registros (24 de febrero – 22 de marzo).
Rango Temporal: 1 – 31 de marzo del 2020.
</t>
  </si>
  <si>
    <t>Ciudadanos peticionarios (Canal Presencial)</t>
  </si>
  <si>
    <t>De acuerdo a los resultados, la DSYA genera acciones correctivas</t>
  </si>
  <si>
    <t xml:space="preserve">L a DSYA formula y aplica acciones de mejora de acuerdo a los resultados de las mediciones de satisfacción realizadas; se reportarán en los siguientes meses las acciones de mejora adoptadas. </t>
  </si>
  <si>
    <t xml:space="preserve">Primer informe trimestral de encuestas de satisfacción. </t>
  </si>
  <si>
    <t xml:space="preserve">Se evidenció presentación PPT "¡Q Outsourcing Encuestas Puntos de Atención I. C. B. F. Marzo 2020" con los resultados de la encuesta. </t>
  </si>
  <si>
    <t>Información consultada en: https://icbfgob.sharepoint.com/:f:/s/MICROSITIOPLANANTICORRUPCIN2020/ErHOfql2MfVIjiK2bR0awiYBs5oGENhSHrozElrn5Wdv4w?e=b889ou
1 PF Presentación PPT "¡Q Outsourcing Encuestas Puntos de Atención I. C. B. F. Marzo 2020" el cual presentan el resultado y valoración de las respuestas obtenidas tras la aplicación del instrumento  y el comparativo con los resultados obtenidos durante el primer trimestre del año 2020.".</t>
  </si>
  <si>
    <t xml:space="preserve">Porcentaje de ejecución del PPC2020 PERIODO ENERO - MARZO </t>
  </si>
  <si>
    <t>Angela Parra
Ivan Lerma</t>
  </si>
  <si>
    <r>
      <t xml:space="preserve">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t>
    </r>
    <r>
      <rPr>
        <b/>
        <sz val="10"/>
        <rFont val="Arial"/>
        <family val="2"/>
      </rPr>
      <t>Evidencia</t>
    </r>
    <r>
      <rPr>
        <sz val="10"/>
        <rFont val="Arial"/>
        <family val="2"/>
      </rPr>
      <t xml:space="preserve">
Correo electrónico del 15/04/2020 - Asunto: PLAN DE INCENTIVOS DSyA</t>
    </r>
  </si>
  <si>
    <r>
      <t xml:space="preserve">Se evidenció correo electrónico del  22/04/2020 entre los profesionales de la Dirección de Servicios y Atención con el documento "ANALISIS SISTEMA DIGITAL DE ASIGNACION DE TURNOS - I Trimestre de 2020" el cual se encuentra en análisis. 
</t>
    </r>
    <r>
      <rPr>
        <b/>
        <sz val="10"/>
        <rFont val="Arial"/>
        <family val="2"/>
      </rPr>
      <t>Evidencia</t>
    </r>
    <r>
      <rPr>
        <sz val="10"/>
        <rFont val="Arial"/>
        <family val="2"/>
      </rPr>
      <t xml:space="preserve">
Correo electrónico del 22/04/2020 - Asunto: RE: Informes SDAT- Marzo de 2020</t>
    </r>
  </si>
  <si>
    <t xml:space="preserve">             Fecha seguimiento: 30/04/2020</t>
  </si>
  <si>
    <r>
      <t xml:space="preserve">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t>
    </r>
    <r>
      <rPr>
        <b/>
        <sz val="10"/>
        <color theme="1"/>
        <rFont val="Arial"/>
        <family val="2"/>
      </rPr>
      <t>Evidencia</t>
    </r>
    <r>
      <rPr>
        <sz val="10"/>
        <color theme="1"/>
        <rFont val="Arial"/>
        <family val="2"/>
      </rPr>
      <t xml:space="preserve">
Correo electrónico del 31/01/2020 - Asunto: RV: Entrega Base de datos SIM - Muestreo Encuestas Telefónicas 2020.
Correo electrónico del 05/02/2020 - Asunto: RE: Entrega Base de datos SIM - Caracterización Peticionarios 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</si>
  <si>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t>
    </r>
    <r>
      <rPr>
        <b/>
        <sz val="10"/>
        <rFont val="Arial"/>
        <family val="2"/>
      </rPr>
      <t>Evidencia:</t>
    </r>
    <r>
      <rPr>
        <sz val="10"/>
        <rFont val="Arial"/>
        <family val="2"/>
      </rPr>
      <t xml:space="preserve">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t>
    </r>
  </si>
  <si>
    <r>
      <t xml:space="preserve">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t>
    </r>
    <r>
      <rPr>
        <b/>
        <sz val="10"/>
        <rFont val="Arial"/>
        <family val="2"/>
      </rPr>
      <t xml:space="preserve">Evidencia:
- </t>
    </r>
    <r>
      <rPr>
        <sz val="10"/>
        <rFont val="Arial"/>
        <family val="2"/>
      </rPr>
      <t xml:space="preserve">Informe de PQRS, Reporte de Amenazas o Vulneración de Derechos y solicitudes de acceso a la información Enero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Febrero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13.
- Informe de PQRS, Reporte de Amenazas o Vulneración de Derechos y solicitudes de acceso a la información Marzo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En los siguientes enlaces se evidenció la publicación de los informes:
Portal web ruta: https://www.icbf.gov.co/servicios/informes-boletines-pqrds
Intranet ruta: https://intranet.icbf.gov.co/secretaria-general/direccion-de-servicios-y-atencion/procesos-y-eventos.</t>
    </r>
  </si>
  <si>
    <r>
      <t>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t>
    </r>
    <r>
      <rPr>
        <i/>
        <sz val="10"/>
        <rFont val="Arial"/>
        <family val="2"/>
      </rPr>
      <t xml:space="preserve">
</t>
    </r>
    <r>
      <rPr>
        <sz val="10"/>
        <rFont val="Arial"/>
        <family val="2"/>
      </rPr>
      <t xml:space="preserve">
</t>
    </r>
    <r>
      <rPr>
        <b/>
        <sz val="10"/>
        <rFont val="Arial"/>
        <family val="2"/>
      </rPr>
      <t>Evidencia</t>
    </r>
    <r>
      <rPr>
        <sz val="10"/>
        <rFont val="Arial"/>
        <family val="2"/>
      </rPr>
      <t xml:space="preserve">
Correo electrónico del 18/03/2020 - Asunto: Comunicación Medición de Satisfacción y Alertas Eventos Críticos 2020</t>
    </r>
  </si>
  <si>
    <t>1. Definir restricción de acceso a los archivos centrales del ICBF.</t>
  </si>
  <si>
    <t>Seguimiento a los esquemas de control de los AAVN</t>
  </si>
  <si>
    <t>Generar procesos de acompañamiento y asesoría a las Regionales del ICBF para  la cualificación de las actuaciones administrativas y  fallos que emiten los Defensores de Familia para definir la situación jurídica de los niños, niñas y adolescentes con sustento factico y probatorio.</t>
  </si>
  <si>
    <t>Promover la identificación de la información clasificada y reservada de la entidad entre los colaboradores de la Entidad como estrategia de mitigación del riesgo de Uso Indebido de la Información Reservada y Clasificada</t>
  </si>
  <si>
    <t>CONTRATACIÓN
Realizar capacitaciones en temas de procesos de selección y contratación (etapas precontractual y contractual). Canal de consultas regionales dispuesto para resolver inquietudes contractuales.</t>
  </si>
  <si>
    <t>Proceso de Adquisición de Bienes y Servicios por parte de la  Dirección de Contratación, se evidencia, reportes los días 06/03/2020, 13/04/2020 y 05/05/2020:
Actividad Trimestral: Se evidenció que el día 06/03/2020 se incorporaron a ISolución, 4 capacitaciones adelantadas los días 126/03/2020 y 13, 14, 18 y 19 de febrero de 2020: concernientes a. 
1.	Correo electrónico de video conferencia componente JCO EAS de liquidación videoconferencia realizada en el día de ayer (26/03/2020), con lista de asistencias de Manizales, Cauca, Sucre, Guaviare, Cesar, Caldas. Lista de asistencia video conferencia seguimiento supervisión de fechas 13, 14, 18 y 19 de febrero.
2. Correo electrónico de citación a seguimiento a indicadores de Liquidaciones y de Actas de Finalización y Cierre Financiero, Regional ICBF Meta de fecha 02/04/2020.
No se evidencian: 
1. 	 Memorias de las capacitaciones adelantadas.
La Oficina de Control  Interno evidenció que esta actividad se encuentra en Avance.
Recomendación: La OCI recomienda adicionar las memorias de cada una de las capacitaciones adelantadas.</t>
  </si>
  <si>
    <t>Frente a la ejecución de las Acciones Asociadas al Proceso de Adquisición de Bienes y Servicios por parte de la  Dirección de Contratación, se evidencia reporte lo días 13/04/2020 y 05/05/2020: 
Actividad Trimestral: Se evidencio un pantallazo de las  actas del Comité de Contratación anexas a las NAS, en donde se evidencia la publicación de las actas del comité de contratación.
La Oficina de Control  Interno evidenció que esta actividad se encuentra en Avance.</t>
  </si>
  <si>
    <r>
      <t xml:space="preserve">Frente a la ejecución de las Acciones Asociadas al Proceso de Adquisición de Bienes y Servicios por parte de la </t>
    </r>
    <r>
      <rPr>
        <b/>
        <sz val="11"/>
        <color theme="1"/>
        <rFont val="Calibri"/>
        <family val="2"/>
        <scheme val="minor"/>
      </rPr>
      <t>Dirección de Contratación,</t>
    </r>
    <r>
      <rPr>
        <sz val="11"/>
        <color theme="1"/>
        <rFont val="Calibri"/>
        <family val="2"/>
        <scheme val="minor"/>
      </rPr>
      <t xml:space="preserve"> se evidencia:
Actividad Trimestral: Se evidenció que el día 06/03/2020 se incorporaron a Isolucion, tres correos electrónicos de control de legalidad adelantados por la Sede.
En igual forma el día 05/05/2020, fueron incorporados tres correos electrónicos de control de legalidad adelantados por la Sede. 
</t>
    </r>
    <r>
      <rPr>
        <sz val="11"/>
        <color rgb="FF0000FF"/>
        <rFont val="Calibri"/>
        <family val="2"/>
        <scheme val="minor"/>
      </rPr>
      <t xml:space="preserve">
La Oficina de Control Interno evidenció que esta actividad se encuentra en Avance.</t>
    </r>
  </si>
  <si>
    <r>
      <t xml:space="preserve">Frente a la ejecución de las Acciones Asociadas al Proceso de Adquisición de Bienes y Servicios por parte de la  </t>
    </r>
    <r>
      <rPr>
        <b/>
        <sz val="11"/>
        <color theme="1"/>
        <rFont val="Calibri"/>
        <family val="2"/>
        <scheme val="minor"/>
      </rPr>
      <t>Dirección de Contratación,</t>
    </r>
    <r>
      <rPr>
        <sz val="11"/>
        <color theme="1"/>
        <rFont val="Calibri"/>
        <family val="2"/>
        <scheme val="minor"/>
      </rPr>
      <t xml:space="preserve"> se evidenció reporte de actividades los días 13/04/2020 y 05/05/2020: 
Actividad Trimestral:
* Se evidenció correo electrónico del 16/03/2020 sobre la instructivo sobre publicación de Informes de Supervisión en la Plataforma SECOPII.
* Reiteración de la solicitud sobre publicación de Informes de Supervisión en la Plataforma SECOP II. correo electrónico del 24/04/2020.
* Correo electrónico por medio de cual se informa a las Regionales que en el marco de la actual emergencia sanitaria ocasionada por el virus COVID-19, el Contralor General de la República, todas las Entidades, deben reportar diariamente la contratación realizada en el marco de la urgencia manifiesta y de la emergencia sanitaria.
* Correos electrónicos  del 12 y 18/03/2020, por medio del cual se envió las minutas correspondientes al clausulado especifico CRN, Clausulado General CRN, Clausulado especifico Convenios AAVN, Clausulado General Convenio AAVN.
</t>
    </r>
    <r>
      <rPr>
        <sz val="11"/>
        <color rgb="FF0000FF"/>
        <rFont val="Calibri"/>
        <family val="2"/>
        <scheme val="minor"/>
      </rPr>
      <t>La Oficina de Control  Interno evidenció que esta actividad se encuentra en Avance.</t>
    </r>
  </si>
  <si>
    <r>
      <t xml:space="preserve">Frente a la ejecución de las Acciones Asociadas al Proceso de Adquisición de Bienes y Servicios por parte de la  </t>
    </r>
    <r>
      <rPr>
        <b/>
        <sz val="11"/>
        <color theme="1"/>
        <rFont val="Calibri"/>
        <family val="2"/>
        <scheme val="minor"/>
      </rPr>
      <t>Dirección de Contratación,</t>
    </r>
    <r>
      <rPr>
        <sz val="11"/>
        <color theme="1"/>
        <rFont val="Calibri"/>
        <family val="2"/>
        <scheme val="minor"/>
      </rPr>
      <t xml:space="preserve"> se evidenció reporte de actividades los días 13/04/2020: 
Actividad Trimestral:
* Se evidenció escaneado el expediente 1042 del 2020.
* Se evidenció escaneado el expediente 1041 del 2020.
</t>
    </r>
    <r>
      <rPr>
        <sz val="11"/>
        <color rgb="FF0000FF"/>
        <rFont val="Calibri"/>
        <family val="2"/>
        <scheme val="minor"/>
      </rPr>
      <t>La Oficina de Control  Interno evidenció que esta actividad se encuentra en Avance.</t>
    </r>
  </si>
  <si>
    <r>
      <t xml:space="preserve">Frente a la ejecución de las Acciones Asociadas al Proceso de Adquisición de Bienes y Servicios por parte de la  </t>
    </r>
    <r>
      <rPr>
        <b/>
        <sz val="11"/>
        <color theme="1"/>
        <rFont val="Calibri"/>
        <family val="2"/>
        <scheme val="minor"/>
      </rPr>
      <t>Dirección de Contratación,</t>
    </r>
    <r>
      <rPr>
        <sz val="11"/>
        <color theme="1"/>
        <rFont val="Calibri"/>
        <family val="2"/>
        <scheme val="minor"/>
      </rPr>
      <t xml:space="preserve"> se evidenció reporte de actividades los días 06/03/2020: 
Actividad Trimestral:
* Se evidenció escaneado el expediente 1042 del 2020.
* Se evidenció escaneado el expediente 1041 del 2020.
</t>
    </r>
    <r>
      <rPr>
        <sz val="11"/>
        <color rgb="FF0000FF"/>
        <rFont val="Calibri"/>
        <family val="2"/>
        <scheme val="minor"/>
      </rPr>
      <t>La Oficina de Control  Interno evidenció que esta actividad se encuentra en Avance.</t>
    </r>
  </si>
  <si>
    <t>Frente a la ejecución de las Acciones Asociadas al Proceso de Adquisición de Bienes y Servicios por parte de la  Dirección de Primera Infancia, se evidenció reporte de actividades los días 07/03/2020: 
Actividad Semestral:
*El  primer reporte de visitas de supervisión se realizará con los avances del mes de ejecución de los contratos y los cuales fueron suscritos a finales del mes de marzo principios de abril, por lo que los informes se obtendrán a partir del mes de mayo del 2020.
La Oficina de Control  Interno evidenció que esta actividad se encuentra en Avance.</t>
  </si>
  <si>
    <t>Reporte cuatrimestral de memorandos de conflictos de intereses.</t>
  </si>
  <si>
    <t>Generar trimestralmente memorandos para recordar el conflicto de intereses.</t>
  </si>
  <si>
    <t>Fortalecer el Sistema Integral de Monitoreo y Evaluación Institucional  - SIMEI</t>
  </si>
  <si>
    <t xml:space="preserve">1. Socialización de ejemplos comunes de conflicto de intereses. </t>
  </si>
  <si>
    <t>Sensibilización a los Comités de Adopciones frente a la importancia de realizar revisión permanente a las solitudes de adopción en proceso de preparación y evaluación para el cumplimiento de todos los requisitos</t>
  </si>
  <si>
    <t>Sensibilización a los Comités de Adopciones frente a la importancia de llevar el control del número de familias aprobadas por rango de edad que tiene la regional</t>
  </si>
  <si>
    <r>
      <t xml:space="preserve">Frente a la ejecución de las Acciones Asociadas al  Proceso de Inspección Vigilancia y Control por parte de la </t>
    </r>
    <r>
      <rPr>
        <b/>
        <sz val="11"/>
        <color theme="1"/>
        <rFont val="Calibri"/>
        <family val="2"/>
        <scheme val="minor"/>
      </rPr>
      <t xml:space="preserve">Oficina de Aseguramiento de la Calidad, </t>
    </r>
    <r>
      <rPr>
        <sz val="11"/>
        <color theme="1"/>
        <rFont val="Calibri"/>
        <family val="2"/>
        <scheme val="minor"/>
      </rPr>
      <t xml:space="preserve">se evidenció reporte de actividades: 
</t>
    </r>
    <r>
      <rPr>
        <b/>
        <sz val="11"/>
        <color theme="1"/>
        <rFont val="Calibri"/>
        <family val="2"/>
        <scheme val="minor"/>
      </rPr>
      <t xml:space="preserve">1). </t>
    </r>
    <r>
      <rPr>
        <sz val="11"/>
        <color theme="1"/>
        <rFont val="Calibri"/>
        <family val="2"/>
        <scheme val="minor"/>
      </rPr>
      <t xml:space="preserve">Se evidenció incorporado en ISOLUCION el día 09/03/2020, TIPS anticorrupción del mes de febrero.
</t>
    </r>
    <r>
      <rPr>
        <b/>
        <sz val="11"/>
        <color theme="1"/>
        <rFont val="Calibri"/>
        <family val="2"/>
        <scheme val="minor"/>
      </rPr>
      <t xml:space="preserve">2). </t>
    </r>
    <r>
      <rPr>
        <sz val="11"/>
        <color theme="1"/>
        <rFont val="Calibri"/>
        <family val="2"/>
        <scheme val="minor"/>
      </rPr>
      <t xml:space="preserve">Se evidenció incorporado en ISOLUCION el día 14/04/2020, TIPS anticorrupción del mes de marzo.
</t>
    </r>
    <r>
      <rPr>
        <b/>
        <sz val="11"/>
        <color theme="1"/>
        <rFont val="Calibri"/>
        <family val="2"/>
        <scheme val="minor"/>
      </rPr>
      <t>3).</t>
    </r>
    <r>
      <rPr>
        <sz val="11"/>
        <color theme="1"/>
        <rFont val="Calibri"/>
        <family val="2"/>
        <scheme val="minor"/>
      </rPr>
      <t xml:space="preserve"> Se evidenció incorporado en ISOLUCION el día 07/05/2020, TIPS anticorrupción del mes de abril.
</t>
    </r>
    <r>
      <rPr>
        <sz val="11"/>
        <color rgb="FF0000FF"/>
        <rFont val="Calibri"/>
        <family val="2"/>
        <scheme val="minor"/>
      </rPr>
      <t>La Oficina de Control  Interno evidenció que esta actividad se encuentra en Avance.</t>
    </r>
  </si>
  <si>
    <r>
      <t xml:space="preserve">Frente a la ejecución de las Acciones Asociadas al Proceso de Inspección Vigilancia y Control por parte de la </t>
    </r>
    <r>
      <rPr>
        <b/>
        <sz val="11"/>
        <color theme="1"/>
        <rFont val="Calibri"/>
        <family val="2"/>
        <scheme val="minor"/>
      </rPr>
      <t xml:space="preserve">Oficina de Aseguramiento de la Calidad, </t>
    </r>
    <r>
      <rPr>
        <sz val="11"/>
        <color theme="1"/>
        <rFont val="Calibri"/>
        <family val="2"/>
        <scheme val="minor"/>
      </rPr>
      <t xml:space="preserve">se evidenció reporte de actividades: 
</t>
    </r>
    <r>
      <rPr>
        <b/>
        <sz val="11"/>
        <color theme="1"/>
        <rFont val="Calibri"/>
        <family val="2"/>
        <scheme val="minor"/>
      </rPr>
      <t xml:space="preserve">1). </t>
    </r>
    <r>
      <rPr>
        <sz val="11"/>
        <color theme="1"/>
        <rFont val="Calibri"/>
        <family val="2"/>
        <scheme val="minor"/>
      </rPr>
      <t xml:space="preserve">Se evidenció incorporado en ISOLUCION el día 10/03/2020:
* Acta de Reunión del 30/01/2020- Tema: Generar espacios de Gestión del Conocimiento con ocasión de dar a conocer las generalidades de atención a niños, niñas y adolescentes \víctimas del conflicto armado y reclutamiento ilícito- Lista de asistencia del 21/01/2020.
* Archivo Power Point - Gestión del conocimiento, Grupo de Auditorias de Calidad, enero de 2020.
*Lista de asistencia 18/02/2020, presentación cierre vigencia 2019.
* Acta de Reunión del 11/02/2020- componente financiero en desarrollo de las Visitas de Inspección.
*  Acta de Reunión del 11/02/2020- carga laboral de los profesionales del GAC.
</t>
    </r>
    <r>
      <rPr>
        <b/>
        <sz val="11"/>
        <color theme="1"/>
        <rFont val="Calibri"/>
        <family val="2"/>
        <scheme val="minor"/>
      </rPr>
      <t xml:space="preserve">2). </t>
    </r>
    <r>
      <rPr>
        <sz val="11"/>
        <color theme="1"/>
        <rFont val="Calibri"/>
        <family val="2"/>
        <scheme val="minor"/>
      </rPr>
      <t xml:space="preserve">Se evidenció incorporado en ISOLUCION el día 07/04/2020, lista de asistencia del 16/03/2020, sensibilización seguridad de la información.
</t>
    </r>
    <r>
      <rPr>
        <b/>
        <sz val="11"/>
        <color theme="1"/>
        <rFont val="Calibri"/>
        <family val="2"/>
        <scheme val="minor"/>
      </rPr>
      <t>3).</t>
    </r>
    <r>
      <rPr>
        <sz val="11"/>
        <color theme="1"/>
        <rFont val="Calibri"/>
        <family val="2"/>
        <scheme val="minor"/>
      </rPr>
      <t xml:space="preserve"> Se evidenció incorporado en ISOLUCION el día 07/05/2020, 
* Acta de Reunión del 27/04/2020- de Gestión del conocimiento Servicios de atención ICBF para emergencia sanitaria COVID- 19.
* Archivo Power Point - SOCIALIZACION MODELO DE PLANEACIÓN Y SISTEMA INTEGRADO DE GESTIÓN.
* Acta de reunión del 20/04/2020 a fin de Realizar Actualización del Procedimiento de Visitas de inspección y el Procedimiento de Auditorías
* Archivo Power Point “Principales Cambios”
SISTEMA DE RESPONSABILIDAD PENAL PARA ADOLESCENTE. 
* Acta de Reunión del 08/04/2020 a fin de Mesa de trabajo/ Gestión del conocimiento Actualización de Manuales operativos de las modalidades: Institucional, Comunitaria, Familiar y Propia e Intercultural y servicios de atención a la primera infancia y sus familias.
* Acta de Reunión del 02/04/2020 a fin de Realizar gestión del conocimiento acerca del Manual Operativo del Programa Generaciones 2.0.
* Archivo Power Point de GUÍA GESTIÓN DE RIESGOS Y PELIGROS.
</t>
    </r>
    <r>
      <rPr>
        <sz val="11"/>
        <color rgb="FF0000FF"/>
        <rFont val="Calibri"/>
        <family val="2"/>
        <scheme val="minor"/>
      </rPr>
      <t>La Oficina de Control Interno evidenció que esta actividad se encuentra en Avance.</t>
    </r>
  </si>
  <si>
    <r>
      <t xml:space="preserve">Frente a la ejecución de las Acciones Asociadas al  Proceso de Inspección Vigilancia y Control por parte de la </t>
    </r>
    <r>
      <rPr>
        <b/>
        <sz val="11"/>
        <color theme="1"/>
        <rFont val="Calibri"/>
        <family val="2"/>
        <scheme val="minor"/>
      </rPr>
      <t xml:space="preserve">Oficina de Aseguramiento de la Calidad, </t>
    </r>
    <r>
      <rPr>
        <sz val="11"/>
        <color theme="1"/>
        <rFont val="Calibri"/>
        <family val="2"/>
        <scheme val="minor"/>
      </rPr>
      <t xml:space="preserve">se evidenció reporte de actividades: 
</t>
    </r>
    <r>
      <rPr>
        <b/>
        <sz val="11"/>
        <color theme="1"/>
        <rFont val="Calibri"/>
        <family val="2"/>
        <scheme val="minor"/>
      </rPr>
      <t xml:space="preserve">1). </t>
    </r>
    <r>
      <rPr>
        <sz val="11"/>
        <color theme="1"/>
        <rFont val="Calibri"/>
        <family val="2"/>
        <scheme val="minor"/>
      </rPr>
      <t xml:space="preserve">Se evidenció incorporado en ISOLUCION el día 10/03/2020: Acta de Reunión del 27/01/2020- Tema: Establecer las regionales que se realizara visita en el 2020.
</t>
    </r>
    <r>
      <rPr>
        <b/>
        <sz val="11"/>
        <color theme="1"/>
        <rFont val="Calibri"/>
        <family val="2"/>
        <scheme val="minor"/>
      </rPr>
      <t xml:space="preserve">2). </t>
    </r>
    <r>
      <rPr>
        <sz val="11"/>
        <color theme="1"/>
        <rFont val="Calibri"/>
        <family val="2"/>
        <scheme val="minor"/>
      </rPr>
      <t xml:space="preserve">Se evidenció incorporado en ISOLUCION el día 08/04/2020: Acta de Reunión del 16/03/2020 a fin de ORIENTACIONES DE VISITAS A REGIONALES – OFICINA DE ASEGURAMIENTO DE LA CALIDAD – ACCIONES MAPA DE RIESGOS 2020. 
</t>
    </r>
    <r>
      <rPr>
        <b/>
        <sz val="11"/>
        <color theme="1"/>
        <rFont val="Calibri"/>
        <family val="2"/>
        <scheme val="minor"/>
      </rPr>
      <t>3</t>
    </r>
    <r>
      <rPr>
        <b/>
        <sz val="11"/>
        <rFont val="Calibri"/>
        <family val="2"/>
        <scheme val="minor"/>
      </rPr>
      <t xml:space="preserve">). </t>
    </r>
    <r>
      <rPr>
        <sz val="11"/>
        <rFont val="Calibri"/>
        <family val="2"/>
        <scheme val="minor"/>
      </rPr>
      <t xml:space="preserve">Se evidenció incorporado en ISOLUCION el día 08/05/2020: Se evidenció la misma acta incorporada en el mes de abril. 
</t>
    </r>
    <r>
      <rPr>
        <sz val="11"/>
        <color rgb="FF0000FF"/>
        <rFont val="Calibri"/>
        <family val="2"/>
        <scheme val="minor"/>
      </rPr>
      <t xml:space="preserve">
La Oficina de Control  Interno evidenció que esta actividad se encuentra en Avance.</t>
    </r>
  </si>
  <si>
    <t>Norte de Santander</t>
  </si>
  <si>
    <r>
      <t xml:space="preserve">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t>
    </r>
    <r>
      <rPr>
        <b/>
        <sz val="10"/>
        <color theme="1"/>
        <rFont val="Arial"/>
        <family val="2"/>
      </rPr>
      <t>Evidencias:</t>
    </r>
    <r>
      <rPr>
        <sz val="10"/>
        <color theme="1"/>
        <rFont val="Arial"/>
        <family val="2"/>
      </rPr>
      <t xml:space="preserve">
- https://twitter.com/ICBFColombia/status/1255543234501251072?s=19
- https://twitter.com/ICBFColombia/status/1216482736615018496?s=19
- https://www.youtube.com/playlist?list=PL95L1GDSvl5_bTdGPM69nZY_lZzMDDvDl
- https://twitter.com/ICBFColombia/status/1235724777442115584?s=19
- https://youtu.be/hD3PKgc8FDc</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</si>
  <si>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t>
    </r>
    <r>
      <rPr>
        <sz val="10"/>
        <color theme="1"/>
        <rFont val="Arial"/>
        <family val="2"/>
      </rPr>
      <t>Correos electrónicos -enviados por ÓscarJavier Bernal Parra- con el objeto de entregar los reportes del resultado de indicadores final del Proceso de Relación con el Ciudadano.</t>
    </r>
    <r>
      <rPr>
        <sz val="10"/>
        <color theme="1"/>
        <rFont val="Arial"/>
        <family val="2"/>
      </rPr>
      <t xml:space="preserve">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t>
    </r>
  </si>
  <si>
    <t>Actividad de periodicidad semestral.</t>
  </si>
  <si>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t>
    </r>
    <r>
      <rPr>
        <b/>
        <sz val="10"/>
        <rFont val="Arial"/>
        <family val="2"/>
      </rPr>
      <t xml:space="preserve">
Estados Financieros</t>
    </r>
    <r>
      <rPr>
        <sz val="10"/>
        <rFont val="Arial"/>
        <family val="2"/>
      </rPr>
      <t xml:space="preserve">:  Estados Financieros corte 31 diciembre 2019
Notas a los Estados Financieros 31 diciembre 2019
Portal web ruta: https://www.icbf.gov.co/transparencia/presupuesto/estados-financieros
</t>
    </r>
    <r>
      <rPr>
        <sz val="10"/>
        <color rgb="FFFF0000"/>
        <rFont val="Arial"/>
        <family val="2"/>
      </rPr>
      <t xml:space="preserve">
</t>
    </r>
    <r>
      <rPr>
        <sz val="10"/>
        <rFont val="Arial"/>
        <family val="2"/>
      </rPr>
      <t>Se recomienda tener en cuenta los tiempos determinados en el artículo 2 de la Resolución No. 079 del 30 de marzo de 2020 de la Contaduría General de la Nación respecto a la publicación de los estados financieros de enero, febrero y marzo.</t>
    </r>
  </si>
  <si>
    <t xml:space="preserve">El  primer seguimiento a la materialización de los riesgos se verifica con corte 30/05/2020 </t>
  </si>
  <si>
    <r>
      <t>Se  evidencia que la Entidad definió las directrices de Mesas públicas y rendición pública de cuentas para la vigencia 2020</t>
    </r>
    <r>
      <rPr>
        <b/>
        <sz val="10"/>
        <color theme="1"/>
        <rFont val="Arial"/>
        <family val="2"/>
      </rPr>
      <t xml:space="preserve">
Evidencia </t>
    </r>
    <r>
      <rPr>
        <sz val="10"/>
        <color theme="1"/>
        <rFont val="Arial"/>
        <family val="2"/>
      </rPr>
      <t xml:space="preserve">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t>
    </r>
  </si>
  <si>
    <r>
      <t xml:space="preserve">Los soportes presentandos dan cuenta del desarrollo de la actiividad 
</t>
    </r>
    <r>
      <rPr>
        <b/>
        <sz val="10"/>
        <rFont val="Arial"/>
        <family val="2"/>
      </rPr>
      <t xml:space="preserve">Evidencia </t>
    </r>
    <r>
      <rPr>
        <sz val="10"/>
        <rFont val="Arial"/>
        <family val="2"/>
      </rPr>
      <t xml:space="preserve">
Correo electrónico 31 de marzo 2020 Solicitud publicación de formatos a SMO
 Publicación pagina web de la Entidad  https://www.icbf.gov.co/rendicion-de-cuentas-icbf</t>
    </r>
  </si>
  <si>
    <r>
      <t>Se evidencia que la directrices e Instrumentos fueron socializados</t>
    </r>
    <r>
      <rPr>
        <b/>
        <sz val="10"/>
        <rFont val="Arial"/>
        <family val="2"/>
      </rPr>
      <t xml:space="preserve"> 
Evidencia </t>
    </r>
    <r>
      <rPr>
        <sz val="10"/>
        <rFont val="Arial"/>
        <family val="2"/>
      </rPr>
      <t xml:space="preserve">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t>
    </r>
  </si>
  <si>
    <t>La actividad tiene feha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</si>
  <si>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mess de Emero, febrero y marzo 2020</t>
    </r>
  </si>
  <si>
    <t>Actividad con fecha de compromiso 30/06/2020</t>
  </si>
  <si>
    <t>Actividad con fecha de compromiso 30/10/2020</t>
  </si>
  <si>
    <t>Actividad con fecha de compromiso 15/12/2020</t>
  </si>
  <si>
    <r>
      <t xml:space="preserve">Se observa en el memorando 47803 en la parte de generalidades que insta a los responsables a tomar el curso de aula virtual </t>
    </r>
    <r>
      <rPr>
        <b/>
        <sz val="10"/>
        <color theme="1"/>
        <rFont val="Arial"/>
        <family val="2"/>
      </rPr>
      <t xml:space="preserve">
Evidencia </t>
    </r>
    <r>
      <rPr>
        <sz val="10"/>
        <color theme="1"/>
        <rFont val="Arial"/>
        <family val="2"/>
      </rPr>
      <t xml:space="preserve">
MemorandoNo.202013000000047803Socialización directrices rendición de cuentas2020
Correo electrónico15 de abril 2020. Solcitud apertura curso 
</t>
    </r>
  </si>
  <si>
    <r>
      <t>Se observa que en los boletines ICBF sepublicaron  temas de rendción de cuentas</t>
    </r>
    <r>
      <rPr>
        <b/>
        <sz val="10"/>
        <color theme="1"/>
        <rFont val="Arial"/>
        <family val="2"/>
      </rPr>
      <t xml:space="preserve"> 
Evidencia </t>
    </r>
    <r>
      <rPr>
        <sz val="10"/>
        <color theme="1"/>
        <rFont val="Arial"/>
        <family val="2"/>
      </rPr>
      <t xml:space="preserve">
Boletin 12 de febrero 2020
Boletin ICBF N° 97 del 3 al 11 de febrero </t>
    </r>
  </si>
  <si>
    <r>
      <t xml:space="preserve">Se evidencia que las directrices fueron emitidas a nivel nacional </t>
    </r>
    <r>
      <rPr>
        <b/>
        <sz val="10"/>
        <color theme="1"/>
        <rFont val="Arial"/>
        <family val="2"/>
      </rPr>
      <t xml:space="preserve">
Evidencia 
</t>
    </r>
    <r>
      <rPr>
        <sz val="10"/>
        <color theme="1"/>
        <rFont val="Arial"/>
        <family val="2"/>
      </rPr>
      <t xml:space="preserve">Correo electrónico 13 marzo de 2020. Alcance memorandoNo.202013000000047803Socialización directrices rendiciónde cuentas2020
Correo electrónico 17 de abril 2020AlcanceMemorandoRendiciónPúblicadeCuentasyMesasPúblicas–Directrices2020
Memorandocon radicado  4780 del 2020-03-09 . Rendición pública de cuentas y mesas publicas -Directrices 2020 </t>
    </r>
  </si>
  <si>
    <r>
      <t xml:space="preserve">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t>
    </r>
    <r>
      <rPr>
        <b/>
        <sz val="10"/>
        <color theme="1"/>
        <rFont val="Arial"/>
        <family val="2"/>
      </rPr>
      <t xml:space="preserve">Evidencia </t>
    </r>
    <r>
      <rPr>
        <sz val="10"/>
        <color theme="1"/>
        <rFont val="Arial"/>
        <family val="2"/>
      </rPr>
      <t xml:space="preserve">
Informe de rendición de Cuentas y mesa publicas. !er  trimestre 2020</t>
    </r>
  </si>
  <si>
    <r>
      <t xml:space="preserve">Se evidencia la publicación del informe de Informe de Rendición de Cuentas en lasección Transparencia y acceso a la información pública en el siguiente link: https://www.icbf.gov.co/sites/default/files/informe_2019_posconflicto_final_-_11.pdf
</t>
    </r>
    <r>
      <rPr>
        <b/>
        <sz val="10"/>
        <color theme="1"/>
        <rFont val="Arial"/>
        <family val="2"/>
      </rPr>
      <t xml:space="preserve">
Evidencia 
I</t>
    </r>
    <r>
      <rPr>
        <sz val="10"/>
        <color theme="1"/>
        <rFont val="Arial"/>
        <family val="2"/>
      </rPr>
      <t xml:space="preserve">nforme de Rendición de Cuentas Enero de 2019-Diciembre2019 publicado </t>
    </r>
  </si>
  <si>
    <t>Actividad para el último bimestre de 2020</t>
  </si>
  <si>
    <t>NO CUMPLIDA</t>
  </si>
  <si>
    <r>
      <t>Se evidencia que la Entidad emitió las directirices para Mesas públicas y Rendición pública de cuentas</t>
    </r>
    <r>
      <rPr>
        <b/>
        <sz val="10"/>
        <color theme="1"/>
        <rFont val="Arial"/>
        <family val="2"/>
      </rPr>
      <t xml:space="preserve"> 
Evidencia </t>
    </r>
    <r>
      <rPr>
        <sz val="10"/>
        <color theme="1"/>
        <rFont val="Arial"/>
        <family val="2"/>
      </rPr>
      <t xml:space="preserve">
Correo electrónico 17 de abril 2020AlcanceMemorandoRendiciónPúblicadeCuentasyMesasPúblicas–Directrices2020
Memorandocon radicado  4780 del 2020-03-09 . Rendición Pública de Cuentas y Mesas Publicas -Directrices 2020 </t>
    </r>
  </si>
  <si>
    <r>
      <t xml:space="preserve">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t>
    </r>
    <r>
      <rPr>
        <b/>
        <sz val="10"/>
        <color theme="1"/>
        <rFont val="Arial"/>
        <family val="2"/>
      </rPr>
      <t xml:space="preserve">Evidencia 
</t>
    </r>
    <r>
      <rPr>
        <sz val="10"/>
        <color theme="1"/>
        <rFont val="Arial"/>
        <family val="2"/>
      </rPr>
      <t>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</si>
  <si>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Enero de 2020
</t>
    </r>
    <r>
      <rPr>
        <b/>
        <sz val="10"/>
        <color theme="1"/>
        <rFont val="Arial"/>
        <family val="2"/>
      </rPr>
      <t xml:space="preserve">
Evidencia
</t>
    </r>
    <r>
      <rPr>
        <sz val="10"/>
        <color theme="1"/>
        <rFont val="Arial"/>
        <family val="2"/>
      </rPr>
      <t>Informe seguimiento PAAC tercer cuatrimestre de 2019
Correo electrónico Publicación Seguimiento Plan Anticorrupción y Atención al Ciudadano - 31 Diciembre 2019</t>
    </r>
  </si>
  <si>
    <t>Actividad que inicia en Junio de 2020</t>
  </si>
  <si>
    <r>
      <t xml:space="preserve">Política de Gestión de Riesgos se encuentra publicada en la intranet y en la Web.
https://intranet.icbf.gov.co/sistema-integrado-de- y en la pagina web de la Entidad 
https://www.icbf.gov.co/instituto/sistema-integrado-gestion
</t>
    </r>
    <r>
      <rPr>
        <b/>
        <sz val="11"/>
        <rFont val="Calibri"/>
        <family val="2"/>
        <scheme val="minor"/>
      </rPr>
      <t xml:space="preserve">Evidencia 
</t>
    </r>
    <r>
      <rPr>
        <sz val="11"/>
        <rFont val="Calibri"/>
        <family val="2"/>
        <scheme val="minor"/>
      </rPr>
      <t>Pantallazo de la Política de Gestión de Riesgos en la Intranet y en la pagina WEB</t>
    </r>
  </si>
  <si>
    <t xml:space="preserve">Correos electrónicos, archivo de Excel que evidencia el monitoreo a la materialización de riesgos de corrupción. </t>
  </si>
  <si>
    <t xml:space="preserve">Correos electrónicos, archivo de Excel que evidencia el monitoreo  a los controles de los riesgos de corrupción. </t>
  </si>
  <si>
    <t>Actividad se desarrolla a partir de 15/12/2020</t>
  </si>
  <si>
    <r>
      <t xml:space="preserve">Se evidencia que realizó  el primer monitoreo a los controles establecidos para los riesgos de corrupción 
</t>
    </r>
    <r>
      <rPr>
        <b/>
        <sz val="10"/>
        <color theme="1"/>
        <rFont val="Arial"/>
        <family val="2"/>
      </rPr>
      <t xml:space="preserve">Evidencia </t>
    </r>
    <r>
      <rPr>
        <sz val="10"/>
        <color theme="1"/>
        <rFont val="Arial"/>
        <family val="2"/>
      </rPr>
      <t xml:space="preserve">
Matriz de controles 2020 en formato Excel </t>
    </r>
  </si>
  <si>
    <t>El indicador de riesgo se consolida el 30/05/20019</t>
  </si>
  <si>
    <t>Automatización de trámite con el fin de que el ciudadano pueda solicitar su tramite en línea</t>
  </si>
  <si>
    <t>Dirección de Protección, Dirección de Tecnología, Dirección de Servicios y Atención, Dirección de Planeación</t>
  </si>
  <si>
    <t>Dirección de Protección,  Dirección de Servicios y Atención, Dirección de Planeación</t>
  </si>
  <si>
    <r>
      <t xml:space="preserve">Se evidencia cumplimiento de la actividad mediante el informe final de Rendición pública de cuentas y mesa publica  publicada en el siguiente link:  https://www.icbf.gov.co/system/files/informe_final_rpc_y_mp_2019_.pdf
</t>
    </r>
    <r>
      <rPr>
        <b/>
        <sz val="10"/>
        <color theme="1"/>
        <rFont val="Arial"/>
        <family val="2"/>
      </rPr>
      <t>Evidencias</t>
    </r>
    <r>
      <rPr>
        <sz val="10"/>
        <color theme="1"/>
        <rFont val="Arial"/>
        <family val="2"/>
      </rPr>
      <t xml:space="preserve"> 
Informe rendición de Cuentas 2019 EDI DANE 
Reporte Final de de transparencia </t>
    </r>
  </si>
  <si>
    <t xml:space="preserve">Para esta actividad se solicita cambio de fecha del compromiso semestral por no tener información para reportar dada la emergencia Sanitaria. Correo electrónico del 6 de abril del 2020
</t>
  </si>
  <si>
    <r>
      <t xml:space="preserve">Para esta actividad se solicitó cambio de fecha (al 30/05/2020) por medio del correo electrónico del 6 de abril de 2020.
</t>
    </r>
    <r>
      <rPr>
        <sz val="10"/>
        <color rgb="FFFF0000"/>
        <rFont val="Arial"/>
        <family val="2"/>
      </rPr>
      <t>Actividad No Cumplida</t>
    </r>
  </si>
  <si>
    <r>
      <t xml:space="preserve">Correo electrónico del 24/04/2020 enviado por la Dirección de Servicios y Atención a los Responsables de Servicios y Atención informando que se adelantará la primera jornada trimestral de </t>
    </r>
    <r>
      <rPr>
        <b/>
        <sz val="10"/>
        <color theme="1"/>
        <rFont val="Arial"/>
        <family val="2"/>
      </rPr>
      <t>Valoración de Conocimientos 2020 los días 28, 29 y 30 de abril en todas las regionales del ICBF</t>
    </r>
    <r>
      <rPr>
        <sz val="10"/>
        <color theme="1"/>
        <rFont val="Arial"/>
        <family val="2"/>
      </rPr>
      <t xml:space="preserve">. Se evidenció los correos electrónicos de cada día con el enlace para ingresar a la valoración. 
Se evidenció correo electrónico del 17/02/2020 convocando a las </t>
    </r>
    <r>
      <rPr>
        <b/>
        <sz val="10"/>
        <color theme="1"/>
        <rFont val="Arial"/>
        <family val="2"/>
      </rPr>
      <t xml:space="preserve">Video conferencias a realizarse el 21 y 25 de febrero a los Responsables de Servicios y Atención en Centro Zonal para tratar los temas: Ruta de desistimiento, Competencia Orientación al Usuario y al Ciudadano, Indicadores. </t>
    </r>
    <r>
      <rPr>
        <sz val="10"/>
        <color theme="1"/>
        <rFont val="Arial"/>
        <family val="2"/>
      </rPr>
      <t xml:space="preserve">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t>
    </r>
    <r>
      <rPr>
        <b/>
        <sz val="9"/>
        <color theme="1"/>
        <rFont val="Arial"/>
        <family val="2"/>
      </rPr>
      <t>Evidencia</t>
    </r>
    <r>
      <rPr>
        <sz val="9"/>
        <color theme="1"/>
        <rFont val="Arial"/>
        <family val="2"/>
      </rPr>
      <t xml:space="preserve">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t>
    </r>
  </si>
  <si>
    <r>
      <t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t>
    </r>
    <r>
      <rPr>
        <b/>
        <sz val="10"/>
        <color theme="1"/>
        <rFont val="Arial"/>
        <family val="2"/>
      </rPr>
      <t>Evidencia</t>
    </r>
    <r>
      <rPr>
        <sz val="10"/>
        <color theme="1"/>
        <rFont val="Arial"/>
        <family val="2"/>
      </rPr>
      <t xml:space="preserve">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t>
    </r>
  </si>
  <si>
    <t xml:space="preserve">Para este periodo se tenia programado realizar el Encuentro de Directores Regionales, el cual debió ser cancelado debido  a la cuarentena obligatoria decretada por el Gobierno Nacional. </t>
  </si>
  <si>
    <t xml:space="preserve">La Oficina de Gestión Regional informó que se tenía programado realizar el Encuentro de Directores Regionales, el cual debió ser cancelado por la cuarentena obligatoria decretada por el Gobierno Nacional. </t>
  </si>
  <si>
    <t xml:space="preserve">Dirección de Información y Tecnología </t>
  </si>
  <si>
    <t xml:space="preserve">Promoción de la Estrategia de Participación Ciudadana en la gestión institucional.  </t>
  </si>
  <si>
    <t>Se realiza Facebook Live el 18 de marzo con las misionales de Niñez y adolescencia, Nutrición y Protección, para resolver dudas a la ciudadanía sobre ayudas y manejo en época de Coronavirus: #EnEsteMomento 📽 | Directora de ICBF, Lina Arbelaez, resuelve las dudas sobre el cierre provisional de los servicios a la Primera Infancia. ¡Conéctate ya al #FacebookLive!
El 17 de marzo se publica en Facebook invitación a FLive : ¿Tienes dudas sobre el cierre provisional de nuestros servicios a Primera Infancia? La Directora del Instituto Colombiano de Bienestar Familiar ICBF, Lina Arbeláez, resolverá tus inquietudes, 𝗮𝗾𝘂𝗶, mañana a las 10 a.m. ¡Te esperamos! #FBLive                                                                         
El 10 de marzo se publica Post de participación ciudadana en Twitter sobre: #YoParticipoICBF | Trabajamos para que la niñez sea tema central en los planes de desarrollo municipales https://icbf.gov.co/noticias/icbf-trabaja-para-que-la-ninez-sea-tema-central-en-los-planes-de-desarrollo-municipales</t>
  </si>
  <si>
    <r>
      <t xml:space="preserve">Se verifica que el procedimiento P2.MS en versión 4 del 16 de abril de 2020 se encuentra publicado dentro de los documentos controlados de la Entidad.
</t>
    </r>
    <r>
      <rPr>
        <b/>
        <sz val="10"/>
        <color theme="1"/>
        <rFont val="Arial"/>
        <family val="2"/>
      </rPr>
      <t xml:space="preserve">
Evidencia </t>
    </r>
    <r>
      <rPr>
        <sz val="10"/>
        <color theme="1"/>
        <rFont val="Arial"/>
        <family val="2"/>
      </rPr>
      <t xml:space="preserve">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t>
    </r>
  </si>
  <si>
    <t>Entidad:</t>
  </si>
  <si>
    <t>_INSTITUTO COLOMBIANO DE BIENESTAR FAMILIAR__</t>
  </si>
  <si>
    <t xml:space="preserve">Vigencia: </t>
  </si>
  <si>
    <r>
      <t>Fecha publicación:</t>
    </r>
    <r>
      <rPr>
        <u/>
        <sz val="10"/>
        <color theme="1"/>
        <rFont val="Calibri"/>
        <family val="2"/>
        <scheme val="minor"/>
      </rPr>
      <t/>
    </r>
  </si>
  <si>
    <t>FORMATO  SEGUIMIENTO PLAN ANTICORRUPCIÓN Y DE ATENCIÓN AL CIUDADANO</t>
  </si>
  <si>
    <t xml:space="preserve"> Mayo 2020</t>
  </si>
  <si>
    <r>
      <t>Consolidar la Matriz de Riesgos de Corrupción para la vigencia</t>
    </r>
    <r>
      <rPr>
        <sz val="10"/>
        <color rgb="FFFF0000"/>
        <rFont val="Arial"/>
        <family val="2"/>
      </rPr>
      <t xml:space="preserve"> 2020.</t>
    </r>
  </si>
  <si>
    <r>
      <t xml:space="preserve">Aprobar la Matriz de Riesgos de Corrupción para la vigencia </t>
    </r>
    <r>
      <rPr>
        <sz val="10"/>
        <color rgb="FFFF0000"/>
        <rFont val="Arial"/>
        <family val="2"/>
      </rPr>
      <t>2020.</t>
    </r>
    <r>
      <rPr>
        <sz val="10"/>
        <color theme="1"/>
        <rFont val="Arial"/>
        <family val="2"/>
      </rPr>
      <t xml:space="preserve"> </t>
    </r>
  </si>
  <si>
    <r>
      <t xml:space="preserve">Se evidencia que el Plan Anticorrupción y de Atención al Ciudadano PAAC fue aprobado por el  Comité Institucional de Gestión y Desempeño en sesión presencial del día 28/01/2020.
</t>
    </r>
    <r>
      <rPr>
        <b/>
        <sz val="10"/>
        <rFont val="Arial"/>
        <family val="2"/>
      </rPr>
      <t xml:space="preserve">Evidencia 
</t>
    </r>
    <r>
      <rPr>
        <sz val="10"/>
        <rFont val="Arial"/>
        <family val="2"/>
      </rPr>
      <t xml:space="preserve">Acta Comité Institucional de Gestión y Desempeño  de la sesión del  28/01/2020
</t>
    </r>
    <r>
      <rPr>
        <b/>
        <sz val="10"/>
        <rFont val="Arial"/>
        <family val="2"/>
      </rPr>
      <t>Recomendación</t>
    </r>
    <r>
      <rPr>
        <sz val="10"/>
        <rFont val="Arial"/>
        <family val="2"/>
      </rPr>
      <t xml:space="preserve">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t>
    </r>
  </si>
  <si>
    <t>Seguimiento 1 OCI
Componente 5: Transparencia y Acceso a la Información</t>
  </si>
  <si>
    <t>Seguimiento 1 OCI
Componente 1: GESTION DEL RIESGO</t>
  </si>
  <si>
    <t>Seguimiento 1 OCI
Componente 3: RENDICIÓN DE CUENTAS</t>
  </si>
  <si>
    <t>Seguimiento 1 OCI
Componente 4: MECANISMOS PARA LA ATENCIÓN AL CIUDADANO</t>
  </si>
  <si>
    <r>
      <t xml:space="preserve">Se evidencia matriz consolidada de Riesgos de corrupción para la vigencia 2020
</t>
    </r>
    <r>
      <rPr>
        <b/>
        <sz val="10"/>
        <color theme="1"/>
        <rFont val="Arial"/>
        <family val="2"/>
      </rPr>
      <t xml:space="preserve">Evidencia
</t>
    </r>
    <r>
      <rPr>
        <sz val="10"/>
        <color theme="1"/>
        <rFont val="Arial"/>
        <family val="2"/>
      </rPr>
      <t>Matriz de riesgos de corrupción en formato Excel (16 riesgos) . Consolidada vigencia 2020</t>
    </r>
  </si>
  <si>
    <t>Publicar la Matriz de Riesgos de Corrupción vigencia 2020</t>
  </si>
  <si>
    <r>
      <t xml:space="preserve">Matriz de riesgos de corrupción de la Entidad se encuentra publicada en la pagina web de la Entidad https://www.icbf.gov.co/plan-anticorrupcion-y-atencion-al-ciudadano-2020
</t>
    </r>
    <r>
      <rPr>
        <b/>
        <sz val="10"/>
        <color theme="1"/>
        <rFont val="Arial"/>
        <family val="2"/>
      </rPr>
      <t>Evidencia</t>
    </r>
    <r>
      <rPr>
        <sz val="10"/>
        <color theme="1"/>
        <rFont val="Arial"/>
        <family val="2"/>
      </rPr>
      <t xml:space="preserve"> 
Pantallazo de la pagina web donde se encuentra publicada la matriz de riesgos corrupción </t>
    </r>
  </si>
  <si>
    <r>
      <t xml:space="preserve">Se evidencia avance de manera general con el tema de Transparencia y Lucha contra la Corrupción pero no específicamente en lo concerniente a riesgos de corrupción.
</t>
    </r>
    <r>
      <rPr>
        <b/>
        <sz val="10"/>
        <rFont val="Arial"/>
        <family val="2"/>
      </rPr>
      <t>Evidencias</t>
    </r>
    <r>
      <rPr>
        <sz val="10"/>
        <rFont val="Arial"/>
        <family val="2"/>
      </rPr>
      <t xml:space="preserve">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t>
    </r>
  </si>
  <si>
    <r>
      <t>Se observa seguimiento al Plan de Tratamiento de los Riesgos de la Sede de la Dirección General para los meses de Enero y Febrero 2020</t>
    </r>
    <r>
      <rPr>
        <b/>
        <sz val="10"/>
        <rFont val="Arial"/>
        <family val="2"/>
      </rPr>
      <t xml:space="preserve">
Evidencia </t>
    </r>
    <r>
      <rPr>
        <sz val="10"/>
        <rFont val="Arial"/>
        <family val="2"/>
      </rPr>
      <t xml:space="preserve">
Matriz de riesgos de corrupción con seguimiento en el plan de tratamiento de los meses de Enero y febrero para la Sede de la Dirección General.
Recomendación: Adelantar las gestiones necesarias para evidenciar el seguimiento al mes de Marzo 2020.</t>
    </r>
  </si>
  <si>
    <t xml:space="preserve">Estado de la Acción </t>
  </si>
  <si>
    <t>Actividades Plan de acción Riesgo Materializado (ISOLUCION)</t>
  </si>
  <si>
    <t xml:space="preserve"> Correo electrónico Videoconferencia Socialización Procedimiento y del  Plan Anticorrupción y Atención al Ciudadano del 24/02/2020 para citara reunión el día viernes 28 de febrero  a Épicos y Regionales 
 Correo electrónico Transparencia - Consulta documentos en Proceso de creación o ajuste del 24/02/2020
Correo electrónico RV: Pieza - Botón de Transparencia y Acceso a la Información Pública del 27/02/2020
Correo  electrónico publicación RE: Boletín Vive ICBF 2020- Plan Anticorrupción y Transparencia del 24/02/2020
Correo electrónico Presentación Aula Transparencia 05/02/2020</t>
  </si>
  <si>
    <t xml:space="preserve">Acta #3 17 y 18 de febrero de  2020  Revisión por la Dirección segundo semestre de 2019- Numeral de la agenda #7 Socialización PAAC. 
El PAAC fue socializado al comité pero no a todos los colaboradores de la Regional </t>
  </si>
  <si>
    <t xml:space="preserve">Acta de reunión del 27 de enero de 2020 De Comité Regional de Gestión de desempeño numeral i presentación proyecto PAAC </t>
  </si>
  <si>
    <t xml:space="preserve">Acta # 60 del 23 de abril del 2020 Socialización actualización procedimiento Rendición pública de cuentas y mesa publicas V4, avances e importancia del Indicador PA-98. Plan anticorrupción </t>
  </si>
  <si>
    <t xml:space="preserve">Acta 23/04/2020 Socialización PAAAC </t>
  </si>
  <si>
    <t xml:space="preserve">Acta 27 de enero 2020 Comité Regional de gestión de desempeño ampliado. 
CZ GET Acta 31 de Enero de 2020 pagina 13y 14 </t>
  </si>
  <si>
    <t xml:space="preserve">Villavicencio 2 </t>
  </si>
  <si>
    <t>Acta 27 de enero 2020 Comité Regional de gestión de desempeño ampliado.
GET 6 de febrero 2020. socialización en Puerto Lopez de servicios y atención y enlaces de servicios y atención de los CZ</t>
  </si>
  <si>
    <t>Acta 60 del 23 de abril 2020. Rendición pública de cuentas</t>
  </si>
  <si>
    <t xml:space="preserve">Actividad lúdica sopas de letras diligenciadas resultado de la campaña  de transparencia del 17 de abril mediante el boletín ICBF </t>
  </si>
  <si>
    <t>Posibilidad de manipulación o sustracción de información en los archivos centrales con fines particulares.</t>
  </si>
  <si>
    <t>1. Correos electrónico con la autorización de los colaboradores que ingresa al archivo central</t>
  </si>
  <si>
    <t>Correo electrónico 06/04/2020 Reporte _ISOLUCION Riesgos Anticorrupción -Marzo 
matriz  relación  los colaboradores que tienen acceso a la bodega de archivo histórico.</t>
  </si>
  <si>
    <t>2. Realizar seguimiento a la matriz de control, préstamo y devolución de expedientes.</t>
  </si>
  <si>
    <t>1. Correos electrónico con la autorización de los colaboradores que ingresa al archivo central.</t>
  </si>
  <si>
    <t xml:space="preserve">Se verifica correo electrónico del 05/05/2020. Control Entradas y salidas de personal al archivo.  Evidencia no corresponde a lo establecido en la actividad .
Bitácoras de oficios de permisos </t>
  </si>
  <si>
    <t>2. Realizar seguimiento a la matriz de control, préstamo y devolución de expedientes</t>
  </si>
  <si>
    <t xml:space="preserve">Se evidencia Matriz_control _prestamo_devolucion en formato Excel </t>
  </si>
  <si>
    <t>Se evidencia correo electrónico plan de visitas de marzo del día 06/03/2020 
Matriz plan de visitas  marzo
Memorando plan de visitas abril 2020  del 16/04/2020.</t>
  </si>
  <si>
    <t>2. Aplicar mensualmente de anexo 57 por parte la de interventoría.</t>
  </si>
  <si>
    <t xml:space="preserve">Se evidencia Matriz de seguimiento de la Interventoría del mes de marzo 2020
Matriz de seguimiento de la Interventoría Mes de abril </t>
  </si>
  <si>
    <t>Se evidencia matriz de seguimiento de novedades para el mes de marzo de 2020
Matriz de seguimiento para el mes de a abril 2020</t>
  </si>
  <si>
    <t>Acta de visita  instrumento 57 del 05/02/2020, 18 /02/2020 y del 20/02/2020. No presenta evidencias para el mes de marzo y abril teniendo en cuenta que la actividad es mensual  y esta  tiene fecha de inicio en el mes de marzo por lo tanto la evidencia no se encuentra dentro del periodo de ejecución.</t>
  </si>
  <si>
    <t xml:space="preserve">Regional no presenta evidencias para la actividad en el repositorio se encuentran evidencias para las novedades 
En enero y febrero no se realzó visitas porque no hubo rubro de comisiones y partir de marzo inicia emergencia sanitaria </t>
  </si>
  <si>
    <t>2. Realizar seguimiento a los puntos de entrega que hayan presentado novedades en las visitas realizadas (Regional, Centro Zonal, Sede Nacional, Interventoría).</t>
  </si>
  <si>
    <t>Presenta como evidencia correos electrónico Gestión de novedades del 18 y 25 de febrero, pero no presenta  la matriz de novedades de la Regional y los respectivos soporte de cierre de novedades y para el mes de marzo y abril.</t>
  </si>
  <si>
    <t xml:space="preserve">Matriz de novedades consolida en formato Excel  de los meses de febrero, marzo y abril y correos electrónicos gestión novedades criticas </t>
  </si>
  <si>
    <t xml:space="preserve">Matriz consolidada de novedades. </t>
  </si>
  <si>
    <t xml:space="preserve">Correo electrónico del 20/02/2020 VERIFICACIÓN DE PUNTOS DE AAVN EN FUNCIONAMIENTO, sin embargo no se evidencia las actas de visita a puntos de entrega primarios AAVN (anexo57) teniendo en cuenta que la actividad inicia el 1ro de marzo  y adicionalmente no se encuentran soportes para los meses de marzo y abril </t>
  </si>
  <si>
    <t xml:space="preserve">Correo electrónico Novedad correctiva No 152  y N° 464 Regional Norte de Santander, sin  embargo como no están clasificadas por numero de actividad esta no demuestran el desarrollo de la actividad analizada </t>
  </si>
  <si>
    <t xml:space="preserve">Correos electrónicos de Reporte Novedades SRI 23 de abril de 2020, acción correctiva 341 y Novedades - Actualización Información datos SIM.Sin embargo como no están clasificadas por numero de actividad se concluye que no aplica para la actividad analizada </t>
  </si>
  <si>
    <t xml:space="preserve">Acta del 16 de marzo de 2020 en el instrumento 57 visita a  HCBB Andes Algarrobo </t>
  </si>
  <si>
    <t xml:space="preserve">CZ de protección no aplica para la actividad </t>
  </si>
  <si>
    <t xml:space="preserve">Formato 10 de marzo  de 2020 HCB Fami 
Formato 10 de marzo Hogar Infantil  Lejanías 
Formato 11 de marzo CDI Familiar Uribe
Formato 11 de marzo del hogar infantil Uribe </t>
  </si>
  <si>
    <t xml:space="preserve">2. Realizar seguimiento a los puntos de entrega que hayan presentado novedades en las visitas realizadas (Regional, Centro Zonal, Sede Nacional, Interventoría). </t>
  </si>
  <si>
    <t xml:space="preserve">Correo electrónico del  Novedad correctiva No 152  Regional Norte de Santander. Matiz en Excel Reporte de novedad en punto Acción correctiva N° 152 </t>
  </si>
  <si>
    <t>Se evidencia :
Correo electrónico RE: Novedad correctiva No 464  Regional Norte de Santander del 27/03/2020
Correo electrónico RE: Novedad correctiva No 152  Regional Norte de Santander 15/04/2020</t>
  </si>
  <si>
    <t>Se evidencian los siguientes soportes 
Reporte de novedades en punto marzo N° 143 
CZ Cúcuta 3 FTO_RD_NOV SRI-criticas  Marzo 
Novedad N° 230 Copia de novedades en Ruta 2010
Reporte Novedes en punto Marzo N° 339</t>
  </si>
  <si>
    <t xml:space="preserve">Visita de inspección 24 de febrero 
Visita HBC horizontes 24 de febrero 
No hay evidencia matriz de novedades </t>
  </si>
  <si>
    <t xml:space="preserve">No aplica porque es un centro de protección </t>
  </si>
  <si>
    <t xml:space="preserve">Formato Excel novedades de Entrega  de AAVN de febrero y marzo y abril </t>
  </si>
  <si>
    <t xml:space="preserve">El CZ es de protección </t>
  </si>
  <si>
    <t>Formato Excel novedades</t>
  </si>
  <si>
    <t>Se evidencian los siguientes soportes 
Reporte de novedades en punto marzo N° 143 
CZ Cúcuta 3 FTO_RD_NOV SRI-criticas  Marzo 
Novedad N° 230 Copia de novedades en Ruta 2010
Reporte Novedad en punto Marzo N° 339</t>
  </si>
  <si>
    <t xml:space="preserve">NA es un centro de protección </t>
  </si>
  <si>
    <t xml:space="preserve">Se evidencia  el cronograma de actividades de asistencia técnica a realizarse durante el año 2020 a las Autoridades Administrativas y equipos técnicos interdisciplinarios,.
Lastado de asistentencia 13 y 14 de febrero Encuentro defensores de Familia 
Listado de asistencia </t>
  </si>
  <si>
    <t xml:space="preserve">Se evidencia  el cronograma de actividades de asistencia técnica a realizarse durante el año 2020 a las Autoridades Administrativas y equipos técnicos interdisciplinarios,.
</t>
  </si>
  <si>
    <t>Se  evidencia  archivo consolidado de la segunda medición del Acuerdo de Gestión Regional, correspondiente a los meses de julio a diciembre de 2019, en los cuales se incluyó la información de las actas cargadas en los niveles regional y zonal de las 33 regionales.</t>
  </si>
  <si>
    <t>Correo electrónico  del  30/01/2020. RESPUESTA SOLICITUD CIFRAS INVESTIGACIONES DISCIPLINARIAS DEFENSORIAS DE FAMILIA</t>
  </si>
  <si>
    <t>La Regional informa que: . El equipo de defensoría manifiesta no haber remitido ninguna perdida de competencias a la oficina de control interno por lo cuanto no aplica.</t>
  </si>
  <si>
    <t>Los profesionales informan que no hubo perdido de competencia en el trimestre</t>
  </si>
  <si>
    <t>Plan de asistencia técnica consolida2020</t>
  </si>
  <si>
    <t xml:space="preserve">3. Brindar asistencia técnica a los defensores de familia y sus equipos técnicos interdisciplinarios de acuerdo con la normatividad vigente </t>
  </si>
  <si>
    <t xml:space="preserve">Acta #1 del 28/01/2020Comite técnico consultivo Restablecimiento de derechos 
Acta #2 del 24/01/2020 Comité técnico consultivo Restablecimiento de derechos 
Acta #4 31/03/2020  Comité técnico consultivo Restablecimiento de derechos 
Para el mes de abril no hay evidencia </t>
  </si>
  <si>
    <t xml:space="preserve">La Regional no registra evidencia para la actividad. No se realizo porque aun se están actualizando los lineamientos esta programado para Junio  </t>
  </si>
  <si>
    <t>Acta N° 12 abril 21/2020 virtual  numeral 4 Aprobar anualmente los planes de asistencia técnica de la Regional y sus  centros zonales 
PAT Ocaña</t>
  </si>
  <si>
    <t>Acta N° 12 abril 21/2020 virtual  numeral 4 Aprobar anualmente los planes de asistencia técnica de la Regional y sus  centros zonales 
PAT CZ Pamplona</t>
  </si>
  <si>
    <t>Acta N° 12 abril 21/2020 virtual  numeral 4 Aprobar anualmente los planes de asistencia técnica de la Regional y sus  centros zonales 
PAT CZ Cúcuta 3</t>
  </si>
  <si>
    <t xml:space="preserve">No registra evidencia para la actividad </t>
  </si>
  <si>
    <t>Correo electrónico del 20/01/2020 Solicitud PAT 
Correo electrónico del 12/03/2020 plan de  asistencia  técnica  del  centro  zonal dos  para  su  revisión  y  estaré   atenta  a los  ajustes  y  orientaciones.</t>
  </si>
  <si>
    <t xml:space="preserve">Correo electrónico  del 27 de enero y 3 de febrero  del 2020 solcitud PAT  donde se evidencia solictud del CZ con temas de asistencia tecnica </t>
  </si>
  <si>
    <t>El equipo de defensoría manifiesta no haber remitido ninguna perdida de competencias a la oficina de control interno por lo cuanto no aplica.</t>
  </si>
  <si>
    <t xml:space="preserve">El CZ no tuvo perdida de competencia </t>
  </si>
  <si>
    <t xml:space="preserve">Esta actividad inicial en el mes de agosto para reporte de septiembre </t>
  </si>
  <si>
    <t xml:space="preserve">Se evidencia como soporte reunión teams del 31/03/2020,con la Direcciones Regionales a nivel nacional para realizar  transferencia de conocimiento de los instrumentos de gestión información pública, incluido el Índice de Información clasificada y reservad
Reunión virtual 01 /04/2020,  con las Direcciones Regionales a nivel nacional, para realizar transferencia de conocimiento de los instrumentos de gestión información pública, incluido el Índice de Información clasificada y reservada.  
Presentación power point de la videoconferencia del 01/04/2020
</t>
  </si>
  <si>
    <t xml:space="preserve">El área de servicios y atención presenta como soporte boletín  PQRSD, para el mes de febrero de 2020, el cual, se presenta el informe de denuncias de presuntos actos de corrupción, el cual registra 78 denuncias de presuntos actos de corrupción de las cuales tres (3) corresponde a la tipología: Uso indebido de la información clasificada y reservada”. y para el boletín del mes de marzo  de  112 denuncias de presuntos actos de corrupción de las cuales dos (2) corresponden a la tipología: Uso indebido de la información clasificada y reservada </t>
  </si>
  <si>
    <t>Líder de Fortalecimiento de la Dirección de Contratación</t>
  </si>
  <si>
    <t>1.4.Atender las inquietudes de la gestión contractual a través del correo consultasregionales@icbf.gov.co. Trimestral</t>
  </si>
  <si>
    <t>Líder de Transversal de la Dirección de Contratación</t>
  </si>
  <si>
    <t>1.5.Expedientes contractuales en archivo de gestión con lista de chequeo verificada por el abogado. Trimestral</t>
  </si>
  <si>
    <t xml:space="preserve">La dependencia reporta 7 comités en enero, febrero12, marzo 7 y 4 y abril  en relaciona el link donde están disponibles </t>
  </si>
  <si>
    <t>2. Presentar las inquietudes de la gestión contractual a través del correo consultasregionales@icbf.gov.co. Trimestral</t>
  </si>
  <si>
    <t>Coordinador de Grupo Jurídico o quien haga sus veces</t>
  </si>
  <si>
    <t>Coordinador Jurídico y Supervisores, Coordinadores de grupo de asistencia técnica</t>
  </si>
  <si>
    <t>Frente a la ejecución de las Acciones Asociadas al Proceso de Adquisición de Bienes y Servicios por parte de la  Dirección de Primera Infancia, se evidenció reporte de actividades los días 07/03/2020: 
Actividad Semestral:
*Memorando 2020160000000130633 por medio del cual se dan recomendaciones para la contratación de los servicios Desarrollo  Infantil en Medio Familiar -DIMF-, Centros de Desarrollo Infantil -CDI-, Hogares Infantiles -Hl- y la Modalidad de atención Propia e Intercultural. 
* Se evidenció una carpeta de la Subdirección de operaciones DIP con subcarpetas y una respuesta archivo Word de las gestiones realizadas en el marco de los procesos de contratación de los servicios para la atención a la Primera Infancia, en los mese de enero a marzo del 2020.
* Así mismo en estas subcarpetas se observó el avance  para el realizar las reuniones de seguimiento</t>
  </si>
  <si>
    <t>Realizar revisión periódica de las cuentas por pagar radicadas y pagadas</t>
  </si>
  <si>
    <t>1. Seminario de capacitación en el proceso tesoral a los responsables de pagaduría Regionales semestralmente.</t>
  </si>
  <si>
    <t xml:space="preserve">En  aplicativo ISOLUCION indican  que la actividad es semestreal por lo tanto hasta la fecha no se ha  realizado </t>
  </si>
  <si>
    <t xml:space="preserve">2.Incluir cuatrimestralmente en la asistencia técnica, revisión aleatoria a los procesos de recepción y tramite de cuentas  realizados por la regional.  </t>
  </si>
  <si>
    <t xml:space="preserve">Se evidencia correo electrónico del 7 de mayo del 2020 a Regionales 
Pantallazo carpetas análisis cuentas por pagar </t>
  </si>
  <si>
    <t>1. Socializar en Grupos de estudio de trabajo Regional  y Centro Zonal  la normatividad y procedimientos para el pago de cuentas en el ICBF   por lo menos uno cada tres meses.</t>
  </si>
  <si>
    <t xml:space="preserve">Acta N°1 14/01/2020  Socialización, actualización procesos, procedimientos, formatos y guías que orientan las operaciones financieras 
Presenta como evidencia correo electrónico del  20/03/2020 OFICIO INTERNO PROCESOS FINANCIEROS PARA CONTINGENCIA.
</t>
  </si>
  <si>
    <r>
      <t xml:space="preserve">La Regional aclara lo siguiente: </t>
    </r>
    <r>
      <rPr>
        <i/>
        <sz val="11"/>
        <rFont val="Calibri"/>
        <family val="2"/>
        <scheme val="minor"/>
      </rPr>
      <t>"1,2,3 Por parte de la Coordinación financiera no se ha realizado revisión aleatoria de los procesos de recepción y tramite de cuentas para pago realizados por la regional y no se ha realizado GET para socializar la normatividad y procedimientos para el pago de cuentas, toda vez que estaba programado para el 27/03/2020 en el CZ Vcio 1 y por la emergencia sanitaria a nivel nacional fue cancelado. Se hace autocontrol por parte del área financiera desde el momento en  que llega la cuenta hasta cuando se va a radicar y obligar, de manera que tenga todos los requisitos. No se ha realizado informe para presentar en comité"</t>
    </r>
    <r>
      <rPr>
        <sz val="11"/>
        <rFont val="Calibri"/>
        <family val="2"/>
        <scheme val="minor"/>
      </rPr>
      <t xml:space="preserve">
Para el corte no hay reporte de evidencias</t>
    </r>
  </si>
  <si>
    <t xml:space="preserve">2. Realizar seguimiento trimestral aleatorias  al proceso de tramite y pago de las cuentas </t>
  </si>
  <si>
    <t xml:space="preserve">Acta reunión  # 5 del 31  de marzo Socialización de Informe de revisión de respalda la opp </t>
  </si>
  <si>
    <t>Realizar revision periódica de las cuentas por pagar radicadas y pagadas</t>
  </si>
  <si>
    <t>No cobro o  menor valor cobrado en  el  proceso de Fiscalización y verificación del  aporte parafiscal 3% a favor del ICBF.</t>
  </si>
  <si>
    <t>Seguimientos al proceso y la  capacitación a los funcionarios que realizan el proceso de verificación y fiscalización del área de recaudo.</t>
  </si>
  <si>
    <t xml:space="preserve">En  aplicativo ISOLUCION indican  que la actividad es semestre al por lo tanto hasta la fecha no se ha  realizado </t>
  </si>
  <si>
    <t>2. Incluir  en la asistencia técnica, revisión aleatoria a los procesos de fiscalización y verificación realizados por la regional. Se medirá cuatrimestralmente</t>
  </si>
  <si>
    <t>1. Realizar Grupos de estudio específicos de estos procesos trimestralmente.</t>
  </si>
  <si>
    <t xml:space="preserve">1. Actas y listas de asistencia de los grupos de estudio y presentaciones.
</t>
  </si>
  <si>
    <t xml:space="preserve">Acta N°1 14/01/2020  Socialización, actualización procesos, procedimientos, formatos y guías que orientan las operaciones financieras 
</t>
  </si>
  <si>
    <r>
      <t xml:space="preserve">La Regional aclara lo siguiente: </t>
    </r>
    <r>
      <rPr>
        <i/>
        <sz val="11"/>
        <rFont val="Calibri"/>
        <family val="2"/>
        <scheme val="minor"/>
      </rPr>
      <t>"No se ha realizado GET de los procesos de verificación y fiscalización del área de recaudo por cuanto no se ha recibido capacitación en el transcurso del año, No se han realizado  seguimientos aleatorios ni auditorias aleatorias por ser los mismos que hacen los procesos; se han hecho comités trimestrales en los que se hace seguimiento a la ejecución financiera en general . Se hace autocontrol permanente y se firma el acta de liquidación luego de verificar su estado correcto. No se tiene informe del mismo pero para el siguiente periodo se tendrá en cuenta
Para el corte solo esta el acta del comité del 29/04/2020 como evidencias
\\icbf.gov.co\FS_DPC\SMO\MC\Gestion de Riesgos\Meta\2020\Riesgos ajustados 11022020\11. Gestión Financiera\Abril\Regional\GF10+"</t>
    </r>
  </si>
  <si>
    <t xml:space="preserve">Presenta como evidencia acta del día 31 de marzo del 2020. Revisión expediente Cerámica Andina proceso d e fiscalización para atender solicitud de devolución </t>
  </si>
  <si>
    <t xml:space="preserve">3. Presentar, por lo menos en dos comités de seguimiento parafiscal el informe de los seguimientos aleatoria realizado a los procesos de verificación y fiscalización llevada a cabo por la Regional. </t>
  </si>
  <si>
    <t xml:space="preserve">No aplica dado que la descripción se menciona que por lo menos en dos comités y se hará en el mes junio </t>
  </si>
  <si>
    <t xml:space="preserve">Se evidencia correo electrónico 04/03/2020 Crear carpeta FILESERVER. Se crea carpeta en el siguiente link:\\icbf.gov.co\FS_OAJ\Rep_Judicial\MEMORANDOS CONFLICTOS DE INTERESES\ </t>
  </si>
  <si>
    <t xml:space="preserve">Se evidencia pantallazo Memorando conflicto de Intereses y link </t>
  </si>
  <si>
    <t>Se evidencia relación link creación carpeta \\icbf.gov.co\FS_DPC\SMO\MC\Gestion de Riesgos\Norte de Santander\2020\REGIONAL\12. Gestión Jurídica\EVIDENCIAS\GJ4\1\2</t>
  </si>
  <si>
    <t>Se evidencia memorando del 2020/03/05 con radicado 5723, memorando 2020/03/05 con radicado 5713 y memorando 2020/03/05 con radicado 5733 Asunto Declaración de no conflicto de intereses para contratistas</t>
  </si>
  <si>
    <t xml:space="preserve">Se evidencia link Creación carpeta fileserver  sin embargo no se observo el contenido de los memorandos </t>
  </si>
  <si>
    <t>1. Memorando enviado a través de correo electrónico</t>
  </si>
  <si>
    <t>Evidencia  9 correos electrónicos  31/03/2020 a los apoderados judiciales de la SDG reordando cuando se presenta Se remitieron oficios a los apoderados judiciales de la OAJ de la Sede de la Dirección General recordando cunado se presenta un conflicto de intereses  y correo electrónico del 07/04/2020 con    a los Coordinadores Jurídicos o Directores de las Regionales, comunicándoles cuando se presenta un conflicto de intereses</t>
  </si>
  <si>
    <t xml:space="preserve">Correo electrónico Conflicto de intereses en el gerenciamiento de procesos judiciales del 7 de abril 2020 con adjunto </t>
  </si>
  <si>
    <t>1. Realizar auditorías cruzadas internas entre los grupos de trabajo al interior de la dependencia.
2. Formular y desarrollar una campaña al interior de la dependencia y en las Direcciones Regionales, para promover acciones anticorrupción en el desarrollo del proceso de IVC.
3. Realizar al menos 5 visitar para verificación de procedimiento de Licencias de Funcionamiento en Direcciones Regionales.</t>
  </si>
  <si>
    <r>
      <t xml:space="preserve">Frente a la ejecución de las Acciones Asociadas al  Proceso de Inspección Vigilancia y Control por parte de la </t>
    </r>
    <r>
      <rPr>
        <b/>
        <sz val="11"/>
        <color theme="1"/>
        <rFont val="Calibri"/>
        <family val="2"/>
        <scheme val="minor"/>
      </rPr>
      <t xml:space="preserve">Oficina de Aseguramiento de la Calidad, </t>
    </r>
    <r>
      <rPr>
        <sz val="11"/>
        <color theme="1"/>
        <rFont val="Calibri"/>
        <family val="2"/>
        <scheme val="minor"/>
      </rPr>
      <t xml:space="preserve">se evidenció reporte de actividades: 
</t>
    </r>
    <r>
      <rPr>
        <b/>
        <sz val="11"/>
        <color theme="1"/>
        <rFont val="Calibri"/>
        <family val="2"/>
        <scheme val="minor"/>
      </rPr>
      <t xml:space="preserve">1). </t>
    </r>
    <r>
      <rPr>
        <sz val="11"/>
        <color theme="1"/>
        <rFont val="Calibri"/>
        <family val="2"/>
        <scheme val="minor"/>
      </rPr>
      <t xml:space="preserve">Se evidenció incorporado en ISOLUCION el día 09/03/2020, el cronograma de las fechas propuestas para desarrollar las auditorias cruzadas de la Oficina en la vigencia 2020 (primer y segundo semestre). 
</t>
    </r>
    <r>
      <rPr>
        <b/>
        <sz val="11"/>
        <color theme="1"/>
        <rFont val="Calibri"/>
        <family val="2"/>
        <scheme val="minor"/>
      </rPr>
      <t xml:space="preserve">2). </t>
    </r>
    <r>
      <rPr>
        <sz val="11"/>
        <color theme="1"/>
        <rFont val="Calibri"/>
        <family val="2"/>
        <scheme val="minor"/>
      </rPr>
      <t xml:space="preserve">Se evidenció incorporado en ISOLUCION el día 13/04/2020, el  cronograma con las nuevas fechas para ejecutar las auditorías cruzadas en el primer semestre del año 2020 
</t>
    </r>
    <r>
      <rPr>
        <b/>
        <sz val="11"/>
        <color theme="1"/>
        <rFont val="Calibri"/>
        <family val="2"/>
        <scheme val="minor"/>
      </rPr>
      <t>3).</t>
    </r>
    <r>
      <rPr>
        <sz val="11"/>
        <color theme="1"/>
        <rFont val="Calibri"/>
        <family val="2"/>
        <scheme val="minor"/>
      </rPr>
      <t xml:space="preserve"> Se evidenció incorporado en ISOLUCION el día 05/05/2020, correo electrónico del 13/04/2020, por medio del cual se cita a sesión virtual de Comité Institucional de Gestión y Desempeño - Aprobación ajustes al PAAC y al Plan de Acción y socialización temas pendientes FURAG 2019 -Plan de Acción MIPG.
</t>
    </r>
    <r>
      <rPr>
        <sz val="11"/>
        <color rgb="FF0000FF"/>
        <rFont val="Calibri"/>
        <family val="2"/>
        <scheme val="minor"/>
      </rPr>
      <t>La Oficina de Control  Interno evidenció que esta actividad se encuentra en Avance.</t>
    </r>
  </si>
  <si>
    <t>2.1 Comunicar mensualmente tipos sobre acciones anticorrupción.</t>
  </si>
  <si>
    <t>2.1 Comunicaciones enviadas al interior de la dependencia con tipos anticorrupción.</t>
  </si>
  <si>
    <t>2.2 Actas de sesiones de gestión del conocimiento.</t>
  </si>
  <si>
    <t xml:space="preserve">La actividad puede ser desarrollada una vez sea ejecutada la actividad .1.1 </t>
  </si>
  <si>
    <t>1. Socialización de ejemplos comunes relacionada con información reservada derivada de la auditoría interna y vulneración del principio de confidencialidad. 
2. Validación de la apropiación de la normatividad relacionada con información reservada derivada de la auditoría interna  y vulneración del principio de confidencialidad y hacer un contraste con las validaciones previas.</t>
  </si>
  <si>
    <t xml:space="preserve">En la Herramienta ISOLUCION indican que la actividad esta programada para los meses de Junio y Julio </t>
  </si>
  <si>
    <t>Realizar sesión de sensibilización a los centros zonales</t>
  </si>
  <si>
    <t xml:space="preserve">Presenta como evidencia actas de comité de adopciones 1-4 las cuales no avalan el desarrollo de la actividad </t>
  </si>
  <si>
    <t xml:space="preserve">La Regional no registra evidencia para la actividad. Dado que se encuentran en la revisión de lineamientos. Esta programada para Junio </t>
  </si>
  <si>
    <t xml:space="preserve">Acta N° 9 del 2 de marzo del 2020. Comité de adopciones 
Acta N°10 del 10 de marzo del 2020 Comité de adopciones 
Acta N° 11  del 11 de marzo Comité de adopciones 
Acta N° 12  del 23 de marzo. Comité de adopciones 
Acta N° 13 del 30 de marzo. Comité de adopciones </t>
  </si>
  <si>
    <t xml:space="preserve">Presenta pantallazos en formato Word de los cruces de familias </t>
  </si>
  <si>
    <t xml:space="preserve">Gestión de Talento humano </t>
  </si>
  <si>
    <t>1. Comités Primarios
2. Reuniones de Seguimiento de Coordinadores
3. Curso Sensibilización Falta Disciplinaria.</t>
  </si>
  <si>
    <t xml:space="preserve">Presenta como evidencia acta del 12 de febrero de 2020  . Comité primario N°1 -Enero-  febrero 
Acta de comité primario N° 2 del 13 de abril de 2020. Comité primario N° 2 Marzo- abril </t>
  </si>
  <si>
    <t>1.2 Actas de reunión con listados de asistencias y/o correos electrónicos.</t>
  </si>
  <si>
    <t>Acta#1  22 de Enero 2020. Reunión mensual 
Acta #4 21 de abril del 2020. Reunión Coordinadores de grupo de trabajo OCID</t>
  </si>
  <si>
    <t>2.1 Actas de reunión con listados de asistencias y/o correos electrónicos.</t>
  </si>
  <si>
    <t>2.2 Actas de reunión con listados de asistencias y/o correos electrónicos.</t>
  </si>
  <si>
    <t xml:space="preserve">Se ajusta estado de la actividad por solicitud  de aclaración mediante correo electrónico del 14/05/2020 donde se indica que por tema de emergencia sanitaria la actividad no se pudo realizar de manera presencial por la suspensión de comisiones debido a esta se emitió el memorando 74283 del 11  de mayo.   Aplicación articulo 51 de la ley 734 de 2002 Código único disciplinario  y a partir del mes de mayo se realizará la sensibilización vía teams </t>
  </si>
  <si>
    <t>3.1 Listados de asistencias ó correos electrónicos.</t>
  </si>
  <si>
    <t>3.1 Jefe de la OCID o Grupo de Prevención</t>
  </si>
  <si>
    <t>Correo electrónico 19/02/2020Escuela del ICBF- Convocatoria de cursos virtuales- Febrero- Sensibilización Falta Disciplinaria
Correo electrónico 25/03/2020RV: Inquietud Realización Actividades de Capacitación
Correo electrónico participación 7 colaboradores de la OCI en el curso 02/04/2020</t>
  </si>
  <si>
    <r>
      <t xml:space="preserve">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t>
    </r>
    <r>
      <rPr>
        <b/>
        <sz val="10"/>
        <rFont val="Arial"/>
        <family val="2"/>
      </rPr>
      <t xml:space="preserve">
Evidencia:</t>
    </r>
    <r>
      <rPr>
        <sz val="10"/>
        <rFont val="Arial"/>
        <family val="2"/>
      </rPr>
      <t xml:space="preserve">
Link registro de la videoconferencia
Archivo en word pantallazos videoconferencia
Correos trazabilidad construcción de la lista de responsables del micrositio de Transparencia.
Archivo Matriz - LISTA DE RESPONSABLES - BOTÓN DE TRANSPARENCIA (Borrador)
</t>
    </r>
    <r>
      <rPr>
        <b/>
        <sz val="10"/>
        <rFont val="Arial"/>
        <family val="2"/>
      </rPr>
      <t xml:space="preserve">Recomendación: </t>
    </r>
    <r>
      <rPr>
        <sz val="10"/>
        <rFont val="Arial"/>
        <family val="2"/>
      </rPr>
      <t>Realizar el seguimiento en la Matriz mencionada de manera periódica, realizando oportunamente  los ajustes a los que haya a lugar.</t>
    </r>
  </si>
  <si>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</si>
  <si>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r>
      <t xml:space="preserve">En la Página web del ICBF en la sección de Transparencia en el numeral 8. </t>
    </r>
    <r>
      <rPr>
        <i/>
        <sz val="10"/>
        <rFont val="Arial"/>
        <family val="2"/>
      </rPr>
      <t>Contratación,</t>
    </r>
    <r>
      <rPr>
        <sz val="10"/>
        <rFont val="Arial"/>
        <family val="2"/>
      </rPr>
      <t xml:space="preserve"> sub numeral 8.2 </t>
    </r>
    <r>
      <rPr>
        <i/>
        <sz val="10"/>
        <rFont val="Arial"/>
        <family val="2"/>
      </rPr>
      <t>Publicación de la Ejecución de Contratos</t>
    </r>
    <r>
      <rPr>
        <sz val="10"/>
        <rFont val="Arial"/>
        <family val="2"/>
      </rPr>
      <t xml:space="preserve"> la siguiente información:
- Link </t>
    </r>
    <r>
      <rPr>
        <i/>
        <sz val="10"/>
        <rFont val="Arial"/>
        <family val="2"/>
      </rPr>
      <t>Procesos en curso:</t>
    </r>
    <r>
      <rPr>
        <sz val="10"/>
        <rFont val="Arial"/>
        <family val="2"/>
      </rPr>
      <t xml:space="preserve"> se encuentran los Procesos de Selección - Avisos Convocatoria.
- Link </t>
    </r>
    <r>
      <rPr>
        <i/>
        <sz val="10"/>
        <rFont val="Arial"/>
        <family val="2"/>
      </rPr>
      <t>Contratos de prestación de servicios:</t>
    </r>
    <r>
      <rPr>
        <sz val="10"/>
        <rFont val="Arial"/>
        <family val="2"/>
      </rPr>
      <t xml:space="preserve">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t>
    </r>
    <r>
      <rPr>
        <sz val="10"/>
        <rFont val="Arial"/>
        <family val="2"/>
      </rPr>
      <t xml:space="preserve">
Con respecto a los informes de ejecución de la vigencia 2020 actualmente está en proceso de incorporación a los expedientes físicos y digitalización de los informes allegados desde las dependencias supervisoras para los meses de enero y febrero.  
</t>
    </r>
    <r>
      <rPr>
        <b/>
        <sz val="10"/>
        <rFont val="Arial"/>
        <family val="2"/>
      </rPr>
      <t>Evidencia:</t>
    </r>
    <r>
      <rPr>
        <sz val="10"/>
        <rFont val="Arial"/>
        <family val="2"/>
      </rPr>
      <t xml:space="preserve">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t>
    </r>
    <r>
      <rPr>
        <b/>
        <sz val="10"/>
        <rFont val="Arial"/>
        <family val="2"/>
      </rPr>
      <t xml:space="preserve">
Recomendación: </t>
    </r>
    <r>
      <rPr>
        <sz val="10"/>
        <rFont val="Arial"/>
        <family val="2"/>
      </rPr>
      <t>Adelantar las gestiones pertinentes para la publicación de la ejecución contractual de los demás tipos de Contratación.  Complementar la instrucción de búsqueda de contrato en el SECOPII indicando cómo llegar a consultar la ejecución de los contratos, en dicho aplicativo.</t>
    </r>
    <r>
      <rPr>
        <b/>
        <sz val="10"/>
        <rFont val="Arial"/>
        <family val="2"/>
      </rPr>
      <t xml:space="preserve">
</t>
    </r>
    <r>
      <rPr>
        <sz val="10"/>
        <rFont val="Arial"/>
        <family val="2"/>
      </rPr>
      <t xml:space="preserve">De acuerdo a correo electrónico del 18/03/2020 la Dirección de Contratación solicitó a la Subdirección de Mejoramiento Organizacional modificación de la actividad.  Esta solicitud se encuentra en trámite.  </t>
    </r>
  </si>
  <si>
    <r>
      <rPr>
        <sz val="12"/>
        <rFont val="Calibri"/>
        <family val="2"/>
        <scheme val="minor"/>
      </rPr>
      <t>Se llevó acabo reunión del 18/02/2020 entre la Dirección de Información y Tecnología, La Dirección de Servicios y Atención, la Dirección de Protección (Grupo de autoridades administrativas) y la Subdirección de Mejoramiento Organizacional en la que se concluye que no es posible la realización de análisis y diseño del trámite por falta de recursos económicos como humanos para el cumplimiento.   Adicionalmente el 7/04/2020 se evidencia solicitud de la Dirección de protección a la Dirección de Planeación y Control de la Gestión para eliminar la Mejora a Implementar del Trámite 3208.</t>
    </r>
    <r>
      <rPr>
        <sz val="12"/>
        <color rgb="FFFF0000"/>
        <rFont val="Calibri"/>
        <family val="2"/>
        <scheme val="minor"/>
      </rPr>
      <t xml:space="preserve">
</t>
    </r>
    <r>
      <rPr>
        <sz val="12"/>
        <rFont val="Calibri"/>
        <family val="2"/>
        <scheme val="minor"/>
      </rPr>
      <t xml:space="preserve">
La eliminación del trámite será presentado en el próximo Comité de Gestión y Desempeño. 
</t>
    </r>
    <r>
      <rPr>
        <b/>
        <sz val="12"/>
        <rFont val="Calibri"/>
        <family val="2"/>
        <scheme val="minor"/>
      </rPr>
      <t>Evidencias:</t>
    </r>
    <r>
      <rPr>
        <sz val="12"/>
        <rFont val="Calibri"/>
        <family val="2"/>
        <scheme val="minor"/>
      </rPr>
      <t xml:space="preserve">
-Acta del 18/02/2020 con la participación de Andree Javier Hurtado de SMO; Diana Carolina Acosta –DIT; George Zambrano – DSYA y Lina Patricia Rodriguez – Coordinadora Grupo de Autoridades Administrativas- Protección.  La evidencia se encuentra ubicada en la ruta: https://icbfgob.sharepoint.com/sites/MICROSITIOPLANANTICORRUPCIN2020/Documentos%20compartidos/Forms/AllItems.aspx?id=%2Fsites%2FMICROSITIOPLANANTICORRUPCIN2020%2FDocumentos%20compartidos%2FPAAC%202020%2FCOMP%2E2%20Racionalizaci%C3%B3n%20de%20Tr%C3%A1mites%2FPERMISOSALIDADELPAIS%2FFEBRERO%2FPERMISO%20SALIDA%20DEL%20PAIS%2Epdf&amp;parent=%2Fsites%2FMICROSITIOPLANANTICORRUPCIN2020%2FDocumentos%20compartidos%2FPAAC%202020%2FCOMP%2E2%20Racionalizaci%C3%B3n%20de%20Tr%C3%A1mites%2FPERMISOSALIDADELPAIS%2FFEBRERO
-Correo del 7/04/2020 de la Dra. Juliana Cortes Directora de Protección  al Director de Planeación, solicitando la eliminar la Mejora a Implementar del trámite 3208 definido para la vigencia 2020  en el PACC, en su componente 2 "Racionalización de Trámites". Por lo cual para la vigencia 2020 no es viable realiza el análisis y diseño del trámite. </t>
    </r>
    <r>
      <rPr>
        <b/>
        <sz val="12"/>
        <rFont val="Calibri"/>
        <family val="2"/>
        <scheme val="minor"/>
      </rPr>
      <t xml:space="preserve"> 
</t>
    </r>
    <r>
      <rPr>
        <sz val="12"/>
        <rFont val="Calibri"/>
        <family val="2"/>
        <scheme val="minor"/>
      </rPr>
      <t>La evidencia fue enviada vía correo electrónico y  se encuentra ubicada en la ruta: F:\ACTIVIDADES EN CASA\SEGUIMIENTO PAAC 2020\2020\SEGUIMIENTO PAAC 2020\SEGUIMIENTO I CUATRIMESTRE 2020\EVIDENCIAS\1.PERMISO DEL PAIS\FEBRERO</t>
    </r>
    <r>
      <rPr>
        <b/>
        <sz val="12"/>
        <rFont val="Calibri"/>
        <family val="2"/>
        <scheme val="minor"/>
      </rPr>
      <t xml:space="preserve">
</t>
    </r>
  </si>
  <si>
    <r>
      <t xml:space="preserve">El 14/01/2020 Se realizó el registro del plan de racionalización de tramites vigencia 2020 en el aplicativo SUIT.  Adicionalmente el 09/03/2020 se adelantó primera mesa de trabajo del 9 de marzo del 2020 con la participación de Subdirección de Adopciones, Dirección de Información y Tecnología y la Subdirección de Mejoramiento Organizacional donde se realiza la presentación general del funcionamiento de los tramites de Regulación y Restitución donde se realiza la presentación general del funcionamiento de los tramites de Regulación y Restitución.  Se genera el caso de uso No.CU.2020.ICBF.SIM.RESTITUCION.0429- Crear Pantalla para Formulario Regulación de Visitas, para las solicitudes presentadas en el marco del Convenio Internacional.  “Esta funcionalidad permitirá a los solicitantes diligenciar, crear el formulario solicitud de Regulación de Visitas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*Caso de uso No.CU.2020.ICBF.SIM.RESTITUCION.0429 
Ruta de evidencias: 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</si>
  <si>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t xml:space="preserve">El 14/01/2020 Se realizó el registro del plan de racionalización de tramites vigencia 2020 en el aplicativo SUIT. Adicionalmente se realizó la primer Mesa de trabajo  acta del 9 de marzo del 2020,  con la participación de Subdirección de Adopciones, Dirección de Información y Tecnología y la Subdirección de Mejoramiento Organizacional donde se realiza la presentación general del funcionamiento de los tramites de Regulación y Restitución.  Se genera el caso de uso No. CU.2020.ICBF.SIM.RESTITUCION.0428- Crear Pantalla para Formulario Restitución Internacional- “Esta funcionalidad permite a los solicitantes diligenciar, crear el formulario solicitud de restitución internacional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con la participación de Andrea Carolina Mogollo de la Sub. de Adopciones; Marcela Arrienta – DIT y Andree Javier Hurtado de SMO; donde se realiza la presentación general del funcionamiento de los tramites de Regulación y Restitución
*Caso de uso No.CU.2020.ICBF.SIM.RESTITUCION.0428 
</t>
    </r>
    <r>
      <rPr>
        <b/>
        <sz val="12"/>
        <rFont val="Calibri"/>
        <family val="2"/>
        <scheme val="minor"/>
      </rPr>
      <t xml:space="preserve">Ruta de evidencias: </t>
    </r>
    <r>
      <rPr>
        <sz val="12"/>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STITUCI%C3%93N%2F4%2EAbril</t>
    </r>
  </si>
  <si>
    <r>
      <t xml:space="preserve">Se realizó la primer mesa de trabajo según acta del 17/02/2020 entre Función Pública, la Subdirección de Mejoramiento Organizacional y la Subdirección de Adopciones en la que se indican los pasos que se deben adelantar para la creación del trámite de </t>
    </r>
    <r>
      <rPr>
        <i/>
        <sz val="12"/>
        <rFont val="Calibri"/>
        <family val="2"/>
        <scheme val="minor"/>
      </rPr>
      <t>Búsqueda de Orígenes</t>
    </r>
    <r>
      <rPr>
        <sz val="12"/>
        <rFont val="Calibri"/>
        <family val="2"/>
        <scheme val="minor"/>
      </rPr>
      <t xml:space="preserve">.  
</t>
    </r>
    <r>
      <rPr>
        <b/>
        <sz val="12"/>
        <rFont val="Calibri"/>
        <family val="2"/>
        <scheme val="minor"/>
      </rPr>
      <t xml:space="preserve">Ruta de evidencias:
</t>
    </r>
    <r>
      <rPr>
        <sz val="12"/>
        <rFont val="Calibri"/>
        <family val="2"/>
        <scheme val="minor"/>
      </rPr>
      <t>- Acta del 17 de febrero de 2020 con la participación de Diana Carolina Osorio funcionaria de la Función Pública;  Andree Javier Hurtado de SMO; Javier Rodriguez de la Sub. de Adopciones y Erika Martinez de la Sub. de Adopciones, en la cual la funcionaria del DAFP  indica los pasos que se deben adelantar para la creación del trámite de búsqueda de orígenes.
https://icbfgob.sharepoint.com/sites/MICROSITIOPLANANTICORRUPCIN2020/Documentos%20compartidos/Forms/AllItems.aspx?id=%2Fsites%2FMICROSITIOPLANANTICORRUPCIN2020%2FDocumentos%20compartidos%2FPAAC%202020%2FCOMP%2E2%20Racionalizaci%C3%B3n%20de%20Tr%C3%A1mites%2FBUSQUEDADEORIGENES%2FIDENTIFICACIO%CC%81N%20TRAMITE%20BUSQEUDA%20DE%20ORIGENES%2Epdf&amp;parent=%2Fsites%2FMICROSITIOPLANANTICORRUPCIN2020%2FDocumentos%20compartidos%2FPAAC%202020%2FCOMP%2E2%20Racionalizaci%C3%B3n%20de%20Tr%C3%A1mites%2FBUSQUEDADEORIGENES</t>
    </r>
  </si>
  <si>
    <r>
      <rPr>
        <b/>
        <sz val="14"/>
        <color theme="1"/>
        <rFont val="Calibri"/>
        <family val="2"/>
        <scheme val="minor"/>
      </rPr>
      <t xml:space="preserve">Clasificación de la información: </t>
    </r>
    <r>
      <rPr>
        <sz val="14"/>
        <color theme="1"/>
        <rFont val="Calibri"/>
        <family val="2"/>
        <scheme val="minor"/>
      </rPr>
      <t xml:space="preserve">
</t>
    </r>
    <r>
      <rPr>
        <b/>
        <sz val="14"/>
        <color theme="1"/>
        <rFont val="Calibri"/>
        <family val="2"/>
        <scheme val="minor"/>
      </rPr>
      <t xml:space="preserve">Pública  </t>
    </r>
  </si>
  <si>
    <r>
      <t xml:space="preserve">Se evidenciaron pantallazo de publicaciones virtuales por:
Twiter 21 de abril: post de participacion: ¡Agéndate y conéctate!, este 22 de abril a las 10:00 a. m., tenemos una cita con los niños y niñas. Únete a #CelebroEnCasaLaNiñez. Tendremos una amorosa sorpresa para compartir en familia. #IGLive, #TWLive y #FBLive con @LinaArbelaez.com/ICBFColombia/
Twiter 21/04/2020: Post de participación ciudadana sobre: #YoParticipoICBF|Trabajamos para que la niñez sea tema central en los planes de desarrollo municipales https://icbf.gov.co/noticias/icbf
Twiter 22/04/2020: Post de FLive: PilasMano alzada! A las 10 a m. tenemos una cita con los niños y niñas. Conéctate al #FBLive con nuestra directora de @linaarbelaez y di #CelebroEnCasaLaNiñez. ¡Te esperamos! https://facebook.com/ICBFColombia/
</t>
    </r>
    <r>
      <rPr>
        <b/>
        <sz val="14"/>
        <color theme="1"/>
        <rFont val="Calibri"/>
        <family val="2"/>
        <scheme val="minor"/>
      </rPr>
      <t xml:space="preserve">Nota: </t>
    </r>
    <r>
      <rPr>
        <sz val="14"/>
        <color theme="1"/>
        <rFont val="Calibri"/>
        <family val="2"/>
        <scheme val="minor"/>
      </rPr>
      <t xml:space="preserve">En conversación por Team con el Referente  de  la Oficina Asesora de Comunicaciones, mencionó que la meta se superó debido al incremento del uso de comunicaciones virtuales por la actual emergencia sanitaria. </t>
    </r>
    <r>
      <rPr>
        <sz val="14"/>
        <color rgb="FFFF0000"/>
        <rFont val="Calibri"/>
        <family val="2"/>
        <scheme val="minor"/>
      </rPr>
      <t xml:space="preserve">
</t>
    </r>
  </si>
  <si>
    <r>
      <t>Información consultada en: https://icbfgob.sharepoint.com/:f:/s/MICROSITIOPLANANTICORRUPCIN2020/ErHOfql2MfVIjiK2bR0awiYBs5oGENhSHrozElrn5Wdv4w?e=b889ou</t>
    </r>
    <r>
      <rPr>
        <b/>
        <sz val="14"/>
        <rFont val="Calibri"/>
        <family val="2"/>
        <scheme val="minor"/>
      </rPr>
      <t xml:space="preserve">
Carpeta Evidencia 1: </t>
    </r>
    <r>
      <rPr>
        <sz val="14"/>
        <rFont val="Calibri"/>
        <family val="2"/>
        <scheme val="minor"/>
      </rPr>
      <t xml:space="preserve">información de las Regionales:
</t>
    </r>
    <r>
      <rPr>
        <b/>
        <sz val="14"/>
        <rFont val="Calibri"/>
        <family val="2"/>
        <scheme val="minor"/>
      </rPr>
      <t xml:space="preserve">Putumayo Fase II: 6 archivos: </t>
    </r>
    <r>
      <rPr>
        <sz val="14"/>
        <rFont val="Calibri"/>
        <family val="2"/>
        <scheme val="minor"/>
      </rPr>
      <t xml:space="preserve">PDF: 12032020 ACTA2FASE ECPLPUTUMAYO / PDF: 12032020 Listado de Asistencia 2 fase ECPL / BOLETIN FASE II PUTUMAYO 12032020 / FORMATO DIRECTORIO / Lista de asistencia c.l / VFINL-12032020-PUTUMAYO-ECPL-2-FASE_1
</t>
    </r>
    <r>
      <rPr>
        <b/>
        <sz val="14"/>
        <rFont val="Calibri"/>
        <family val="2"/>
        <scheme val="minor"/>
      </rPr>
      <t xml:space="preserve">Quindío Fase II: 4 archivos: </t>
    </r>
    <r>
      <rPr>
        <sz val="14"/>
        <rFont val="Calibri"/>
        <family val="2"/>
        <scheme val="minor"/>
      </rPr>
      <t xml:space="preserve">PDF: ACTA FASE II QUINDIO 5032020 / PDF: BOLETIN FASE II QUINDIO 5032020 / Excel: 2020-02-13-FORMATO DIRECTORIO
</t>
    </r>
    <r>
      <rPr>
        <b/>
        <sz val="14"/>
        <rFont val="Calibri"/>
        <family val="2"/>
        <scheme val="minor"/>
      </rPr>
      <t xml:space="preserve">Sucre Fase II: 4 archivos: </t>
    </r>
    <r>
      <rPr>
        <sz val="14"/>
        <rFont val="Calibri"/>
        <family val="2"/>
        <scheme val="minor"/>
      </rPr>
      <t xml:space="preserve">PDF: 19032020ACTA2FASE ECPL SUCRE REUNION VIRTUAL/ PDF: BOLETIN FASE II SUCRE 19032020 / PDF: VFINL-19032020-SUCRE-ECPL-2-FASE-2 / Excel: Directorio Sucre
</t>
    </r>
    <r>
      <rPr>
        <b/>
        <sz val="14"/>
        <rFont val="Calibri"/>
        <family val="2"/>
        <scheme val="minor"/>
      </rPr>
      <t xml:space="preserve">Tolima Fase II: 4 archivos: </t>
    </r>
    <r>
      <rPr>
        <sz val="14"/>
        <rFont val="Calibri"/>
        <family val="2"/>
        <scheme val="minor"/>
      </rPr>
      <t xml:space="preserve">ACTA COMPRAS PUBLICAS LOCALES CHAPARRAL / 2 FASE - LISTADO CHAPARRAL 20022020 / 2 FASE -LISTADO CHAPARRAL 2002-2020 / VFINL 21022020- CHAPARRAL TOLIMA ECPL 2 FASE
</t>
    </r>
    <r>
      <rPr>
        <b/>
        <sz val="14"/>
        <rFont val="Calibri"/>
        <family val="2"/>
        <scheme val="minor"/>
      </rPr>
      <t>Carpeta Evidencia 2:</t>
    </r>
    <r>
      <rPr>
        <sz val="14"/>
        <rFont val="Calibri"/>
        <family val="2"/>
        <scheme val="minor"/>
      </rPr>
      <t xml:space="preserve"> información de las Regionales: </t>
    </r>
    <r>
      <rPr>
        <b/>
        <sz val="14"/>
        <rFont val="Calibri"/>
        <family val="2"/>
        <scheme val="minor"/>
      </rPr>
      <t xml:space="preserve">Arauca Fase II: 2 archivos: </t>
    </r>
    <r>
      <rPr>
        <sz val="14"/>
        <rFont val="Calibri"/>
        <family val="2"/>
        <scheme val="minor"/>
      </rPr>
      <t xml:space="preserve">PDF: BOLETIN FASE II ARAUCA 10032020 / Excel: FORMATO DIRECTORIO. </t>
    </r>
    <r>
      <rPr>
        <b/>
        <sz val="14"/>
        <rFont val="Calibri"/>
        <family val="2"/>
        <scheme val="minor"/>
      </rPr>
      <t xml:space="preserve">Boyacá Fase II: 1 archivo: </t>
    </r>
    <r>
      <rPr>
        <sz val="14"/>
        <rFont val="Calibri"/>
        <family val="2"/>
        <scheme val="minor"/>
      </rPr>
      <t xml:space="preserve">PDF: FASE II  BOLETIN BOYACA. </t>
    </r>
    <r>
      <rPr>
        <b/>
        <sz val="14"/>
        <rFont val="Calibri"/>
        <family val="2"/>
        <scheme val="minor"/>
      </rPr>
      <t xml:space="preserve">Risaralda Fase II: 2 archivos: </t>
    </r>
    <r>
      <rPr>
        <sz val="14"/>
        <rFont val="Calibri"/>
        <family val="2"/>
        <scheme val="minor"/>
      </rPr>
      <t xml:space="preserve">PDF: FASE II BOLETIN RISARALDA / Excel: DIRECTORIO RISARALDA
</t>
    </r>
    <r>
      <rPr>
        <b/>
        <sz val="14"/>
        <rFont val="Calibri"/>
        <family val="2"/>
        <scheme val="minor"/>
      </rPr>
      <t xml:space="preserve">Carperta Evidencia 3:  información de las Regionales: Caldas Fase II: 3 archivo: </t>
    </r>
    <r>
      <rPr>
        <sz val="14"/>
        <rFont val="Calibri"/>
        <family val="2"/>
        <scheme val="minor"/>
      </rPr>
      <t xml:space="preserve">PDF: ACTA FASE II / BFREGIONALCALDAS04042020 / BOLETIN FASE II CALDAS 4032020 / Excel: BOLETIN FASE II CALDAS 4032020. </t>
    </r>
    <r>
      <rPr>
        <b/>
        <sz val="14"/>
        <rFont val="Calibri"/>
        <family val="2"/>
        <scheme val="minor"/>
      </rPr>
      <t xml:space="preserve">Nariño: </t>
    </r>
    <r>
      <rPr>
        <sz val="14"/>
        <rFont val="Calibri"/>
        <family val="2"/>
        <scheme val="minor"/>
      </rPr>
      <t xml:space="preserve">PDF: Acta Reunion Virtual / PDF: 17032020- BOLETIN FASE II NARIÑO / PDF: Presentacion Nariño / Excel: Directorio Nariño. </t>
    </r>
    <r>
      <rPr>
        <b/>
        <sz val="14"/>
        <rFont val="Calibri"/>
        <family val="2"/>
        <scheme val="minor"/>
      </rPr>
      <t>Meta: Fase II: 4 archivos:</t>
    </r>
    <r>
      <rPr>
        <sz val="14"/>
        <rFont val="Calibri"/>
        <family val="2"/>
        <scheme val="minor"/>
      </rPr>
      <t xml:space="preserve">
PDF: LISTADO ASISTENCIA 14022020-02182020122719 / PDF: PRESENTACION 14022020- META ECPL 2 FASE / PDF: LISTADO ASISTENCIA 14022020-02182020122719 / Excel: LISTADO ASISTENCIA 14022020-02182020122719
</t>
    </r>
    <r>
      <rPr>
        <b/>
        <sz val="14"/>
        <rFont val="Calibri"/>
        <family val="2"/>
        <scheme val="minor"/>
      </rPr>
      <t xml:space="preserve">Fase 3: </t>
    </r>
    <r>
      <rPr>
        <sz val="14"/>
        <rFont val="Calibri"/>
        <family val="2"/>
        <scheme val="minor"/>
      </rPr>
      <t>PDF: ASISTENCIA SOCIALIZACION FASE III VILLAVICENCIO 13-03-2020 / PDF: PRODUCTORES INVITACIÓN  capacitación en normas ICA e Invima - Macarena Guaviare VF_2 / PDF: VF BOLETIN  FASE III META OPERADORES  13032020 / Word: certificación informe comisión / Word: 2020-03-13- INFORME COMISIÓN / Registros fotográficos (10)</t>
    </r>
  </si>
  <si>
    <r>
      <t>Información consultada en: https://icbfgob.sharepoint.com/:f:/s/MICROSITIOPLANANTICORRUPCIN2020/ErHOfql2MfVIjiK2bR0awiYBs5oGENhSHrozElrn5Wdv4w?e=b889ou</t>
    </r>
    <r>
      <rPr>
        <b/>
        <sz val="14"/>
        <rFont val="Calibri"/>
        <family val="2"/>
        <scheme val="minor"/>
      </rPr>
      <t xml:space="preserve">
1 Carpeta que a su ves contiene 5 capertas con información de las Regionales:
Guanía Fase II: </t>
    </r>
    <r>
      <rPr>
        <sz val="14"/>
        <rFont val="Calibri"/>
        <family val="2"/>
        <scheme val="minor"/>
      </rPr>
      <t xml:space="preserve">PDF: Acta 21042020 Guainía Fase II /PDF: Presentación 21042020- GUAINIA fase II
</t>
    </r>
    <r>
      <rPr>
        <b/>
        <sz val="14"/>
        <rFont val="Calibri"/>
        <family val="2"/>
        <scheme val="minor"/>
      </rPr>
      <t xml:space="preserve">Norte de Santander Fase II: </t>
    </r>
    <r>
      <rPr>
        <sz val="14"/>
        <rFont val="Calibri"/>
        <family val="2"/>
        <scheme val="minor"/>
      </rPr>
      <t xml:space="preserve">PDF: Acta 3042020Nte Santander Fase II / PDF: BOLETIN FASE II NTE SANTANDER  3042020 / PDF: Presentación 3042020- Nte Santander fase II
</t>
    </r>
    <r>
      <rPr>
        <b/>
        <sz val="14"/>
        <rFont val="Calibri"/>
        <family val="2"/>
        <scheme val="minor"/>
      </rPr>
      <t xml:space="preserve">Vaupés Fase II: </t>
    </r>
    <r>
      <rPr>
        <sz val="14"/>
        <rFont val="Calibri"/>
        <family val="2"/>
        <scheme val="minor"/>
      </rPr>
      <t xml:space="preserve">PDF: Acta 23042020 Vaupés Fase II / PDF: Presentación 23042020- Vaupés Fase II
</t>
    </r>
    <r>
      <rPr>
        <b/>
        <sz val="14"/>
        <rFont val="Calibri"/>
        <family val="2"/>
        <scheme val="minor"/>
      </rPr>
      <t xml:space="preserve">Vichada Fase II: </t>
    </r>
    <r>
      <rPr>
        <sz val="14"/>
        <rFont val="Calibri"/>
        <family val="2"/>
        <scheme val="minor"/>
      </rPr>
      <t xml:space="preserve">PDF: Acta 22042020 Vichada Fase II / PDF: Presentación 22042020- Vichada Fase II / PDF: Presentación UAOES- ABC Sector Solidario
</t>
    </r>
    <r>
      <rPr>
        <b/>
        <sz val="14"/>
        <rFont val="Calibri"/>
        <family val="2"/>
        <scheme val="minor"/>
      </rPr>
      <t xml:space="preserve">Acta 6042020 Bolívar Fase II: </t>
    </r>
    <r>
      <rPr>
        <sz val="14"/>
        <rFont val="Calibri"/>
        <family val="2"/>
        <scheme val="minor"/>
      </rPr>
      <t>PDF: Acta 6042020 Bolívar Fase II</t>
    </r>
  </si>
  <si>
    <r>
      <t>Información consultada en: https://icbfgob.sharepoint.com/:f:/s/MICROSITIOPLANANTICORRUPCIN2020/ErHOfql2MfVIjiK2bR0awiYBs5oGENhSHrozElrn5Wdv4w?e=b889ou</t>
    </r>
    <r>
      <rPr>
        <b/>
        <sz val="14"/>
        <color theme="1"/>
        <rFont val="Calibri"/>
        <family val="2"/>
        <scheme val="minor"/>
      </rPr>
      <t xml:space="preserve">
Proceso de Adopciones: </t>
    </r>
    <r>
      <rPr>
        <sz val="14"/>
        <color theme="1"/>
        <rFont val="Calibri"/>
        <family val="2"/>
        <scheme val="minor"/>
      </rPr>
      <t xml:space="preserve">
- Correo electrónico del 24/02/2020 Asunto: "OBSERVACIONES LINEAMIENTO TÉCNICO ADMINISTRATIVO DEL PROGRAMA DE ADOPCIÓN - CONSOLIDADO ÁREAS MISIONALES" con adjunto Excel Observaciones Lineamiento - Consolidado Áreas Misionales Aprobados ANDREA LEÓN, se informa la ruta \\icbf.gov.co\FS_DPR\DIRECCION_DE_PROTECCION\LINEAMIENTOS ADOPCIONES donde pueden ser consultados.
- Correo elecrónico del 25/03/2020 Asunto: "OBSERVACIONES LINEAMIENTO TÉCNICO ADMINISTRATIVO DEL PROGRAMA DE ADOPCIÓN - CONSOLIDADO SUBDIRECCIÓN GENERAL" con adjunto Excel Formato seguimiento propuesta ajuste linemamiento técnico y manual operativo v1 adopción y PDF Lineamiento técnico administrativo programa de adopciones 24032020.
- Correo electrónico del 25/03/2020 Asunto: "PUBLICACIÓN DEL LINEAMIENTO TÉCNICO ADMINISTRATIVO DEL PROGRAMA DE ADOPCIÓN - REGISTRO DE OBSERVACIONES NIVEL ZONAL Y REGIONAL" con adjunto Excel Formato seguimiento propuesta ajuste linemamiento técnico y manual operativo v1 adopción y PDF Lineamiento técnico administrativo programa de adopciones 24032020.
- Correo electrónico del 27/03/2020 Asunto: "PUBLICACIÓN DEL LINEAMIENTO TÉCNICO ADMINISTRATIVO DEL PROGRAMA DE ADOPCIÓN - REGISTRO DE OBSERVACIONES DIRECCIÓN DE PLANEACIÓN Y CONTROL DE GESTIÓN" con adjunto Excel Formato seguimiento propuesta ajuste linemamiento técnico y manual operativo v1 adopción y PDF Lineamiento técnico administrativo programa de adopciones 24032020.
- Correo electrónico del 27/12/2019 Asunto: "PUBLICACIÓN DEL LINEAMIENTO TÉCNICO ADMINISTRATIVO DEL PROGRAMA DE ADOPCIÓN - REGISTRO DE OBSERVACIONES ÁREAS MISIONALES" en donde informan la ruta \\icbf.gov.co\FS_DPR\DIRECCION_DE_PROTECCION\LINEAMIENTOS ADOPCIONES en la cual puden consultar el documento.
- Correo electrónico del 28/02/2020 Asunto: "PUBLICACIÓN DEL LINEAMIENTO TÉCNICO ADMINISTRATIVO DEL PROGRAMA DE ADOPCIÓN - REGISTRO DE OBSERVACIONES SUBDIRECCIÓN GENERAL" en el cual dan a conocer la ruta  
\\icbf.gov.co\FS_DPR\DIRECCION_DE_PROTECCION\LINEAMIENTOS ADOPCIONES\VERSIÓN PRESENTADA A SUBDIRECCIÓN GENERAL para a consulta del documento.
</t>
    </r>
    <r>
      <rPr>
        <b/>
        <sz val="14"/>
        <color theme="1"/>
        <rFont val="Calibri"/>
        <family val="2"/>
        <scheme val="minor"/>
      </rPr>
      <t>Proceso Administrativo de Restablecimiento de Derechos -PARD:</t>
    </r>
    <r>
      <rPr>
        <sz val="14"/>
        <color theme="1"/>
        <rFont val="Calibri"/>
        <family val="2"/>
        <scheme val="minor"/>
      </rPr>
      <t xml:space="preserve">
- Correo electrónico del 03/03/2020 Asunto: "RESPUESTA OBSERVACIONES LINEAMIENTO TÉCNICO ADMINISTRATIVO DE RUTA DE ACTUACIONES PARA EL RESTABLECIMIENTO DE DERECHOS DE NIÑOS, NIÑAS Y ADOLESCENTES CON SUS DERECHOS INOBSERVADOS, AMENAZADOS O VULNERADOS." con adjunto Excel LINEAMIENTO DE RUTA.
- Correo electrónico del 16/03/2020 Asunto: "PUBLICACIÓN LINEAMIENTO ADMINISTRATIVO DE RUTA DE ACTUACIONES Y LINEAMIENTO TÉCNICO ADMINISTRATIVO E INTERJURISDICCIONAL INDIGENA" con adjuntos Lineamiento Ruta y Lineamiento PARD Indígena en el cual dan a conocer la ruta \\icbf.gov.co\FS_DPR\DIRECCION_DE_PROTECCION\AUTORIDADES_ADMINISTRATIVAS\COOR AUTO ADM\ACTUALIZACIÓNLINEAMIENTORUTAPARD en donde se puede consultar los documentos.
- Excel "RESPUESTAS OBSERVACIONES 23 FEBRERO 2020".</t>
    </r>
  </si>
  <si>
    <r>
      <t xml:space="preserve">Este compromiso de validación se incluye en el Plan de Asistencia Técnica DFC 2020, en el Componente </t>
    </r>
    <r>
      <rPr>
        <i/>
        <sz val="14"/>
        <color theme="1"/>
        <rFont val="Calibri"/>
        <family val="2"/>
        <scheme val="minor"/>
      </rPr>
      <t xml:space="preserve">"Implementación territorial" </t>
    </r>
    <r>
      <rPr>
        <sz val="14"/>
        <color theme="1"/>
        <rFont val="Calibri"/>
        <family val="2"/>
        <scheme val="minor"/>
      </rPr>
      <t>de la Línea Estratégica "</t>
    </r>
    <r>
      <rPr>
        <i/>
        <sz val="14"/>
        <color theme="1"/>
        <rFont val="Calibri"/>
        <family val="2"/>
        <scheme val="minor"/>
      </rPr>
      <t>Gestión de Políticas Públicas de Familia"</t>
    </r>
    <r>
      <rPr>
        <sz val="14"/>
        <color theme="1"/>
        <rFont val="Calibri"/>
        <family val="2"/>
        <scheme val="minor"/>
      </rPr>
      <t>. En principio, se define trabajarlo con 3 territorios que ofrecieron su capacidad técnica instalada en materia de políticas públicas, a saber: Antioquia, La Guajira y Bolívar. Con todo, el modo presencial, el momento de realización y los territorios quedan supeditados a las definiciones que se deriven del manejo de la emergencia social y económica del Covid - 19.</t>
    </r>
  </si>
  <si>
    <r>
      <rPr>
        <b/>
        <sz val="14"/>
        <color theme="1"/>
        <rFont val="Arial"/>
        <family val="2"/>
      </rPr>
      <t xml:space="preserve">Antes de imprimir este documento… piense en el medio ambiente!  </t>
    </r>
    <r>
      <rPr>
        <sz val="14"/>
        <color theme="1"/>
        <rFont val="Arial"/>
        <family val="2"/>
      </rPr>
      <t xml:space="preserve">
Cualquier copia impresa de este documento se considera como COPIA NO CONTROLADA.
LOS DATOS PROPORCIONADOS SERÁN TRATADOS DE ACUERDO A LA POLÍTICA DE TRATAMIENTO DE DATOS PERSONALES DEL ICBF Y A LA LEY 1581 DE 2012.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</si>
</sst>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m/yyyy;@"/>
    <numFmt numFmtId="165" formatCode="_-* #,##0.00_-;\-* #,##0.00_-;_-* &quot;-&quot;_-;_-@_-"/>
    <numFmt numFmtId="166" formatCode="_-* #,##0.0_-;\-* #,##0.0_-;_-* &quot;-&quot;_-;_-@_-"/>
  </numFmts>
  <fonts count="65">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0"/>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4"/>
      <color theme="0"/>
      <name val="Calibri"/>
      <family val="2"/>
      <scheme val="minor"/>
    </font>
    <font>
      <b/>
      <sz val="12"/>
      <name val="Calibri"/>
      <family val="2"/>
      <scheme val="minor"/>
    </font>
    <font>
      <b/>
      <sz val="10"/>
      <color rgb="FF000000"/>
      <name val="Calibri"/>
      <family val="2"/>
    </font>
    <font>
      <sz val="10"/>
      <color rgb="FF000000"/>
      <name val="Calibri"/>
      <family val="2"/>
    </font>
    <font>
      <sz val="11"/>
      <color rgb="FFFF0000"/>
      <name val="Calibri"/>
      <family val="2"/>
      <scheme val="minor"/>
    </font>
    <font>
      <sz val="12"/>
      <color rgb="FFFF0000"/>
      <name val="Calibri"/>
      <family val="2"/>
      <scheme val="minor"/>
    </font>
    <font>
      <i/>
      <sz val="11"/>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sz val="11"/>
      <color rgb="FF0000FF"/>
      <name val="Calibri"/>
      <family val="2"/>
      <scheme val="minor"/>
    </font>
    <font>
      <sz val="10"/>
      <color rgb="FF0070C0"/>
      <name val="Calibri"/>
      <family val="2"/>
      <scheme val="minor"/>
    </font>
    <font>
      <b/>
      <sz val="12"/>
      <color theme="1"/>
      <name val="Arial"/>
      <family val="2"/>
    </font>
    <font>
      <b/>
      <sz val="9"/>
      <color theme="1"/>
      <name val="Arial"/>
      <family val="2"/>
    </font>
    <font>
      <sz val="9"/>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i/>
      <sz val="12"/>
      <name val="Calibri"/>
      <family val="2"/>
      <scheme val="minor"/>
    </font>
    <font>
      <sz val="14"/>
      <color theme="1"/>
      <name val="Calibri"/>
      <family val="2"/>
      <scheme val="minor"/>
    </font>
    <font>
      <b/>
      <sz val="14"/>
      <color theme="1"/>
      <name val="Calibri"/>
      <family val="2"/>
      <scheme val="minor"/>
    </font>
    <font>
      <b/>
      <sz val="14"/>
      <color theme="1"/>
      <name val="Arial"/>
      <family val="2"/>
    </font>
    <font>
      <b/>
      <sz val="14"/>
      <name val="Arial"/>
      <family val="2"/>
    </font>
    <font>
      <b/>
      <sz val="14"/>
      <color theme="0"/>
      <name val="Arial"/>
      <family val="2"/>
    </font>
    <font>
      <sz val="14"/>
      <color theme="0"/>
      <name val="Arial"/>
      <family val="2"/>
    </font>
    <font>
      <b/>
      <sz val="14"/>
      <name val="Calibri"/>
      <family val="2"/>
      <scheme val="minor"/>
    </font>
    <font>
      <sz val="14"/>
      <name val="Calibri"/>
      <family val="2"/>
      <scheme val="minor"/>
    </font>
    <font>
      <b/>
      <sz val="14"/>
      <color rgb="FF000000"/>
      <name val="Calibri"/>
      <family val="2"/>
    </font>
    <font>
      <b/>
      <sz val="14"/>
      <name val="Calibri"/>
      <family val="2"/>
    </font>
    <font>
      <sz val="14"/>
      <name val="Calibri"/>
      <family val="2"/>
    </font>
    <font>
      <sz val="14"/>
      <color rgb="FF000000"/>
      <name val="Calibri"/>
      <family val="2"/>
    </font>
    <font>
      <sz val="14"/>
      <color rgb="FFFF0000"/>
      <name val="Calibri"/>
      <family val="2"/>
      <scheme val="minor"/>
    </font>
    <font>
      <sz val="14"/>
      <color rgb="FF000000"/>
      <name val="Calibri"/>
      <family val="2"/>
      <scheme val="minor"/>
    </font>
    <font>
      <i/>
      <sz val="14"/>
      <color theme="1"/>
      <name val="Calibri"/>
      <family val="2"/>
      <scheme val="minor"/>
    </font>
    <font>
      <sz val="14"/>
      <color theme="1"/>
      <name val="Arial"/>
      <family val="2"/>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33CCCC"/>
        <bgColor indexed="64"/>
      </patternFill>
    </fill>
    <fill>
      <patternFill patternType="solid">
        <fgColor rgb="FFFF9999"/>
        <bgColor indexed="64"/>
      </patternFill>
    </fill>
    <fill>
      <patternFill patternType="solid">
        <fgColor rgb="FF00FF99"/>
        <bgColor indexed="64"/>
      </patternFill>
    </fill>
    <fill>
      <patternFill patternType="solid">
        <fgColor rgb="FFDDDDDD"/>
        <bgColor indexed="64"/>
      </patternFill>
    </fill>
    <fill>
      <patternFill patternType="solid">
        <fgColor rgb="FFFFCC99"/>
        <bgColor indexed="64"/>
      </patternFill>
    </fill>
    <fill>
      <patternFill patternType="solid">
        <fgColor rgb="FF66FFFF"/>
        <bgColor indexed="64"/>
      </patternFill>
    </fill>
    <fill>
      <patternFill patternType="solid">
        <fgColor rgb="FFFFFFFF"/>
        <bgColor rgb="FF000000"/>
      </patternFill>
    </fill>
    <fill>
      <patternFill patternType="solid">
        <fgColor rgb="FFFF99FF"/>
        <bgColor rgb="FF000000"/>
      </patternFill>
    </fill>
    <fill>
      <patternFill patternType="solid">
        <fgColor rgb="FFFF99FF"/>
        <bgColor indexed="64"/>
      </patternFill>
    </fill>
    <fill>
      <patternFill patternType="solid">
        <fgColor rgb="FF93E3FF"/>
        <bgColor indexed="64"/>
      </patternFill>
    </fill>
    <fill>
      <patternFill patternType="solid">
        <fgColor rgb="FFFF0000"/>
        <bgColor indexed="64"/>
      </patternFill>
    </fill>
    <fill>
      <patternFill patternType="solid">
        <fgColor rgb="FF72AF2F"/>
        <bgColor indexed="64"/>
      </patternFill>
    </fill>
    <fill>
      <patternFill patternType="solid">
        <fgColor rgb="FF002060"/>
        <bgColor indexed="64"/>
      </patternFill>
    </fill>
  </fills>
  <borders count="9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top/>
      <bottom style="thin">
        <color rgb="FF72AF2F"/>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style="medium">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top/>
      <bottom style="thin">
        <color auto="1"/>
      </bottom>
      <diagonal/>
    </border>
    <border>
      <left/>
      <right style="thin">
        <color indexed="64"/>
      </right>
      <top/>
      <bottom style="thin">
        <color indexed="64"/>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indexed="64"/>
      </top>
      <bottom style="hair">
        <color auto="1"/>
      </bottom>
      <diagonal/>
    </border>
    <border>
      <left/>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41" fontId="1" fillId="0" borderId="0" applyFont="0" applyFill="0" applyBorder="0" applyAlignment="0" applyProtection="0"/>
  </cellStyleXfs>
  <cellXfs count="512">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164" fontId="2" fillId="5" borderId="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5" fillId="0" borderId="23" xfId="0" applyFont="1" applyBorder="1" applyAlignment="1">
      <alignment horizontal="justify" vertical="top"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0" borderId="23" xfId="0" applyFont="1" applyBorder="1" applyAlignment="1">
      <alignment horizontal="justify" vertical="top" wrapText="1"/>
    </xf>
    <xf numFmtId="0" fontId="3" fillId="0" borderId="23"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12" fillId="7" borderId="32" xfId="0" applyFont="1" applyFill="1" applyBorder="1" applyAlignment="1">
      <alignment horizontal="left" vertical="center" wrapText="1"/>
    </xf>
    <xf numFmtId="14" fontId="12" fillId="7" borderId="33"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5"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3" fillId="4" borderId="23" xfId="0" applyFont="1" applyFill="1" applyBorder="1" applyAlignment="1">
      <alignment horizontal="left" vertical="center" wrapText="1"/>
    </xf>
    <xf numFmtId="0" fontId="3" fillId="0" borderId="67" xfId="0" applyFont="1" applyBorder="1" applyAlignment="1">
      <alignment horizontal="justify" vertical="top" wrapText="1"/>
    </xf>
    <xf numFmtId="0" fontId="16" fillId="2" borderId="1" xfId="0" applyFont="1" applyFill="1" applyBorder="1" applyAlignment="1">
      <alignment horizontal="left" vertical="center"/>
    </xf>
    <xf numFmtId="0" fontId="16" fillId="2" borderId="3" xfId="0" applyFont="1" applyFill="1" applyBorder="1" applyAlignment="1">
      <alignment horizontal="center" vertical="center" wrapText="1"/>
    </xf>
    <xf numFmtId="14" fontId="17" fillId="2" borderId="7" xfId="0" applyNumberFormat="1" applyFont="1" applyFill="1" applyBorder="1" applyAlignment="1">
      <alignment horizontal="center" vertical="center"/>
    </xf>
    <xf numFmtId="14" fontId="16" fillId="2" borderId="11"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 fillId="0" borderId="68" xfId="0" applyFont="1" applyBorder="1" applyAlignment="1">
      <alignment horizontal="center" vertical="center"/>
    </xf>
    <xf numFmtId="0" fontId="3" fillId="4" borderId="68" xfId="0" applyFont="1" applyFill="1" applyBorder="1" applyAlignment="1">
      <alignment horizontal="center" vertical="center" wrapText="1"/>
    </xf>
    <xf numFmtId="0" fontId="3" fillId="4" borderId="68" xfId="0" applyFont="1" applyFill="1" applyBorder="1" applyAlignment="1">
      <alignment horizontal="left" vertical="center" wrapText="1"/>
    </xf>
    <xf numFmtId="0" fontId="3" fillId="0" borderId="68" xfId="0" applyFont="1" applyBorder="1" applyAlignment="1">
      <alignment horizontal="left" vertical="center" wrapText="1"/>
    </xf>
    <xf numFmtId="14" fontId="3" fillId="0" borderId="68"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9" xfId="0" applyFont="1" applyFill="1" applyBorder="1" applyAlignment="1">
      <alignment horizontal="center" vertical="center"/>
    </xf>
    <xf numFmtId="0" fontId="3" fillId="4" borderId="68"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9" xfId="0" applyFont="1" applyBorder="1" applyAlignment="1">
      <alignment horizontal="center" vertical="center"/>
    </xf>
    <xf numFmtId="0" fontId="3" fillId="0" borderId="68" xfId="0" applyFont="1" applyBorder="1" applyAlignment="1">
      <alignment horizontal="justify" vertical="center" wrapText="1"/>
    </xf>
    <xf numFmtId="0" fontId="3" fillId="4" borderId="70"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5" fillId="10" borderId="68" xfId="0" applyFont="1" applyFill="1" applyBorder="1" applyAlignment="1">
      <alignment horizontal="justify" vertical="center" wrapText="1"/>
    </xf>
    <xf numFmtId="0" fontId="3" fillId="4" borderId="71"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2" xfId="0" applyFont="1" applyBorder="1" applyAlignment="1">
      <alignment horizontal="center" vertical="center"/>
    </xf>
    <xf numFmtId="0" fontId="10" fillId="5" borderId="26" xfId="0" applyFont="1" applyFill="1" applyBorder="1" applyAlignment="1">
      <alignment horizontal="center" vertical="center"/>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Fill="1" applyBorder="1" applyAlignment="1">
      <alignment vertical="top" wrapText="1"/>
    </xf>
    <xf numFmtId="0" fontId="0" fillId="0" borderId="76" xfId="0" applyBorder="1" applyAlignment="1">
      <alignment horizontal="center" vertical="center"/>
    </xf>
    <xf numFmtId="0" fontId="21" fillId="0" borderId="77" xfId="0" applyFont="1" applyBorder="1" applyAlignment="1">
      <alignment horizontal="left" wrapText="1"/>
    </xf>
    <xf numFmtId="0" fontId="0" fillId="0" borderId="78" xfId="0" applyBorder="1" applyAlignment="1">
      <alignment horizontal="center" vertical="center"/>
    </xf>
    <xf numFmtId="0" fontId="22" fillId="0" borderId="77" xfId="0" applyFont="1" applyBorder="1" applyAlignment="1">
      <alignment horizontal="left" wrapText="1"/>
    </xf>
    <xf numFmtId="0" fontId="22" fillId="0" borderId="79" xfId="0" applyFont="1" applyBorder="1" applyAlignment="1">
      <alignment horizontal="left" wrapText="1"/>
    </xf>
    <xf numFmtId="0" fontId="0" fillId="0" borderId="80" xfId="0" applyBorder="1" applyAlignment="1">
      <alignment horizontal="center" vertical="center"/>
    </xf>
    <xf numFmtId="0" fontId="22" fillId="0" borderId="3" xfId="0" applyFont="1" applyBorder="1" applyAlignment="1">
      <alignment horizontal="left" wrapText="1"/>
    </xf>
    <xf numFmtId="0" fontId="24" fillId="0" borderId="26" xfId="0" applyFont="1" applyFill="1" applyBorder="1" applyAlignment="1" applyProtection="1">
      <alignment horizontal="left" vertical="top" wrapText="1"/>
    </xf>
    <xf numFmtId="0" fontId="6" fillId="0" borderId="26" xfId="0" applyFont="1" applyBorder="1" applyAlignment="1">
      <alignment vertical="top" wrapText="1"/>
    </xf>
    <xf numFmtId="0" fontId="3" fillId="0" borderId="23" xfId="0" applyFont="1" applyFill="1" applyBorder="1" applyAlignment="1">
      <alignment horizontal="left" vertical="top" wrapText="1"/>
    </xf>
    <xf numFmtId="0" fontId="0" fillId="4" borderId="26" xfId="0" applyFill="1" applyBorder="1" applyAlignment="1">
      <alignment vertical="top" wrapText="1"/>
    </xf>
    <xf numFmtId="0" fontId="23" fillId="0" borderId="26" xfId="0" applyFont="1" applyFill="1" applyBorder="1" applyAlignment="1">
      <alignment vertical="top" wrapText="1"/>
    </xf>
    <xf numFmtId="0" fontId="0" fillId="6" borderId="26" xfId="0" applyFill="1" applyBorder="1" applyAlignment="1">
      <alignment vertical="top" wrapText="1"/>
    </xf>
    <xf numFmtId="0" fontId="0" fillId="0" borderId="26" xfId="0" applyBorder="1" applyAlignment="1">
      <alignment vertical="top"/>
    </xf>
    <xf numFmtId="0" fontId="0" fillId="0" borderId="26" xfId="0" applyBorder="1" applyAlignment="1">
      <alignment horizontal="center" vertical="top"/>
    </xf>
    <xf numFmtId="14" fontId="0" fillId="0" borderId="26" xfId="0" applyNumberFormat="1" applyBorder="1" applyAlignment="1">
      <alignment horizontal="center" vertical="top"/>
    </xf>
    <xf numFmtId="0" fontId="0" fillId="4" borderId="26" xfId="0" applyFill="1" applyBorder="1" applyAlignment="1">
      <alignment vertical="top"/>
    </xf>
    <xf numFmtId="14" fontId="0" fillId="0" borderId="26" xfId="0" applyNumberFormat="1" applyBorder="1" applyAlignment="1">
      <alignment horizontal="center" vertical="top" wrapText="1"/>
    </xf>
    <xf numFmtId="0" fontId="0" fillId="0" borderId="26" xfId="0" applyBorder="1" applyAlignment="1">
      <alignment horizontal="left" vertical="top"/>
    </xf>
    <xf numFmtId="0" fontId="0" fillId="0" borderId="26" xfId="0" applyBorder="1" applyAlignment="1">
      <alignment horizontal="left" vertical="top" wrapText="1"/>
    </xf>
    <xf numFmtId="0" fontId="0" fillId="0" borderId="26" xfId="0" applyFill="1" applyBorder="1" applyAlignment="1">
      <alignment vertical="top"/>
    </xf>
    <xf numFmtId="0" fontId="6" fillId="0" borderId="26" xfId="0" applyFont="1" applyBorder="1" applyAlignment="1">
      <alignment horizontal="center" vertical="top" wrapText="1"/>
    </xf>
    <xf numFmtId="0" fontId="0" fillId="0" borderId="26" xfId="0" applyFill="1" applyBorder="1" applyAlignment="1">
      <alignment horizontal="center" vertical="top" wrapText="1"/>
    </xf>
    <xf numFmtId="14" fontId="0" fillId="0" borderId="26" xfId="0" applyNumberFormat="1" applyFill="1" applyBorder="1" applyAlignment="1">
      <alignment horizontal="center" vertical="top"/>
    </xf>
    <xf numFmtId="0" fontId="0" fillId="0" borderId="26" xfId="0" applyFill="1" applyBorder="1" applyAlignment="1">
      <alignment horizontal="center" vertical="top"/>
    </xf>
    <xf numFmtId="0" fontId="19" fillId="0" borderId="0" xfId="0" applyFont="1" applyFill="1" applyBorder="1" applyAlignment="1">
      <alignment horizontal="center" vertical="center" wrapText="1"/>
    </xf>
    <xf numFmtId="0" fontId="19" fillId="0" borderId="82" xfId="0" applyFont="1" applyFill="1" applyBorder="1" applyAlignment="1">
      <alignment horizontal="center" vertical="center" wrapText="1"/>
    </xf>
    <xf numFmtId="0" fontId="0" fillId="0" borderId="0" xfId="0" applyFill="1" applyBorder="1"/>
    <xf numFmtId="0" fontId="0" fillId="0" borderId="28" xfId="0" applyBorder="1" applyAlignment="1">
      <alignment vertical="top"/>
    </xf>
    <xf numFmtId="0" fontId="19" fillId="22" borderId="29"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23" fillId="0" borderId="26" xfId="0" applyFont="1" applyBorder="1" applyAlignment="1">
      <alignment vertical="top"/>
    </xf>
    <xf numFmtId="0" fontId="6" fillId="0" borderId="26" xfId="0" applyFont="1" applyFill="1" applyBorder="1" applyAlignment="1">
      <alignment vertical="top" wrapText="1"/>
    </xf>
    <xf numFmtId="0" fontId="5" fillId="0" borderId="23" xfId="0" applyFont="1" applyFill="1" applyBorder="1" applyAlignment="1">
      <alignment horizontal="left" vertical="top" wrapText="1"/>
    </xf>
    <xf numFmtId="0" fontId="0" fillId="0" borderId="28" xfId="0" applyBorder="1" applyAlignment="1">
      <alignment vertical="top" wrapText="1"/>
    </xf>
    <xf numFmtId="0" fontId="0" fillId="0" borderId="81" xfId="0" applyBorder="1" applyAlignment="1">
      <alignment vertical="top" wrapText="1"/>
    </xf>
    <xf numFmtId="0" fontId="0" fillId="0" borderId="28" xfId="0" applyFill="1" applyBorder="1" applyAlignment="1">
      <alignment vertical="top"/>
    </xf>
    <xf numFmtId="0" fontId="0" fillId="6" borderId="28" xfId="0" applyFill="1" applyBorder="1" applyAlignment="1">
      <alignment vertical="top" wrapText="1"/>
    </xf>
    <xf numFmtId="0" fontId="0" fillId="0" borderId="28" xfId="0" applyFill="1" applyBorder="1" applyAlignment="1">
      <alignment horizontal="center" vertical="top" wrapText="1"/>
    </xf>
    <xf numFmtId="0" fontId="0" fillId="0" borderId="28" xfId="0" applyFill="1" applyBorder="1" applyAlignment="1">
      <alignment vertical="top" wrapText="1"/>
    </xf>
    <xf numFmtId="14" fontId="0" fillId="0" borderId="92" xfId="0" applyNumberFormat="1" applyFill="1" applyBorder="1" applyAlignment="1">
      <alignment horizontal="center" vertical="top"/>
    </xf>
    <xf numFmtId="14" fontId="0" fillId="0" borderId="93" xfId="0" applyNumberFormat="1" applyFill="1" applyBorder="1" applyAlignment="1">
      <alignment horizontal="center" vertical="top"/>
    </xf>
    <xf numFmtId="0" fontId="0" fillId="0" borderId="93" xfId="0" applyFill="1" applyBorder="1" applyAlignment="1">
      <alignment horizontal="center" vertical="top"/>
    </xf>
    <xf numFmtId="0" fontId="0" fillId="0" borderId="93" xfId="0" applyFill="1" applyBorder="1" applyAlignment="1">
      <alignment horizontal="center" vertical="top" wrapText="1"/>
    </xf>
    <xf numFmtId="14" fontId="0" fillId="0" borderId="0" xfId="0" applyNumberFormat="1" applyFill="1" applyBorder="1" applyAlignment="1">
      <alignment horizontal="center" vertical="top"/>
    </xf>
    <xf numFmtId="14" fontId="0" fillId="0" borderId="0" xfId="0" applyNumberFormat="1" applyFill="1" applyBorder="1" applyAlignment="1">
      <alignment horizontal="center" vertical="top" wrapText="1"/>
    </xf>
    <xf numFmtId="0" fontId="0" fillId="0" borderId="0" xfId="0" applyFill="1" applyBorder="1" applyAlignment="1">
      <alignment vertical="top" wrapText="1"/>
    </xf>
    <xf numFmtId="0" fontId="2" fillId="0" borderId="26" xfId="0" applyFont="1" applyBorder="1" applyAlignment="1">
      <alignment horizontal="center" vertical="center"/>
    </xf>
    <xf numFmtId="0" fontId="3" fillId="0" borderId="30" xfId="0" applyFont="1" applyFill="1" applyBorder="1" applyAlignment="1">
      <alignment horizontal="left" vertical="top" wrapText="1"/>
    </xf>
    <xf numFmtId="0" fontId="3" fillId="0" borderId="23" xfId="0" applyFont="1" applyFill="1" applyBorder="1" applyAlignment="1">
      <alignment horizontal="justify" vertical="center" wrapText="1"/>
    </xf>
    <xf numFmtId="0" fontId="3" fillId="0" borderId="23" xfId="0" applyFont="1" applyFill="1" applyBorder="1" applyAlignment="1">
      <alignment horizontal="justify" vertical="top"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9" fillId="21" borderId="0" xfId="0" applyFont="1" applyFill="1" applyAlignment="1">
      <alignment horizontal="center" vertical="center"/>
    </xf>
    <xf numFmtId="0" fontId="6" fillId="0" borderId="23" xfId="0" applyFont="1" applyBorder="1" applyAlignment="1">
      <alignment horizontal="left" vertical="top" wrapText="1"/>
    </xf>
    <xf numFmtId="0" fontId="23" fillId="0" borderId="26" xfId="0" applyFont="1" applyFill="1" applyBorder="1" applyAlignment="1">
      <alignment horizontal="center" vertical="top"/>
    </xf>
    <xf numFmtId="0" fontId="9" fillId="2" borderId="0" xfId="0" applyFont="1" applyFill="1" applyAlignment="1">
      <alignment horizontal="center" vertical="center"/>
    </xf>
    <xf numFmtId="0" fontId="5" fillId="0" borderId="23" xfId="0" applyFont="1" applyBorder="1" applyAlignment="1">
      <alignment horizontal="justify" vertical="center" wrapText="1"/>
    </xf>
    <xf numFmtId="0" fontId="0" fillId="0" borderId="0" xfId="0" applyAlignment="1">
      <alignment vertical="top" wrapText="1"/>
    </xf>
    <xf numFmtId="0" fontId="6" fillId="4" borderId="26" xfId="0" applyFont="1" applyFill="1" applyBorder="1" applyAlignment="1">
      <alignment vertical="top"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0" borderId="0" xfId="0" applyFont="1" applyFill="1" applyAlignment="1" applyProtection="1">
      <alignment vertical="center"/>
      <protection hidden="1"/>
    </xf>
    <xf numFmtId="0" fontId="13" fillId="0" borderId="0" xfId="0" applyFont="1" applyFill="1" applyAlignment="1" applyProtection="1">
      <alignment vertical="center" wrapText="1"/>
      <protection hidden="1"/>
    </xf>
    <xf numFmtId="0" fontId="13" fillId="0" borderId="0" xfId="0" applyFont="1" applyFill="1" applyAlignment="1" applyProtection="1">
      <alignment horizontal="center" vertical="center" wrapText="1"/>
      <protection hidden="1"/>
    </xf>
    <xf numFmtId="0" fontId="13" fillId="0" borderId="0" xfId="0" applyFont="1" applyFill="1" applyBorder="1" applyAlignment="1" applyProtection="1">
      <alignment vertical="center" wrapText="1"/>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wrapText="1"/>
      <protection hidden="1"/>
    </xf>
    <xf numFmtId="0" fontId="11" fillId="0" borderId="0" xfId="0" applyFont="1" applyFill="1" applyProtection="1">
      <protection hidden="1"/>
    </xf>
    <xf numFmtId="0" fontId="11" fillId="0" borderId="0" xfId="0" applyFont="1" applyFill="1" applyAlignment="1" applyProtection="1">
      <alignment wrapText="1"/>
      <protection hidden="1"/>
    </xf>
    <xf numFmtId="164"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horizontal="justify" vertical="top" wrapText="1"/>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protection hidden="1"/>
    </xf>
    <xf numFmtId="0" fontId="37" fillId="0" borderId="0" xfId="0" applyFont="1" applyFill="1" applyAlignment="1" applyProtection="1">
      <protection hidden="1"/>
    </xf>
    <xf numFmtId="0" fontId="37" fillId="0" borderId="0" xfId="0" applyFont="1" applyFill="1" applyAlignment="1" applyProtection="1">
      <alignment horizontal="left"/>
      <protection hidden="1"/>
    </xf>
    <xf numFmtId="0" fontId="11" fillId="0" borderId="0" xfId="0" applyFont="1" applyFill="1" applyAlignment="1" applyProtection="1">
      <alignment vertical="center"/>
      <protection hidden="1"/>
    </xf>
    <xf numFmtId="17" fontId="37" fillId="0" borderId="0" xfId="0" applyNumberFormat="1" applyFont="1" applyFill="1" applyAlignment="1" applyProtection="1">
      <alignment vertical="center"/>
      <protection hidden="1"/>
    </xf>
    <xf numFmtId="0" fontId="38" fillId="0" borderId="0" xfId="0" applyFont="1" applyAlignment="1">
      <alignment horizontal="center" vertical="center" wrapText="1"/>
    </xf>
    <xf numFmtId="0" fontId="11" fillId="0" borderId="0" xfId="0" applyFont="1"/>
    <xf numFmtId="0" fontId="33" fillId="3" borderId="1" xfId="0" applyFont="1" applyFill="1" applyBorder="1" applyAlignment="1">
      <alignment horizontal="center" vertical="center" wrapText="1"/>
    </xf>
    <xf numFmtId="0" fontId="33" fillId="4" borderId="0" xfId="0" applyFont="1" applyFill="1" applyAlignment="1">
      <alignment horizontal="center" vertical="center"/>
    </xf>
    <xf numFmtId="0" fontId="39" fillId="2" borderId="1" xfId="0" applyFont="1" applyFill="1" applyBorder="1" applyAlignment="1">
      <alignment horizontal="left" vertical="center"/>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164" fontId="33" fillId="2" borderId="10" xfId="0" applyNumberFormat="1" applyFont="1" applyFill="1" applyBorder="1" applyAlignment="1">
      <alignment horizontal="center" vertical="center" wrapText="1"/>
    </xf>
    <xf numFmtId="0" fontId="33" fillId="0" borderId="0" xfId="0" applyFont="1" applyAlignment="1">
      <alignment horizontal="center" vertical="center"/>
    </xf>
    <xf numFmtId="14" fontId="39" fillId="2" borderId="11" xfId="0" applyNumberFormat="1"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9" xfId="0" applyFont="1" applyFill="1" applyBorder="1" applyAlignment="1">
      <alignment horizontal="center" vertical="center"/>
    </xf>
    <xf numFmtId="0" fontId="33" fillId="5" borderId="13" xfId="0" applyFont="1" applyFill="1" applyBorder="1" applyAlignment="1">
      <alignment horizontal="center" vertical="center"/>
    </xf>
    <xf numFmtId="9" fontId="33" fillId="5" borderId="13" xfId="1" applyFont="1" applyFill="1" applyBorder="1" applyAlignment="1">
      <alignment horizontal="center" vertical="center"/>
    </xf>
    <xf numFmtId="9" fontId="33" fillId="5" borderId="14" xfId="1" applyFont="1" applyFill="1" applyBorder="1" applyAlignment="1">
      <alignment horizontal="center" vertical="center"/>
    </xf>
    <xf numFmtId="0" fontId="33" fillId="5" borderId="15" xfId="0" applyFont="1" applyFill="1" applyBorder="1" applyAlignment="1">
      <alignment horizontal="justify" vertical="top" wrapText="1"/>
    </xf>
    <xf numFmtId="0" fontId="33" fillId="0" borderId="16" xfId="0" applyFont="1" applyBorder="1" applyAlignment="1">
      <alignment horizontal="center" vertical="center" wrapText="1"/>
    </xf>
    <xf numFmtId="0" fontId="38" fillId="0" borderId="17" xfId="0" applyFont="1" applyBorder="1" applyAlignment="1">
      <alignment horizontal="justify" vertical="center" wrapText="1"/>
    </xf>
    <xf numFmtId="0" fontId="38" fillId="0" borderId="18" xfId="0" applyFont="1" applyBorder="1" applyAlignment="1">
      <alignment horizontal="left" vertical="center" wrapText="1"/>
    </xf>
    <xf numFmtId="14" fontId="38" fillId="0" borderId="19" xfId="0" applyNumberFormat="1" applyFont="1" applyBorder="1" applyAlignment="1">
      <alignment horizontal="center" vertical="center" wrapText="1"/>
    </xf>
    <xf numFmtId="0" fontId="38" fillId="0" borderId="0" xfId="0" applyFont="1" applyAlignment="1">
      <alignment horizontal="center" vertical="center"/>
    </xf>
    <xf numFmtId="0" fontId="38" fillId="0" borderId="20" xfId="0" applyFont="1" applyBorder="1" applyAlignment="1">
      <alignment horizontal="center" vertical="center"/>
    </xf>
    <xf numFmtId="0" fontId="33" fillId="0" borderId="21" xfId="0" applyFont="1" applyBorder="1" applyAlignment="1">
      <alignment horizontal="center" vertical="center"/>
    </xf>
    <xf numFmtId="9" fontId="38" fillId="0" borderId="21" xfId="0" applyNumberFormat="1" applyFont="1" applyBorder="1" applyAlignment="1">
      <alignment horizontal="center" vertical="center"/>
    </xf>
    <xf numFmtId="0" fontId="38" fillId="0" borderId="22" xfId="0" applyFont="1" applyBorder="1" applyAlignment="1">
      <alignment horizontal="center" vertical="center" wrapText="1"/>
    </xf>
    <xf numFmtId="0" fontId="38" fillId="0" borderId="23" xfId="0" applyFont="1" applyBorder="1" applyAlignment="1">
      <alignment horizontal="left" vertical="center" wrapText="1"/>
    </xf>
    <xf numFmtId="0" fontId="38" fillId="0" borderId="26" xfId="0" applyFont="1" applyBorder="1" applyAlignment="1">
      <alignment horizontal="center" vertical="center"/>
    </xf>
    <xf numFmtId="0" fontId="38" fillId="4" borderId="26" xfId="0" applyFont="1" applyFill="1" applyBorder="1" applyAlignment="1">
      <alignment horizontal="center" vertical="center" wrapText="1"/>
    </xf>
    <xf numFmtId="0" fontId="38" fillId="0" borderId="26" xfId="0" applyFont="1" applyBorder="1" applyAlignment="1">
      <alignment horizontal="center" vertical="center" wrapText="1"/>
    </xf>
    <xf numFmtId="14" fontId="38" fillId="0" borderId="19" xfId="0" applyNumberFormat="1"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3" xfId="0" applyFont="1" applyBorder="1" applyAlignment="1">
      <alignment horizontal="left" vertical="top" wrapText="1"/>
    </xf>
    <xf numFmtId="0" fontId="38" fillId="0" borderId="26" xfId="0" applyFont="1" applyBorder="1" applyAlignment="1">
      <alignment horizontal="left" vertical="center" wrapText="1"/>
    </xf>
    <xf numFmtId="0" fontId="38" fillId="0" borderId="26" xfId="0" applyFont="1" applyBorder="1" applyAlignment="1">
      <alignment vertical="center" wrapText="1"/>
    </xf>
    <xf numFmtId="0" fontId="41" fillId="0" borderId="23" xfId="0" applyFont="1" applyBorder="1" applyAlignment="1">
      <alignment horizontal="left" vertical="top" wrapText="1"/>
    </xf>
    <xf numFmtId="0" fontId="38" fillId="4" borderId="26" xfId="0" applyFont="1" applyFill="1" applyBorder="1" applyAlignment="1">
      <alignment horizontal="justify" vertical="center" wrapText="1"/>
    </xf>
    <xf numFmtId="0" fontId="38" fillId="0" borderId="26" xfId="0" applyFont="1" applyBorder="1" applyAlignment="1">
      <alignment horizontal="justify" vertical="center" wrapText="1"/>
    </xf>
    <xf numFmtId="0" fontId="18" fillId="0" borderId="23" xfId="0" applyFont="1" applyBorder="1" applyAlignment="1">
      <alignment horizontal="left" vertical="top" wrapText="1"/>
    </xf>
    <xf numFmtId="0" fontId="38" fillId="0" borderId="23" xfId="0" applyFont="1" applyBorder="1" applyAlignment="1">
      <alignment horizontal="justify" vertical="center" wrapText="1"/>
    </xf>
    <xf numFmtId="14" fontId="38" fillId="0" borderId="26" xfId="0" applyNumberFormat="1" applyFont="1" applyBorder="1" applyAlignment="1">
      <alignment horizontal="center" vertical="center"/>
    </xf>
    <xf numFmtId="0" fontId="38" fillId="0" borderId="23" xfId="0" applyFont="1" applyBorder="1" applyAlignment="1">
      <alignment horizontal="justify" vertical="top" wrapText="1"/>
    </xf>
    <xf numFmtId="14" fontId="38" fillId="0" borderId="26" xfId="0" applyNumberFormat="1" applyFont="1" applyBorder="1" applyAlignment="1">
      <alignment horizontal="center" vertical="center" wrapText="1"/>
    </xf>
    <xf numFmtId="0" fontId="38" fillId="4" borderId="23" xfId="0" applyFont="1" applyFill="1" applyBorder="1" applyAlignment="1">
      <alignment horizontal="justify" vertical="center" wrapText="1"/>
    </xf>
    <xf numFmtId="0" fontId="41" fillId="4" borderId="26" xfId="0" applyFont="1" applyFill="1" applyBorder="1" applyAlignment="1">
      <alignment horizontal="justify" vertical="center" wrapText="1"/>
    </xf>
    <xf numFmtId="0" fontId="41" fillId="0" borderId="26" xfId="0" applyFont="1" applyBorder="1" applyAlignment="1">
      <alignment horizontal="justify" vertical="center" wrapText="1"/>
    </xf>
    <xf numFmtId="0" fontId="41" fillId="0" borderId="26" xfId="0" applyFont="1" applyBorder="1" applyAlignment="1">
      <alignment vertical="center" wrapText="1"/>
    </xf>
    <xf numFmtId="14" fontId="41" fillId="0" borderId="26" xfId="0" applyNumberFormat="1" applyFont="1" applyBorder="1" applyAlignment="1">
      <alignment horizontal="center" vertical="center" wrapText="1"/>
    </xf>
    <xf numFmtId="0" fontId="41" fillId="0" borderId="26" xfId="0" applyFont="1" applyBorder="1" applyAlignment="1">
      <alignment horizontal="center" vertical="center"/>
    </xf>
    <xf numFmtId="0" fontId="41" fillId="0" borderId="26" xfId="0" applyFont="1" applyBorder="1" applyAlignment="1">
      <alignment vertical="center"/>
    </xf>
    <xf numFmtId="14" fontId="38" fillId="0" borderId="30" xfId="0" applyNumberFormat="1" applyFont="1" applyBorder="1" applyAlignment="1" applyProtection="1">
      <alignment horizontal="justify" vertical="top" wrapText="1"/>
      <protection hidden="1"/>
    </xf>
    <xf numFmtId="0" fontId="41" fillId="0" borderId="31" xfId="0" applyFont="1" applyBorder="1" applyAlignment="1">
      <alignment horizontal="center" vertical="center"/>
    </xf>
    <xf numFmtId="0" fontId="41" fillId="4" borderId="31" xfId="0" applyFont="1" applyFill="1" applyBorder="1" applyAlignment="1">
      <alignment horizontal="justify" vertical="center" wrapText="1"/>
    </xf>
    <xf numFmtId="0" fontId="41" fillId="0" borderId="31" xfId="0" applyFont="1" applyBorder="1" applyAlignment="1">
      <alignment vertical="center"/>
    </xf>
    <xf numFmtId="0" fontId="38" fillId="0" borderId="24" xfId="0" applyFont="1" applyBorder="1" applyAlignment="1" applyProtection="1">
      <alignment horizontal="justify" vertical="top" wrapText="1"/>
      <protection hidden="1"/>
    </xf>
    <xf numFmtId="0" fontId="38" fillId="4" borderId="0" xfId="0" applyFont="1" applyFill="1" applyAlignment="1">
      <alignment horizontal="center" vertical="center"/>
    </xf>
    <xf numFmtId="0" fontId="40" fillId="5" borderId="2" xfId="0" applyFont="1" applyFill="1" applyBorder="1" applyAlignment="1">
      <alignment horizontal="left" vertical="center" wrapText="1"/>
    </xf>
    <xf numFmtId="164" fontId="33" fillId="5" borderId="3" xfId="0" applyNumberFormat="1" applyFont="1" applyFill="1" applyBorder="1" applyAlignment="1">
      <alignment horizontal="center" vertical="center" wrapText="1"/>
    </xf>
    <xf numFmtId="0" fontId="41" fillId="0" borderId="26" xfId="0" applyFont="1" applyBorder="1" applyAlignment="1">
      <alignment horizontal="left" vertical="center" wrapText="1"/>
    </xf>
    <xf numFmtId="0" fontId="41" fillId="0" borderId="26" xfId="0" applyFont="1" applyBorder="1" applyAlignment="1">
      <alignment horizontal="center" vertical="center" wrapText="1"/>
    </xf>
    <xf numFmtId="0" fontId="43" fillId="0" borderId="26" xfId="0" applyFont="1" applyBorder="1" applyAlignment="1">
      <alignment horizontal="center" vertical="center" wrapText="1"/>
    </xf>
    <xf numFmtId="0" fontId="41" fillId="0" borderId="23" xfId="0" applyFont="1" applyBorder="1" applyAlignment="1">
      <alignment horizontal="justify" vertical="top" wrapText="1"/>
    </xf>
    <xf numFmtId="14" fontId="41" fillId="0" borderId="26" xfId="0" applyNumberFormat="1" applyFont="1" applyBorder="1" applyAlignment="1">
      <alignment horizontal="center" vertical="center"/>
    </xf>
    <xf numFmtId="0" fontId="38" fillId="4" borderId="23" xfId="0" applyFont="1" applyFill="1" applyBorder="1" applyAlignment="1">
      <alignment horizontal="left" vertical="center" wrapText="1"/>
    </xf>
    <xf numFmtId="0" fontId="38" fillId="0" borderId="67" xfId="0" applyFont="1" applyBorder="1" applyAlignment="1">
      <alignment horizontal="justify" vertical="top" wrapText="1"/>
    </xf>
    <xf numFmtId="0" fontId="44" fillId="21" borderId="0" xfId="0" applyFont="1" applyFill="1" applyAlignment="1">
      <alignment horizontal="center" vertical="center"/>
    </xf>
    <xf numFmtId="0" fontId="38" fillId="0" borderId="68" xfId="0" applyFont="1" applyBorder="1" applyAlignment="1">
      <alignment horizontal="center" vertical="center"/>
    </xf>
    <xf numFmtId="0" fontId="38" fillId="4" borderId="68" xfId="0" applyFont="1" applyFill="1" applyBorder="1" applyAlignment="1">
      <alignment horizontal="center" vertical="center" wrapText="1"/>
    </xf>
    <xf numFmtId="0" fontId="38" fillId="4" borderId="68" xfId="0" applyFont="1" applyFill="1" applyBorder="1" applyAlignment="1">
      <alignment horizontal="left" vertical="center" wrapText="1"/>
    </xf>
    <xf numFmtId="0" fontId="38" fillId="0" borderId="68" xfId="0" applyFont="1" applyBorder="1" applyAlignment="1">
      <alignment horizontal="left" vertical="center" wrapText="1"/>
    </xf>
    <xf numFmtId="14" fontId="38" fillId="0" borderId="68" xfId="0" applyNumberFormat="1" applyFont="1" applyBorder="1" applyAlignment="1">
      <alignment horizontal="left" vertical="center" wrapText="1"/>
    </xf>
    <xf numFmtId="0" fontId="41" fillId="0" borderId="30" xfId="0" applyFont="1" applyBorder="1" applyAlignment="1">
      <alignment horizontal="justify" vertical="top" wrapText="1"/>
    </xf>
    <xf numFmtId="9" fontId="38" fillId="0" borderId="26" xfId="0" applyNumberFormat="1" applyFont="1" applyBorder="1" applyAlignment="1">
      <alignment horizontal="center" vertical="center"/>
    </xf>
    <xf numFmtId="0" fontId="38" fillId="4" borderId="23" xfId="0" applyFont="1" applyFill="1" applyBorder="1" applyAlignment="1">
      <alignment horizontal="left" vertical="top" wrapText="1"/>
    </xf>
    <xf numFmtId="0" fontId="38" fillId="4" borderId="69" xfId="0" applyFont="1" applyFill="1" applyBorder="1" applyAlignment="1">
      <alignment horizontal="center" vertical="center"/>
    </xf>
    <xf numFmtId="0" fontId="38" fillId="4" borderId="68" xfId="0" applyFont="1" applyFill="1" applyBorder="1" applyAlignment="1">
      <alignment horizontal="justify" vertical="center" wrapText="1"/>
    </xf>
    <xf numFmtId="14" fontId="38" fillId="4" borderId="26" xfId="0" applyNumberFormat="1" applyFont="1" applyFill="1" applyBorder="1" applyAlignment="1">
      <alignment horizontal="center" vertical="center" wrapText="1"/>
    </xf>
    <xf numFmtId="0" fontId="38" fillId="0" borderId="28" xfId="0" applyFont="1" applyBorder="1" applyAlignment="1">
      <alignment horizontal="center" vertical="center" wrapText="1"/>
    </xf>
    <xf numFmtId="14" fontId="38" fillId="4" borderId="26" xfId="0" applyNumberFormat="1" applyFont="1" applyFill="1" applyBorder="1" applyAlignment="1">
      <alignment horizontal="center" vertical="center"/>
    </xf>
    <xf numFmtId="0" fontId="41" fillId="0" borderId="23" xfId="0" applyFont="1" applyFill="1" applyBorder="1" applyAlignment="1">
      <alignment horizontal="left" vertical="top" wrapText="1"/>
    </xf>
    <xf numFmtId="0" fontId="38" fillId="0" borderId="69" xfId="0" applyFont="1" applyBorder="1" applyAlignment="1">
      <alignment horizontal="center" vertical="center"/>
    </xf>
    <xf numFmtId="0" fontId="38" fillId="0" borderId="68" xfId="0" applyFont="1" applyBorder="1" applyAlignment="1">
      <alignment horizontal="justify" vertical="center" wrapText="1"/>
    </xf>
    <xf numFmtId="0" fontId="38" fillId="4" borderId="27" xfId="0" applyFont="1" applyFill="1" applyBorder="1" applyAlignment="1">
      <alignment horizontal="center" vertical="center"/>
    </xf>
    <xf numFmtId="0" fontId="38" fillId="0" borderId="23" xfId="0" applyFont="1" applyFill="1" applyBorder="1" applyAlignment="1">
      <alignment horizontal="left" vertical="top" wrapText="1"/>
    </xf>
    <xf numFmtId="0" fontId="43" fillId="10" borderId="68" xfId="0" applyFont="1" applyFill="1" applyBorder="1" applyAlignment="1">
      <alignment horizontal="justify" vertical="center" wrapText="1"/>
    </xf>
    <xf numFmtId="0" fontId="38" fillId="0" borderId="23" xfId="0" applyFont="1" applyFill="1" applyBorder="1" applyAlignment="1">
      <alignment horizontal="justify" vertical="center" wrapText="1"/>
    </xf>
    <xf numFmtId="0" fontId="38" fillId="4" borderId="71" xfId="0" applyFont="1" applyFill="1" applyBorder="1" applyAlignment="1">
      <alignment horizontal="center" vertical="center"/>
    </xf>
    <xf numFmtId="0" fontId="38" fillId="4" borderId="70" xfId="0" applyFont="1" applyFill="1" applyBorder="1" applyAlignment="1">
      <alignment horizontal="justify" vertical="center" wrapText="1"/>
    </xf>
    <xf numFmtId="14" fontId="38" fillId="4" borderId="29" xfId="0" applyNumberFormat="1" applyFont="1" applyFill="1" applyBorder="1" applyAlignment="1">
      <alignment horizontal="center" vertical="center"/>
    </xf>
    <xf numFmtId="0" fontId="38" fillId="0" borderId="23" xfId="0" applyFont="1" applyFill="1" applyBorder="1" applyAlignment="1">
      <alignment horizontal="justify" vertical="top" wrapText="1"/>
    </xf>
    <xf numFmtId="0" fontId="38" fillId="4" borderId="26" xfId="0" applyFont="1" applyFill="1" applyBorder="1" applyAlignment="1">
      <alignment horizontal="center" vertical="center"/>
    </xf>
    <xf numFmtId="0" fontId="38" fillId="4" borderId="26" xfId="0" applyFont="1" applyFill="1" applyBorder="1" applyAlignment="1">
      <alignment horizontal="justify" vertical="top" wrapText="1"/>
    </xf>
    <xf numFmtId="0" fontId="38" fillId="4" borderId="26" xfId="0" applyFont="1" applyFill="1" applyBorder="1" applyAlignment="1">
      <alignment vertical="center" wrapText="1"/>
    </xf>
    <xf numFmtId="0" fontId="38" fillId="0" borderId="7" xfId="0" applyFont="1" applyBorder="1" applyAlignment="1">
      <alignment horizontal="center" vertical="center"/>
    </xf>
    <xf numFmtId="0" fontId="38" fillId="0" borderId="72" xfId="0" applyFont="1" applyBorder="1" applyAlignment="1">
      <alignment horizontal="center" vertical="center"/>
    </xf>
    <xf numFmtId="0" fontId="38" fillId="0" borderId="30" xfId="0" applyFont="1" applyFill="1" applyBorder="1" applyAlignment="1">
      <alignment horizontal="left" vertical="top" wrapText="1"/>
    </xf>
    <xf numFmtId="0" fontId="45" fillId="7" borderId="0" xfId="0" applyFont="1" applyFill="1" applyAlignment="1" applyProtection="1">
      <alignment horizontal="left" vertical="top" wrapText="1"/>
      <protection locked="0"/>
    </xf>
    <xf numFmtId="0" fontId="45" fillId="7" borderId="47" xfId="0" applyFont="1" applyFill="1" applyBorder="1" applyAlignment="1" applyProtection="1">
      <alignment horizontal="left" vertical="top" wrapText="1"/>
      <protection locked="0"/>
    </xf>
    <xf numFmtId="0" fontId="45" fillId="7" borderId="42" xfId="0" applyFont="1" applyFill="1" applyBorder="1" applyAlignment="1" applyProtection="1">
      <alignment horizontal="left" vertical="top" wrapText="1"/>
      <protection locked="0"/>
    </xf>
    <xf numFmtId="14" fontId="44" fillId="9" borderId="26" xfId="2" applyNumberFormat="1" applyFont="1" applyFill="1" applyBorder="1" applyAlignment="1" applyProtection="1">
      <alignment horizontal="center" vertical="center" wrapText="1"/>
    </xf>
    <xf numFmtId="0" fontId="44" fillId="9" borderId="26" xfId="2" applyFont="1" applyFill="1" applyBorder="1" applyAlignment="1" applyProtection="1">
      <alignment horizontal="center" vertical="center" wrapText="1"/>
    </xf>
    <xf numFmtId="0" fontId="46" fillId="0" borderId="26" xfId="2" applyFont="1" applyFill="1" applyBorder="1" applyAlignment="1" applyProtection="1">
      <alignment horizontal="center" vertical="center" wrapText="1"/>
    </xf>
    <xf numFmtId="0" fontId="46" fillId="0" borderId="26" xfId="2" applyFont="1" applyFill="1" applyBorder="1" applyAlignment="1" applyProtection="1">
      <alignment horizontal="center" vertical="center"/>
    </xf>
    <xf numFmtId="0" fontId="20" fillId="0" borderId="26" xfId="2" applyFont="1" applyFill="1" applyBorder="1" applyAlignment="1">
      <alignment horizontal="center" vertical="center"/>
    </xf>
    <xf numFmtId="0" fontId="47" fillId="0" borderId="26" xfId="0" applyFont="1" applyFill="1" applyBorder="1" applyAlignment="1" applyProtection="1">
      <alignment horizontal="left" vertical="center" wrapText="1"/>
    </xf>
    <xf numFmtId="0" fontId="18" fillId="0" borderId="26" xfId="0" applyFont="1" applyBorder="1" applyAlignment="1">
      <alignment vertical="top" wrapText="1"/>
    </xf>
    <xf numFmtId="9" fontId="11" fillId="0" borderId="26" xfId="0" applyNumberFormat="1" applyFont="1" applyBorder="1"/>
    <xf numFmtId="0" fontId="11" fillId="0" borderId="26" xfId="0" applyFont="1" applyBorder="1"/>
    <xf numFmtId="0" fontId="52" fillId="0" borderId="0" xfId="0" applyFont="1" applyBorder="1" applyAlignment="1">
      <alignment horizontal="center" vertical="center"/>
    </xf>
    <xf numFmtId="0" fontId="49" fillId="0" borderId="0" xfId="0" applyFont="1"/>
    <xf numFmtId="0" fontId="50" fillId="0" borderId="0" xfId="0" applyFont="1" applyBorder="1" applyAlignment="1">
      <alignment horizontal="center" vertical="center"/>
    </xf>
    <xf numFmtId="0" fontId="49" fillId="0" borderId="86" xfId="0" applyFont="1" applyBorder="1" applyAlignment="1">
      <alignment horizontal="center"/>
    </xf>
    <xf numFmtId="0" fontId="49" fillId="0" borderId="0" xfId="0" applyFont="1" applyBorder="1" applyAlignment="1">
      <alignment horizontal="center"/>
    </xf>
    <xf numFmtId="0" fontId="49" fillId="0" borderId="83" xfId="0" applyFont="1" applyBorder="1" applyAlignment="1">
      <alignment horizontal="center"/>
    </xf>
    <xf numFmtId="0" fontId="53" fillId="5" borderId="26" xfId="0" applyFont="1" applyFill="1" applyBorder="1" applyAlignment="1">
      <alignment horizontal="center" vertical="center" wrapText="1"/>
    </xf>
    <xf numFmtId="0" fontId="50" fillId="20" borderId="26" xfId="0" applyFont="1" applyFill="1" applyBorder="1" applyAlignment="1">
      <alignment horizontal="center" vertical="center" wrapText="1"/>
    </xf>
    <xf numFmtId="0" fontId="55" fillId="20" borderId="26" xfId="0" applyFont="1" applyFill="1" applyBorder="1" applyAlignment="1">
      <alignment horizontal="left" vertical="center" wrapText="1"/>
    </xf>
    <xf numFmtId="0" fontId="55" fillId="20" borderId="26" xfId="0" applyFont="1" applyFill="1" applyBorder="1" applyAlignment="1">
      <alignment horizontal="center" vertical="center" wrapText="1"/>
    </xf>
    <xf numFmtId="0" fontId="49" fillId="0" borderId="26" xfId="0" applyFont="1" applyBorder="1" applyAlignment="1">
      <alignment horizontal="center" vertical="center" wrapText="1"/>
    </xf>
    <xf numFmtId="0" fontId="56" fillId="0" borderId="26" xfId="0" applyFont="1" applyBorder="1" applyAlignment="1">
      <alignment horizontal="center" vertical="center" wrapText="1"/>
    </xf>
    <xf numFmtId="0" fontId="56" fillId="4" borderId="26" xfId="0" applyFont="1" applyFill="1" applyBorder="1" applyAlignment="1">
      <alignment horizontal="center" vertical="center" wrapText="1"/>
    </xf>
    <xf numFmtId="0" fontId="49" fillId="0" borderId="26" xfId="0" applyFont="1" applyFill="1" applyBorder="1" applyAlignment="1">
      <alignment horizontal="left" vertical="center" wrapText="1"/>
    </xf>
    <xf numFmtId="0" fontId="49" fillId="0" borderId="26" xfId="0" applyFont="1" applyFill="1" applyBorder="1" applyAlignment="1">
      <alignment horizontal="center" vertical="center"/>
    </xf>
    <xf numFmtId="0" fontId="49" fillId="0" borderId="26" xfId="0" applyFont="1" applyFill="1" applyBorder="1" applyAlignment="1">
      <alignment horizontal="center" vertical="center" wrapText="1"/>
    </xf>
    <xf numFmtId="165" fontId="49" fillId="0" borderId="26" xfId="3" applyNumberFormat="1" applyFont="1" applyFill="1" applyBorder="1" applyAlignment="1">
      <alignment vertical="center"/>
    </xf>
    <xf numFmtId="166" fontId="49" fillId="0" borderId="26" xfId="3" applyNumberFormat="1" applyFont="1" applyFill="1" applyBorder="1" applyAlignment="1">
      <alignment vertical="center"/>
    </xf>
    <xf numFmtId="9" fontId="49" fillId="0" borderId="26" xfId="1" applyFont="1" applyFill="1" applyBorder="1" applyAlignment="1">
      <alignment vertical="center"/>
    </xf>
    <xf numFmtId="0" fontId="56" fillId="0" borderId="26" xfId="0" applyFont="1" applyFill="1" applyBorder="1" applyAlignment="1">
      <alignment horizontal="left" vertical="center" wrapText="1"/>
    </xf>
    <xf numFmtId="0" fontId="50" fillId="6" borderId="26" xfId="0" applyFont="1" applyFill="1" applyBorder="1" applyAlignment="1">
      <alignment horizontal="center" vertical="center" wrapText="1"/>
    </xf>
    <xf numFmtId="0" fontId="50" fillId="6" borderId="26" xfId="0" applyFont="1" applyFill="1" applyBorder="1" applyAlignment="1">
      <alignment horizontal="left" vertical="center" wrapText="1"/>
    </xf>
    <xf numFmtId="1" fontId="49" fillId="0" borderId="26" xfId="0" applyNumberFormat="1" applyFont="1" applyBorder="1" applyAlignment="1">
      <alignment horizontal="center" vertical="center" wrapText="1"/>
    </xf>
    <xf numFmtId="14" fontId="49" fillId="0" borderId="26" xfId="0" applyNumberFormat="1" applyFont="1" applyBorder="1" applyAlignment="1">
      <alignment horizontal="center" vertical="center" wrapText="1"/>
    </xf>
    <xf numFmtId="0" fontId="49" fillId="0" borderId="26" xfId="0" applyFont="1" applyBorder="1" applyAlignment="1">
      <alignment horizontal="left" vertical="center" wrapText="1"/>
    </xf>
    <xf numFmtId="0" fontId="49" fillId="0" borderId="26" xfId="0" applyFont="1" applyBorder="1" applyAlignment="1">
      <alignment horizontal="center" vertical="center"/>
    </xf>
    <xf numFmtId="165" fontId="49" fillId="0" borderId="26" xfId="3" applyNumberFormat="1" applyFont="1" applyBorder="1" applyAlignment="1">
      <alignment vertical="center"/>
    </xf>
    <xf numFmtId="166" fontId="49" fillId="0" borderId="26" xfId="3" applyNumberFormat="1" applyFont="1" applyBorder="1" applyAlignment="1">
      <alignment vertical="center"/>
    </xf>
    <xf numFmtId="9" fontId="49" fillId="0" borderId="26" xfId="1" applyFont="1" applyBorder="1" applyAlignment="1">
      <alignment vertical="center"/>
    </xf>
    <xf numFmtId="0" fontId="57" fillId="19" borderId="26" xfId="0" applyFont="1" applyFill="1" applyBorder="1" applyAlignment="1">
      <alignment horizontal="center" vertical="center" wrapText="1"/>
    </xf>
    <xf numFmtId="0" fontId="58" fillId="18" borderId="26" xfId="0" applyFont="1" applyFill="1" applyBorder="1" applyAlignment="1">
      <alignment horizontal="left" vertical="center" wrapText="1"/>
    </xf>
    <xf numFmtId="0" fontId="58" fillId="18" borderId="26" xfId="0" applyFont="1" applyFill="1" applyBorder="1" applyAlignment="1">
      <alignment horizontal="center" vertical="center" wrapText="1"/>
    </xf>
    <xf numFmtId="0" fontId="59" fillId="17" borderId="26" xfId="0" applyFont="1" applyFill="1" applyBorder="1" applyAlignment="1">
      <alignment horizontal="center" vertical="center" wrapText="1"/>
    </xf>
    <xf numFmtId="0" fontId="60" fillId="0" borderId="26" xfId="0" applyFont="1" applyFill="1" applyBorder="1" applyAlignment="1">
      <alignment horizontal="center" vertical="center" wrapText="1"/>
    </xf>
    <xf numFmtId="14" fontId="60" fillId="0" borderId="26" xfId="0" applyNumberFormat="1" applyFont="1" applyFill="1" applyBorder="1" applyAlignment="1">
      <alignment horizontal="center" vertical="center" wrapText="1"/>
    </xf>
    <xf numFmtId="0" fontId="50" fillId="5" borderId="26" xfId="0" applyFont="1" applyFill="1" applyBorder="1" applyAlignment="1">
      <alignment horizontal="center" vertical="center" wrapText="1"/>
    </xf>
    <xf numFmtId="0" fontId="55" fillId="5" borderId="26" xfId="0" applyFont="1" applyFill="1" applyBorder="1" applyAlignment="1">
      <alignment horizontal="left" vertical="center" wrapText="1"/>
    </xf>
    <xf numFmtId="0" fontId="55" fillId="5" borderId="26" xfId="0" applyFont="1" applyFill="1" applyBorder="1" applyAlignment="1">
      <alignment horizontal="center" vertical="center" wrapText="1"/>
    </xf>
    <xf numFmtId="0" fontId="49" fillId="0" borderId="26" xfId="0" applyFont="1" applyBorder="1" applyAlignment="1">
      <alignment horizontal="left" vertical="top" wrapText="1"/>
    </xf>
    <xf numFmtId="9" fontId="49" fillId="4" borderId="26" xfId="1" applyFont="1" applyFill="1" applyBorder="1" applyAlignment="1">
      <alignment horizontal="left" vertical="center" wrapText="1"/>
    </xf>
    <xf numFmtId="9" fontId="49" fillId="0" borderId="26" xfId="1" applyFont="1" applyFill="1" applyBorder="1" applyAlignment="1">
      <alignment horizontal="left" vertical="center" wrapText="1"/>
    </xf>
    <xf numFmtId="0" fontId="50" fillId="16" borderId="26" xfId="0" applyFont="1" applyFill="1" applyBorder="1" applyAlignment="1">
      <alignment horizontal="center" vertical="center" wrapText="1"/>
    </xf>
    <xf numFmtId="0" fontId="50" fillId="16" borderId="26" xfId="0" applyFont="1" applyFill="1" applyBorder="1" applyAlignment="1">
      <alignment horizontal="left" vertical="center" wrapText="1"/>
    </xf>
    <xf numFmtId="1" fontId="49" fillId="4" borderId="26" xfId="0" applyNumberFormat="1" applyFont="1" applyFill="1" applyBorder="1" applyAlignment="1">
      <alignment horizontal="center" vertical="center" wrapText="1"/>
    </xf>
    <xf numFmtId="0" fontId="49" fillId="4" borderId="26" xfId="0" applyFont="1" applyFill="1" applyBorder="1" applyAlignment="1">
      <alignment horizontal="center" vertical="center" wrapText="1"/>
    </xf>
    <xf numFmtId="17" fontId="49" fillId="4" borderId="26" xfId="0" applyNumberFormat="1" applyFont="1" applyFill="1" applyBorder="1" applyAlignment="1">
      <alignment horizontal="center" vertical="center" wrapText="1"/>
    </xf>
    <xf numFmtId="0" fontId="49" fillId="0" borderId="26" xfId="0" applyFont="1" applyBorder="1" applyAlignment="1">
      <alignment vertical="center" wrapText="1"/>
    </xf>
    <xf numFmtId="0" fontId="56" fillId="0" borderId="26" xfId="0" applyFont="1" applyBorder="1" applyAlignment="1">
      <alignment horizontal="left" vertical="center" wrapText="1"/>
    </xf>
    <xf numFmtId="0" fontId="49" fillId="0" borderId="29" xfId="0" applyFont="1" applyBorder="1" applyAlignment="1">
      <alignment horizontal="left" vertical="center" wrapText="1"/>
    </xf>
    <xf numFmtId="0" fontId="50" fillId="15" borderId="26" xfId="0" applyFont="1" applyFill="1" applyBorder="1" applyAlignment="1">
      <alignment horizontal="center" vertical="center" wrapText="1"/>
    </xf>
    <xf numFmtId="0" fontId="50" fillId="15" borderId="26" xfId="0" applyFont="1" applyFill="1" applyBorder="1" applyAlignment="1">
      <alignment horizontal="left" vertical="center" wrapText="1"/>
    </xf>
    <xf numFmtId="0" fontId="49" fillId="4" borderId="26" xfId="0" applyFont="1" applyFill="1" applyBorder="1" applyAlignment="1">
      <alignment vertical="top" wrapText="1"/>
    </xf>
    <xf numFmtId="0" fontId="56" fillId="0" borderId="26" xfId="0" applyFont="1" applyBorder="1" applyAlignment="1">
      <alignment horizontal="left" vertical="top" wrapText="1"/>
    </xf>
    <xf numFmtId="0" fontId="49" fillId="0" borderId="26" xfId="0" applyFont="1" applyBorder="1" applyAlignment="1">
      <alignment vertical="top" wrapText="1"/>
    </xf>
    <xf numFmtId="0" fontId="49" fillId="14" borderId="26" xfId="0" applyFont="1" applyFill="1" applyBorder="1" applyAlignment="1">
      <alignment horizontal="center" vertical="center" wrapText="1"/>
    </xf>
    <xf numFmtId="0" fontId="50" fillId="14" borderId="26" xfId="0" applyFont="1" applyFill="1" applyBorder="1" applyAlignment="1">
      <alignment horizontal="left" vertical="center" wrapText="1"/>
    </xf>
    <xf numFmtId="0" fontId="50" fillId="14" borderId="26" xfId="0" applyFont="1" applyFill="1" applyBorder="1" applyAlignment="1">
      <alignment horizontal="center" vertical="center" wrapText="1"/>
    </xf>
    <xf numFmtId="0" fontId="49" fillId="0" borderId="26" xfId="0" applyFont="1" applyFill="1" applyBorder="1" applyAlignment="1">
      <alignment vertical="center" wrapText="1"/>
    </xf>
    <xf numFmtId="9" fontId="49" fillId="0" borderId="26" xfId="1" applyFont="1" applyBorder="1" applyAlignment="1">
      <alignment horizontal="left" vertical="center" wrapText="1"/>
    </xf>
    <xf numFmtId="0" fontId="49" fillId="0" borderId="21" xfId="0" applyFont="1" applyBorder="1" applyAlignment="1">
      <alignment vertical="center" wrapText="1"/>
    </xf>
    <xf numFmtId="0" fontId="62" fillId="0" borderId="26" xfId="0" applyFont="1" applyBorder="1" applyAlignment="1">
      <alignment horizontal="justify" vertical="center"/>
    </xf>
    <xf numFmtId="0" fontId="49" fillId="0" borderId="26" xfId="0" applyFont="1" applyBorder="1" applyAlignment="1">
      <alignment horizontal="justify" vertical="center" wrapText="1"/>
    </xf>
    <xf numFmtId="0" fontId="49" fillId="4" borderId="26" xfId="0" applyFont="1" applyFill="1" applyBorder="1" applyAlignment="1">
      <alignment horizontal="left" vertical="center" wrapText="1"/>
    </xf>
    <xf numFmtId="9" fontId="56" fillId="0" borderId="26" xfId="1" applyFont="1" applyFill="1" applyBorder="1" applyAlignment="1">
      <alignment horizontal="left" vertical="center" wrapText="1"/>
    </xf>
    <xf numFmtId="0" fontId="50" fillId="13" borderId="26" xfId="0" applyFont="1" applyFill="1" applyBorder="1" applyAlignment="1">
      <alignment horizontal="center" vertical="center" wrapText="1"/>
    </xf>
    <xf numFmtId="0" fontId="50" fillId="13" borderId="26" xfId="0" applyFont="1" applyFill="1" applyBorder="1" applyAlignment="1">
      <alignment horizontal="left" vertical="center" wrapText="1"/>
    </xf>
    <xf numFmtId="0" fontId="50" fillId="12" borderId="26" xfId="0" applyFont="1" applyFill="1" applyBorder="1" applyAlignment="1">
      <alignment horizontal="center" vertical="center" wrapText="1"/>
    </xf>
    <xf numFmtId="0" fontId="50" fillId="12" borderId="26" xfId="0" applyFont="1" applyFill="1" applyBorder="1" applyAlignment="1">
      <alignment horizontal="left" vertical="center" wrapText="1"/>
    </xf>
    <xf numFmtId="0" fontId="56" fillId="0" borderId="26" xfId="0" applyFont="1" applyBorder="1" applyAlignment="1">
      <alignment vertical="center" wrapText="1"/>
    </xf>
    <xf numFmtId="0" fontId="55" fillId="11" borderId="26" xfId="0" applyFont="1" applyFill="1" applyBorder="1" applyAlignment="1">
      <alignment horizontal="center" vertical="center" wrapText="1"/>
    </xf>
    <xf numFmtId="0" fontId="55" fillId="11" borderId="26" xfId="0" applyFont="1" applyFill="1" applyBorder="1" applyAlignment="1">
      <alignment horizontal="left" vertical="center" wrapText="1"/>
    </xf>
    <xf numFmtId="0" fontId="56" fillId="0" borderId="26" xfId="0" applyFont="1" applyFill="1" applyBorder="1" applyAlignment="1">
      <alignment vertical="center" wrapText="1"/>
    </xf>
    <xf numFmtId="0" fontId="49" fillId="0" borderId="26" xfId="0" applyFont="1" applyBorder="1"/>
    <xf numFmtId="3" fontId="49" fillId="0" borderId="26" xfId="0" applyNumberFormat="1" applyFont="1" applyFill="1" applyBorder="1" applyAlignment="1">
      <alignment horizontal="center" vertical="center" wrapText="1"/>
    </xf>
    <xf numFmtId="166" fontId="49" fillId="6" borderId="11" xfId="3" applyNumberFormat="1" applyFont="1" applyFill="1" applyBorder="1" applyAlignment="1">
      <alignment vertical="center"/>
    </xf>
    <xf numFmtId="166" fontId="49" fillId="0" borderId="18" xfId="3" applyNumberFormat="1" applyFont="1" applyBorder="1" applyAlignment="1">
      <alignment vertical="center"/>
    </xf>
    <xf numFmtId="166" fontId="49" fillId="0" borderId="0" xfId="3" applyNumberFormat="1" applyFont="1" applyBorder="1" applyAlignment="1">
      <alignment vertical="center"/>
    </xf>
    <xf numFmtId="166" fontId="49" fillId="0" borderId="1" xfId="3" applyNumberFormat="1" applyFont="1" applyBorder="1" applyAlignment="1">
      <alignment vertical="center"/>
    </xf>
    <xf numFmtId="166" fontId="49" fillId="0" borderId="2" xfId="3" applyNumberFormat="1" applyFont="1" applyBorder="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0" fontId="49" fillId="0" borderId="0" xfId="0" applyFont="1" applyAlignment="1">
      <alignment wrapText="1"/>
    </xf>
    <xf numFmtId="0" fontId="49" fillId="0" borderId="0" xfId="0" applyFont="1" applyAlignment="1">
      <alignment horizontal="center" vertical="center"/>
    </xf>
    <xf numFmtId="0" fontId="49" fillId="0" borderId="0" xfId="0" applyFont="1" applyAlignment="1">
      <alignment horizontal="left" wrapText="1"/>
    </xf>
    <xf numFmtId="0" fontId="49" fillId="0" borderId="0" xfId="0" applyFont="1" applyAlignment="1">
      <alignment horizontal="left"/>
    </xf>
    <xf numFmtId="0" fontId="49" fillId="0" borderId="0" xfId="0" applyFont="1" applyAlignment="1">
      <alignment horizontal="center" wrapText="1"/>
    </xf>
    <xf numFmtId="165" fontId="49" fillId="0" borderId="0" xfId="3" applyNumberFormat="1" applyFont="1" applyAlignment="1">
      <alignment vertical="center"/>
    </xf>
    <xf numFmtId="166" fontId="49" fillId="0" borderId="0" xfId="3" applyNumberFormat="1" applyFont="1" applyAlignment="1">
      <alignment vertical="center"/>
    </xf>
    <xf numFmtId="166" fontId="49" fillId="6" borderId="0" xfId="3" applyNumberFormat="1" applyFont="1" applyFill="1" applyBorder="1" applyAlignment="1">
      <alignment vertical="center"/>
    </xf>
    <xf numFmtId="0" fontId="64" fillId="0" borderId="0" xfId="0" applyFont="1" applyBorder="1" applyAlignment="1">
      <alignment horizontal="center" vertical="top" wrapText="1"/>
    </xf>
    <xf numFmtId="9" fontId="49" fillId="0" borderId="0" xfId="1" applyFont="1" applyAlignment="1">
      <alignment vertical="center"/>
    </xf>
    <xf numFmtId="0" fontId="33" fillId="5" borderId="8" xfId="0" applyFont="1" applyFill="1" applyBorder="1" applyAlignment="1">
      <alignment horizontal="center" vertical="center" wrapText="1"/>
    </xf>
    <xf numFmtId="0" fontId="33" fillId="5" borderId="25"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9" fillId="2" borderId="4" xfId="0" applyFont="1" applyFill="1" applyBorder="1" applyAlignment="1">
      <alignment horizontal="center" vertical="center" wrapText="1"/>
    </xf>
    <xf numFmtId="0" fontId="39" fillId="2" borderId="5" xfId="0" applyFont="1" applyFill="1" applyBorder="1" applyAlignment="1">
      <alignment horizontal="center" vertical="center"/>
    </xf>
    <xf numFmtId="0" fontId="39" fillId="2" borderId="6" xfId="0" applyFont="1" applyFill="1" applyBorder="1" applyAlignment="1">
      <alignment horizontal="center" vertical="center"/>
    </xf>
    <xf numFmtId="0" fontId="33" fillId="3" borderId="2" xfId="0" applyFont="1" applyFill="1" applyBorder="1" applyAlignment="1">
      <alignment horizontal="left" vertical="center" wrapTex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9" fillId="2" borderId="8" xfId="0" applyFont="1" applyFill="1" applyBorder="1" applyAlignment="1">
      <alignment horizontal="center" vertical="center" wrapText="1"/>
    </xf>
    <xf numFmtId="0" fontId="39" fillId="2" borderId="12" xfId="0" applyFont="1" applyFill="1" applyBorder="1" applyAlignment="1">
      <alignment horizontal="center" vertical="center" wrapText="1"/>
    </xf>
    <xf numFmtId="14" fontId="39" fillId="2" borderId="1" xfId="0" applyNumberFormat="1" applyFont="1" applyFill="1" applyBorder="1" applyAlignment="1">
      <alignment horizontal="center" vertical="center"/>
    </xf>
    <xf numFmtId="14" fontId="39" fillId="2" borderId="3" xfId="0" applyNumberFormat="1" applyFont="1" applyFill="1" applyBorder="1" applyAlignment="1">
      <alignment horizontal="center" vertical="center"/>
    </xf>
    <xf numFmtId="14" fontId="42" fillId="2" borderId="94" xfId="0" applyNumberFormat="1" applyFont="1" applyFill="1" applyBorder="1" applyAlignment="1">
      <alignment horizontal="center" vertical="center"/>
    </xf>
    <xf numFmtId="14" fontId="42" fillId="2" borderId="95" xfId="0" applyNumberFormat="1" applyFont="1" applyFill="1" applyBorder="1" applyAlignment="1">
      <alignment horizontal="center" vertical="center"/>
    </xf>
    <xf numFmtId="14" fontId="42" fillId="2" borderId="1" xfId="0" applyNumberFormat="1" applyFont="1" applyFill="1" applyBorder="1" applyAlignment="1">
      <alignment horizontal="center" vertical="center"/>
    </xf>
    <xf numFmtId="14" fontId="42" fillId="2" borderId="3" xfId="0" applyNumberFormat="1" applyFont="1" applyFill="1" applyBorder="1" applyAlignment="1">
      <alignment horizontal="center" vertical="center"/>
    </xf>
    <xf numFmtId="0" fontId="39" fillId="2" borderId="1"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4" xfId="0" applyFont="1" applyFill="1" applyBorder="1" applyAlignment="1">
      <alignment horizontal="center" vertical="center"/>
    </xf>
    <xf numFmtId="0" fontId="33" fillId="5" borderId="65" xfId="0" applyFont="1" applyFill="1" applyBorder="1" applyAlignment="1">
      <alignment horizontal="center" vertical="center" wrapText="1"/>
    </xf>
    <xf numFmtId="0" fontId="33" fillId="5" borderId="66" xfId="0" applyFont="1" applyFill="1" applyBorder="1" applyAlignment="1">
      <alignment horizontal="center" vertical="center" wrapText="1"/>
    </xf>
    <xf numFmtId="0" fontId="40" fillId="5" borderId="2" xfId="0" applyFont="1" applyFill="1" applyBorder="1" applyAlignment="1">
      <alignment horizontal="left" vertical="center" wrapText="1"/>
    </xf>
    <xf numFmtId="0" fontId="40" fillId="5" borderId="3" xfId="0" applyFont="1" applyFill="1" applyBorder="1" applyAlignment="1">
      <alignment horizontal="left" vertical="center" wrapText="1"/>
    </xf>
    <xf numFmtId="0" fontId="41" fillId="0" borderId="29" xfId="0" applyFont="1" applyBorder="1" applyAlignment="1">
      <alignment horizontal="center" vertical="center" wrapText="1"/>
    </xf>
    <xf numFmtId="0" fontId="41" fillId="0" borderId="18" xfId="0" applyFont="1" applyBorder="1" applyAlignment="1">
      <alignment horizontal="center" vertical="center" wrapText="1"/>
    </xf>
    <xf numFmtId="0" fontId="33" fillId="3" borderId="3"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3" fillId="8" borderId="39" xfId="0" applyFont="1" applyFill="1" applyBorder="1" applyAlignment="1" applyProtection="1">
      <alignment horizontal="center" vertical="center" wrapText="1"/>
      <protection locked="0"/>
    </xf>
    <xf numFmtId="0" fontId="13" fillId="8" borderId="38" xfId="0" applyFont="1" applyFill="1" applyBorder="1" applyAlignment="1" applyProtection="1">
      <alignment horizontal="center" vertical="center" wrapText="1"/>
      <protection locked="0"/>
    </xf>
    <xf numFmtId="0" fontId="13" fillId="8" borderId="38" xfId="0" applyFont="1" applyFill="1" applyBorder="1" applyAlignment="1">
      <alignment horizontal="center" vertical="center" wrapText="1"/>
    </xf>
    <xf numFmtId="0" fontId="13" fillId="8" borderId="40"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36" xfId="0" applyFont="1" applyFill="1" applyBorder="1" applyAlignment="1">
      <alignment horizontal="center" vertical="center" wrapText="1"/>
    </xf>
    <xf numFmtId="14" fontId="12" fillId="7" borderId="35" xfId="0" applyNumberFormat="1" applyFont="1" applyFill="1" applyBorder="1" applyAlignment="1">
      <alignment horizontal="center" vertical="center" wrapText="1"/>
    </xf>
    <xf numFmtId="0" fontId="14" fillId="7" borderId="46" xfId="0" applyFont="1" applyFill="1" applyBorder="1" applyAlignment="1" applyProtection="1">
      <alignment horizontal="left" vertical="center" wrapText="1"/>
      <protection locked="0"/>
    </xf>
    <xf numFmtId="0" fontId="14" fillId="7" borderId="0" xfId="0" applyFont="1" applyFill="1" applyAlignment="1" applyProtection="1">
      <alignment horizontal="left" vertical="center" wrapText="1"/>
      <protection locked="0"/>
    </xf>
    <xf numFmtId="0" fontId="14" fillId="7" borderId="56" xfId="0" applyFont="1" applyFill="1" applyBorder="1" applyAlignment="1" applyProtection="1">
      <alignment horizontal="left" vertical="center" wrapText="1"/>
      <protection locked="0"/>
    </xf>
    <xf numFmtId="0" fontId="14" fillId="7" borderId="52" xfId="0" applyFont="1" applyFill="1" applyBorder="1" applyAlignment="1" applyProtection="1">
      <alignment horizontal="left" vertical="center" wrapText="1"/>
      <protection locked="0"/>
    </xf>
    <xf numFmtId="0" fontId="14" fillId="7" borderId="50" xfId="0" applyFont="1" applyFill="1" applyBorder="1" applyAlignment="1" applyProtection="1">
      <alignment horizontal="left" vertical="center" wrapText="1"/>
      <protection locked="0"/>
    </xf>
    <xf numFmtId="0" fontId="14" fillId="7" borderId="49" xfId="0" applyFont="1" applyFill="1" applyBorder="1" applyAlignment="1" applyProtection="1">
      <alignment horizontal="left" vertical="center" wrapText="1"/>
      <protection locked="0"/>
    </xf>
    <xf numFmtId="0" fontId="14" fillId="7" borderId="57" xfId="0" applyFont="1" applyFill="1" applyBorder="1" applyAlignment="1" applyProtection="1">
      <alignment horizontal="left" vertical="center" wrapText="1"/>
      <protection locked="0"/>
    </xf>
    <xf numFmtId="0" fontId="14" fillId="7" borderId="55" xfId="0" applyFont="1" applyFill="1" applyBorder="1" applyAlignment="1" applyProtection="1">
      <alignment horizontal="left" vertical="center" wrapText="1"/>
      <protection locked="0"/>
    </xf>
    <xf numFmtId="0" fontId="14" fillId="7" borderId="54" xfId="0" applyFont="1" applyFill="1" applyBorder="1" applyAlignment="1" applyProtection="1">
      <alignment horizontal="left" vertical="center" wrapText="1"/>
      <protection locked="0"/>
    </xf>
    <xf numFmtId="0" fontId="14" fillId="7" borderId="53" xfId="0" applyFont="1" applyFill="1" applyBorder="1" applyAlignment="1" applyProtection="1">
      <alignment horizontal="left" vertical="center" wrapText="1"/>
      <protection locked="0"/>
    </xf>
    <xf numFmtId="0" fontId="14" fillId="7" borderId="45" xfId="0" applyFont="1" applyFill="1" applyBorder="1" applyAlignment="1" applyProtection="1">
      <alignment horizontal="left" vertical="center" wrapText="1"/>
      <protection locked="0"/>
    </xf>
    <xf numFmtId="0" fontId="14" fillId="7" borderId="44" xfId="0" applyFont="1" applyFill="1" applyBorder="1" applyAlignment="1" applyProtection="1">
      <alignment horizontal="left" vertical="center" wrapText="1"/>
      <protection locked="0"/>
    </xf>
    <xf numFmtId="0" fontId="14" fillId="7" borderId="51" xfId="0" applyFont="1" applyFill="1" applyBorder="1" applyAlignment="1" applyProtection="1">
      <alignment horizontal="left" vertical="center" wrapText="1"/>
      <protection locked="0"/>
    </xf>
    <xf numFmtId="0" fontId="11" fillId="7" borderId="0" xfId="0" applyFont="1" applyFill="1"/>
    <xf numFmtId="0" fontId="14" fillId="7" borderId="48" xfId="0" applyFont="1" applyFill="1" applyBorder="1" applyAlignment="1" applyProtection="1">
      <alignment horizontal="left" vertical="center" wrapText="1"/>
      <protection locked="0"/>
    </xf>
    <xf numFmtId="0" fontId="14" fillId="7" borderId="43" xfId="0" applyFont="1" applyFill="1" applyBorder="1" applyAlignment="1" applyProtection="1">
      <alignment horizontal="left" vertical="center" wrapText="1"/>
      <protection locked="0"/>
    </xf>
    <xf numFmtId="0" fontId="14" fillId="7" borderId="64" xfId="0" applyFont="1" applyFill="1" applyBorder="1" applyAlignment="1" applyProtection="1">
      <alignment horizontal="left" vertical="center" wrapText="1"/>
      <protection locked="0"/>
    </xf>
    <xf numFmtId="0" fontId="14" fillId="7" borderId="63" xfId="0" applyFont="1" applyFill="1" applyBorder="1" applyAlignment="1" applyProtection="1">
      <alignment horizontal="left" vertical="center" wrapText="1"/>
      <protection locked="0"/>
    </xf>
    <xf numFmtId="0" fontId="14" fillId="7" borderId="62" xfId="0" applyFont="1" applyFill="1" applyBorder="1" applyAlignment="1" applyProtection="1">
      <alignment horizontal="left" vertical="center" wrapText="1"/>
      <protection locked="0"/>
    </xf>
    <xf numFmtId="0" fontId="14" fillId="7" borderId="61" xfId="0" applyFont="1" applyFill="1" applyBorder="1" applyAlignment="1" applyProtection="1">
      <alignment horizontal="left" vertical="center" wrapText="1"/>
      <protection locked="0"/>
    </xf>
    <xf numFmtId="0" fontId="14" fillId="7" borderId="60" xfId="0" applyFont="1" applyFill="1" applyBorder="1" applyAlignment="1" applyProtection="1">
      <alignment horizontal="left" vertical="center" wrapText="1"/>
      <protection locked="0"/>
    </xf>
    <xf numFmtId="0" fontId="14" fillId="7" borderId="59" xfId="0" applyFont="1" applyFill="1" applyBorder="1" applyAlignment="1" applyProtection="1">
      <alignment horizontal="left" vertical="center" wrapText="1"/>
      <protection locked="0"/>
    </xf>
    <xf numFmtId="0" fontId="14" fillId="7" borderId="58" xfId="0" applyFont="1" applyFill="1" applyBorder="1" applyAlignment="1" applyProtection="1">
      <alignment horizontal="left" vertical="center" wrapText="1"/>
      <protection locked="0"/>
    </xf>
    <xf numFmtId="0" fontId="44" fillId="9" borderId="26" xfId="2" applyFont="1" applyFill="1" applyBorder="1" applyAlignment="1" applyProtection="1">
      <alignment horizontal="center" vertical="center" wrapText="1"/>
    </xf>
    <xf numFmtId="0" fontId="44" fillId="9" borderId="26" xfId="2" applyFont="1" applyFill="1" applyBorder="1" applyAlignment="1">
      <alignment horizontal="center" vertical="center" wrapText="1"/>
    </xf>
    <xf numFmtId="0" fontId="44" fillId="9" borderId="26" xfId="2" applyFont="1" applyFill="1" applyBorder="1" applyAlignment="1">
      <alignment horizontal="center" vertical="center"/>
    </xf>
    <xf numFmtId="0" fontId="13" fillId="8" borderId="39" xfId="0" applyFont="1" applyFill="1" applyBorder="1" applyAlignment="1">
      <alignment horizontal="center" vertical="center" wrapText="1"/>
    </xf>
    <xf numFmtId="0" fontId="11" fillId="7" borderId="41" xfId="0" applyFont="1" applyFill="1" applyBorder="1"/>
    <xf numFmtId="0" fontId="2" fillId="5" borderId="65"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53" fillId="5" borderId="26" xfId="0" applyFont="1" applyFill="1" applyBorder="1" applyAlignment="1">
      <alignment horizontal="center" vertical="center" wrapText="1"/>
    </xf>
    <xf numFmtId="0" fontId="54" fillId="5" borderId="26" xfId="0" applyFont="1" applyFill="1" applyBorder="1" applyAlignment="1">
      <alignment horizontal="center" vertical="center" wrapText="1"/>
    </xf>
    <xf numFmtId="0" fontId="49" fillId="0" borderId="4" xfId="0" applyFont="1" applyBorder="1" applyAlignment="1">
      <alignment horizontal="center" vertical="center" wrapText="1"/>
    </xf>
    <xf numFmtId="0" fontId="49" fillId="0" borderId="75" xfId="0" applyFont="1" applyBorder="1" applyAlignment="1">
      <alignment horizontal="center" vertical="center" wrapText="1"/>
    </xf>
    <xf numFmtId="0" fontId="49" fillId="0" borderId="86" xfId="0" applyFont="1" applyBorder="1" applyAlignment="1">
      <alignment horizontal="center" vertical="center" wrapText="1"/>
    </xf>
    <xf numFmtId="0" fontId="49" fillId="0" borderId="87" xfId="0" applyFont="1" applyBorder="1" applyAlignment="1">
      <alignment horizontal="center" vertical="center" wrapText="1"/>
    </xf>
    <xf numFmtId="0" fontId="50" fillId="0" borderId="85"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88"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89" xfId="0" applyFont="1" applyBorder="1" applyAlignment="1">
      <alignment horizontal="center" vertical="center" wrapText="1"/>
    </xf>
    <xf numFmtId="0" fontId="51" fillId="0" borderId="9"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14" fontId="52" fillId="0" borderId="1" xfId="0" applyNumberFormat="1" applyFont="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0" fillId="0" borderId="9" xfId="0" applyFont="1" applyBorder="1" applyAlignment="1">
      <alignment horizontal="center" vertical="center"/>
    </xf>
    <xf numFmtId="0" fontId="50" fillId="0" borderId="13" xfId="0" applyFont="1" applyBorder="1" applyAlignment="1">
      <alignment horizontal="center" vertical="center"/>
    </xf>
    <xf numFmtId="0" fontId="50" fillId="0" borderId="15" xfId="0" applyFont="1" applyBorder="1" applyAlignment="1">
      <alignment horizontal="center" vertical="center"/>
    </xf>
    <xf numFmtId="0" fontId="50" fillId="0" borderId="1" xfId="0" applyFont="1" applyBorder="1" applyAlignment="1">
      <alignment horizontal="center"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49" fillId="0" borderId="65" xfId="0" applyFont="1" applyBorder="1" applyAlignment="1">
      <alignment horizontal="center" wrapText="1"/>
    </xf>
    <xf numFmtId="0" fontId="49" fillId="0" borderId="74" xfId="0" applyFont="1" applyBorder="1" applyAlignment="1">
      <alignment horizontal="center"/>
    </xf>
    <xf numFmtId="0" fontId="49" fillId="0" borderId="73" xfId="0" applyFont="1" applyBorder="1" applyAlignment="1">
      <alignment horizontal="center"/>
    </xf>
    <xf numFmtId="0" fontId="53" fillId="5" borderId="26" xfId="0" applyFont="1" applyFill="1" applyBorder="1" applyAlignment="1">
      <alignment horizontal="center" vertical="center"/>
    </xf>
    <xf numFmtId="0" fontId="53" fillId="23" borderId="26" xfId="0" applyFont="1" applyFill="1" applyBorder="1" applyAlignment="1">
      <alignment horizontal="center" vertical="center" wrapText="1"/>
    </xf>
    <xf numFmtId="0" fontId="53" fillId="5" borderId="11" xfId="0" applyFont="1" applyFill="1" applyBorder="1" applyAlignment="1">
      <alignment horizontal="center" vertical="center" wrapText="1"/>
    </xf>
    <xf numFmtId="0" fontId="53" fillId="5" borderId="90" xfId="0" applyFont="1" applyFill="1" applyBorder="1" applyAlignment="1">
      <alignment horizontal="center" vertical="center" wrapText="1"/>
    </xf>
    <xf numFmtId="0" fontId="53" fillId="5" borderId="91" xfId="0" applyFont="1" applyFill="1" applyBorder="1" applyAlignment="1">
      <alignment horizontal="center" vertical="center" wrapText="1"/>
    </xf>
    <xf numFmtId="0" fontId="64" fillId="0" borderId="1" xfId="0" applyFont="1" applyBorder="1" applyAlignment="1">
      <alignment horizontal="center" vertical="top" wrapText="1"/>
    </xf>
    <xf numFmtId="0" fontId="64" fillId="0" borderId="2" xfId="0" applyFont="1" applyBorder="1" applyAlignment="1">
      <alignment horizontal="center" vertical="top" wrapText="1"/>
    </xf>
    <xf numFmtId="0" fontId="64" fillId="0" borderId="3" xfId="0" applyFont="1" applyBorder="1" applyAlignment="1">
      <alignment horizontal="center" vertical="top" wrapText="1"/>
    </xf>
    <xf numFmtId="166" fontId="53" fillId="5" borderId="26" xfId="3" applyNumberFormat="1" applyFont="1" applyFill="1" applyBorder="1" applyAlignment="1">
      <alignment horizontal="center" vertical="center" wrapText="1"/>
    </xf>
    <xf numFmtId="9" fontId="53" fillId="5" borderId="26" xfId="1" applyFont="1" applyFill="1" applyBorder="1" applyAlignment="1">
      <alignment horizontal="center" vertical="center" wrapText="1"/>
    </xf>
    <xf numFmtId="165" fontId="53" fillId="5" borderId="26" xfId="3" applyNumberFormat="1" applyFont="1" applyFill="1" applyBorder="1" applyAlignment="1">
      <alignment horizontal="center" vertical="center" wrapText="1"/>
    </xf>
    <xf numFmtId="0" fontId="19" fillId="22" borderId="26" xfId="0" applyFont="1" applyFill="1" applyBorder="1" applyAlignment="1">
      <alignment horizontal="center" vertical="center"/>
    </xf>
    <xf numFmtId="0" fontId="19" fillId="22" borderId="29" xfId="0" applyFont="1" applyFill="1" applyBorder="1" applyAlignment="1">
      <alignment horizontal="center" vertical="center"/>
    </xf>
    <xf numFmtId="0" fontId="19" fillId="22" borderId="22" xfId="0" applyFont="1" applyFill="1" applyBorder="1" applyAlignment="1">
      <alignment horizontal="center" vertical="center" wrapText="1"/>
    </xf>
    <xf numFmtId="0" fontId="19" fillId="22" borderId="83"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83" xfId="0" applyFont="1" applyFill="1" applyBorder="1" applyAlignment="1">
      <alignment horizontal="center" vertical="center" wrapText="1"/>
    </xf>
    <xf numFmtId="0" fontId="13" fillId="5" borderId="84" xfId="0" applyFont="1" applyFill="1" applyBorder="1" applyAlignment="1">
      <alignment horizontal="center" vertical="center" wrapText="1"/>
    </xf>
  </cellXfs>
  <cellStyles count="4">
    <cellStyle name="Millares [0]" xfId="3" builtinId="6"/>
    <cellStyle name="Normal" xfId="0" builtinId="0"/>
    <cellStyle name="Normal 2 2" xfId="2"/>
    <cellStyle name="Porcentaje" xfId="1" builtinId="5"/>
  </cellStyles>
  <dxfs count="1117">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ill>
        <patternFill>
          <bgColor rgb="FF92D050"/>
        </patternFill>
      </fill>
    </dxf>
    <dxf>
      <fill>
        <patternFill>
          <bgColor rgb="FFFFFF00"/>
        </patternFill>
      </fill>
    </dxf>
    <dxf>
      <fill>
        <patternFill>
          <bgColor theme="0" tint="-0.14996795556505021"/>
        </patternFill>
      </fill>
    </dxf>
    <dxf>
      <fill>
        <patternFill>
          <bgColor rgb="FFFF0000"/>
        </patternFill>
      </fill>
    </dxf>
    <dxf>
      <fill>
        <patternFill>
          <bgColor rgb="FF00B05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00B050"/>
        </patternFill>
      </fill>
    </dxf>
    <dxf>
      <fill>
        <patternFill patternType="none">
          <bgColor auto="1"/>
        </patternFill>
      </fill>
    </dxf>
    <dxf>
      <font>
        <color rgb="FF006100"/>
      </font>
      <fill>
        <patternFill>
          <bgColor rgb="FFC6EFCE"/>
        </patternFill>
      </fill>
    </dxf>
    <dxf>
      <fill>
        <patternFill patternType="lightTrellis">
          <bgColor rgb="FFFF0000"/>
        </patternFill>
      </fill>
    </dxf>
    <dxf>
      <fill>
        <patternFill>
          <bgColor theme="9" tint="0.39994506668294322"/>
        </patternFill>
      </fill>
    </dxf>
    <dxf>
      <fill>
        <patternFill>
          <bgColor theme="0" tint="-0.34998626667073579"/>
        </patternFill>
      </fill>
    </dxf>
    <dxf>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Sgto_PAAC_30_abril_2020_8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8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3er%20CUATRIMESTRE%20DE%202019\Seguimiento_paac_tercer_cuatrimestre_2019-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_Comp_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20(00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O68G4JAQ\Seguimiento_PAAC_primer_cuatrimestre_2019_0905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PAAC%202020\1er%20Cuatrimestre\Sgto_PAAC_30_abril_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Componente4y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20-%20Componente%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2"/>
      <sheetName val="Hoja4"/>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sheetData sheetId="1"/>
      <sheetData sheetId="2"/>
      <sheetData sheetId="3"/>
      <sheetData sheetId="4"/>
      <sheetData sheetId="5"/>
      <sheetData sheetId="6"/>
      <sheetData sheetId="7"/>
      <sheetData sheetId="8"/>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sheetData sheetId="1" refreshError="1"/>
      <sheetData sheetId="2"/>
      <sheetData sheetId="3" refreshError="1"/>
      <sheetData sheetId="4" refreshError="1"/>
      <sheetData sheetId="5"/>
      <sheetData sheetId="6"/>
      <sheetData sheetId="7" refreshError="1"/>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intranet.icbf.gov.co/sistema-integrado-de-gestion"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tabSelected="1" view="pageLayout" zoomScale="50" zoomScaleNormal="70" zoomScalePageLayoutView="50" workbookViewId="0">
      <selection activeCell="K3" sqref="K3"/>
    </sheetView>
  </sheetViews>
  <sheetFormatPr baseColWidth="10" defaultColWidth="11" defaultRowHeight="15.75"/>
  <cols>
    <col min="1" max="1" width="19.140625" style="176" customWidth="1"/>
    <col min="2" max="2" width="14.5703125" style="176" customWidth="1"/>
    <col min="3" max="3" width="30.28515625" style="176" customWidth="1"/>
    <col min="4" max="4" width="30.7109375" style="176" customWidth="1"/>
    <col min="5" max="6" width="14.5703125" style="176" customWidth="1"/>
    <col min="7" max="7" width="0.7109375" style="176" customWidth="1"/>
    <col min="8" max="8" width="14.140625" style="176" customWidth="1"/>
    <col min="9" max="9" width="17.85546875" style="176" customWidth="1"/>
    <col min="10" max="10" width="13.7109375" style="176" customWidth="1"/>
    <col min="11" max="11" width="15.140625" style="176" customWidth="1"/>
    <col min="12" max="12" width="115.5703125" style="176" customWidth="1"/>
    <col min="13" max="16384" width="11" style="176"/>
  </cols>
  <sheetData>
    <row r="1" spans="1:24" s="163" customFormat="1">
      <c r="A1" s="159" t="s">
        <v>846</v>
      </c>
      <c r="B1" s="159"/>
      <c r="C1" s="160"/>
      <c r="D1" s="160"/>
      <c r="E1" s="160"/>
      <c r="F1" s="161"/>
      <c r="G1" s="160"/>
      <c r="H1" s="160"/>
      <c r="I1" s="160"/>
      <c r="J1" s="160"/>
      <c r="K1" s="160"/>
      <c r="L1" s="160"/>
      <c r="M1" s="160"/>
      <c r="N1" s="160"/>
      <c r="O1" s="160"/>
      <c r="P1" s="160"/>
      <c r="Q1" s="160"/>
      <c r="R1" s="160"/>
      <c r="S1" s="162"/>
      <c r="T1" s="160"/>
      <c r="U1" s="160"/>
      <c r="V1" s="160"/>
      <c r="W1" s="160"/>
      <c r="X1" s="160"/>
    </row>
    <row r="2" spans="1:24" s="163" customFormat="1">
      <c r="A2" s="164"/>
      <c r="B2" s="165"/>
      <c r="C2" s="166"/>
      <c r="D2" s="164"/>
      <c r="E2" s="164"/>
      <c r="F2" s="167"/>
      <c r="I2" s="164"/>
      <c r="J2" s="164"/>
      <c r="L2" s="168"/>
      <c r="R2" s="168"/>
      <c r="S2" s="169"/>
    </row>
    <row r="3" spans="1:24" s="163" customFormat="1">
      <c r="A3" s="170" t="s">
        <v>842</v>
      </c>
      <c r="B3" s="170"/>
      <c r="C3" s="171" t="s">
        <v>843</v>
      </c>
      <c r="D3" s="164"/>
      <c r="E3" s="164"/>
      <c r="F3" s="167"/>
      <c r="I3" s="164"/>
      <c r="J3" s="164"/>
      <c r="L3" s="168"/>
      <c r="R3" s="168"/>
      <c r="S3" s="169"/>
    </row>
    <row r="4" spans="1:24" s="163" customFormat="1">
      <c r="A4" s="170" t="s">
        <v>844</v>
      </c>
      <c r="B4" s="170"/>
      <c r="C4" s="172">
        <v>2020</v>
      </c>
      <c r="D4" s="164"/>
      <c r="E4" s="164"/>
      <c r="F4" s="167"/>
      <c r="I4" s="164"/>
      <c r="J4" s="164"/>
      <c r="L4" s="168"/>
      <c r="R4" s="168"/>
      <c r="S4" s="169"/>
    </row>
    <row r="5" spans="1:24" s="163" customFormat="1">
      <c r="A5" s="173" t="s">
        <v>845</v>
      </c>
      <c r="B5" s="173"/>
      <c r="C5" s="174" t="s">
        <v>847</v>
      </c>
      <c r="D5" s="164"/>
      <c r="E5" s="164"/>
      <c r="F5" s="167"/>
      <c r="I5" s="164"/>
      <c r="J5" s="164"/>
      <c r="L5" s="168"/>
      <c r="R5" s="168"/>
      <c r="S5" s="169"/>
    </row>
    <row r="6" spans="1:24" s="163" customFormat="1" ht="16.5" thickBot="1">
      <c r="A6" s="173"/>
      <c r="B6" s="173"/>
      <c r="C6" s="174"/>
      <c r="D6" s="164"/>
      <c r="E6" s="164"/>
      <c r="F6" s="167"/>
      <c r="I6" s="164"/>
      <c r="J6" s="164"/>
      <c r="L6" s="168"/>
      <c r="R6" s="168"/>
      <c r="S6" s="169"/>
    </row>
    <row r="7" spans="1:24" ht="35.25" customHeight="1" thickBot="1">
      <c r="A7" s="378" t="str">
        <f>+Comp_1!A1</f>
        <v>Plan Anticorrupción y de Atención al Ciudadano</v>
      </c>
      <c r="B7" s="379">
        <f>+Comp_1!B1</f>
        <v>0</v>
      </c>
      <c r="C7" s="379">
        <f>+Comp_1!C1</f>
        <v>0</v>
      </c>
      <c r="D7" s="379">
        <f>+Comp_1!D1</f>
        <v>0</v>
      </c>
      <c r="E7" s="379">
        <f>+Comp_1!E1</f>
        <v>0</v>
      </c>
      <c r="F7" s="380">
        <f>+Comp_1!F1</f>
        <v>0</v>
      </c>
      <c r="G7" s="175"/>
      <c r="H7" s="398" t="str">
        <f>+Comp_1!H1</f>
        <v>Seguimiento 1 OCI
Componente 1: GESTION DEL RIESGO</v>
      </c>
      <c r="I7" s="382">
        <f>+Comp_1!I1</f>
        <v>0</v>
      </c>
      <c r="J7" s="382">
        <f>+Comp_1!J1</f>
        <v>0</v>
      </c>
      <c r="K7" s="382">
        <f>+Comp_1!K1</f>
        <v>0</v>
      </c>
      <c r="L7" s="383">
        <f>+Comp_1!L1</f>
        <v>0</v>
      </c>
    </row>
    <row r="8" spans="1:24" ht="68.25" customHeight="1" thickBot="1">
      <c r="A8" s="177" t="str">
        <f>+Comp_1!A2</f>
        <v>Componente 1:</v>
      </c>
      <c r="B8" s="384" t="s">
        <v>992</v>
      </c>
      <c r="C8" s="384">
        <v>0</v>
      </c>
      <c r="D8" s="384">
        <v>0</v>
      </c>
      <c r="E8" s="384">
        <v>0</v>
      </c>
      <c r="F8" s="405">
        <v>0</v>
      </c>
      <c r="G8" s="178"/>
      <c r="H8" s="179" t="str">
        <f>+Comp_1!H2</f>
        <v xml:space="preserve">             Fecha seguimiento:</v>
      </c>
      <c r="I8" s="389">
        <f>+Comp_1!J2</f>
        <v>43951</v>
      </c>
      <c r="J8" s="390"/>
      <c r="K8" s="387" t="str">
        <f>+Comp_1!K2</f>
        <v>Responsable del Seguimiento</v>
      </c>
      <c r="L8" s="387" t="str">
        <f>+Comp_1!L2</f>
        <v>Observaciones</v>
      </c>
    </row>
    <row r="9" spans="1:24" ht="79.5" thickBot="1">
      <c r="A9" s="180" t="str">
        <f>+Comp_1!A3</f>
        <v>Subcomponente</v>
      </c>
      <c r="B9" s="378" t="str">
        <f>+Comp_1!B3</f>
        <v>Objetivos y Actividades</v>
      </c>
      <c r="C9" s="380">
        <f>+Comp_1!C3</f>
        <v>0</v>
      </c>
      <c r="D9" s="181" t="str">
        <f>+Comp_1!D3</f>
        <v>Meta</v>
      </c>
      <c r="E9" s="181" t="str">
        <f>+Comp_1!E3</f>
        <v xml:space="preserve">Responsable </v>
      </c>
      <c r="F9" s="182" t="str">
        <f>+Comp_1!F3</f>
        <v>Fecha programada</v>
      </c>
      <c r="G9" s="183"/>
      <c r="H9" s="184" t="str">
        <f>+Comp_1!H3</f>
        <v>Actividades programadas hasta la fecha</v>
      </c>
      <c r="I9" s="185" t="str">
        <f>+Comp_1!I3</f>
        <v>Actividades cumplidas hasta la fecha</v>
      </c>
      <c r="J9" s="185" t="str">
        <f>+Comp_1!J3</f>
        <v>% de avance</v>
      </c>
      <c r="K9" s="388">
        <f>+Comp_1!K3</f>
        <v>0</v>
      </c>
      <c r="L9" s="388">
        <f>+Comp_1!L3</f>
        <v>0</v>
      </c>
    </row>
    <row r="10" spans="1:24" ht="16.5" thickBot="1">
      <c r="A10" s="375" t="str">
        <f>+Comp_1!A4</f>
        <v>Subcomponente 1</v>
      </c>
      <c r="B10" s="186">
        <f>+Comp_1!B4</f>
        <v>0</v>
      </c>
      <c r="C10" s="401" t="str">
        <f>+Comp_1!C4</f>
        <v>Política de Administración de Riesgos</v>
      </c>
      <c r="D10" s="401">
        <f>+Comp_1!D4</f>
        <v>0</v>
      </c>
      <c r="E10" s="401">
        <f>+Comp_1!E4</f>
        <v>0</v>
      </c>
      <c r="F10" s="402">
        <f>+Comp_1!F4</f>
        <v>0</v>
      </c>
      <c r="G10" s="178"/>
      <c r="H10" s="187">
        <f>+Comp_1!H4</f>
        <v>1</v>
      </c>
      <c r="I10" s="188">
        <f>+Comp_1!I4</f>
        <v>0</v>
      </c>
      <c r="J10" s="189">
        <f>+Comp_1!J4</f>
        <v>0</v>
      </c>
      <c r="K10" s="190"/>
      <c r="L10" s="191"/>
    </row>
    <row r="11" spans="1:24" ht="135.75" customHeight="1" thickBot="1">
      <c r="A11" s="377">
        <f>+Comp_1!A5</f>
        <v>0</v>
      </c>
      <c r="B11" s="192" t="str">
        <f>+Comp_1!B5</f>
        <v>1.1</v>
      </c>
      <c r="C11" s="193" t="str">
        <f>+Comp_1!C5</f>
        <v>Divulgar y socializar la Política de riesgos aprobada por el Comité Institucional de Coordinación de Control Interno.</v>
      </c>
      <c r="D11" s="193" t="str">
        <f>+Comp_1!D5</f>
        <v xml:space="preserve"> 2 socializaciones de la política de riesgos de corrupción en la sede de la dirección general y regionales. Así como su divulgación a todos los colaboradores de la entidad</v>
      </c>
      <c r="E11" s="194" t="str">
        <f>+Comp_1!E5</f>
        <v xml:space="preserve">Subdirección de Mejoramiento Organizacional. </v>
      </c>
      <c r="F11" s="195" t="str">
        <f>+Comp_1!F5</f>
        <v>30-06-2020
30-08-2020</v>
      </c>
      <c r="G11" s="196"/>
      <c r="H11" s="197"/>
      <c r="I11" s="198" t="str">
        <f>+Comp_1!I5</f>
        <v>N/A</v>
      </c>
      <c r="J11" s="199"/>
      <c r="K11" s="200" t="str">
        <f>+Comp_1!K5</f>
        <v>Maritza Liliana Beltrán Albadán
Yaneth Burgos Duitama</v>
      </c>
      <c r="L11" s="201" t="str">
        <f>+Comp_1!L5</f>
        <v>Actividad que inicia en Junio de 2020</v>
      </c>
    </row>
    <row r="12" spans="1:24" ht="16.5" thickBot="1">
      <c r="A12" s="375" t="str">
        <f>+Comp_1!A6</f>
        <v>Subcomponente 2</v>
      </c>
      <c r="B12" s="186">
        <f>+Comp_1!B6</f>
        <v>0</v>
      </c>
      <c r="C12" s="401" t="str">
        <f>+Comp_1!C6</f>
        <v>Construcción de la Matriz de Riesgos de Corrupción</v>
      </c>
      <c r="D12" s="401">
        <f>+Comp_1!D6</f>
        <v>0</v>
      </c>
      <c r="E12" s="401">
        <f>+Comp_1!E6</f>
        <v>0</v>
      </c>
      <c r="F12" s="402">
        <f>+Comp_1!F6</f>
        <v>0</v>
      </c>
      <c r="G12" s="178"/>
      <c r="H12" s="187">
        <f>+Comp_1!H6</f>
        <v>3</v>
      </c>
      <c r="I12" s="188">
        <f>+Comp_1!I6</f>
        <v>2</v>
      </c>
      <c r="J12" s="189">
        <f>+Comp_1!J6</f>
        <v>0.66666666666666663</v>
      </c>
      <c r="K12" s="190"/>
      <c r="L12" s="191"/>
    </row>
    <row r="13" spans="1:24" ht="105">
      <c r="A13" s="376">
        <f>+Comp_1!A7</f>
        <v>0</v>
      </c>
      <c r="B13" s="202" t="str">
        <f>+Comp_1!B7</f>
        <v>2.1</v>
      </c>
      <c r="C13" s="203" t="str">
        <f>+Comp_1!C7</f>
        <v>Consolidar la Matriz de Riesgos de Corrupción para la vigencia 2020.</v>
      </c>
      <c r="D13" s="204" t="str">
        <f>+Comp_1!D7</f>
        <v xml:space="preserve">Matriz de Riesgos de Corrupción consolidada. </v>
      </c>
      <c r="E13" s="204" t="str">
        <f>+Comp_1!E7</f>
        <v>Subdirección de Mejoramiento Organizacional</v>
      </c>
      <c r="F13" s="205">
        <f>+Comp_1!F7</f>
        <v>43861</v>
      </c>
      <c r="G13" s="196"/>
      <c r="H13" s="206"/>
      <c r="I13" s="198" t="str">
        <f>+Comp_1!I7</f>
        <v>Cumplida (DT)</v>
      </c>
      <c r="J13" s="207"/>
      <c r="K13" s="200" t="str">
        <f>+Comp_1!K7</f>
        <v>Maritza Liliana Beltrán Albadán
Yaneth Burgos Duitama</v>
      </c>
      <c r="L13" s="208" t="str">
        <f>+Comp_1!L7</f>
        <v>Se evidencia matriz consolidada de Riesgos de corrupción para la vigencia 2020
Evidencia
Matriz de riesgos de corrupción en formato Excel (16 riesgos) . Consolidada vigencia 2020</v>
      </c>
    </row>
    <row r="14" spans="1:24" ht="240">
      <c r="A14" s="376">
        <f>+Comp_1!A8</f>
        <v>0</v>
      </c>
      <c r="B14" s="202">
        <f>+Comp_1!B8</f>
        <v>2.2000000000000002</v>
      </c>
      <c r="C14" s="203" t="str">
        <f>+Comp_1!C8</f>
        <v xml:space="preserve">Aprobar la Matriz de Riesgos de Corrupción para la vigencia 2020. </v>
      </c>
      <c r="D14" s="209" t="str">
        <f>+Comp_1!D8</f>
        <v>Matriz de Riesgos de Corrupción aprobada por Comité</v>
      </c>
      <c r="E14" s="210" t="str">
        <f>+Comp_1!E8</f>
        <v>Comité Institucional de Gestión y Desempeño / Dirección de Planeación y Control de Gestión</v>
      </c>
      <c r="F14" s="205">
        <f>+Comp_1!F8</f>
        <v>43861</v>
      </c>
      <c r="G14" s="196"/>
      <c r="H14" s="206"/>
      <c r="I14" s="198" t="str">
        <f>+Comp_1!I8</f>
        <v>Cumplida (DT)</v>
      </c>
      <c r="J14" s="207"/>
      <c r="K14" s="200" t="str">
        <f>+Comp_1!K8</f>
        <v>Maritza Liliana Beltrán Albadán
Yaneth Burgos Duitama</v>
      </c>
      <c r="L14" s="208" t="str">
        <f>+Comp_1!L8</f>
        <v xml:space="preserve">Se evidencia que el Plan Anticorrupción y de Atención al Ciudadano PAAC fue aprobado por el  Comité Institucional de Gestión y Desempeño en sesión presencial del día 28/01/2020.
Evidencia 
Acta Comité Institucional de Gestión y Desempeño  de la sesión del  28/01/2020
Recomendación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v>
      </c>
    </row>
    <row r="15" spans="1:24" ht="147" customHeight="1" thickBot="1">
      <c r="A15" s="376">
        <f>+Comp_1!A9</f>
        <v>0</v>
      </c>
      <c r="B15" s="202">
        <f>+Comp_1!B9</f>
        <v>2.2999999999999998</v>
      </c>
      <c r="C15" s="203" t="str">
        <f>+Comp_1!C9</f>
        <v>Realizar mesas de trabajo con los líderes de proceso para la validación y/o actualización de los riesgos de corrupción definidos</v>
      </c>
      <c r="D15" s="204" t="str">
        <f>+Comp_1!D9</f>
        <v>Actas de aprobación de las matrices de riesgos de calidad y corrupción por procesos en la sede de la Dirección General  para la vigencia 2020.</v>
      </c>
      <c r="E15" s="204" t="str">
        <f>+Comp_1!E9</f>
        <v xml:space="preserve">Subdirección de Mejoramiento Organizacional. </v>
      </c>
      <c r="F15" s="205">
        <f>+Comp_1!F9</f>
        <v>44180</v>
      </c>
      <c r="G15" s="196"/>
      <c r="H15" s="206"/>
      <c r="I15" s="198" t="str">
        <f>+Comp_1!I9</f>
        <v>N/A</v>
      </c>
      <c r="J15" s="207"/>
      <c r="K15" s="200" t="str">
        <f>+Comp_1!K9</f>
        <v>Maritza Liliana Beltrán Albadán
Yaneth Burgos Duitama</v>
      </c>
      <c r="L15" s="211" t="str">
        <f>+Comp_1!L9</f>
        <v>Actividad se desarrolla a partir de 15/12/2020</v>
      </c>
    </row>
    <row r="16" spans="1:24" ht="16.5" thickBot="1">
      <c r="A16" s="376" t="str">
        <f>+Comp_1!A10</f>
        <v>Subcomponente 3</v>
      </c>
      <c r="B16" s="186">
        <f>+Comp_1!B10</f>
        <v>0</v>
      </c>
      <c r="C16" s="401" t="str">
        <f>+Comp_1!C10</f>
        <v>Consulta y Divulgación</v>
      </c>
      <c r="D16" s="401">
        <f>+Comp_1!D10</f>
        <v>0</v>
      </c>
      <c r="E16" s="401">
        <f>+Comp_1!E10</f>
        <v>0</v>
      </c>
      <c r="F16" s="402">
        <f>+Comp_1!F10</f>
        <v>0</v>
      </c>
      <c r="G16" s="178"/>
      <c r="H16" s="187">
        <f>+Comp_1!H10</f>
        <v>3</v>
      </c>
      <c r="I16" s="188">
        <f>+Comp_1!I10</f>
        <v>2</v>
      </c>
      <c r="J16" s="189">
        <f>+Comp_1!J10</f>
        <v>0.66666666666666663</v>
      </c>
      <c r="K16" s="190"/>
      <c r="L16" s="191"/>
    </row>
    <row r="17" spans="1:12" ht="165" customHeight="1">
      <c r="A17" s="376">
        <f>+Comp_1!A11</f>
        <v>0</v>
      </c>
      <c r="B17" s="202" t="str">
        <f>+Comp_1!B11</f>
        <v>3.1.</v>
      </c>
      <c r="C17" s="212" t="str">
        <f>+Comp_1!C11</f>
        <v>Publicar la Matriz de Riesgos de Corrupción vigencia 2020</v>
      </c>
      <c r="D17" s="213" t="str">
        <f>+Comp_1!D11</f>
        <v>Matriz de Riesgos de Corrupción Publicada</v>
      </c>
      <c r="E17" s="210" t="str">
        <f>+Comp_1!E11</f>
        <v>Subdirección de Mejoramiento Organizacional</v>
      </c>
      <c r="F17" s="205">
        <f>+Comp_1!F11</f>
        <v>43861</v>
      </c>
      <c r="G17" s="196"/>
      <c r="H17" s="206"/>
      <c r="I17" s="198" t="str">
        <f>+Comp_1!I11</f>
        <v>Cumplida (DT)</v>
      </c>
      <c r="J17" s="202"/>
      <c r="K17" s="200" t="str">
        <f>+Comp_1!K11</f>
        <v>Maritza Liliana Beltrán Albadán
Yaneth Burgos Duitama</v>
      </c>
      <c r="L17" s="208" t="str">
        <f>+Comp_1!L11</f>
        <v xml:space="preserve">Matriz de riesgos de corrupción de la Entidad se encuentra publicada en la pagina web de la Entidad https://www.icbf.gov.co/plan-anticorrupcion-y-atencion-al-ciudadano-2020
Evidencia 
Pantallazo de la pagina web donde se encuentra publicada la matriz de riesgos corrupción </v>
      </c>
    </row>
    <row r="18" spans="1:12" ht="171.75" customHeight="1">
      <c r="A18" s="376">
        <f>+Comp_1!A12</f>
        <v>0</v>
      </c>
      <c r="B18" s="202">
        <f>+Comp_1!B12</f>
        <v>3.2</v>
      </c>
      <c r="C18" s="203" t="str">
        <f>+Comp_1!C12</f>
        <v>Publicar y divulgar la Política de Riesgos Actualizada.</v>
      </c>
      <c r="D18" s="204" t="str">
        <f>+Comp_1!D12</f>
        <v>Política de Riesgos publicada y divulgada.</v>
      </c>
      <c r="E18" s="210" t="str">
        <f>+Comp_1!E12</f>
        <v>Subdirección de Mejoramiento Organizacional</v>
      </c>
      <c r="F18" s="205">
        <f>+Comp_1!F12</f>
        <v>43889</v>
      </c>
      <c r="G18" s="196"/>
      <c r="H18" s="206"/>
      <c r="I18" s="198" t="str">
        <f>+Comp_1!I12</f>
        <v>Cumplida (DT)</v>
      </c>
      <c r="J18" s="202"/>
      <c r="K18" s="200" t="str">
        <f>+Comp_1!K12</f>
        <v>Maritza Liliana Beltrán Albadán
Yaneth Burgos Duitama</v>
      </c>
      <c r="L18" s="214" t="str">
        <f>+Comp_1!L12</f>
        <v>Política de Gestión de Riesgos se encuentra publicada en la intranet y en la Web.
https://intranet.icbf.gov.co/sistema-integrado-de- y en la pagina web de la Entidad 
https://www.icbf.gov.co/instituto/sistema-integrado-gestion
Evidencia 
Pantallazo de la Política de Gestión de Riesgos en la Intranet y en la pagina WEB</v>
      </c>
    </row>
    <row r="19" spans="1:12" ht="218.25" customHeight="1" thickBot="1">
      <c r="A19" s="376">
        <f>+Comp_1!A13</f>
        <v>0</v>
      </c>
      <c r="B19" s="202">
        <f>+Comp_1!B13</f>
        <v>3.3</v>
      </c>
      <c r="C19" s="212" t="str">
        <f>+Comp_1!C13</f>
        <v>Divulgar información sobre  riesgos de corrupción de la Entidad a las partes interesadas</v>
      </c>
      <c r="D19" s="204" t="str">
        <f>+Comp_1!D13</f>
        <v>Piezas de Divulgación de información en la WEB y en el Boletín</v>
      </c>
      <c r="E19" s="210" t="str">
        <f>+Comp_1!E13</f>
        <v>Dirección de Planeación y Control de Gestión</v>
      </c>
      <c r="F19" s="205">
        <f>+Comp_1!F13</f>
        <v>44192</v>
      </c>
      <c r="G19" s="196"/>
      <c r="H19" s="206"/>
      <c r="I19" s="198" t="str">
        <f>+Comp_1!I13</f>
        <v>En Avance</v>
      </c>
      <c r="J19" s="202"/>
      <c r="K19" s="200" t="str">
        <f>+Comp_1!K13</f>
        <v>Maritza Liliana Beltrán Albadán
Yaneth Burgos Duitama</v>
      </c>
      <c r="L19" s="215" t="str">
        <f>+Comp_1!L13</f>
        <v xml:space="preserve">Se evidencia avance de manera general con el tema de Transparencia y Lucha contra la Corrupción pero no específicamente en lo concerniente a riesgos de corrupción.
Evidencias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v>
      </c>
    </row>
    <row r="20" spans="1:12" ht="16.5" thickBot="1">
      <c r="A20" s="375" t="str">
        <f>+Comp_1!A14</f>
        <v>Subcomponente 4</v>
      </c>
      <c r="B20" s="186">
        <f>+Comp_1!B14</f>
        <v>0</v>
      </c>
      <c r="C20" s="401" t="str">
        <f>+Comp_1!C14</f>
        <v>Monitoreo y revisión</v>
      </c>
      <c r="D20" s="401">
        <f>+Comp_1!D14</f>
        <v>0</v>
      </c>
      <c r="E20" s="401">
        <f>+Comp_1!E14</f>
        <v>0</v>
      </c>
      <c r="F20" s="402">
        <f>+Comp_1!F14</f>
        <v>0</v>
      </c>
      <c r="G20" s="178"/>
      <c r="H20" s="187">
        <f>+Comp_1!H14</f>
        <v>4</v>
      </c>
      <c r="I20" s="188">
        <f>+Comp_1!I14</f>
        <v>0</v>
      </c>
      <c r="J20" s="189"/>
      <c r="K20" s="190"/>
      <c r="L20" s="191"/>
    </row>
    <row r="21" spans="1:12" ht="200.25" customHeight="1">
      <c r="A21" s="376">
        <f>+Comp_1!A15</f>
        <v>0</v>
      </c>
      <c r="B21" s="202" t="str">
        <f>+Comp_1!B15</f>
        <v>4.1.</v>
      </c>
      <c r="C21" s="203" t="str">
        <f>+Comp_1!C15</f>
        <v>Realizar seguimiento y monitoreo a la gestión de riesgos de corrupción</v>
      </c>
      <c r="D21" s="204" t="str">
        <f>+Comp_1!D15</f>
        <v xml:space="preserve">Reporte del seguimiento realizado. </v>
      </c>
      <c r="E21" s="204" t="str">
        <f>+Comp_1!E15</f>
        <v>Lideres de Proceso
Subdirección de Mejoramiento Organizacional</v>
      </c>
      <c r="F21" s="216">
        <f>+Comp_1!F15</f>
        <v>44192</v>
      </c>
      <c r="G21" s="196"/>
      <c r="H21" s="206"/>
      <c r="I21" s="198" t="str">
        <f>+Comp_1!I15</f>
        <v>En Avance</v>
      </c>
      <c r="J21" s="202"/>
      <c r="K21" s="200" t="str">
        <f>+Comp_1!K15</f>
        <v>Maritza Liliana Beltrán Albadán
Yaneth Burgos Duitama</v>
      </c>
      <c r="L21" s="217" t="str">
        <f>+Comp_1!L15</f>
        <v>Se observa seguimiento al Plan de Tratamiento de los Riesgos de la Sede de la Dirección General para los meses de Enero y Febrero 2020
Evidencia 
Matriz de riesgos de corrupción con seguimiento en el plan de tratamiento de los meses de Enero y febrero para la Sede de la Dirección General.
Recomendación: Adelantar las gestiones necesarias para evidenciar el seguimiento al mes de Marzo 2020.</v>
      </c>
    </row>
    <row r="22" spans="1:12" ht="105">
      <c r="A22" s="376">
        <f>+Comp_1!A16</f>
        <v>0</v>
      </c>
      <c r="B22" s="202" t="str">
        <f>+Comp_1!B16</f>
        <v>4.2</v>
      </c>
      <c r="C22" s="212" t="str">
        <f>+Comp_1!C16</f>
        <v>Realizar monitoreo a la  materialización de riesgos de corrupción y verificar de ser necesario las acciones correctivas derivadas</v>
      </c>
      <c r="D22" s="213" t="str">
        <f>+Comp_1!D16</f>
        <v xml:space="preserve">Correos electrónicos, archivo de Excel que evidencia el monitoreo a la materialización de riesgos de corrupción. </v>
      </c>
      <c r="E22" s="210" t="str">
        <f>+Comp_1!E16</f>
        <v xml:space="preserve">Subdirección de Mejoramiento Organizacional. </v>
      </c>
      <c r="F22" s="218" t="str">
        <f>+Comp_1!F16</f>
        <v>30-05-2020
30-09-2020
27-12-2020</v>
      </c>
      <c r="G22" s="196"/>
      <c r="H22" s="206"/>
      <c r="I22" s="198" t="str">
        <f>+Comp_1!I16</f>
        <v>N/A</v>
      </c>
      <c r="J22" s="202"/>
      <c r="K22" s="200" t="str">
        <f>+Comp_1!K16</f>
        <v>Maritza Liliana Beltrán Albadán
Yaneth Burgos Duitama</v>
      </c>
      <c r="L22" s="215" t="str">
        <f>+Comp_1!L16</f>
        <v xml:space="preserve">El  primer seguimiento a la materialización de los riesgos se verifica con corte 30/05/2020 </v>
      </c>
    </row>
    <row r="23" spans="1:12" ht="121.5" customHeight="1">
      <c r="A23" s="376">
        <f>+Comp_1!A17</f>
        <v>0</v>
      </c>
      <c r="B23" s="202" t="str">
        <f>+Comp_1!B17</f>
        <v>4.3</v>
      </c>
      <c r="C23" s="212" t="str">
        <f>+Comp_1!C17</f>
        <v xml:space="preserve">Realizar monitoreo a los controles definidos en las matrices de riesgos de corrupción </v>
      </c>
      <c r="D23" s="213" t="str">
        <f>+Comp_1!D17</f>
        <v xml:space="preserve">Correos electrónicos, archivo de Excel que evidencia el monitoreo  a los controles de los riesgos de corrupción. </v>
      </c>
      <c r="E23" s="210" t="str">
        <f>+Comp_1!E17</f>
        <v xml:space="preserve">Subdirección de Mejoramiento Organizacional. </v>
      </c>
      <c r="F23" s="218" t="str">
        <f>+Comp_1!F17</f>
        <v>30-05-2020
30-09-2020
27-12-2020</v>
      </c>
      <c r="G23" s="196"/>
      <c r="H23" s="206"/>
      <c r="I23" s="198" t="str">
        <f>+Comp_1!I17</f>
        <v>En Avance</v>
      </c>
      <c r="J23" s="202"/>
      <c r="K23" s="200" t="str">
        <f>+Comp_1!K17</f>
        <v>Maritza Liliana Beltrán Albadán
Yaneth Burgos Duitama</v>
      </c>
      <c r="L23" s="219" t="str">
        <f>+Comp_1!L17</f>
        <v xml:space="preserve">Se evidencia que realizó  el primer monitoreo a los controles establecidos para los riesgos de corrupción 
Evidencia 
Matriz de controles 2020 en formato Excel </v>
      </c>
    </row>
    <row r="24" spans="1:12" ht="109.5" customHeight="1" thickBot="1">
      <c r="A24" s="377">
        <f>+Comp_1!A18</f>
        <v>0</v>
      </c>
      <c r="B24" s="202" t="str">
        <f>+Comp_1!B18</f>
        <v>4.4</v>
      </c>
      <c r="C24" s="220" t="str">
        <f>+Comp_1!C18</f>
        <v>Consolidar el indicador de riesgos</v>
      </c>
      <c r="D24" s="221" t="str">
        <f>+Comp_1!D18</f>
        <v>Indicador de riesgos informado a los lideres de proceso</v>
      </c>
      <c r="E24" s="222" t="str">
        <f>+Comp_1!E18</f>
        <v xml:space="preserve">Subdirección de Mejoramiento Organizacional. </v>
      </c>
      <c r="F24" s="223" t="str">
        <f>+Comp_1!F18</f>
        <v>30-05-2020
30-09-2020
27-12-2020</v>
      </c>
      <c r="G24" s="196"/>
      <c r="H24" s="206"/>
      <c r="I24" s="198" t="str">
        <f>+Comp_1!I18</f>
        <v>N/A</v>
      </c>
      <c r="J24" s="202"/>
      <c r="K24" s="200" t="str">
        <f>+Comp_1!K18</f>
        <v>Maritza Liliana Beltrán Albadán
Yaneth Burgos Duitama</v>
      </c>
      <c r="L24" s="208" t="str">
        <f>+Comp_1!L18</f>
        <v>El indicador de riesgo se consolida el 30/05/20019</v>
      </c>
    </row>
    <row r="25" spans="1:12" ht="16.5" thickBot="1">
      <c r="A25" s="375" t="str">
        <f>+Comp_1!A19</f>
        <v>Subcomponente 5</v>
      </c>
      <c r="B25" s="186">
        <f>+Comp_1!B19</f>
        <v>0</v>
      </c>
      <c r="C25" s="401" t="str">
        <f>+Comp_1!C19</f>
        <v>Seguimiento</v>
      </c>
      <c r="D25" s="401">
        <f>+Comp_1!D19</f>
        <v>0</v>
      </c>
      <c r="E25" s="401">
        <f>+Comp_1!E19</f>
        <v>0</v>
      </c>
      <c r="F25" s="402">
        <f>+Comp_1!F19</f>
        <v>0</v>
      </c>
      <c r="G25" s="178"/>
      <c r="H25" s="187">
        <f>+Comp_1!H19</f>
        <v>2</v>
      </c>
      <c r="I25" s="188">
        <f>+Comp_1!I19</f>
        <v>0</v>
      </c>
      <c r="J25" s="189"/>
      <c r="K25" s="190"/>
      <c r="L25" s="191"/>
    </row>
    <row r="26" spans="1:12" ht="285" customHeight="1">
      <c r="A26" s="376">
        <f>+Comp_1!A20</f>
        <v>0</v>
      </c>
      <c r="B26" s="224" t="str">
        <f>+Comp_1!B20</f>
        <v>5.1</v>
      </c>
      <c r="C26" s="220" t="str">
        <f>+Comp_1!C20</f>
        <v>Verificar evidencias de la gestión de riesgos de corrupción</v>
      </c>
      <c r="D26" s="403" t="str">
        <f>+Comp_1!D20</f>
        <v>3 Informes de seguimiento a la gestión de riesgos de corrupción</v>
      </c>
      <c r="E26" s="225" t="str">
        <f>+Comp_1!E20</f>
        <v xml:space="preserve">Oficina de Control Interno </v>
      </c>
      <c r="F26" s="223" t="str">
        <f>+Comp_1!F20</f>
        <v>16-01-2020
15-05-2020
13-09-2020</v>
      </c>
      <c r="G26" s="196"/>
      <c r="H26" s="206"/>
      <c r="I26" s="198" t="str">
        <f>+Comp_1!I20</f>
        <v>En Avance</v>
      </c>
      <c r="J26" s="202"/>
      <c r="K26" s="200" t="str">
        <f>+Comp_1!K20</f>
        <v>Maritza Liliana Beltrán Albadán
Yaneth Burgos Duitama</v>
      </c>
      <c r="L26" s="226" t="str">
        <f>+Comp_1!L20</f>
        <v>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Evidencia 
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v>
      </c>
    </row>
    <row r="27" spans="1:12" ht="147.75" customHeight="1" thickBot="1">
      <c r="A27" s="376">
        <f>+Comp_1!A21</f>
        <v>0</v>
      </c>
      <c r="B27" s="227" t="str">
        <f>+Comp_1!B21</f>
        <v>5.2</v>
      </c>
      <c r="C27" s="228" t="str">
        <f>+Comp_1!C21</f>
        <v>Elaborar informe de seguimiento a la gestión de riesgos de corrupción</v>
      </c>
      <c r="D27" s="404">
        <f>+Comp_1!D21</f>
        <v>0</v>
      </c>
      <c r="E27" s="229" t="str">
        <f>+Comp_1!E21</f>
        <v xml:space="preserve">Oficina de Control Interno </v>
      </c>
      <c r="F27" s="223" t="str">
        <f>+Comp_1!F21</f>
        <v>16-01-2020
15-05-2020
13-09-2020</v>
      </c>
      <c r="G27" s="196"/>
      <c r="H27" s="206"/>
      <c r="I27" s="198" t="str">
        <f>+Comp_1!I21</f>
        <v>En Avance</v>
      </c>
      <c r="J27" s="202">
        <f>+Comp_1!J21</f>
        <v>0</v>
      </c>
      <c r="K27" s="200" t="str">
        <f>+Comp_1!K21</f>
        <v>Maritza Liliana Beltrán Albadán
Yaneth Burgos Duitama</v>
      </c>
      <c r="L27" s="230" t="str">
        <f>+Comp_1!L21</f>
        <v>Se evidencia que la Oficina de Control Interno realizó el seguimiento al PAAC y lo público en la web de la Entidad el día 16 de Enero de 2020
Evidencia
Informe seguimiento PAAC tercer cuatrimestre de 2019
Correo electrónico Publicación Seguimiento Plan Anticorrupción y Atención al Ciudadano - 31 Diciembre 2019</v>
      </c>
    </row>
    <row r="28" spans="1:12" ht="16.5" thickBot="1"/>
    <row r="29" spans="1:12" ht="16.5" thickBot="1">
      <c r="A29" s="378" t="str">
        <f>+Comp_3!A1</f>
        <v>Plan Anticorrupción y de Atención al Ciudadano</v>
      </c>
      <c r="B29" s="379">
        <f>+Comp_3!B1</f>
        <v>0</v>
      </c>
      <c r="C29" s="379">
        <f>+Comp_3!C1</f>
        <v>0</v>
      </c>
      <c r="D29" s="379">
        <f>+Comp_3!D1</f>
        <v>0</v>
      </c>
      <c r="E29" s="379">
        <f>+Comp_3!E1</f>
        <v>0</v>
      </c>
      <c r="F29" s="380">
        <f>+Comp_3!F1</f>
        <v>0</v>
      </c>
      <c r="G29" s="175"/>
      <c r="H29" s="398" t="str">
        <f>+Comp_3!H1</f>
        <v>Seguimiento 1 OCI
Componente 3: RENDICIÓN DE CUENTAS</v>
      </c>
      <c r="I29" s="382">
        <f>+Comp_3!I1</f>
        <v>0</v>
      </c>
      <c r="J29" s="382">
        <f>+Comp_3!J1</f>
        <v>0</v>
      </c>
      <c r="K29" s="382">
        <f>+Comp_3!K1</f>
        <v>0</v>
      </c>
      <c r="L29" s="383">
        <f>+Comp_3!L1</f>
        <v>0</v>
      </c>
    </row>
    <row r="30" spans="1:12" ht="81" customHeight="1" thickBot="1">
      <c r="A30" s="177" t="str">
        <f>+Comp_3!A2</f>
        <v>Componente 3:</v>
      </c>
      <c r="B30" s="384"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30" s="385">
        <f>+Comp_3!C2</f>
        <v>0</v>
      </c>
      <c r="D30" s="385">
        <f>+Comp_3!D2</f>
        <v>0</v>
      </c>
      <c r="E30" s="385">
        <f>+Comp_3!E2</f>
        <v>0</v>
      </c>
      <c r="F30" s="386">
        <f>+Comp_3!F2</f>
        <v>0</v>
      </c>
      <c r="G30" s="231"/>
      <c r="H30" s="179" t="str">
        <f>+Comp_3!H2</f>
        <v xml:space="preserve">             Fecha seguimiento:</v>
      </c>
      <c r="I30" s="393">
        <f>+Comp_3!J2</f>
        <v>43951</v>
      </c>
      <c r="J30" s="394"/>
      <c r="K30" s="387" t="str">
        <f>+Comp_3!K2</f>
        <v>Responsable del Seguimiento</v>
      </c>
      <c r="L30" s="387" t="str">
        <f>+Comp_3!L2</f>
        <v>Observaciones</v>
      </c>
    </row>
    <row r="31" spans="1:12" ht="63.75" thickBot="1">
      <c r="A31" s="180" t="str">
        <f>+Comp_3!A3</f>
        <v>Subcomponente</v>
      </c>
      <c r="B31" s="378" t="str">
        <f>+Comp_3!B3</f>
        <v>Objetivos y Actividades</v>
      </c>
      <c r="C31" s="380">
        <f>+Comp_3!C3</f>
        <v>0</v>
      </c>
      <c r="D31" s="181" t="str">
        <f>+Comp_3!D3</f>
        <v>Meta</v>
      </c>
      <c r="E31" s="181" t="str">
        <f>+Comp_3!E3</f>
        <v xml:space="preserve">Responsable </v>
      </c>
      <c r="F31" s="182" t="str">
        <f>+Comp_3!F3</f>
        <v>Fecha programada</v>
      </c>
      <c r="G31" s="196"/>
      <c r="H31" s="184" t="str">
        <f>+Comp_3!H3</f>
        <v>Actividades programadas</v>
      </c>
      <c r="I31" s="185" t="str">
        <f>+Comp_3!I3</f>
        <v>Actividades cumplidas</v>
      </c>
      <c r="J31" s="185" t="str">
        <f>+Comp_3!J3</f>
        <v>% de avance por objetivo</v>
      </c>
      <c r="K31" s="388">
        <f>+Comp_3!K3</f>
        <v>0</v>
      </c>
      <c r="L31" s="388">
        <f>+Comp_3!L3</f>
        <v>0</v>
      </c>
    </row>
    <row r="32" spans="1:12" ht="16.5" thickBot="1">
      <c r="A32" s="399" t="str">
        <f>+Comp_3!A4</f>
        <v>I. Fase de alistamiento</v>
      </c>
      <c r="B32" s="186">
        <f>+Comp_3!B4</f>
        <v>0</v>
      </c>
      <c r="C32" s="232" t="str">
        <f>+Comp_3!C4</f>
        <v>Fase de alistamiento</v>
      </c>
      <c r="D32" s="186">
        <f>+Comp_3!D4</f>
        <v>0</v>
      </c>
      <c r="E32" s="186">
        <f>+Comp_3!E4</f>
        <v>0</v>
      </c>
      <c r="F32" s="233">
        <f>+Comp_3!F4</f>
        <v>0</v>
      </c>
      <c r="G32" s="178"/>
      <c r="H32" s="187">
        <f>+Comp_3!H4</f>
        <v>9</v>
      </c>
      <c r="I32" s="188">
        <f>+Comp_3!I4</f>
        <v>5</v>
      </c>
      <c r="J32" s="189">
        <f>+Comp_3!J4</f>
        <v>0.55555555555555558</v>
      </c>
      <c r="K32" s="190">
        <f>+Comp_3!K4</f>
        <v>0</v>
      </c>
      <c r="L32" s="191"/>
    </row>
    <row r="33" spans="1:12" ht="180">
      <c r="A33" s="400">
        <f>+Comp_3!A5</f>
        <v>0</v>
      </c>
      <c r="B33" s="202">
        <f>+Comp_3!B5</f>
        <v>1</v>
      </c>
      <c r="C33" s="234"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3" s="234" t="str">
        <f>+Comp_3!D5</f>
        <v>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v>
      </c>
      <c r="E33" s="235" t="str">
        <f>+Comp_3!E5</f>
        <v xml:space="preserve">Subdirección de  Monitoreo y Evaluación </v>
      </c>
      <c r="F33" s="223">
        <f>+Comp_3!F5</f>
        <v>43861</v>
      </c>
      <c r="G33" s="196"/>
      <c r="H33" s="206"/>
      <c r="I33" s="198" t="str">
        <f>+Comp_3!I5</f>
        <v>Cumplida (DT)</v>
      </c>
      <c r="J33" s="202"/>
      <c r="K33" s="200" t="str">
        <f>+Comp_3!K5</f>
        <v>Maritza Liliana Beltrán Albadán
Yaneth Burgos Duitama</v>
      </c>
      <c r="L33" s="217" t="str">
        <f>+Comp_3!L5</f>
        <v xml:space="preserve">Se evidencia cumplimiento de la actividad mediante el informe final de Rendición pública de cuentas y mesa publica  publicada en el siguiente link:  https://www.icbf.gov.co/system/files/informe_final_rpc_y_mp_2019_.pdf
Evidencias 
Informe rendición de Cuentas 2019 EDI DANE 
Reporte Final de de transparencia </v>
      </c>
    </row>
    <row r="34" spans="1:12" ht="219" customHeight="1">
      <c r="A34" s="400">
        <f>+Comp_3!A6</f>
        <v>0</v>
      </c>
      <c r="B34" s="236">
        <f>+Comp_3!B6</f>
        <v>2</v>
      </c>
      <c r="C34" s="234" t="str">
        <f>+Comp_3!C6</f>
        <v>Definir directrices de Mesas Publicas y Rendición Publica de Cuentas 2020.</v>
      </c>
      <c r="D34" s="234" t="str">
        <f>+Comp_3!D6</f>
        <v>Directrices 2020 para Mesas Públicas y Rendición Pública de Cuentas</v>
      </c>
      <c r="E34" s="235" t="str">
        <f>+Comp_3!E6</f>
        <v xml:space="preserve">Subdirección de  Monitoreo y Evaluación </v>
      </c>
      <c r="F34" s="223">
        <f>+Comp_3!F6</f>
        <v>43921</v>
      </c>
      <c r="G34" s="196"/>
      <c r="H34" s="206"/>
      <c r="I34" s="198" t="str">
        <f>+Comp_3!I6</f>
        <v>Cumplida (DT)</v>
      </c>
      <c r="J34" s="202"/>
      <c r="K34" s="200" t="str">
        <f>+Comp_3!K6</f>
        <v>Maritza Liliana Beltrán Albadán
Yaneth Burgos Duitama</v>
      </c>
      <c r="L34" s="201" t="str">
        <f>+Comp_3!L6</f>
        <v>Se  evidencia que la Entidad definió las directrices de Mesas públicas y rendición pública de cuentas para la vigencia 2020
Evidencia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v>
      </c>
    </row>
    <row r="35" spans="1:12" ht="238.5" customHeight="1">
      <c r="A35" s="400">
        <f>+Comp_3!A7</f>
        <v>0</v>
      </c>
      <c r="B35" s="236">
        <f>+Comp_3!B7</f>
        <v>3</v>
      </c>
      <c r="C35" s="234" t="str">
        <f>+Comp_3!C7</f>
        <v>Definir roles a nivel nacional, regional y zonal en el procedimiento Rendición de Cuentas y Mesas Públicas</v>
      </c>
      <c r="D35" s="234" t="str">
        <f>+Comp_3!D7</f>
        <v>Procedimiento Rendición de Cuentas y Mesas Públicas con roles definidos a nivel nacional, regional y zonal.</v>
      </c>
      <c r="E35" s="235" t="str">
        <f>+Comp_3!E7</f>
        <v xml:space="preserve">Subdirección de  Monitoreo y Evaluación </v>
      </c>
      <c r="F35" s="223">
        <f>+Comp_3!F7</f>
        <v>43921</v>
      </c>
      <c r="G35" s="196"/>
      <c r="H35" s="206"/>
      <c r="I35" s="198" t="str">
        <f>+Comp_3!I7</f>
        <v>Cumplida (FT)</v>
      </c>
      <c r="J35" s="202"/>
      <c r="K35" s="200" t="str">
        <f>+Comp_3!K7</f>
        <v>Maritza Liliana Beltrán Albadán
Yaneth Burgos Duitama</v>
      </c>
      <c r="L35" s="217" t="str">
        <f>+Comp_3!L7</f>
        <v>Se verifica que el procedimiento P2.MS en versión 4 del 16 de abril de 2020 se encuentra publicado dentro de los documentos controlados de la Entidad.
Evidencia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v>
      </c>
    </row>
    <row r="36" spans="1:12" ht="105">
      <c r="A36" s="400">
        <f>+Comp_3!A8</f>
        <v>0</v>
      </c>
      <c r="B36" s="202">
        <f>+Comp_3!B8</f>
        <v>4</v>
      </c>
      <c r="C36" s="234" t="str">
        <f>+Comp_3!C8</f>
        <v>Ajustar los instrumentos de acuerdo a las directrices definidas</v>
      </c>
      <c r="D36" s="234" t="str">
        <f>+Comp_3!D8</f>
        <v>Formatos relacionados con el Procedimiento Rendición Pública de Cuentas y Mesas Públicas ajustados</v>
      </c>
      <c r="E36" s="235" t="str">
        <f>+Comp_3!E8</f>
        <v xml:space="preserve">Subdirección de  Monitoreo y Evaluación </v>
      </c>
      <c r="F36" s="223">
        <f>+Comp_3!F8</f>
        <v>43921</v>
      </c>
      <c r="G36" s="196"/>
      <c r="H36" s="206"/>
      <c r="I36" s="198" t="str">
        <f>+Comp_3!I8</f>
        <v>Cumplida (DT)</v>
      </c>
      <c r="J36" s="202"/>
      <c r="K36" s="200" t="str">
        <f>+Comp_3!K8</f>
        <v>Maritza Liliana Beltrán Albadán
Yaneth Burgos Duitama</v>
      </c>
      <c r="L36" s="237" t="str">
        <f>+Comp_3!L8</f>
        <v>Los soportes presentandos dan cuenta del desarrollo de la actiividad 
Evidencia 
Correo electrónico 31 de marzo 2020 Solicitud publicación de formatos a SMO
 Publicación pagina web de la Entidad  https://www.icbf.gov.co/rendicion-de-cuentas-icbf</v>
      </c>
    </row>
    <row r="37" spans="1:12" ht="221.25" customHeight="1">
      <c r="A37" s="400">
        <f>+Comp_3!A9</f>
        <v>0</v>
      </c>
      <c r="B37" s="236">
        <f>+Comp_3!B9</f>
        <v>5</v>
      </c>
      <c r="C37" s="234" t="str">
        <f>+Comp_3!C9</f>
        <v>Socializar directrices de Mesas Publicas y Rendición Publica de Cuentas 2020.</v>
      </c>
      <c r="D37" s="234" t="str">
        <f>+Comp_3!D9</f>
        <v>Directrices e instrumentos socializados</v>
      </c>
      <c r="E37" s="235" t="str">
        <f>+Comp_3!E9</f>
        <v xml:space="preserve">Subdirección de  Monitoreo y Evaluación </v>
      </c>
      <c r="F37" s="223">
        <f>+Comp_3!F9</f>
        <v>43951</v>
      </c>
      <c r="G37" s="196"/>
      <c r="H37" s="206"/>
      <c r="I37" s="198" t="str">
        <f>+Comp_3!I9</f>
        <v>Cumplida (DT)</v>
      </c>
      <c r="J37" s="202"/>
      <c r="K37" s="200" t="str">
        <f>+Comp_3!K9</f>
        <v>Maritza Liliana Beltrán Albadán
Yaneth Burgos Duitama</v>
      </c>
      <c r="L37" s="237" t="str">
        <f>+Comp_3!L9</f>
        <v xml:space="preserve">Se evidencia que la directrices e Instrumentos fueron socializados 
Evidencia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v>
      </c>
    </row>
    <row r="38" spans="1:12" ht="105">
      <c r="A38" s="400">
        <f>+Comp_3!A10</f>
        <v>0</v>
      </c>
      <c r="B38" s="236">
        <f>+Comp_3!B10</f>
        <v>6</v>
      </c>
      <c r="C38" s="234" t="str">
        <f>+Comp_3!C10</f>
        <v>Disponer los recursos para la logística de realización o divulgación de Rendición Pública de Cuentas y Mesas Públicas.</v>
      </c>
      <c r="D38" s="234" t="str">
        <f>+Comp_3!D10</f>
        <v xml:space="preserve">Recursos para logística garantizados </v>
      </c>
      <c r="E38" s="235" t="str">
        <f>+Comp_3!E10</f>
        <v>Dirección de Abastecimiento</v>
      </c>
      <c r="F38" s="223">
        <f>+Comp_3!F10</f>
        <v>44180</v>
      </c>
      <c r="G38" s="196"/>
      <c r="H38" s="206"/>
      <c r="I38" s="198" t="str">
        <f>+Comp_3!I10</f>
        <v>N/A</v>
      </c>
      <c r="J38" s="202"/>
      <c r="K38" s="200" t="str">
        <f>+Comp_3!K10</f>
        <v>Maritza Liliana Beltrán Albadán
Yaneth Burgos Duitama</v>
      </c>
      <c r="L38" s="237" t="str">
        <f>+Comp_3!L10</f>
        <v>La actividad tiene feha de ejecución 15/12/2020</v>
      </c>
    </row>
    <row r="39" spans="1:12" ht="165" customHeight="1">
      <c r="A39" s="400">
        <f>+Comp_3!A11</f>
        <v>0</v>
      </c>
      <c r="B39" s="202">
        <f>+Comp_3!B11</f>
        <v>7</v>
      </c>
      <c r="C39" s="234" t="str">
        <f>+Comp_3!C11</f>
        <v>Generar boletín  de  análisis de PQRS</v>
      </c>
      <c r="D39" s="234" t="str">
        <f>+Comp_3!D11</f>
        <v xml:space="preserve">Publicar boletín con análisis de PQRS </v>
      </c>
      <c r="E39" s="235" t="str">
        <f>+Comp_3!E11</f>
        <v>Dirección de Servicios y Atención</v>
      </c>
      <c r="F39" s="238">
        <f>+Comp_3!F11</f>
        <v>44180</v>
      </c>
      <c r="G39" s="196"/>
      <c r="H39" s="206"/>
      <c r="I39" s="198" t="str">
        <f>+Comp_3!I11</f>
        <v>En Avance</v>
      </c>
      <c r="J39" s="202"/>
      <c r="K39" s="200" t="str">
        <f>+Comp_3!K11</f>
        <v>Maritza Liliana Beltrán Albadán
Yaneth Burgos Duitama</v>
      </c>
      <c r="L39" s="208" t="str">
        <f>+Comp_3!L11</f>
        <v>Se evidencia publicación de los informes de PQRS en la pagina web de la Entidad https://www.icbf.gov.co/servicios/informes-boletines-pqrds
Evidencia 
Informe de PQRS de los mess de Emero, febrero y marzo 2020</v>
      </c>
    </row>
    <row r="40" spans="1:12" ht="105">
      <c r="A40" s="400">
        <f>+Comp_3!A12</f>
        <v>0</v>
      </c>
      <c r="B40" s="236">
        <f>+Comp_3!B12</f>
        <v>8</v>
      </c>
      <c r="C40" s="234" t="str">
        <f>+Comp_3!C12</f>
        <v>Definir temática de la Mesa Publica</v>
      </c>
      <c r="D40" s="234" t="str">
        <f>+Comp_3!D12</f>
        <v>Temas definidos para dialogar con la comunidad en Mesas Públicas</v>
      </c>
      <c r="E40" s="235" t="str">
        <f>+Comp_3!E12</f>
        <v xml:space="preserve">Subdirección de  Monitoreo y Evaluación </v>
      </c>
      <c r="F40" s="238">
        <f>+Comp_3!F12</f>
        <v>44012</v>
      </c>
      <c r="G40" s="196"/>
      <c r="H40" s="206"/>
      <c r="I40" s="198" t="str">
        <f>+Comp_3!I12</f>
        <v>N/A</v>
      </c>
      <c r="J40" s="202"/>
      <c r="K40" s="200" t="str">
        <f>+Comp_3!K12</f>
        <v>Maritza Liliana Beltrán Albadán
Yaneth Burgos Duitama</v>
      </c>
      <c r="L40" s="237" t="str">
        <f>+Comp_3!L12</f>
        <v>Actividad con fecha de compromiso 30/06/2020</v>
      </c>
    </row>
    <row r="41" spans="1:12" ht="99.75" customHeight="1" thickBot="1">
      <c r="A41" s="400">
        <f>+Comp_3!A13</f>
        <v>0</v>
      </c>
      <c r="B41" s="236">
        <f>+Comp_3!B13</f>
        <v>9</v>
      </c>
      <c r="C41" s="234" t="str">
        <f>+Comp_3!C13</f>
        <v>Actualizar y publicar el time line de mesas públicas y rendición pública de cuentas de la entidad  en la pagina WEB de la entidad.</v>
      </c>
      <c r="D41" s="234" t="str">
        <f>+Comp_3!D13</f>
        <v>Calendario de eventos de mesas públicas y rendición pública de cuentas publicado en la pagina WEB de la entidad.</v>
      </c>
      <c r="E41" s="235" t="str">
        <f>+Comp_3!E13</f>
        <v xml:space="preserve">Subdirección de  Monitoreo y Evaluación </v>
      </c>
      <c r="F41" s="238">
        <f>+Comp_3!F13</f>
        <v>44135</v>
      </c>
      <c r="G41" s="196"/>
      <c r="H41" s="206"/>
      <c r="I41" s="198" t="str">
        <f>+Comp_3!I13</f>
        <v>N/A</v>
      </c>
      <c r="J41" s="202"/>
      <c r="K41" s="200" t="str">
        <f>+Comp_3!K13</f>
        <v>Maritza Liliana Beltrán Albadán
Yaneth Burgos Duitama</v>
      </c>
      <c r="L41" s="237" t="str">
        <f>+Comp_3!L13</f>
        <v>Actividad con fecha de compromiso 30/10/2020</v>
      </c>
    </row>
    <row r="42" spans="1:12" ht="30.75" thickBot="1">
      <c r="A42" s="375" t="str">
        <f>+Comp_3!A14</f>
        <v>Subcomponente 1</v>
      </c>
      <c r="B42" s="186">
        <f>+Comp_3!B14</f>
        <v>0</v>
      </c>
      <c r="C42" s="232" t="str">
        <f>+Comp_3!C14</f>
        <v>Información de calidad y en lenguaje comprensible</v>
      </c>
      <c r="D42" s="186">
        <f>+Comp_3!D14</f>
        <v>0</v>
      </c>
      <c r="E42" s="186">
        <f>+Comp_3!E14</f>
        <v>0</v>
      </c>
      <c r="F42" s="233">
        <f>+Comp_3!F14</f>
        <v>0</v>
      </c>
      <c r="G42" s="178"/>
      <c r="H42" s="187">
        <f>+Comp_3!H14</f>
        <v>2</v>
      </c>
      <c r="I42" s="188">
        <f>+Comp_3!I14</f>
        <v>0</v>
      </c>
      <c r="J42" s="189">
        <f>+Comp_3!J14</f>
        <v>0</v>
      </c>
      <c r="K42" s="190">
        <f>+Comp_3!K14</f>
        <v>0</v>
      </c>
      <c r="L42" s="191"/>
    </row>
    <row r="43" spans="1:12" ht="105">
      <c r="A43" s="376">
        <f>+Comp_3!A15</f>
        <v>0</v>
      </c>
      <c r="B43" s="204">
        <f>+Comp_3!B15</f>
        <v>10</v>
      </c>
      <c r="C43" s="234" t="str">
        <f>+Comp_3!C15</f>
        <v>Producir la información que se utilizara en Rendición Pública de Cuentas y Mesas Publicas de cada Regional / CZ</v>
      </c>
      <c r="D43" s="234" t="str">
        <f>+Comp_3!D15</f>
        <v>Información en su medio de soporte construida para la Rendición Pública de Cuentas y Mesas Públicas en cada Regional / CZ</v>
      </c>
      <c r="E43" s="235" t="str">
        <f>+Comp_3!E15</f>
        <v xml:space="preserve">Subdirección de  Monitoreo y Evaluación </v>
      </c>
      <c r="F43" s="223">
        <f>+Comp_3!F15</f>
        <v>44180</v>
      </c>
      <c r="G43" s="196"/>
      <c r="H43" s="206"/>
      <c r="I43" s="198" t="str">
        <f>+Comp_3!I15</f>
        <v>N/A</v>
      </c>
      <c r="J43" s="202"/>
      <c r="K43" s="200" t="str">
        <f>+Comp_3!K15</f>
        <v>Maritza Liliana Beltrán Albadán
Yaneth Burgos Duitama</v>
      </c>
      <c r="L43" s="237" t="str">
        <f>+Comp_3!L15</f>
        <v>Actividad con fecha de compromiso 15/12/2020</v>
      </c>
    </row>
    <row r="44" spans="1:12" ht="105.75" thickBot="1">
      <c r="A44" s="376">
        <f>+Comp_3!A16</f>
        <v>0</v>
      </c>
      <c r="B44" s="204">
        <f>+Comp_3!B16</f>
        <v>11</v>
      </c>
      <c r="C44" s="234" t="str">
        <f>+Comp_3!C16</f>
        <v>Publicar en la pagina WEB la información correspondiente a cada Rendición Pública de Cuentas y Mesas Públicas.</v>
      </c>
      <c r="D44" s="234" t="str">
        <f>+Comp_3!D16</f>
        <v>Documentos en pagina WEB institucional</v>
      </c>
      <c r="E44" s="235" t="str">
        <f>+Comp_3!E16</f>
        <v xml:space="preserve">Subdirección de  Monitoreo y Evaluación </v>
      </c>
      <c r="F44" s="238">
        <f>+Comp_3!F16</f>
        <v>44180</v>
      </c>
      <c r="G44" s="196"/>
      <c r="H44" s="206"/>
      <c r="I44" s="198" t="str">
        <f>+Comp_3!I16</f>
        <v>N/A</v>
      </c>
      <c r="J44" s="202"/>
      <c r="K44" s="200" t="str">
        <f>+Comp_3!K16</f>
        <v>Maritza Liliana Beltrán Albadán
Yaneth Burgos Duitama</v>
      </c>
      <c r="L44" s="237" t="str">
        <f>+Comp_3!L16</f>
        <v>Actividad con fecha de compromiso 15/12/2020</v>
      </c>
    </row>
    <row r="45" spans="1:12" ht="45.75" thickBot="1">
      <c r="A45" s="375" t="str">
        <f>+Comp_3!A17</f>
        <v>Subcomponente 2</v>
      </c>
      <c r="B45" s="186">
        <f>+Comp_3!B17</f>
        <v>0</v>
      </c>
      <c r="C45" s="232" t="str">
        <f>+Comp_3!C17</f>
        <v>Diálogo de doble vía con la ciudadanía y sus organizaciones</v>
      </c>
      <c r="D45" s="186">
        <f>+Comp_3!D17</f>
        <v>0</v>
      </c>
      <c r="E45" s="186">
        <f>+Comp_3!E17</f>
        <v>0</v>
      </c>
      <c r="F45" s="233">
        <f>+Comp_3!F17</f>
        <v>0</v>
      </c>
      <c r="G45" s="178"/>
      <c r="H45" s="187">
        <f>+Comp_3!H17</f>
        <v>2</v>
      </c>
      <c r="I45" s="188">
        <f>+Comp_3!I17</f>
        <v>0</v>
      </c>
      <c r="J45" s="189">
        <f>+Comp_3!J17</f>
        <v>0</v>
      </c>
      <c r="K45" s="190">
        <f>+Comp_3!K17</f>
        <v>0</v>
      </c>
      <c r="L45" s="191"/>
    </row>
    <row r="46" spans="1:12" ht="150">
      <c r="A46" s="376">
        <f>+Comp_3!A18</f>
        <v>0</v>
      </c>
      <c r="B46" s="204">
        <f>+Comp_3!B18</f>
        <v>2.1</v>
      </c>
      <c r="C46" s="234" t="str">
        <f>+Comp_3!C18</f>
        <v>Convocar a las partes interesadas</v>
      </c>
      <c r="D46" s="234" t="str">
        <f>+Comp_3!D18</f>
        <v>Actores involucrados convocados e invitados a participar en las Mesas Públicas y Rendición Pública de Cuentas verificable a partir de oficios, correos electrónicos e imágenes de invitaciones dispuestas en carteleras físicas.</v>
      </c>
      <c r="E46" s="235" t="str">
        <f>+Comp_3!E18</f>
        <v xml:space="preserve">Subdirección de  Monitoreo y Evaluación </v>
      </c>
      <c r="F46" s="238">
        <f>+Comp_3!F18</f>
        <v>44180</v>
      </c>
      <c r="G46" s="196"/>
      <c r="H46" s="206"/>
      <c r="I46" s="198" t="str">
        <f>+Comp_3!I18</f>
        <v>N/A</v>
      </c>
      <c r="J46" s="202"/>
      <c r="K46" s="200" t="str">
        <f>+Comp_3!K18</f>
        <v>Maritza Liliana Beltrán Albadán
Yaneth Burgos Duitama</v>
      </c>
      <c r="L46" s="237" t="str">
        <f>+Comp_3!L18</f>
        <v>Actividad con fecha de compromiso 15/12/2020</v>
      </c>
    </row>
    <row r="47" spans="1:12" ht="105.75" thickBot="1">
      <c r="A47" s="376">
        <f>+Comp_3!A19</f>
        <v>0</v>
      </c>
      <c r="B47" s="204">
        <f>+Comp_3!B19</f>
        <v>2.2000000000000002</v>
      </c>
      <c r="C47" s="234" t="str">
        <f>+Comp_3!C19</f>
        <v>Realizar audiencias publicas participativas</v>
      </c>
      <c r="D47" s="234" t="str">
        <f>+Comp_3!D19</f>
        <v>Mesas Públicas y Rendición Pública de Cuentas realizadas</v>
      </c>
      <c r="E47" s="235" t="str">
        <f>+Comp_3!E19</f>
        <v xml:space="preserve">Subdirección de  Monitoreo y Evaluación </v>
      </c>
      <c r="F47" s="238">
        <f>+Comp_3!F19</f>
        <v>44180</v>
      </c>
      <c r="G47" s="196"/>
      <c r="H47" s="206"/>
      <c r="I47" s="198" t="str">
        <f>+Comp_3!I19</f>
        <v>N/A</v>
      </c>
      <c r="J47" s="202"/>
      <c r="K47" s="200" t="str">
        <f>+Comp_3!K19</f>
        <v>Maritza Liliana Beltrán Albadán
Yaneth Burgos Duitama</v>
      </c>
      <c r="L47" s="237" t="str">
        <f>+Comp_3!L19</f>
        <v>Actividad con fecha de compromiso 15/12/2020</v>
      </c>
    </row>
    <row r="48" spans="1:12" ht="45.75" thickBot="1">
      <c r="A48" s="375" t="str">
        <f>+Comp_3!A20</f>
        <v>Subcomponente 3</v>
      </c>
      <c r="B48" s="186">
        <f>+Comp_3!B20</f>
        <v>0</v>
      </c>
      <c r="C48" s="232" t="str">
        <f>+Comp_3!C20</f>
        <v>Incentivos para motivar la cultura de la rendición y petición de cuentas</v>
      </c>
      <c r="D48" s="186">
        <f>+Comp_3!D20</f>
        <v>0</v>
      </c>
      <c r="E48" s="186">
        <f>+Comp_3!E20</f>
        <v>0</v>
      </c>
      <c r="F48" s="233">
        <f>+Comp_3!F20</f>
        <v>0</v>
      </c>
      <c r="G48" s="178"/>
      <c r="H48" s="187">
        <f>+Comp_3!H20</f>
        <v>3</v>
      </c>
      <c r="I48" s="188">
        <f>+Comp_3!I20</f>
        <v>2</v>
      </c>
      <c r="J48" s="189">
        <f>+Comp_3!J20</f>
        <v>0.66666666666666663</v>
      </c>
      <c r="K48" s="190">
        <f>+Comp_3!K20</f>
        <v>0</v>
      </c>
      <c r="L48" s="191"/>
    </row>
    <row r="49" spans="1:12" ht="99" customHeight="1">
      <c r="A49" s="376">
        <f>+Comp_3!A21</f>
        <v>0</v>
      </c>
      <c r="B49" s="204" t="str">
        <f>+Comp_3!B21</f>
        <v>3.1</v>
      </c>
      <c r="C49" s="234" t="str">
        <f>+Comp_3!C21</f>
        <v>Fortalecer la temática Rendición de Cuentas en el Aula Virtual Estrategia de Transparencia, Participación y Buen Gobierno</v>
      </c>
      <c r="D49" s="234" t="str">
        <f>+Comp_3!D21</f>
        <v>Aula virtual con información actualizada</v>
      </c>
      <c r="E49" s="235" t="str">
        <f>+Comp_3!E21</f>
        <v xml:space="preserve">Subdirección de  Monitoreo y Evaluación </v>
      </c>
      <c r="F49" s="238">
        <f>+Comp_3!F21</f>
        <v>43951</v>
      </c>
      <c r="G49" s="196"/>
      <c r="H49" s="206"/>
      <c r="I49" s="198" t="str">
        <f>+Comp_3!I21</f>
        <v>Cumplida (DT)</v>
      </c>
      <c r="J49" s="202"/>
      <c r="K49" s="200" t="str">
        <f>+Comp_3!K21</f>
        <v>Maritza Liliana Beltrán Albadán
Yaneth Burgos Duitama</v>
      </c>
      <c r="L49" s="201" t="str">
        <f>+Comp_3!L21</f>
        <v xml:space="preserve">Se observa en el memorando 47803 en la parte de generalidades que insta a los responsables a tomar el curso de aula virtual 
Evidencia 
MemorandoNo.202013000000047803Socialización directrices rendición de cuentas2020
Correo electrónico15 de abril 2020. Solcitud apertura curso 
</v>
      </c>
    </row>
    <row r="50" spans="1:12" ht="142.5" customHeight="1">
      <c r="A50" s="376">
        <f>+Comp_3!A22</f>
        <v>0</v>
      </c>
      <c r="B50" s="204" t="str">
        <f>+Comp_3!B22</f>
        <v>3.2</v>
      </c>
      <c r="C50" s="234" t="str">
        <f>+Comp_3!C22</f>
        <v xml:space="preserve">Socializar y visibilizar la información </v>
      </c>
      <c r="D50" s="234" t="str">
        <f>+Comp_3!D22</f>
        <v xml:space="preserve">Estrategia de Comunicación: de transparencia verificable a partir de boletines ICBF, correos electrónicos o mensajes en redes sociales. </v>
      </c>
      <c r="E50" s="235" t="str">
        <f>+Comp_3!E22</f>
        <v>Oficina Asesora de Comunicaciones</v>
      </c>
      <c r="F50" s="238">
        <f>+Comp_3!F22</f>
        <v>44180</v>
      </c>
      <c r="G50" s="196"/>
      <c r="H50" s="206"/>
      <c r="I50" s="198" t="str">
        <f>+Comp_3!I22</f>
        <v>En Avance</v>
      </c>
      <c r="J50" s="202"/>
      <c r="K50" s="200" t="str">
        <f>+Comp_3!K22</f>
        <v>Maritza Liliana Beltrán Albadán
Yaneth Burgos Duitama</v>
      </c>
      <c r="L50" s="239" t="str">
        <f>+Comp_3!L22</f>
        <v xml:space="preserve">Se observa que en los boletines ICBF sepublicaron  temas de rendción de cuentas 
Evidencia 
Boletin 12 de febrero 2020
Boletin ICBF N° 97 del 3 al 11 de febrero </v>
      </c>
    </row>
    <row r="51" spans="1:12" ht="173.25" customHeight="1" thickBot="1">
      <c r="A51" s="376">
        <f>+Comp_3!A23</f>
        <v>0</v>
      </c>
      <c r="B51" s="204" t="str">
        <f>+Comp_3!B23</f>
        <v>3.3</v>
      </c>
      <c r="C51" s="234" t="str">
        <f>+Comp_3!C23</f>
        <v>Emitir directrices para uso de la información generada en las Mesas Públicas (compromisos adquiridos en el nivel zonal) para uso en la Rendición Pública de Cuentas (Nivel Regional).</v>
      </c>
      <c r="D51" s="234" t="str">
        <f>+Comp_3!D23</f>
        <v>Directrices emitidas</v>
      </c>
      <c r="E51" s="235" t="str">
        <f>+Comp_3!E23</f>
        <v xml:space="preserve">Subdirección de  Monitoreo y Evaluación </v>
      </c>
      <c r="F51" s="238">
        <f>+Comp_3!F23</f>
        <v>43921</v>
      </c>
      <c r="G51" s="196"/>
      <c r="H51" s="206"/>
      <c r="I51" s="198" t="str">
        <f>+Comp_3!I23</f>
        <v>Cumplida (DT)</v>
      </c>
      <c r="J51" s="202"/>
      <c r="K51" s="200" t="str">
        <f>+Comp_3!K23</f>
        <v>Maritza Liliana Beltrán Albadán
Yaneth Burgos Duitama</v>
      </c>
      <c r="L51" s="240" t="str">
        <f>+Comp_3!L23</f>
        <v xml:space="preserve">Se evidencia que las directrices fueron emitidas a nivel nacional 
Evidencia 
Correo electrónico 13 marzo de 2020. Alcance memorandoNo.202013000000047803Socialización directrices rendiciónde cuentas2020
Correo electrónico 17 de abril 2020AlcanceMemorandoRendiciónPúblicadeCuentasyMesasPúblicas–Directrices2020
Memorandocon radicado  4780 del 2020-03-09 . Rendición pública de cuentas y mesas publicas -Directrices 2020 </v>
      </c>
    </row>
    <row r="52" spans="1:12" ht="45.75" thickBot="1">
      <c r="A52" s="375" t="str">
        <f>+Comp_3!A24</f>
        <v>Subcomponente 4</v>
      </c>
      <c r="B52" s="186">
        <f>+Comp_3!B24</f>
        <v>0</v>
      </c>
      <c r="C52" s="232" t="str">
        <f>+Comp_3!C24</f>
        <v>Evaluación y retroalimentación a la gestión institucional</v>
      </c>
      <c r="D52" s="186">
        <f>+Comp_3!D24</f>
        <v>0</v>
      </c>
      <c r="E52" s="186">
        <f>+Comp_3!E24</f>
        <v>0</v>
      </c>
      <c r="F52" s="233">
        <f>+Comp_3!F24</f>
        <v>0</v>
      </c>
      <c r="G52" s="178"/>
      <c r="H52" s="187">
        <f>+Comp_3!H24</f>
        <v>7</v>
      </c>
      <c r="I52" s="188">
        <f>+Comp_3!I24</f>
        <v>2</v>
      </c>
      <c r="J52" s="189">
        <f>+Comp_3!J24</f>
        <v>0.2857142857142857</v>
      </c>
      <c r="K52" s="190">
        <f>+Comp_3!K24</f>
        <v>0</v>
      </c>
      <c r="L52" s="191"/>
    </row>
    <row r="53" spans="1:12" ht="123.75" customHeight="1">
      <c r="A53" s="376">
        <f>+Comp_3!A25</f>
        <v>0</v>
      </c>
      <c r="B53" s="204" t="str">
        <f>+Comp_3!B25</f>
        <v>4.1</v>
      </c>
      <c r="C53" s="234" t="str">
        <f>+Comp_3!C25</f>
        <v>Realizar seguimiento a la gestión de los eventos de Rendición Pública de Cuentas y Mesas Públicas</v>
      </c>
      <c r="D53" s="234" t="str">
        <f>+Comp_3!D25</f>
        <v xml:space="preserve">(4) Informe trimestral de Rendición de Cuentas y Mesas Públicas realizadas </v>
      </c>
      <c r="E53" s="235" t="str">
        <f>+Comp_3!E25</f>
        <v xml:space="preserve">Subdirección de  Monitoreo y Evaluación </v>
      </c>
      <c r="F53" s="238">
        <f>+Comp_3!F25</f>
        <v>44195</v>
      </c>
      <c r="G53" s="196"/>
      <c r="H53" s="206"/>
      <c r="I53" s="198" t="str">
        <f>+Comp_3!I25</f>
        <v>En Avance</v>
      </c>
      <c r="J53" s="202"/>
      <c r="K53" s="200" t="str">
        <f>+Comp_3!K25</f>
        <v>Maritza Liliana Beltrán Albadán
Yaneth Burgos Duitama</v>
      </c>
      <c r="L53" s="217" t="str">
        <f>+Comp_3!L25</f>
        <v>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Evidencia 
Informe de rendición de Cuentas y mesa publicas. !er  trimestre 2020</v>
      </c>
    </row>
    <row r="54" spans="1:12" ht="105">
      <c r="A54" s="376">
        <f>+Comp_3!A26</f>
        <v>0</v>
      </c>
      <c r="B54" s="204" t="str">
        <f>+Comp_3!B26</f>
        <v>4.2</v>
      </c>
      <c r="C54" s="234" t="str">
        <f>+Comp_3!C26</f>
        <v>Realizar encuestas de evaluación del evento en cada una de las actividades de Rendición Pública de Cuentas y Mesas Públicas</v>
      </c>
      <c r="D54" s="234" t="str">
        <f>+Comp_3!D26</f>
        <v>Encuestas de evaluación del evento</v>
      </c>
      <c r="E54" s="235" t="str">
        <f>+Comp_3!E26</f>
        <v xml:space="preserve">Subdirección de  Monitoreo y Evaluación </v>
      </c>
      <c r="F54" s="238">
        <f>+Comp_3!F26</f>
        <v>44180</v>
      </c>
      <c r="G54" s="196"/>
      <c r="H54" s="206"/>
      <c r="I54" s="198" t="str">
        <f>+Comp_3!I26</f>
        <v>N/A</v>
      </c>
      <c r="J54" s="202"/>
      <c r="K54" s="200" t="str">
        <f>+Comp_3!K26</f>
        <v>Maritza Liliana Beltrán Albadán
Yaneth Burgos Duitama</v>
      </c>
      <c r="L54" s="217" t="str">
        <f>+Comp_3!L26</f>
        <v>Actividad con fecha de compromiso 15/12/2020</v>
      </c>
    </row>
    <row r="55" spans="1:12" ht="150">
      <c r="A55" s="376">
        <f>+Comp_3!A27</f>
        <v>0</v>
      </c>
      <c r="B55" s="204" t="str">
        <f>+Comp_3!B27</f>
        <v>4.3</v>
      </c>
      <c r="C55" s="234" t="str">
        <f>+Comp_3!C27</f>
        <v>Realizar seguimiento a los compromisos adquiridos con las comunidades en el desarrollo de las mesas públicas.</v>
      </c>
      <c r="D55" s="234" t="str">
        <f>+Comp_3!D27</f>
        <v>Reporte indicador PA 98, de acuerdo con los cortes del aplicativo SIMEI,  se tendra en cuentra pare el último bimestre de la vigencia 2020 el reporte parcial del grupo de monitoreo dado que el cierre oficial de indicadores se realiza en el mes de enero de 2021</v>
      </c>
      <c r="E55" s="235" t="str">
        <f>+Comp_3!E27</f>
        <v xml:space="preserve">Subdirección de  Monitoreo y Evaluación </v>
      </c>
      <c r="F55" s="238">
        <f>+Comp_3!F27</f>
        <v>44196</v>
      </c>
      <c r="G55" s="196"/>
      <c r="H55" s="206"/>
      <c r="I55" s="198" t="str">
        <f>+Comp_3!I27</f>
        <v>N/A</v>
      </c>
      <c r="J55" s="202"/>
      <c r="K55" s="200" t="str">
        <f>+Comp_3!K27</f>
        <v>Maritza Liliana Beltrán Albadán
Yaneth Burgos Duitama</v>
      </c>
      <c r="L55" s="217" t="str">
        <f>+Comp_3!L27</f>
        <v>Actividad para el último bimestre de 2020</v>
      </c>
    </row>
    <row r="56" spans="1:12" ht="225">
      <c r="A56" s="376">
        <f>+Comp_3!A28</f>
        <v>0</v>
      </c>
      <c r="B56" s="204" t="str">
        <f>+Comp_3!B28</f>
        <v>4.3</v>
      </c>
      <c r="C56" s="234" t="str">
        <f>+Comp_3!C28</f>
        <v>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v>
      </c>
      <c r="D56" s="234" t="str">
        <f>+Comp_3!D28</f>
        <v>Informe</v>
      </c>
      <c r="E56" s="235" t="str">
        <f>+Comp_3!E28</f>
        <v xml:space="preserve">Subdirección General ICBF delegada a Mesa de Posconflicto </v>
      </c>
      <c r="F56" s="238">
        <f>+Comp_3!F28</f>
        <v>43920</v>
      </c>
      <c r="G56" s="196"/>
      <c r="H56" s="206"/>
      <c r="I56" s="198" t="str">
        <f>+Comp_3!I28</f>
        <v>Cumplida (DT)</v>
      </c>
      <c r="J56" s="202"/>
      <c r="K56" s="200" t="str">
        <f>+Comp_3!K28</f>
        <v>Maritza Liliana Beltrán Albadán
Yaneth Burgos Duitama</v>
      </c>
      <c r="L56" s="217" t="str">
        <f>+Comp_3!L28</f>
        <v xml:space="preserve">Se evidencia la publicación del informe de Informe de Rendición de Cuentas en lasección Transparencia y acceso a la información pública en el siguiente link: https://www.icbf.gov.co/sites/default/files/informe_2019_posconflicto_final_-_11.pdf
Evidencia 
Informe de Rendición de Cuentas Enero de 2019-Diciembre2019 publicado </v>
      </c>
    </row>
    <row r="57" spans="1:12" ht="180">
      <c r="A57" s="376">
        <f>+Comp_3!A29</f>
        <v>0</v>
      </c>
      <c r="B57" s="204" t="str">
        <f>+Comp_3!B29</f>
        <v>4.3</v>
      </c>
      <c r="C57" s="234" t="str">
        <f>+Comp_3!C29</f>
        <v>Producir y documentar de manera permanente en el año 2020 la información sobre los avances de la gestión en la implementación del Acuerdo de Paz bajo los lineamientos del Sistema de Rendición de Cuentas a cargo del Departamento Adminsitrativo de la Función Pública.</v>
      </c>
      <c r="D57" s="234" t="str">
        <f>+Comp_3!D29</f>
        <v>Reporte Documento de avances</v>
      </c>
      <c r="E57" s="235" t="str">
        <f>+Comp_3!E29</f>
        <v xml:space="preserve">Subdirección General ICBF delegada a Mesa de Posconflicto </v>
      </c>
      <c r="F57" s="238">
        <f>+Comp_3!F29</f>
        <v>44196</v>
      </c>
      <c r="G57" s="196"/>
      <c r="H57" s="206"/>
      <c r="I57" s="198" t="str">
        <f>+Comp_3!I29</f>
        <v>N/A</v>
      </c>
      <c r="J57" s="202"/>
      <c r="K57" s="200" t="str">
        <f>+Comp_3!K29</f>
        <v>Maritza Liliana Beltrán Albadán
Yaneth Burgos Duitama</v>
      </c>
      <c r="L57" s="217" t="str">
        <f>+Comp_3!L29</f>
        <v xml:space="preserve">Para esta actividad se solicita cambio de fecha del compromiso semestral por no tener información para reportar dada la emergencia Sanitaria. Correo electrónico del 6 de abril del 2020
</v>
      </c>
    </row>
    <row r="58" spans="1:12" ht="150">
      <c r="A58" s="376">
        <f>+Comp_3!A30</f>
        <v>0</v>
      </c>
      <c r="B58" s="204" t="str">
        <f>+Comp_3!B30</f>
        <v>4.3</v>
      </c>
      <c r="C58" s="234" t="str">
        <f>+Comp_3!C30</f>
        <v>Diseñar e implementar una estragegia de divulgación de los avances de las entidad respecto a la implementación del Acuerdo de Paz</v>
      </c>
      <c r="D58" s="234" t="str">
        <f>+Comp_3!D30</f>
        <v xml:space="preserve"> Estragegia de divulgación</v>
      </c>
      <c r="E58" s="235" t="str">
        <f>+Comp_3!E30</f>
        <v>Subdirección General ICBF delegada a Mesa de Posconflicto - Oficina Asesora de Comunicaciones</v>
      </c>
      <c r="F58" s="238">
        <f>+Comp_3!F30</f>
        <v>43920</v>
      </c>
      <c r="G58" s="196"/>
      <c r="H58" s="206"/>
      <c r="I58" s="241" t="str">
        <f>+Comp_3!I30</f>
        <v>NO CUMPLIDA</v>
      </c>
      <c r="J58" s="202"/>
      <c r="K58" s="200" t="str">
        <f>+Comp_3!K30</f>
        <v>Maritza Liliana Beltrán Albadán
Yaneth Burgos Duitama</v>
      </c>
      <c r="L58" s="217" t="str">
        <f>+Comp_3!L30</f>
        <v>Para esta actividad se solicitó cambio de fecha (al 30/05/2020) por medio del correo electrónico del 6 de abril de 2020.
Actividad No Cumplida</v>
      </c>
    </row>
    <row r="59" spans="1:12" ht="156" customHeight="1">
      <c r="A59" s="376">
        <f>+Comp_3!A31</f>
        <v>0</v>
      </c>
      <c r="B59" s="204" t="str">
        <f>+Comp_3!B31</f>
        <v>4.3</v>
      </c>
      <c r="C59" s="234" t="str">
        <f>+Comp_3!C31</f>
        <v>Diseñar e implementar espacios de diálogo nacionales y territoriales con base en los lineamientos del Manual único de Rendición de Cuentas de acuerdo con el Cronograma establecido por el sitema de Rendición de Cuentas.</v>
      </c>
      <c r="D59" s="234" t="str">
        <f>+Comp_3!D31</f>
        <v>Directrices 2020 para Mesas Públicas y Rendición Pública de Cuentas</v>
      </c>
      <c r="E59" s="235" t="str">
        <f>+Comp_3!E31</f>
        <v xml:space="preserve">Subdirección de  Monitoreo y Evaluación </v>
      </c>
      <c r="F59" s="238">
        <f>+Comp_3!F31</f>
        <v>43920</v>
      </c>
      <c r="G59" s="196"/>
      <c r="H59" s="206"/>
      <c r="I59" s="198" t="str">
        <f>+Comp_3!I31</f>
        <v>Cumplida (DT)</v>
      </c>
      <c r="J59" s="202"/>
      <c r="K59" s="200" t="str">
        <f>+Comp_3!K31</f>
        <v>Maritza Liliana Beltrán Albadán
Yaneth Burgos Duitama</v>
      </c>
      <c r="L59" s="217" t="str">
        <f>+Comp_3!L31</f>
        <v xml:space="preserve">Se evidencia que la Entidad emitió las directirices para Mesas públicas y Rendición pública de cuentas 
Evidencia 
Correo electrónico 17 de abril 2020AlcanceMemorandoRendiciónPúblicadeCuentasyMesasPúblicas–Directrices2020
Memorandocon radicado  4780 del 2020-03-09 . Rendición Pública de Cuentas y Mesas Publicas -Directrices 2020 </v>
      </c>
    </row>
    <row r="60" spans="1:12" ht="16.5" thickBot="1"/>
    <row r="61" spans="1:12" ht="45.75" customHeight="1" thickBot="1">
      <c r="A61" s="378" t="str">
        <f>+Comp_4!A1</f>
        <v>Plan Anticorrupción y de Atención al Ciudadano</v>
      </c>
      <c r="B61" s="379">
        <f>+Comp_4!B1</f>
        <v>0</v>
      </c>
      <c r="C61" s="379">
        <f>+Comp_4!C1</f>
        <v>0</v>
      </c>
      <c r="D61" s="379">
        <f>+Comp_4!D1</f>
        <v>0</v>
      </c>
      <c r="E61" s="379">
        <f>+Comp_4!E1</f>
        <v>0</v>
      </c>
      <c r="F61" s="380">
        <f>+Comp_4!F1</f>
        <v>0</v>
      </c>
      <c r="G61" s="175"/>
      <c r="H61" s="395" t="str">
        <f>+Comp_4!H1</f>
        <v>Seguimiento 1 OCI
Componente 4: MECANISMOS PARA LA ATENCIÓN AL CIUDADANO</v>
      </c>
      <c r="I61" s="396">
        <f>+Comp_4!I1</f>
        <v>0</v>
      </c>
      <c r="J61" s="396">
        <f>+Comp_4!J1</f>
        <v>0</v>
      </c>
      <c r="K61" s="396">
        <f>+Comp_4!K1</f>
        <v>0</v>
      </c>
      <c r="L61" s="397">
        <f>+Comp_4!L1</f>
        <v>0</v>
      </c>
    </row>
    <row r="62" spans="1:12" ht="103.5" customHeight="1" thickBot="1">
      <c r="A62" s="177" t="str">
        <f>+Comp_4!A2</f>
        <v>Componente 4:</v>
      </c>
      <c r="B62" s="384"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62" s="385">
        <f>+Comp_4!C2</f>
        <v>0</v>
      </c>
      <c r="D62" s="385">
        <f>+Comp_4!D2</f>
        <v>0</v>
      </c>
      <c r="E62" s="385">
        <f>+Comp_4!E2</f>
        <v>0</v>
      </c>
      <c r="F62" s="386">
        <f>+Comp_4!F2</f>
        <v>0</v>
      </c>
      <c r="G62" s="231"/>
      <c r="H62" s="179" t="str">
        <f>+Comp_4!H2</f>
        <v xml:space="preserve">             Fecha seguimiento: 30/04/2020</v>
      </c>
      <c r="I62" s="391">
        <v>43924</v>
      </c>
      <c r="J62" s="392"/>
      <c r="K62" s="387" t="str">
        <f>+Comp_4!K2</f>
        <v>Responsable del Seguimiento</v>
      </c>
      <c r="L62" s="387" t="str">
        <f>+Comp_4!L2</f>
        <v>Observaciones</v>
      </c>
    </row>
    <row r="63" spans="1:12" ht="63.75" thickBot="1">
      <c r="A63" s="180" t="str">
        <f>+Comp_4!A3</f>
        <v>Subcomponente</v>
      </c>
      <c r="B63" s="378" t="str">
        <f>+Comp_4!B3</f>
        <v>Objetivos y Actividades</v>
      </c>
      <c r="C63" s="380">
        <f>+Comp_4!C3</f>
        <v>0</v>
      </c>
      <c r="D63" s="181" t="str">
        <f>+Comp_4!D3</f>
        <v>Meta</v>
      </c>
      <c r="E63" s="181" t="str">
        <f>+Comp_4!E3</f>
        <v xml:space="preserve">Responsable </v>
      </c>
      <c r="F63" s="182" t="str">
        <f>+Comp_4!F3</f>
        <v>Fecha programada</v>
      </c>
      <c r="G63" s="196"/>
      <c r="H63" s="184" t="str">
        <f>+Comp_4!H3</f>
        <v>Actividades programadas</v>
      </c>
      <c r="I63" s="185" t="str">
        <f>+Comp_4!I3</f>
        <v>Actividades cumplidas</v>
      </c>
      <c r="J63" s="185" t="str">
        <f>+Comp_4!J3</f>
        <v>% de avance por objetivo</v>
      </c>
      <c r="K63" s="388">
        <f>+Comp_4!K3</f>
        <v>0</v>
      </c>
      <c r="L63" s="388">
        <f>+Comp_4!L3</f>
        <v>0</v>
      </c>
    </row>
    <row r="64" spans="1:12" ht="77.25" customHeight="1" thickBot="1">
      <c r="A64" s="375" t="str">
        <f>+Comp_4!A4</f>
        <v>Subcomponente 1</v>
      </c>
      <c r="B64" s="186">
        <f>+Comp_4!B4</f>
        <v>0</v>
      </c>
      <c r="C64" s="232" t="str">
        <f>+Comp_4!C4</f>
        <v>Estructura Administrativa y Direccionamiento Estratégico</v>
      </c>
      <c r="D64" s="186"/>
      <c r="E64" s="186"/>
      <c r="F64" s="233"/>
      <c r="G64" s="178"/>
      <c r="H64" s="187">
        <f>+Comp_4!H4</f>
        <v>1</v>
      </c>
      <c r="I64" s="188">
        <f>+Comp_4!I4</f>
        <v>0</v>
      </c>
      <c r="J64" s="189">
        <f>+Comp_4!J4</f>
        <v>0</v>
      </c>
      <c r="K64" s="190"/>
      <c r="L64" s="191"/>
    </row>
    <row r="65" spans="1:12" ht="105.75" thickBot="1">
      <c r="A65" s="376">
        <f>+Comp_4!A5</f>
        <v>0</v>
      </c>
      <c r="B65" s="242" t="str">
        <f>+Comp_4!B5</f>
        <v>1.1</v>
      </c>
      <c r="C65" s="243" t="str">
        <f>+Comp_4!C5</f>
        <v xml:space="preserve">Conmemorar el día del servicio en el ICBF </v>
      </c>
      <c r="D65" s="244" t="str">
        <f>+Comp_4!D5</f>
        <v>Evento de conmemoración del día del servicio.</v>
      </c>
      <c r="E65" s="245" t="str">
        <f>+Comp_4!E5</f>
        <v xml:space="preserve">Dirección de Servicios y Atención </v>
      </c>
      <c r="F65" s="246">
        <f>+Comp_4!F5</f>
        <v>44180</v>
      </c>
      <c r="G65" s="196"/>
      <c r="H65" s="206"/>
      <c r="I65" s="198" t="str">
        <f>+Comp_4!I5</f>
        <v>En Avance</v>
      </c>
      <c r="J65" s="202"/>
      <c r="K65" s="204" t="str">
        <f>+Comp_4!K5</f>
        <v>Angela Parra
Ivan Lerma</v>
      </c>
      <c r="L65" s="247" t="str">
        <f>+Comp_4!L5</f>
        <v>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Evidencia
Correo electrónico del 15/04/2020 - Asunto: PLAN DE INCENTIVOS DSyA</v>
      </c>
    </row>
    <row r="66" spans="1:12" ht="30.75" thickBot="1">
      <c r="A66" s="375" t="str">
        <f>+Comp_4!A6</f>
        <v>Subcomponente 2</v>
      </c>
      <c r="B66" s="186">
        <f>+Comp_4!B6</f>
        <v>0</v>
      </c>
      <c r="C66" s="232" t="str">
        <f>+Comp_4!C6</f>
        <v>Fortalecimiento de los Canales de Atención</v>
      </c>
      <c r="D66" s="186"/>
      <c r="E66" s="186"/>
      <c r="F66" s="233"/>
      <c r="G66" s="178"/>
      <c r="H66" s="187">
        <f>+Comp_4!H6</f>
        <v>1</v>
      </c>
      <c r="I66" s="188">
        <f>+Comp_4!I6</f>
        <v>0</v>
      </c>
      <c r="J66" s="189">
        <f>+Comp_4!J6</f>
        <v>0</v>
      </c>
      <c r="K66" s="190"/>
      <c r="L66" s="191"/>
    </row>
    <row r="67" spans="1:12" ht="169.5" customHeight="1" thickBot="1">
      <c r="A67" s="376">
        <f>+Comp_4!A7</f>
        <v>0</v>
      </c>
      <c r="B67" s="242" t="str">
        <f>+Comp_4!B7</f>
        <v>2.1</v>
      </c>
      <c r="C67" s="243" t="str">
        <f>+Comp_4!C7</f>
        <v>Análisis de los reportes de tiempos de espera y de atención de los Sistemas Electrónicos de Asignación de Turnos</v>
      </c>
      <c r="D67" s="244" t="str">
        <f>+Comp_4!D7</f>
        <v>5 acciones de mejora registradas en ISOLUTION.</v>
      </c>
      <c r="E67" s="245" t="str">
        <f>+Comp_4!E7</f>
        <v xml:space="preserve">Dirección de Servicios y Atención </v>
      </c>
      <c r="F67" s="246">
        <f>+Comp_4!F7</f>
        <v>44180</v>
      </c>
      <c r="G67" s="196"/>
      <c r="H67" s="206"/>
      <c r="I67" s="198" t="str">
        <f>+Comp_4!I7</f>
        <v>En Avance</v>
      </c>
      <c r="J67" s="202"/>
      <c r="K67" s="204" t="str">
        <f>+Comp_4!K7</f>
        <v>Angela Parra
Ivan Lerma</v>
      </c>
      <c r="L67" s="237" t="str">
        <f>+Comp_4!L7</f>
        <v>Se evidenció correo electrónico del  22/04/2020 entre los profesionales de la Dirección de Servicios y Atención con el documento "ANALISIS SISTEMA DIGITAL DE ASIGNACION DE TURNOS - I Trimestre de 2020" el cual se encuentra en análisis. 
Evidencia
Correo electrónico del 22/04/2020 - Asunto: RE: Informes SDAT- Marzo de 2020</v>
      </c>
    </row>
    <row r="68" spans="1:12" ht="16.5" thickBot="1">
      <c r="A68" s="375" t="str">
        <f>+Comp_4!A8</f>
        <v>Subcomponente 3</v>
      </c>
      <c r="B68" s="186">
        <f>+Comp_4!B8</f>
        <v>0</v>
      </c>
      <c r="C68" s="232" t="str">
        <f>+Comp_4!C8</f>
        <v>Talento Humano</v>
      </c>
      <c r="D68" s="186"/>
      <c r="E68" s="186"/>
      <c r="F68" s="233"/>
      <c r="G68" s="178"/>
      <c r="H68" s="187">
        <f>+Comp_4!H8</f>
        <v>1</v>
      </c>
      <c r="I68" s="188">
        <f>+Comp_4!I8</f>
        <v>0</v>
      </c>
      <c r="J68" s="189">
        <f>+Comp_4!J8</f>
        <v>0</v>
      </c>
      <c r="K68" s="190">
        <f>+Comp_4!K8</f>
        <v>0</v>
      </c>
      <c r="L68" s="191"/>
    </row>
    <row r="69" spans="1:12" ht="409.6" customHeight="1" thickBot="1">
      <c r="A69" s="377">
        <f>+Comp_4!A9</f>
        <v>0</v>
      </c>
      <c r="B69" s="242" t="str">
        <f>+Comp_4!B9</f>
        <v>3.1</v>
      </c>
      <c r="C69" s="243" t="str">
        <f>+Comp_4!C9</f>
        <v xml:space="preserve">Apropiar el conocimiento del personal vinculado al proceso de Relación con el Ciudadano. </v>
      </c>
      <c r="D69" s="244" t="str">
        <f>+Comp_4!D9</f>
        <v>4 video conferencias y 2 valoraciones de conocimientos</v>
      </c>
      <c r="E69" s="245" t="str">
        <f>+Comp_4!E9</f>
        <v xml:space="preserve">Dirección de Servicios y Atención </v>
      </c>
      <c r="F69" s="246">
        <f>+Comp_4!F9</f>
        <v>44180</v>
      </c>
      <c r="G69" s="196"/>
      <c r="H69" s="206"/>
      <c r="I69" s="198" t="str">
        <f>+Comp_4!I9</f>
        <v>En Avance</v>
      </c>
      <c r="J69" s="202"/>
      <c r="K69" s="204" t="str">
        <f>+Comp_4!K9</f>
        <v>Angela Parra
Ivan Lerma</v>
      </c>
      <c r="L69" s="208" t="str">
        <f>+Comp_4!L9</f>
        <v>Correo electrónico del 24/04/2020 enviado por la Dirección de Servicios y Atención a los Responsables de Servicios y Atención informando que se adelantará la primera jornada trimestral de Valoración de Conocimientos 2020 los días 28, 29 y 30 de abril en todas las regionales del ICBF. Se evidenció los correos electrónicos de cada día con el enlace para ingresar a la valoración. 
Se evidenció correo electrónico del 17/02/2020 convocando a las Video conferencias a realizarse el 21 y 25 de febrero a los Responsables de Servicios y Atención en Centro Zonal para tratar los temas: Ruta de desistimiento, Competencia Orientación al Usuario y al Ciudadano, Indicadores.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Evidencia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v>
      </c>
    </row>
    <row r="70" spans="1:12" ht="48" customHeight="1" thickBot="1">
      <c r="A70" s="375" t="str">
        <f>+Comp_4!A10</f>
        <v>Subcomponente 4</v>
      </c>
      <c r="B70" s="186">
        <f>+Comp_4!B10</f>
        <v>0</v>
      </c>
      <c r="C70" s="232" t="str">
        <f>+Comp_4!C10</f>
        <v>Normativo y procedimental</v>
      </c>
      <c r="D70" s="186">
        <f>+Comp_4!D10</f>
        <v>0</v>
      </c>
      <c r="E70" s="186">
        <f>+Comp_4!E10</f>
        <v>0</v>
      </c>
      <c r="F70" s="233">
        <f>+Comp_4!F10</f>
        <v>0</v>
      </c>
      <c r="G70" s="178"/>
      <c r="H70" s="187">
        <f>+Comp_4!H10</f>
        <v>1</v>
      </c>
      <c r="I70" s="188">
        <f>+Comp_4!I10</f>
        <v>0</v>
      </c>
      <c r="J70" s="189">
        <f>+Comp_4!J10</f>
        <v>0</v>
      </c>
      <c r="K70" s="190"/>
      <c r="L70" s="191"/>
    </row>
    <row r="71" spans="1:12" ht="374.25" customHeight="1" thickBot="1">
      <c r="A71" s="376">
        <f>+Comp_4!A11</f>
        <v>0</v>
      </c>
      <c r="B71" s="242" t="str">
        <f>+Comp_4!B11</f>
        <v>4.2</v>
      </c>
      <c r="C71" s="243" t="str">
        <f>+Comp_4!C11</f>
        <v>Socialización de la línea técnica del proceso Relación con el Ciudadano</v>
      </c>
      <c r="D71" s="244" t="str">
        <f>+Comp_4!D11</f>
        <v>10 socializaciones</v>
      </c>
      <c r="E71" s="245" t="str">
        <f>+Comp_4!E11</f>
        <v xml:space="preserve">Dirección de Servicios y Atención </v>
      </c>
      <c r="F71" s="246">
        <f>+Comp_4!F11</f>
        <v>44180</v>
      </c>
      <c r="G71" s="196"/>
      <c r="H71" s="206"/>
      <c r="I71" s="198" t="str">
        <f>+Comp_4!I11</f>
        <v>En Avance</v>
      </c>
      <c r="J71" s="248"/>
      <c r="K71" s="204" t="str">
        <f>+Comp_4!K11</f>
        <v>Angela Parra
Ivan Lerma</v>
      </c>
      <c r="L71" s="249" t="str">
        <f>+Comp_4!L11</f>
        <v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Evidencia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v>
      </c>
    </row>
    <row r="72" spans="1:12" ht="30.75" thickBot="1">
      <c r="A72" s="375" t="str">
        <f>+Comp_4!A12</f>
        <v>Subcomponente 5</v>
      </c>
      <c r="B72" s="186">
        <f>+Comp_4!B12</f>
        <v>0</v>
      </c>
      <c r="C72" s="232" t="str">
        <f>+Comp_4!C12</f>
        <v>Relacionamiento con el Ciudadano</v>
      </c>
      <c r="D72" s="186"/>
      <c r="E72" s="186"/>
      <c r="F72" s="233"/>
      <c r="G72" s="178"/>
      <c r="H72" s="187">
        <f>+Comp_4!H12</f>
        <v>2</v>
      </c>
      <c r="I72" s="188">
        <f>+Comp_4!I12</f>
        <v>0</v>
      </c>
      <c r="J72" s="189">
        <f>+Comp_4!J12</f>
        <v>0</v>
      </c>
      <c r="K72" s="190"/>
      <c r="L72" s="191"/>
    </row>
    <row r="73" spans="1:12" ht="222.75" customHeight="1">
      <c r="A73" s="376">
        <f>+Comp_4!A13</f>
        <v>0</v>
      </c>
      <c r="B73" s="242" t="str">
        <f>+Comp_4!B13</f>
        <v>5.1</v>
      </c>
      <c r="C73" s="243" t="str">
        <f>+Comp_4!C13</f>
        <v>Actualizar la caracterización de peticionarios ICBF</v>
      </c>
      <c r="D73" s="244" t="str">
        <f>+Comp_4!D13</f>
        <v xml:space="preserve">Documento de Caracterización </v>
      </c>
      <c r="E73" s="245" t="str">
        <f>+Comp_4!E13</f>
        <v xml:space="preserve">Dirección de Servicios y Atención </v>
      </c>
      <c r="F73" s="246">
        <f>+Comp_4!F13</f>
        <v>44180</v>
      </c>
      <c r="G73" s="196"/>
      <c r="H73" s="206"/>
      <c r="I73" s="198" t="str">
        <f>+Comp_4!I13</f>
        <v>En Avance</v>
      </c>
      <c r="J73" s="202"/>
      <c r="K73" s="204" t="str">
        <f>+Comp_4!K13</f>
        <v>Angela Parra
Ivan Lerma</v>
      </c>
      <c r="L73" s="217" t="str">
        <f>+Comp_4!L13</f>
        <v>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Evidencia
Correo electrónico del 31/01/2020 - Asunto: RV: Entrega Base de datos SIM - Muestreo Encuestas Telefónicas 2020.
Correo electrónico del 05/02/2020 - Asunto: RE: Entrega Base de datos SIM - Caracterización Peticionarios 2020</v>
      </c>
    </row>
    <row r="74" spans="1:12" ht="298.5" customHeight="1">
      <c r="A74" s="376">
        <f>+Comp_4!A14</f>
        <v>0</v>
      </c>
      <c r="B74" s="242" t="str">
        <f>+Comp_4!B14</f>
        <v>5.2</v>
      </c>
      <c r="C74" s="243" t="str">
        <f>+Comp_4!C14</f>
        <v xml:space="preserve">Formular acciones de mejora con base en los resultados  obtenidos en la estrategia de medición de satisfacción 2019 </v>
      </c>
      <c r="D74" s="244" t="str">
        <f>+Comp_4!D14</f>
        <v> Acciones de Mejora formuladas en ISOLUCION</v>
      </c>
      <c r="E74" s="245" t="str">
        <f>+Comp_4!E14</f>
        <v xml:space="preserve">Dirección de Servicios y Atención </v>
      </c>
      <c r="F74" s="246">
        <f>+Comp_4!F14</f>
        <v>44180</v>
      </c>
      <c r="G74" s="196"/>
      <c r="H74" s="206"/>
      <c r="I74" s="198" t="str">
        <f>+Comp_4!I14</f>
        <v>En Avance</v>
      </c>
      <c r="J74" s="202"/>
      <c r="K74" s="204" t="str">
        <f>+Comp_4!K14</f>
        <v>Angela Parra
Ivan Lerma</v>
      </c>
      <c r="L74" s="237" t="str">
        <f>+Comp_4!L14</f>
        <v>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
Evidencia
Correo electrónico del 18/03/2020 - Asunto: Comunicación Medición de Satisfacción y Alertas Eventos Críticos 2020</v>
      </c>
    </row>
    <row r="75" spans="1:12" ht="16.5" thickBot="1"/>
    <row r="76" spans="1:12" ht="39.75" customHeight="1" thickBot="1">
      <c r="A76" s="378" t="str">
        <f>+Comp_5!A1</f>
        <v>Plan Anticorrupción y de Atención al Ciudadano</v>
      </c>
      <c r="B76" s="379">
        <f>+Comp_5!B1</f>
        <v>0</v>
      </c>
      <c r="C76" s="379">
        <f>+Comp_5!C1</f>
        <v>0</v>
      </c>
      <c r="D76" s="379">
        <f>+Comp_5!D1</f>
        <v>0</v>
      </c>
      <c r="E76" s="379">
        <f>+Comp_5!E1</f>
        <v>0</v>
      </c>
      <c r="F76" s="380">
        <f>+Comp_5!F1</f>
        <v>0</v>
      </c>
      <c r="G76" s="175">
        <f>+Comp_5!G1</f>
        <v>0</v>
      </c>
      <c r="H76" s="381" t="str">
        <f>+Comp_5!H1</f>
        <v>Seguimiento 1 OCI
Componente 5: Transparencia y Acceso a la Información</v>
      </c>
      <c r="I76" s="382">
        <f>+Comp_5!I1</f>
        <v>0</v>
      </c>
      <c r="J76" s="382">
        <f>+Comp_5!J1</f>
        <v>0</v>
      </c>
      <c r="K76" s="382">
        <f>+Comp_5!K1</f>
        <v>0</v>
      </c>
      <c r="L76" s="383">
        <f>+Comp_5!L1</f>
        <v>0</v>
      </c>
    </row>
    <row r="77" spans="1:12" ht="124.5" customHeight="1" thickBot="1">
      <c r="A77" s="177" t="str">
        <f>+Comp_5!A2</f>
        <v>Componente 5:</v>
      </c>
      <c r="B77" s="384"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7" s="385">
        <f>+Comp_5!C2</f>
        <v>0</v>
      </c>
      <c r="D77" s="385">
        <f>+Comp_5!D2</f>
        <v>0</v>
      </c>
      <c r="E77" s="385">
        <f>+Comp_5!E2</f>
        <v>0</v>
      </c>
      <c r="F77" s="386">
        <f>+Comp_5!F2</f>
        <v>0</v>
      </c>
      <c r="G77" s="231">
        <f>+Comp_5!G2</f>
        <v>0</v>
      </c>
      <c r="H77" s="179" t="str">
        <f>+Comp_5!H2</f>
        <v xml:space="preserve">             Fecha seguimiento:</v>
      </c>
      <c r="I77" s="389">
        <v>43951</v>
      </c>
      <c r="J77" s="390"/>
      <c r="K77" s="387" t="str">
        <f>+Comp_5!K2</f>
        <v>Responsable del Seguimiento</v>
      </c>
      <c r="L77" s="387" t="str">
        <f>+Comp_5!L2</f>
        <v>Observaciones</v>
      </c>
    </row>
    <row r="78" spans="1:12" ht="63.75" thickBot="1">
      <c r="A78" s="180" t="str">
        <f>+Comp_5!A3</f>
        <v>Subcomponente</v>
      </c>
      <c r="B78" s="378" t="str">
        <f>+Comp_5!B3</f>
        <v>Objetivos y Actividades</v>
      </c>
      <c r="C78" s="380">
        <f>+Comp_5!C3</f>
        <v>0</v>
      </c>
      <c r="D78" s="181" t="str">
        <f>+Comp_5!D3</f>
        <v>Meta</v>
      </c>
      <c r="E78" s="181" t="str">
        <f>+Comp_5!E3</f>
        <v xml:space="preserve">Responsable </v>
      </c>
      <c r="F78" s="182" t="str">
        <f>+Comp_5!F3</f>
        <v>Fecha programada</v>
      </c>
      <c r="G78" s="196">
        <f>+Comp_5!G3</f>
        <v>0</v>
      </c>
      <c r="H78" s="184" t="str">
        <f>+Comp_5!H3</f>
        <v>Actividades programadas</v>
      </c>
      <c r="I78" s="185" t="str">
        <f>+Comp_5!I3</f>
        <v>Actividades cumplidas</v>
      </c>
      <c r="J78" s="185" t="str">
        <f>+Comp_5!J3</f>
        <v>% de avance por objetivo</v>
      </c>
      <c r="K78" s="388">
        <f>+Comp_5!K3</f>
        <v>0</v>
      </c>
      <c r="L78" s="388">
        <f>+Comp_5!L3</f>
        <v>0</v>
      </c>
    </row>
    <row r="79" spans="1:12" ht="16.5" thickBot="1">
      <c r="A79" s="375" t="str">
        <f>+Comp_5!A4</f>
        <v>Subcomponente 1</v>
      </c>
      <c r="B79" s="186">
        <f>+Comp_5!B4</f>
        <v>0</v>
      </c>
      <c r="C79" s="232" t="str">
        <f>+Comp_5!C4</f>
        <v>Transparencia Activa</v>
      </c>
      <c r="D79" s="186"/>
      <c r="E79" s="186"/>
      <c r="F79" s="233"/>
      <c r="G79" s="178">
        <f>+Comp_5!G4</f>
        <v>0</v>
      </c>
      <c r="H79" s="187">
        <f>+Comp_5!H4</f>
        <v>6</v>
      </c>
      <c r="I79" s="188">
        <f>+Comp_5!I4</f>
        <v>0</v>
      </c>
      <c r="J79" s="189"/>
      <c r="K79" s="190"/>
      <c r="L79" s="191"/>
    </row>
    <row r="80" spans="1:12" ht="193.5" customHeight="1">
      <c r="A80" s="376">
        <f>+Comp_5!A5</f>
        <v>0</v>
      </c>
      <c r="B80" s="250" t="str">
        <f>+Comp_5!B5</f>
        <v>1.1</v>
      </c>
      <c r="C80" s="251" t="str">
        <f>+Comp_5!C5</f>
        <v>Promover mensajes de informacion institucional para la  prevención de la corrupción y promoción de la transparencia en la Entidad.</v>
      </c>
      <c r="D80" s="251" t="str">
        <f>+Comp_5!D5</f>
        <v xml:space="preserve">Publicacion o divulgacion de mensajes en el boletín interno de  informacion institucional para la prevención de la corrupción y promoción de la transparencia en la Entidad </v>
      </c>
      <c r="E80" s="251" t="str">
        <f>+Comp_5!E5</f>
        <v>Oficina Asesora de Comunicaciones</v>
      </c>
      <c r="F80" s="252" t="str">
        <f>+Comp_5!F5</f>
        <v>3/02/2020 20/12/2020</v>
      </c>
      <c r="G80" s="196">
        <f>+Comp_5!G5</f>
        <v>0</v>
      </c>
      <c r="H80" s="206"/>
      <c r="I80" s="198" t="str">
        <f>+Comp_5!I5</f>
        <v>En Avance</v>
      </c>
      <c r="J80" s="202"/>
      <c r="K80" s="253" t="str">
        <f>+Comp_5!K5</f>
        <v>Lucerito Achury C.
Esteban Martínez B.</v>
      </c>
      <c r="L80" s="211" t="str">
        <f>+Comp_5!L5</f>
        <v>Se evidenciaron los siguientes mensajes internos sobre prevención de la corrupción y promoción de la transparencia en la Entidad:
Evidencia: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v>
      </c>
    </row>
    <row r="81" spans="1:12" ht="409.5">
      <c r="A81" s="376">
        <f>+Comp_5!A6</f>
        <v>0</v>
      </c>
      <c r="B81" s="250" t="str">
        <f>+Comp_5!B6</f>
        <v>1.2</v>
      </c>
      <c r="C81" s="251" t="str">
        <f>+Comp_5!C6</f>
        <v>Actualizar los Planes de Mejoramiento de auditorias de los Órganos  de control en Portal Web de la Entidad.</v>
      </c>
      <c r="D81" s="251" t="str">
        <f>+Comp_5!D6</f>
        <v>Planes de Mejoramiento de auditorias de los Órganos  de control actualizados en el Portal Web de la Entidad.</v>
      </c>
      <c r="E81" s="251" t="str">
        <f>+Comp_5!E6</f>
        <v>Oficina de Control Interno</v>
      </c>
      <c r="F81" s="254">
        <f>+Comp_5!F6</f>
        <v>44196</v>
      </c>
      <c r="G81" s="196">
        <f>+Comp_5!G6</f>
        <v>0</v>
      </c>
      <c r="H81" s="206"/>
      <c r="I81" s="198" t="str">
        <f>+Comp_5!I6</f>
        <v>En Avance</v>
      </c>
      <c r="J81" s="202"/>
      <c r="K81" s="253" t="str">
        <f>+Comp_5!K6</f>
        <v>Lucerito Achury C.
Esteban Martínez B.</v>
      </c>
      <c r="L81" s="208" t="str">
        <f>+Comp_5!L6</f>
        <v>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Evidencia:
- Archivo excel 53_000000454_20191231
- 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v>
      </c>
    </row>
    <row r="82" spans="1:12" ht="409.5">
      <c r="A82" s="376">
        <f>+Comp_5!A7</f>
        <v>0</v>
      </c>
      <c r="B82" s="250" t="str">
        <f>+Comp_5!B7</f>
        <v>1.3</v>
      </c>
      <c r="C82" s="251" t="str">
        <f>+Comp_5!C7</f>
        <v>Publicación de la ejecución de los contratos</v>
      </c>
      <c r="D82" s="251" t="str">
        <f>+Comp_5!D7</f>
        <v>Publicar mensualmente la ejecución de la contratación en la página web de la Entidad</v>
      </c>
      <c r="E82" s="251" t="str">
        <f>+Comp_5!E7</f>
        <v>Dirección de Contratación</v>
      </c>
      <c r="F82" s="254" t="str">
        <f>+Comp_5!F7</f>
        <v>01/01/2020 -31/12/2020</v>
      </c>
      <c r="G82" s="196">
        <f>+Comp_5!G7</f>
        <v>0</v>
      </c>
      <c r="H82" s="206"/>
      <c r="I82" s="198" t="str">
        <f>+Comp_5!I7</f>
        <v>En Avance</v>
      </c>
      <c r="J82" s="202">
        <f>+Comp_5!J7</f>
        <v>0</v>
      </c>
      <c r="K82" s="253" t="str">
        <f>+Comp_5!K7</f>
        <v>Lucerito Achury C.
Esteban Martínez B.</v>
      </c>
      <c r="L82" s="211" t="str">
        <f>+Comp_5!L7</f>
        <v xml:space="preserve">En la Página web del ICBF en la sección de Transparencia en el numeral 8. Contratación, sub numeral 8.2 Publicación de la Ejecución de Contratos la siguiente información:
- Link Procesos en curso: se encuentran los Procesos de Selección - Avisos Convocatoria.
- Link Contratos de prestación de servicios: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*Para consultar los procesos en SECOP II puede utilizar la estructura que se muestre en el siguiente ejemplo: ICBF-CPS-79509-2020SEN con esa estructura se buscan los contratos desde la página web Secop II por el link búsqueda de procesos.
Con respecto a los informes de ejecución de la vigencia 2020 actualmente está en proceso de incorporación a los expedientes físicos y digitalización de los informes allegados desde las dependencias supervisoras para los meses de enero y febrero.  
Evidencia: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Recomendación: Adelantar las gestiones pertinentes para la publicación de la ejecución contractual de los demás tipos de Contratación.  Complementar la instrucción de búsqueda de contrato en el SECOPII indicando cómo llegar a consultar la ejecución de los contratos, en dicho aplicativo.
De acuerdo a correo electrónico del 18/03/2020 la Dirección de Contratación solicitó a la Subdirección de Mejoramiento Organizacional modificación de la actividad.  Esta solicitud se encuentra en trámite.  </v>
      </c>
    </row>
    <row r="83" spans="1:12" ht="240">
      <c r="A83" s="376">
        <f>+Comp_5!A8</f>
        <v>0</v>
      </c>
      <c r="B83" s="250" t="str">
        <f>+Comp_5!B8</f>
        <v>1.4</v>
      </c>
      <c r="C83" s="251" t="str">
        <f>+Comp_5!C8</f>
        <v>Publicar o divulgar de forma externa el Plan Anticorrupción y de Atención al Ciudadano del ICBF.</v>
      </c>
      <c r="D83" s="251" t="str">
        <f>+Comp_5!D8</f>
        <v xml:space="preserve">Publicacion o divulgacion de mensajes en redes sociales y/o correo masivo externo para la prevención de la corrupción y promoción de la transparencia en la Entidad </v>
      </c>
      <c r="E83" s="251" t="str">
        <f>+Comp_5!E8</f>
        <v>Oficina Asesora de Comunicaciones</v>
      </c>
      <c r="F83" s="254" t="str">
        <f>+Comp_5!F8</f>
        <v>3/02/2020/20/12/2020</v>
      </c>
      <c r="G83" s="196">
        <f>+Comp_5!G8</f>
        <v>0</v>
      </c>
      <c r="H83" s="206"/>
      <c r="I83" s="198" t="str">
        <f>+Comp_5!I8</f>
        <v>En Avance</v>
      </c>
      <c r="J83" s="202"/>
      <c r="K83" s="253" t="str">
        <f>+Comp_5!K8</f>
        <v>Lucerito Achury C.
Esteban Martínez B.</v>
      </c>
      <c r="L83" s="255" t="str">
        <f>+Comp_5!L8</f>
        <v>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Evidencia: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v>
      </c>
    </row>
    <row r="84" spans="1:12" ht="285">
      <c r="A84" s="376">
        <f>+Comp_5!A9</f>
        <v>0</v>
      </c>
      <c r="B84" s="256" t="str">
        <f>+Comp_5!B9</f>
        <v>1.5</v>
      </c>
      <c r="C84" s="251" t="str">
        <f>+Comp_5!C9</f>
        <v>Informe del estado de las denuncias de presuntos actos de corrupción recibidas por el ICBF.</v>
      </c>
      <c r="D84" s="257" t="str">
        <f>+Comp_5!D9</f>
        <v>Informe trimestral publicado en el Boletín de PQRS del ICBF.</v>
      </c>
      <c r="E84" s="257" t="str">
        <f>+Comp_5!E9</f>
        <v xml:space="preserve">Oficina Asesora Jurídica </v>
      </c>
      <c r="F84" s="216">
        <f>+Comp_5!F9</f>
        <v>44180</v>
      </c>
      <c r="G84" s="196">
        <f>+Comp_5!G9</f>
        <v>0</v>
      </c>
      <c r="H84" s="206"/>
      <c r="I84" s="198" t="str">
        <f>+Comp_5!I9</f>
        <v>En Avance</v>
      </c>
      <c r="J84" s="202"/>
      <c r="K84" s="253" t="str">
        <f>+Comp_5!K9</f>
        <v>Lucerito Achury C.
Esteban Martínez B.</v>
      </c>
      <c r="L84" s="255" t="str">
        <f>+Comp_5!L9</f>
        <v>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Evidencia:
- Informe de PQRS, Reporte de Amenazas o Vulneración de Derechos y solicitudes de acceso a la información Enero 2020, numeral 2. Información de Quejas, Reclamos, Sugerencias y Reportes de Amenaza o Vulneración de Derechos DENUNCIAS POR PRESUNTOS ACTOS DE CORRUPCIÓN página 14.
- Informe de PQRS, Reporte de Amenazas o Vulneración de Derechos y solicitudes de acceso a la información Febrero 2020, numeral 2. Información de Quejas, Reclamos, Sugerencias y Reportes de Amenaza o Vulneración de Derechos DENUNCIAS POR PRESUNTOS ACTOS DE CORRUPCIÓN página 13.
- Informe de PQRS, Reporte de Amenazas o Vulneración de Derechos y solicitudes de acceso a la información Marzo 2020, numeral 2. Información de Quejas, Reclamos, Sugerencias y Reportes de Amenaza o Vulneración de Derechos DENUNCIAS POR PRESUNTOS ACTOS DE CORRUPCIÓN página 14.
En los siguientes enlaces se evidenció la publicación de los informes:
Portal web ruta: https://www.icbf.gov.co/servicios/informes-boletines-pqrds
Intranet ruta: https://intranet.icbf.gov.co/secretaria-general/direccion-de-servicios-y-atencion/procesos-y-eventos.</v>
      </c>
    </row>
    <row r="85" spans="1:12" ht="360.75" thickBot="1">
      <c r="A85" s="376">
        <f>+Comp_5!A10</f>
        <v>0</v>
      </c>
      <c r="B85" s="250" t="str">
        <f>+Comp_5!B10</f>
        <v>1.6</v>
      </c>
      <c r="C85" s="251" t="str">
        <f>+Comp_5!C10</f>
        <v xml:space="preserve">Mantener actualizada la información en el proceso presupuestal de la entidad, en lo concerniente al presupuesto general asignado, ejecución presupuestal y estados financieros. </v>
      </c>
      <c r="D85" s="251" t="str">
        <f>+Comp_5!D10</f>
        <v>Información institucional actualizada en el Portal Web de la Entidad.</v>
      </c>
      <c r="E85" s="251" t="str">
        <f>+Comp_5!E10</f>
        <v>Dirección Financiera</v>
      </c>
      <c r="F85" s="254">
        <f>+Comp_5!F10</f>
        <v>44196</v>
      </c>
      <c r="G85" s="196">
        <f>+Comp_5!G10</f>
        <v>0</v>
      </c>
      <c r="H85" s="206"/>
      <c r="I85" s="198" t="str">
        <f>+Comp_5!I10</f>
        <v>En Avance</v>
      </c>
      <c r="J85" s="202"/>
      <c r="K85" s="253" t="str">
        <f>+Comp_5!K10</f>
        <v>Lucerito Achury C.
Esteban Martínez B.</v>
      </c>
      <c r="L85" s="255" t="str">
        <f>+Comp_5!L10</f>
        <v>Resultado de la verificación de la actividad se evidenciaron las publicaciones en la página web de los siguientes ítems.
Evidencias:
Presupuesto General Asignado: Se encontró publicado el presupuesto inicial vigencia 2020 - Fuente de información: Reporte Ejecución Presupuestal SIIF Nación- Fecha Reporte: Enero 02 de 2020-
Ruta: https://www.icbf.gov.co/transparencia/presupuesto/general
Ejecución Presupuestal: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Estados Financieros:  Estados Financieros corte 31 diciembre 2019
Notas a los Estados Financieros 31 diciembre 2019
Portal web ruta: https://www.icbf.gov.co/transparencia/presupuesto/estados-financieros
Se recomienda tener en cuenta los tiempos determinados en el artículo 2 de la Resolución No. 079 del 30 de marzo de 2020 de la Contaduría General de la Nación respecto a la publicación de los estados financieros de enero, febrero y marzo.</v>
      </c>
    </row>
    <row r="86" spans="1:12" ht="16.5" thickBot="1">
      <c r="A86" s="375" t="str">
        <f>+Comp_5!A11</f>
        <v>Subcomponente 2</v>
      </c>
      <c r="B86" s="186">
        <f>+Comp_5!B11</f>
        <v>0</v>
      </c>
      <c r="C86" s="232" t="str">
        <f>+Comp_5!C11</f>
        <v>Transparencia Pasiva</v>
      </c>
      <c r="D86" s="186"/>
      <c r="E86" s="186"/>
      <c r="F86" s="233"/>
      <c r="G86" s="178">
        <f>+Comp_5!G11</f>
        <v>0</v>
      </c>
      <c r="H86" s="187">
        <f>+Comp_5!H11</f>
        <v>1</v>
      </c>
      <c r="I86" s="188">
        <f>+Comp_5!I11</f>
        <v>0</v>
      </c>
      <c r="J86" s="189"/>
      <c r="K86" s="190"/>
      <c r="L86" s="191"/>
    </row>
    <row r="87" spans="1:12" ht="330.75" thickBot="1">
      <c r="A87" s="376">
        <f>+Comp_5!A12</f>
        <v>0</v>
      </c>
      <c r="B87" s="250" t="str">
        <f>+Comp_5!B12</f>
        <v>2.1</v>
      </c>
      <c r="C87" s="251" t="str">
        <f>+Comp_5!C12</f>
        <v>Mejorar la experiencia del micrositio de Transparencia en el portal web, con el fin de garantizar la gestión de contenidos con las áreas respondables de la información por cada item de la ley 1712 de 2014 y normativa vigente</v>
      </c>
      <c r="D87" s="251" t="str">
        <f>+Comp_5!D12</f>
        <v>Matriz de verificación y seguimiento de contenidos actualizada por item del micrositio de transparencia.</v>
      </c>
      <c r="E87" s="251" t="str">
        <f>+Comp_5!E12</f>
        <v>Subdirección de mejoramiento organizacional.</v>
      </c>
      <c r="F87" s="254">
        <f>+Comp_5!F12</f>
        <v>44185</v>
      </c>
      <c r="G87" s="196">
        <f>+Comp_5!G12</f>
        <v>0</v>
      </c>
      <c r="H87" s="206"/>
      <c r="I87" s="198" t="str">
        <f>+Comp_5!I12</f>
        <v>En Avance</v>
      </c>
      <c r="J87" s="202"/>
      <c r="K87" s="253" t="str">
        <f>+Comp_5!K12</f>
        <v>Lucerito Achury C.
Esteban Martínez B.</v>
      </c>
      <c r="L87" s="255" t="str">
        <f>+Comp_5!L12</f>
        <v>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Evidencia:
Link registro de la videoconferencia
Archivo en word pantallazos videoconferencia
Correos trazabilidad construcción de la lista de responsables del micrositio de Transparencia.
Archivo Matriz - LISTA DE RESPONSABLES - BOTÓN DE TRANSPARENCIA (Borrador)
Recomendación: Realizar el seguimiento en la Matriz mencionada de manera periódica, realizando oportunamente  los ajustes a los que haya a lugar.</v>
      </c>
    </row>
    <row r="88" spans="1:12" ht="30.75" thickBot="1">
      <c r="A88" s="375" t="str">
        <f>+Comp_5!A13</f>
        <v>Subcomponente 3</v>
      </c>
      <c r="B88" s="186">
        <f>+Comp_5!B13</f>
        <v>0</v>
      </c>
      <c r="C88" s="232" t="str">
        <f>+Comp_5!C13</f>
        <v>Instrumentos de Gestión de la Información</v>
      </c>
      <c r="D88" s="186"/>
      <c r="E88" s="186"/>
      <c r="F88" s="233"/>
      <c r="G88" s="178">
        <f>+Comp_5!G13</f>
        <v>0</v>
      </c>
      <c r="H88" s="187">
        <f>+Comp_5!H13</f>
        <v>6</v>
      </c>
      <c r="I88" s="188">
        <f>+Comp_5!I13</f>
        <v>0</v>
      </c>
      <c r="J88" s="189"/>
      <c r="K88" s="190"/>
      <c r="L88" s="191"/>
    </row>
    <row r="89" spans="1:12" ht="60">
      <c r="A89" s="376">
        <f>+Comp_5!A14</f>
        <v>0</v>
      </c>
      <c r="B89" s="250" t="str">
        <f>+Comp_5!B14</f>
        <v>3.1</v>
      </c>
      <c r="C89" s="251" t="str">
        <f>+Comp_5!C14</f>
        <v>Actualizar el  instrumento de inventario de activos de Información del ICBF.</v>
      </c>
      <c r="D89" s="251" t="str">
        <f>+Comp_5!D14</f>
        <v>(1) Matriz consolidada del Inventario de activos de información.</v>
      </c>
      <c r="E89" s="251" t="str">
        <f>+Comp_5!E14</f>
        <v>Dirección de Información y Tecnología</v>
      </c>
      <c r="F89" s="254">
        <f>+Comp_5!F14</f>
        <v>44185</v>
      </c>
      <c r="G89" s="196">
        <f>+Comp_5!G14</f>
        <v>0</v>
      </c>
      <c r="H89" s="206"/>
      <c r="I89" s="198" t="str">
        <f>+Comp_5!I14</f>
        <v>N/A</v>
      </c>
      <c r="J89" s="202"/>
      <c r="K89" s="253" t="str">
        <f>+Comp_5!K14</f>
        <v>Lucerito Achury C.
Esteban Martínez B.</v>
      </c>
      <c r="L89" s="255" t="str">
        <f>+Comp_5!L14</f>
        <v>Actividad se realiza en el tercer cuatrimestre</v>
      </c>
    </row>
    <row r="90" spans="1:12" ht="60">
      <c r="A90" s="376">
        <f>+Comp_5!A15</f>
        <v>0</v>
      </c>
      <c r="B90" s="250" t="str">
        <f>+Comp_5!B15</f>
        <v>3.2</v>
      </c>
      <c r="C90" s="251" t="str">
        <f>+Comp_5!C15</f>
        <v>Actualizar el  Esquema de publicación de información del ICBF.</v>
      </c>
      <c r="D90" s="251" t="str">
        <f>+Comp_5!D15</f>
        <v>(1) Esquema de Publicación actualizado a corte 31 de diciembre de 2020</v>
      </c>
      <c r="E90" s="251" t="str">
        <f>+Comp_5!E15</f>
        <v>Oficina Asesora de Comunicaciones</v>
      </c>
      <c r="F90" s="254" t="str">
        <f>+Comp_5!F15</f>
        <v>20/12/2020 /25/12/2020</v>
      </c>
      <c r="G90" s="231">
        <f>+Comp_5!G15</f>
        <v>0</v>
      </c>
      <c r="H90" s="258"/>
      <c r="I90" s="198" t="str">
        <f>+Comp_5!I15</f>
        <v>N/A</v>
      </c>
      <c r="J90" s="202"/>
      <c r="K90" s="253" t="str">
        <f>+Comp_5!K15</f>
        <v>Lucerito Achury C.
Esteban Martínez B.</v>
      </c>
      <c r="L90" s="255" t="str">
        <f>+Comp_5!L15</f>
        <v>Actividad se realiza en el tercer cuatrimestre</v>
      </c>
    </row>
    <row r="91" spans="1:12" ht="90">
      <c r="A91" s="376">
        <f>+Comp_5!A16</f>
        <v>0</v>
      </c>
      <c r="B91" s="250" t="str">
        <f>+Comp_5!B16</f>
        <v>3.3</v>
      </c>
      <c r="C91" s="251" t="str">
        <f>+Comp_5!C16</f>
        <v>Actualizar el  Índice de Información Clasificada y Reservada del ICBF.</v>
      </c>
      <c r="D91" s="251" t="str">
        <f>+Comp_5!D16</f>
        <v>(1) Índice de Información clasificada y reservada actualizado.</v>
      </c>
      <c r="E91" s="251" t="str">
        <f>+Comp_5!E16</f>
        <v>Dirección Servicios y atención y Oficina Asesora Jurídica</v>
      </c>
      <c r="F91" s="254">
        <f>+Comp_5!F16</f>
        <v>44185</v>
      </c>
      <c r="G91" s="231">
        <f>+Comp_5!G16</f>
        <v>0</v>
      </c>
      <c r="H91" s="258"/>
      <c r="I91" s="198" t="str">
        <f>+Comp_5!I16</f>
        <v>N/A</v>
      </c>
      <c r="J91" s="202"/>
      <c r="K91" s="253" t="str">
        <f>+Comp_5!K16</f>
        <v>Lucerito Achury C.
Esteban Martínez B.</v>
      </c>
      <c r="L91" s="255" t="str">
        <f>+Comp_5!L16</f>
        <v>Actividad se realiza en el tercer cuatrimestre</v>
      </c>
    </row>
    <row r="92" spans="1:12" ht="375">
      <c r="A92" s="376">
        <f>+Comp_5!A17</f>
        <v>0</v>
      </c>
      <c r="B92" s="256" t="str">
        <f>+Comp_5!B17</f>
        <v>3.4</v>
      </c>
      <c r="C92" s="257" t="str">
        <f>+Comp_5!C17</f>
        <v xml:space="preserve">Realizar seguimiento a la  convalidación de las tablas de retención documental por parte del Archivo General de la Nación - AGN, para su posterior socialización y aplicación. </v>
      </c>
      <c r="D92" s="257" t="str">
        <f>+Comp_5!D17</f>
        <v xml:space="preserve"> Tablas de Retención documental aplicadas y socializadas </v>
      </c>
      <c r="E92" s="257" t="str">
        <f>+Comp_5!E17</f>
        <v>Dirección Administrativa- Gestión Documental</v>
      </c>
      <c r="F92" s="216">
        <f>+Comp_5!F17</f>
        <v>44185</v>
      </c>
      <c r="G92" s="231">
        <f>+Comp_5!G17</f>
        <v>0</v>
      </c>
      <c r="H92" s="206"/>
      <c r="I92" s="198" t="str">
        <f>+Comp_5!I17</f>
        <v>En Avance</v>
      </c>
      <c r="J92" s="202"/>
      <c r="K92" s="253" t="str">
        <f>+Comp_5!K17</f>
        <v>Lucerito Achury C.
Esteban Martínez B.</v>
      </c>
      <c r="L92" s="249" t="str">
        <f>+Comp_5!L17</f>
        <v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Evidencia: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v>
      </c>
    </row>
    <row r="93" spans="1:12" ht="270">
      <c r="A93" s="376">
        <f>+Comp_5!A18</f>
        <v>0</v>
      </c>
      <c r="B93" s="256" t="str">
        <f>+Comp_5!B18</f>
        <v>3.5</v>
      </c>
      <c r="C93" s="257" t="str">
        <f>+Comp_5!C18</f>
        <v xml:space="preserve">Realizar seguimiento a la  convalidación de las tablas de valoración documental por parte del Archivo General de la Nación - AGN, para su posterior aplicación. </v>
      </c>
      <c r="D93" s="257" t="str">
        <f>+Comp_5!D18</f>
        <v xml:space="preserve">Tablas de Valoración Documental - TVD </v>
      </c>
      <c r="E93" s="257" t="str">
        <f>+Comp_5!E18</f>
        <v>Dirección Administrativa- Gestión Documental</v>
      </c>
      <c r="F93" s="216">
        <f>+Comp_5!F18</f>
        <v>44185</v>
      </c>
      <c r="G93" s="196">
        <f>+Comp_5!G18</f>
        <v>0</v>
      </c>
      <c r="H93" s="206"/>
      <c r="I93" s="198" t="str">
        <f>+Comp_5!I18</f>
        <v>En Avance</v>
      </c>
      <c r="J93" s="202"/>
      <c r="K93" s="253" t="str">
        <f>+Comp_5!K18</f>
        <v>Lucerito Achury C.
Esteban Martínez B.</v>
      </c>
      <c r="L93" s="249" t="str">
        <f>+Comp_5!L18</f>
        <v>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Se programará una mesa de trabajo con la Entidad con el fin de revisar los ajustes realizados por la entidad al instrumento.
Evidencia: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v>
      </c>
    </row>
    <row r="94" spans="1:12" ht="210.75" thickBot="1">
      <c r="A94" s="377">
        <f>+Comp_5!A19</f>
        <v>0</v>
      </c>
      <c r="B94" s="250" t="str">
        <f>+Comp_5!B19</f>
        <v>3.6</v>
      </c>
      <c r="C94" s="251" t="str">
        <f>+Comp_5!C19</f>
        <v>Dar continuidad al plan de capacitación archivística</v>
      </c>
      <c r="D94" s="251" t="str">
        <f>+Comp_5!D19</f>
        <v>Plan de capacitación archivística desarrollado</v>
      </c>
      <c r="E94" s="251" t="str">
        <f>+Comp_5!E19</f>
        <v>Dirección Administrativa- Gestión Documental</v>
      </c>
      <c r="F94" s="254" t="str">
        <f>+Comp_5!F19</f>
        <v>3/02/2020/20/12/2020</v>
      </c>
      <c r="G94" s="196">
        <f>+Comp_5!G19</f>
        <v>0</v>
      </c>
      <c r="H94" s="206"/>
      <c r="I94" s="198" t="str">
        <f>+Comp_5!I19</f>
        <v>En Avance</v>
      </c>
      <c r="J94" s="202"/>
      <c r="K94" s="253" t="str">
        <f>+Comp_5!K19</f>
        <v>Lucerito Achury C.
Esteban Martínez B.</v>
      </c>
      <c r="L94" s="259" t="str">
        <f>+Comp_5!L19</f>
        <v>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Evidencia:
- Memorando 202012220000010643
- Correo electrónico RV: Solicitud de evento - Encuentro Referentes Documentales</v>
      </c>
    </row>
    <row r="95" spans="1:12" ht="30.75" thickBot="1">
      <c r="A95" s="375" t="str">
        <f>+Comp_5!A20</f>
        <v>Subcomponente 4</v>
      </c>
      <c r="B95" s="186">
        <f>+Comp_5!B20</f>
        <v>0</v>
      </c>
      <c r="C95" s="232" t="str">
        <f>+Comp_5!C20</f>
        <v>Criterio diferencial de accesibilidad</v>
      </c>
      <c r="D95" s="186"/>
      <c r="E95" s="186"/>
      <c r="F95" s="233"/>
      <c r="G95" s="178">
        <f>+Comp_5!G20</f>
        <v>0</v>
      </c>
      <c r="H95" s="187">
        <f>+Comp_5!H20</f>
        <v>1</v>
      </c>
      <c r="I95" s="188">
        <f>+Comp_5!I20</f>
        <v>0</v>
      </c>
      <c r="J95" s="189"/>
      <c r="K95" s="190"/>
      <c r="L95" s="191"/>
    </row>
    <row r="96" spans="1:12" ht="269.25" customHeight="1" thickBot="1">
      <c r="A96" s="376">
        <f>+Comp_5!A21</f>
        <v>0</v>
      </c>
      <c r="B96" s="250" t="str">
        <f>+Comp_5!B21</f>
        <v>4.1</v>
      </c>
      <c r="C96" s="260" t="str">
        <f>+Comp_5!C21</f>
        <v>Promover videos institucionales en lenguaje de señas</v>
      </c>
      <c r="D96" s="251" t="str">
        <f>+Comp_5!D21</f>
        <v>(5)Videos institucionales en lenguaje de señas promovido</v>
      </c>
      <c r="E96" s="244" t="str">
        <f>+Comp_5!E21</f>
        <v>Oficina Asesora de Comunicaciones</v>
      </c>
      <c r="F96" s="254">
        <f>+Comp_5!F21</f>
        <v>44185</v>
      </c>
      <c r="G96" s="196">
        <f>+Comp_5!G21</f>
        <v>0</v>
      </c>
      <c r="H96" s="206"/>
      <c r="I96" s="198" t="str">
        <f>+Comp_5!I21</f>
        <v>En Avance</v>
      </c>
      <c r="J96" s="202"/>
      <c r="K96" s="253" t="str">
        <f>+Comp_5!K21</f>
        <v>Lucerito Achury C.
Esteban Martínez B.</v>
      </c>
      <c r="L96" s="261" t="str">
        <f>+Comp_5!L21</f>
        <v>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Evidencias:
- https://twitter.com/ICBFColombia/status/1255543234501251072?s=19
- https://twitter.com/ICBFColombia/status/1216482736615018496?s=19
- https://www.youtube.com/playlist?list=PL95L1GDSvl5_bTdGPM69nZY_lZzMDDvDl
- https://twitter.com/ICBFColombia/status/1235724777442115584?s=19
- https://youtu.be/hD3PKgc8FDc</v>
      </c>
    </row>
    <row r="97" spans="1:12" ht="30.75" thickBot="1">
      <c r="A97" s="375" t="str">
        <f>+Comp_5!A22</f>
        <v>Subcomponente 5</v>
      </c>
      <c r="B97" s="186">
        <f>+Comp_5!B22</f>
        <v>0</v>
      </c>
      <c r="C97" s="232" t="str">
        <f>+Comp_5!C22</f>
        <v>Monitoreo del Acceso a la Información Pública</v>
      </c>
      <c r="D97" s="186"/>
      <c r="E97" s="186"/>
      <c r="F97" s="233"/>
      <c r="G97" s="178">
        <f>+Comp_5!G22</f>
        <v>0</v>
      </c>
      <c r="H97" s="187">
        <f>+Comp_5!H22</f>
        <v>1</v>
      </c>
      <c r="I97" s="188">
        <f>+Comp_5!I22</f>
        <v>0</v>
      </c>
      <c r="J97" s="189"/>
      <c r="K97" s="190"/>
      <c r="L97" s="191"/>
    </row>
    <row r="98" spans="1:12" ht="409.6" thickBot="1">
      <c r="A98" s="376">
        <f>+Comp_5!A23</f>
        <v>0</v>
      </c>
      <c r="B98" s="262" t="str">
        <f>+Comp_5!B23</f>
        <v>5.1</v>
      </c>
      <c r="C98" s="263" t="str">
        <f>+Comp_5!C23</f>
        <v>Seguimiento al indicador de oportunidad en la gestión de peticiones</v>
      </c>
      <c r="D98" s="263" t="str">
        <f>+Comp_5!D23</f>
        <v>Correos electrónicos de seguimiento a los indicadores del proceso Relación con el Ciudadano, y reporte del resultado de indicadores final.</v>
      </c>
      <c r="E98" s="263" t="str">
        <f>+Comp_5!E23</f>
        <v>Dirección de Servicios y Atención</v>
      </c>
      <c r="F98" s="264">
        <f>+Comp_5!F23</f>
        <v>44012</v>
      </c>
      <c r="G98" s="196">
        <f>+Comp_5!G23</f>
        <v>0</v>
      </c>
      <c r="H98" s="206"/>
      <c r="I98" s="198" t="str">
        <f>+Comp_5!I23</f>
        <v>En Avance</v>
      </c>
      <c r="J98" s="202"/>
      <c r="K98" s="253" t="str">
        <f>+Comp_5!K23</f>
        <v>Lucerito Achury C.
Esteban Martínez B.</v>
      </c>
      <c r="L98" s="265" t="str">
        <f>+Comp_5!L23</f>
        <v>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Evidencias: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Correos electrónicos -enviados por ÓscarJavier Bernal Parra- con el objeto de entregar los reportes del resultado de indicadores final del Proceso de Relación con el Ciudadano.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v>
      </c>
    </row>
    <row r="99" spans="1:12" ht="30.75" thickBot="1">
      <c r="A99" s="375" t="str">
        <f>+Comp_5!A24</f>
        <v>Subcomponente 6</v>
      </c>
      <c r="B99" s="186">
        <f>+Comp_5!B24</f>
        <v>0</v>
      </c>
      <c r="C99" s="232" t="str">
        <f>+Comp_5!C24</f>
        <v>Código de Ética y Código de Buen gobierno</v>
      </c>
      <c r="D99" s="186"/>
      <c r="E99" s="186"/>
      <c r="F99" s="233"/>
      <c r="G99" s="178">
        <f>+Comp_5!G24</f>
        <v>0</v>
      </c>
      <c r="H99" s="187">
        <f>+Comp_5!H24</f>
        <v>3</v>
      </c>
      <c r="I99" s="188">
        <f>+Comp_5!I24</f>
        <v>0</v>
      </c>
      <c r="J99" s="189"/>
      <c r="K99" s="190">
        <f>+Comp_5!K24</f>
        <v>0</v>
      </c>
      <c r="L99" s="191"/>
    </row>
    <row r="100" spans="1:12" ht="210">
      <c r="A100" s="376">
        <f>+Comp_5!A25</f>
        <v>0</v>
      </c>
      <c r="B100" s="266" t="str">
        <f>+Comp_5!B25</f>
        <v>6.1</v>
      </c>
      <c r="C100" s="267" t="str">
        <f>+Comp_5!C25</f>
        <v>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v>
      </c>
      <c r="D100" s="212" t="str">
        <f>+Comp_5!D25</f>
        <v>Visualización gráfica que identifique la percepción por valor de los colaboradores de las 21 regionales medidas en el 2018.</v>
      </c>
      <c r="E100" s="268" t="str">
        <f>+Comp_5!E25</f>
        <v>Dirección de Gestión Humana</v>
      </c>
      <c r="F100" s="254">
        <f>+Comp_5!F25</f>
        <v>44196</v>
      </c>
      <c r="G100" s="196">
        <f>+Comp_5!G25</f>
        <v>0</v>
      </c>
      <c r="H100" s="269"/>
      <c r="I100" s="198" t="str">
        <f>+Comp_5!I25</f>
        <v>N/A</v>
      </c>
      <c r="J100" s="270"/>
      <c r="K100" s="253" t="str">
        <f>+Comp_5!K25</f>
        <v>Lucerito Achury C.
Esteban Martínez B.</v>
      </c>
      <c r="L100" s="271" t="str">
        <f>+Comp_5!L25</f>
        <v>Actividad de periodicidad semestral.</v>
      </c>
    </row>
    <row r="101" spans="1:12" ht="165">
      <c r="A101" s="376">
        <f>+Comp_5!A26</f>
        <v>0</v>
      </c>
      <c r="B101" s="266" t="str">
        <f>+Comp_5!B26</f>
        <v>6.2</v>
      </c>
      <c r="C101" s="268" t="str">
        <f>+Comp_5!C26</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101" s="212" t="str">
        <f>+Comp_5!D26</f>
        <v xml:space="preserve">Planes anuales de Bienestar Social con las actividades de Código de Integridad incluidas.
Seguimientos semestrales de ejecución de actividades de implementación Código de Integridad del ICBF incluidas en el Plan de Bienestar. </v>
      </c>
      <c r="E101" s="212" t="str">
        <f>+Comp_5!E26</f>
        <v>Dirección de Gestión Humana</v>
      </c>
      <c r="F101" s="254">
        <f>+Comp_5!F26</f>
        <v>44196</v>
      </c>
      <c r="G101" s="196">
        <f>+Comp_5!G26</f>
        <v>0</v>
      </c>
      <c r="H101" s="206"/>
      <c r="I101" s="198" t="str">
        <f>+Comp_5!I26</f>
        <v>N/A</v>
      </c>
      <c r="J101" s="202"/>
      <c r="K101" s="253" t="str">
        <f>+Comp_5!K26</f>
        <v>Lucerito Achury C.
Esteban Martínez B.</v>
      </c>
      <c r="L101" s="259" t="str">
        <f>+Comp_5!L26</f>
        <v>Actividad de periodicidad semestral.</v>
      </c>
    </row>
    <row r="102" spans="1:12" ht="90">
      <c r="A102" s="376">
        <f>+Comp_5!A27</f>
        <v>0</v>
      </c>
      <c r="B102" s="266" t="str">
        <f>+Comp_5!B27</f>
        <v>6.3</v>
      </c>
      <c r="C102" s="212" t="str">
        <f>+Comp_5!C27</f>
        <v>Sensibilización y divulgación del Código de Integridad del ICBF a nivel nacional con el fin de guiar el actuar de los colaboradores.</v>
      </c>
      <c r="D102" s="212" t="str">
        <f>+Comp_5!D27</f>
        <v>Campaña de sensibilización y divulgación nacional del Código de Integridad ICBF.</v>
      </c>
      <c r="E102" s="268" t="str">
        <f>+Comp_5!E27</f>
        <v>Dirección de Gestión Humana</v>
      </c>
      <c r="F102" s="254">
        <f>+Comp_5!F27</f>
        <v>44196</v>
      </c>
      <c r="G102" s="196">
        <f>+Comp_5!G27</f>
        <v>0</v>
      </c>
      <c r="H102" s="206"/>
      <c r="I102" s="198" t="str">
        <f>+Comp_5!I27</f>
        <v>N/A</v>
      </c>
      <c r="J102" s="202"/>
      <c r="K102" s="253" t="str">
        <f>+Comp_5!K27</f>
        <v>Lucerito Achury C.
Esteban Martínez B.</v>
      </c>
      <c r="L102" s="259" t="str">
        <f>+Comp_5!L27</f>
        <v>Actividad de periodicidad semestral.</v>
      </c>
    </row>
  </sheetData>
  <mergeCells count="55">
    <mergeCell ref="A7:F7"/>
    <mergeCell ref="H7:L7"/>
    <mergeCell ref="B8:F8"/>
    <mergeCell ref="K8:K9"/>
    <mergeCell ref="L8:L9"/>
    <mergeCell ref="B9:C9"/>
    <mergeCell ref="I8:J8"/>
    <mergeCell ref="A10:A11"/>
    <mergeCell ref="C10:F10"/>
    <mergeCell ref="A12:A15"/>
    <mergeCell ref="C12:F12"/>
    <mergeCell ref="A16:A19"/>
    <mergeCell ref="C16:F16"/>
    <mergeCell ref="A20:A24"/>
    <mergeCell ref="C20:F20"/>
    <mergeCell ref="A25:A27"/>
    <mergeCell ref="C25:F25"/>
    <mergeCell ref="D26:D27"/>
    <mergeCell ref="I30:J30"/>
    <mergeCell ref="A61:F61"/>
    <mergeCell ref="H61:L61"/>
    <mergeCell ref="H29:L29"/>
    <mergeCell ref="B30:F30"/>
    <mergeCell ref="K30:K31"/>
    <mergeCell ref="L30:L31"/>
    <mergeCell ref="B31:C31"/>
    <mergeCell ref="A32:A41"/>
    <mergeCell ref="A29:F29"/>
    <mergeCell ref="A66:A67"/>
    <mergeCell ref="A42:A44"/>
    <mergeCell ref="A45:A47"/>
    <mergeCell ref="A48:A51"/>
    <mergeCell ref="A52:A59"/>
    <mergeCell ref="B62:F62"/>
    <mergeCell ref="K62:K63"/>
    <mergeCell ref="L62:L63"/>
    <mergeCell ref="B63:C63"/>
    <mergeCell ref="A64:A65"/>
    <mergeCell ref="I62:J62"/>
    <mergeCell ref="H76:L76"/>
    <mergeCell ref="B77:F77"/>
    <mergeCell ref="K77:K78"/>
    <mergeCell ref="L77:L78"/>
    <mergeCell ref="B78:C78"/>
    <mergeCell ref="I77:J77"/>
    <mergeCell ref="A99:A102"/>
    <mergeCell ref="A68:A69"/>
    <mergeCell ref="A70:A71"/>
    <mergeCell ref="A72:A74"/>
    <mergeCell ref="A76:F76"/>
    <mergeCell ref="A79:A85"/>
    <mergeCell ref="A86:A87"/>
    <mergeCell ref="A88:A94"/>
    <mergeCell ref="A95:A96"/>
    <mergeCell ref="A97:A98"/>
  </mergeCells>
  <conditionalFormatting sqref="I10 I12 I16 I20 I25">
    <cfRule type="cellIs" dxfId="1116" priority="235" operator="equal">
      <formula>"Vencida"</formula>
    </cfRule>
    <cfRule type="cellIs" dxfId="1115" priority="236" operator="equal">
      <formula>"No Cumplida"</formula>
    </cfRule>
    <cfRule type="cellIs" dxfId="1114" priority="237" operator="equal">
      <formula>"En Avance"</formula>
    </cfRule>
    <cfRule type="cellIs" dxfId="1113" priority="238" operator="equal">
      <formula>"Cumplida (FT)"</formula>
    </cfRule>
    <cfRule type="cellIs" dxfId="1112" priority="239" operator="equal">
      <formula>"Cumplida (DT)"</formula>
    </cfRule>
    <cfRule type="cellIs" dxfId="1111" priority="240" operator="equal">
      <formula>"Sin Avance"</formula>
    </cfRule>
  </conditionalFormatting>
  <conditionalFormatting sqref="I11">
    <cfRule type="cellIs" dxfId="1110" priority="229" operator="equal">
      <formula>"Vencida"</formula>
    </cfRule>
    <cfRule type="cellIs" dxfId="1109" priority="230" operator="equal">
      <formula>"No Cumplida"</formula>
    </cfRule>
    <cfRule type="cellIs" dxfId="1108" priority="231" operator="equal">
      <formula>"En Avance"</formula>
    </cfRule>
    <cfRule type="cellIs" dxfId="1107" priority="232" operator="equal">
      <formula>"Cumplida (FT)"</formula>
    </cfRule>
    <cfRule type="cellIs" dxfId="1106" priority="233" operator="equal">
      <formula>"Cumplida (DT)"</formula>
    </cfRule>
    <cfRule type="cellIs" dxfId="1105" priority="234" operator="equal">
      <formula>"Sin Avance"</formula>
    </cfRule>
  </conditionalFormatting>
  <conditionalFormatting sqref="I13 I15">
    <cfRule type="cellIs" dxfId="1104" priority="223" operator="equal">
      <formula>"Vencida"</formula>
    </cfRule>
    <cfRule type="cellIs" dxfId="1103" priority="224" operator="equal">
      <formula>"No Cumplida"</formula>
    </cfRule>
    <cfRule type="cellIs" dxfId="1102" priority="225" operator="equal">
      <formula>"En Avance"</formula>
    </cfRule>
    <cfRule type="cellIs" dxfId="1101" priority="226" operator="equal">
      <formula>"Cumplida (FT)"</formula>
    </cfRule>
    <cfRule type="cellIs" dxfId="1100" priority="227" operator="equal">
      <formula>"Cumplida (DT)"</formula>
    </cfRule>
    <cfRule type="cellIs" dxfId="1099" priority="228" operator="equal">
      <formula>"Sin Avance"</formula>
    </cfRule>
  </conditionalFormatting>
  <conditionalFormatting sqref="I17:I19">
    <cfRule type="cellIs" dxfId="1098" priority="217" operator="equal">
      <formula>"Vencida"</formula>
    </cfRule>
    <cfRule type="cellIs" dxfId="1097" priority="218" operator="equal">
      <formula>"No Cumplida"</formula>
    </cfRule>
    <cfRule type="cellIs" dxfId="1096" priority="219" operator="equal">
      <formula>"En Avance"</formula>
    </cfRule>
    <cfRule type="cellIs" dxfId="1095" priority="220" operator="equal">
      <formula>"Cumplida (FT)"</formula>
    </cfRule>
    <cfRule type="cellIs" dxfId="1094" priority="221" operator="equal">
      <formula>"Cumplida (DT)"</formula>
    </cfRule>
    <cfRule type="cellIs" dxfId="1093" priority="222" operator="equal">
      <formula>"Sin Avance"</formula>
    </cfRule>
  </conditionalFormatting>
  <conditionalFormatting sqref="I21:I24">
    <cfRule type="cellIs" dxfId="1092" priority="211" operator="equal">
      <formula>"Vencida"</formula>
    </cfRule>
    <cfRule type="cellIs" dxfId="1091" priority="212" operator="equal">
      <formula>"No Cumplida"</formula>
    </cfRule>
    <cfRule type="cellIs" dxfId="1090" priority="213" operator="equal">
      <formula>"En Avance"</formula>
    </cfRule>
    <cfRule type="cellIs" dxfId="1089" priority="214" operator="equal">
      <formula>"Cumplida (FT)"</formula>
    </cfRule>
    <cfRule type="cellIs" dxfId="1088" priority="215" operator="equal">
      <formula>"Cumplida (DT)"</formula>
    </cfRule>
    <cfRule type="cellIs" dxfId="1087" priority="216" operator="equal">
      <formula>"Sin Avance"</formula>
    </cfRule>
  </conditionalFormatting>
  <conditionalFormatting sqref="I26">
    <cfRule type="cellIs" dxfId="1086" priority="205" operator="equal">
      <formula>"Vencida"</formula>
    </cfRule>
    <cfRule type="cellIs" dxfId="1085" priority="206" operator="equal">
      <formula>"No Cumplida"</formula>
    </cfRule>
    <cfRule type="cellIs" dxfId="1084" priority="207" operator="equal">
      <formula>"En Avance"</formula>
    </cfRule>
    <cfRule type="cellIs" dxfId="1083" priority="208" operator="equal">
      <formula>"Cumplida (FT)"</formula>
    </cfRule>
    <cfRule type="cellIs" dxfId="1082" priority="209" operator="equal">
      <formula>"Cumplida (DT)"</formula>
    </cfRule>
    <cfRule type="cellIs" dxfId="1081" priority="210" operator="equal">
      <formula>"Sin Avance"</formula>
    </cfRule>
  </conditionalFormatting>
  <conditionalFormatting sqref="I27">
    <cfRule type="cellIs" dxfId="1080" priority="199" operator="equal">
      <formula>"Vencida"</formula>
    </cfRule>
    <cfRule type="cellIs" dxfId="1079" priority="200" operator="equal">
      <formula>"No Cumplida"</formula>
    </cfRule>
    <cfRule type="cellIs" dxfId="1078" priority="201" operator="equal">
      <formula>"En Avance"</formula>
    </cfRule>
    <cfRule type="cellIs" dxfId="1077" priority="202" operator="equal">
      <formula>"Cumplida (FT)"</formula>
    </cfRule>
    <cfRule type="cellIs" dxfId="1076" priority="203" operator="equal">
      <formula>"Cumplida (DT)"</formula>
    </cfRule>
    <cfRule type="cellIs" dxfId="1075" priority="204" operator="equal">
      <formula>"Sin Avance"</formula>
    </cfRule>
  </conditionalFormatting>
  <conditionalFormatting sqref="I14">
    <cfRule type="cellIs" dxfId="1074" priority="193" operator="equal">
      <formula>"Vencida"</formula>
    </cfRule>
    <cfRule type="cellIs" dxfId="1073" priority="194" operator="equal">
      <formula>"No Cumplida"</formula>
    </cfRule>
    <cfRule type="cellIs" dxfId="1072" priority="195" operator="equal">
      <formula>"En Avance"</formula>
    </cfRule>
    <cfRule type="cellIs" dxfId="1071" priority="196" operator="equal">
      <formula>"Cumplida (FT)"</formula>
    </cfRule>
    <cfRule type="cellIs" dxfId="1070" priority="197" operator="equal">
      <formula>"Cumplida (DT)"</formula>
    </cfRule>
    <cfRule type="cellIs" dxfId="1069" priority="198" operator="equal">
      <formula>"Sin Avance"</formula>
    </cfRule>
  </conditionalFormatting>
  <conditionalFormatting sqref="I31 I42 I52 I48 I45">
    <cfRule type="cellIs" dxfId="1068" priority="187" operator="equal">
      <formula>"Vencida"</formula>
    </cfRule>
    <cfRule type="cellIs" dxfId="1067" priority="188" operator="equal">
      <formula>"No Cumplida"</formula>
    </cfRule>
    <cfRule type="cellIs" dxfId="1066" priority="189" operator="equal">
      <formula>"En Avance"</formula>
    </cfRule>
    <cfRule type="cellIs" dxfId="1065" priority="190" operator="equal">
      <formula>"Cumplida (FT)"</formula>
    </cfRule>
    <cfRule type="cellIs" dxfId="1064" priority="191" operator="equal">
      <formula>"Cumplida (DT)"</formula>
    </cfRule>
    <cfRule type="cellIs" dxfId="1063" priority="192" operator="equal">
      <formula>"Sin Avance"</formula>
    </cfRule>
  </conditionalFormatting>
  <conditionalFormatting sqref="I32">
    <cfRule type="cellIs" dxfId="1062" priority="181" operator="equal">
      <formula>"Vencida"</formula>
    </cfRule>
    <cfRule type="cellIs" dxfId="1061" priority="182" operator="equal">
      <formula>"No Cumplida"</formula>
    </cfRule>
    <cfRule type="cellIs" dxfId="1060" priority="183" operator="equal">
      <formula>"En Avance"</formula>
    </cfRule>
    <cfRule type="cellIs" dxfId="1059" priority="184" operator="equal">
      <formula>"Cumplida (FT)"</formula>
    </cfRule>
    <cfRule type="cellIs" dxfId="1058" priority="185" operator="equal">
      <formula>"Cumplida (DT)"</formula>
    </cfRule>
    <cfRule type="cellIs" dxfId="1057" priority="186" operator="equal">
      <formula>"Sin Avance"</formula>
    </cfRule>
  </conditionalFormatting>
  <conditionalFormatting sqref="I33:I41">
    <cfRule type="cellIs" dxfId="1056" priority="175" operator="equal">
      <formula>"Vencida"</formula>
    </cfRule>
    <cfRule type="cellIs" dxfId="1055" priority="176" operator="equal">
      <formula>"No Cumplida"</formula>
    </cfRule>
    <cfRule type="cellIs" dxfId="1054" priority="177" operator="equal">
      <formula>"En Avance"</formula>
    </cfRule>
    <cfRule type="cellIs" dxfId="1053" priority="178" operator="equal">
      <formula>"Cumplida (FT)"</formula>
    </cfRule>
    <cfRule type="cellIs" dxfId="1052" priority="179" operator="equal">
      <formula>"Cumplida (DT)"</formula>
    </cfRule>
    <cfRule type="cellIs" dxfId="1051" priority="180" operator="equal">
      <formula>"Sin Avance"</formula>
    </cfRule>
  </conditionalFormatting>
  <conditionalFormatting sqref="I43:I44">
    <cfRule type="cellIs" dxfId="1050" priority="169" operator="equal">
      <formula>"Vencida"</formula>
    </cfRule>
    <cfRule type="cellIs" dxfId="1049" priority="170" operator="equal">
      <formula>"No Cumplida"</formula>
    </cfRule>
    <cfRule type="cellIs" dxfId="1048" priority="171" operator="equal">
      <formula>"En Avance"</formula>
    </cfRule>
    <cfRule type="cellIs" dxfId="1047" priority="172" operator="equal">
      <formula>"Cumplida (FT)"</formula>
    </cfRule>
    <cfRule type="cellIs" dxfId="1046" priority="173" operator="equal">
      <formula>"Cumplida (DT)"</formula>
    </cfRule>
    <cfRule type="cellIs" dxfId="1045" priority="174" operator="equal">
      <formula>"Sin Avance"</formula>
    </cfRule>
  </conditionalFormatting>
  <conditionalFormatting sqref="I46">
    <cfRule type="cellIs" dxfId="1044" priority="163" operator="equal">
      <formula>"Vencida"</formula>
    </cfRule>
    <cfRule type="cellIs" dxfId="1043" priority="164" operator="equal">
      <formula>"No Cumplida"</formula>
    </cfRule>
    <cfRule type="cellIs" dxfId="1042" priority="165" operator="equal">
      <formula>"En Avance"</formula>
    </cfRule>
    <cfRule type="cellIs" dxfId="1041" priority="166" operator="equal">
      <formula>"Cumplida (FT)"</formula>
    </cfRule>
    <cfRule type="cellIs" dxfId="1040" priority="167" operator="equal">
      <formula>"Cumplida (DT)"</formula>
    </cfRule>
    <cfRule type="cellIs" dxfId="1039" priority="168" operator="equal">
      <formula>"Sin Avance"</formula>
    </cfRule>
  </conditionalFormatting>
  <conditionalFormatting sqref="I47">
    <cfRule type="cellIs" dxfId="1038" priority="157" operator="equal">
      <formula>"Vencida"</formula>
    </cfRule>
    <cfRule type="cellIs" dxfId="1037" priority="158" operator="equal">
      <formula>"No Cumplida"</formula>
    </cfRule>
    <cfRule type="cellIs" dxfId="1036" priority="159" operator="equal">
      <formula>"En Avance"</formula>
    </cfRule>
    <cfRule type="cellIs" dxfId="1035" priority="160" operator="equal">
      <formula>"Cumplida (FT)"</formula>
    </cfRule>
    <cfRule type="cellIs" dxfId="1034" priority="161" operator="equal">
      <formula>"Cumplida (DT)"</formula>
    </cfRule>
    <cfRule type="cellIs" dxfId="1033" priority="162" operator="equal">
      <formula>"Sin Avance"</formula>
    </cfRule>
  </conditionalFormatting>
  <conditionalFormatting sqref="I49:I51">
    <cfRule type="cellIs" dxfId="1032" priority="151" operator="equal">
      <formula>"Vencida"</formula>
    </cfRule>
    <cfRule type="cellIs" dxfId="1031" priority="152" operator="equal">
      <formula>"No Cumplida"</formula>
    </cfRule>
    <cfRule type="cellIs" dxfId="1030" priority="153" operator="equal">
      <formula>"En Avance"</formula>
    </cfRule>
    <cfRule type="cellIs" dxfId="1029" priority="154" operator="equal">
      <formula>"Cumplida (FT)"</formula>
    </cfRule>
    <cfRule type="cellIs" dxfId="1028" priority="155" operator="equal">
      <formula>"Cumplida (DT)"</formula>
    </cfRule>
    <cfRule type="cellIs" dxfId="1027" priority="156" operator="equal">
      <formula>"Sin Avance"</formula>
    </cfRule>
  </conditionalFormatting>
  <conditionalFormatting sqref="I53:I57 I59">
    <cfRule type="cellIs" dxfId="1026" priority="145" operator="equal">
      <formula>"Vencida"</formula>
    </cfRule>
    <cfRule type="cellIs" dxfId="1025" priority="146" operator="equal">
      <formula>"No Cumplida"</formula>
    </cfRule>
    <cfRule type="cellIs" dxfId="1024" priority="147" operator="equal">
      <formula>"En Avance"</formula>
    </cfRule>
    <cfRule type="cellIs" dxfId="1023" priority="148" operator="equal">
      <formula>"Cumplida (FT)"</formula>
    </cfRule>
    <cfRule type="cellIs" dxfId="1022" priority="149" operator="equal">
      <formula>"Cumplida (DT)"</formula>
    </cfRule>
    <cfRule type="cellIs" dxfId="1021" priority="150" operator="equal">
      <formula>"Sin Avance"</formula>
    </cfRule>
  </conditionalFormatting>
  <conditionalFormatting sqref="I63:I64 I70 I66 I72 I68">
    <cfRule type="cellIs" dxfId="1020" priority="139" operator="equal">
      <formula>"Vencida"</formula>
    </cfRule>
    <cfRule type="cellIs" dxfId="1019" priority="140" operator="equal">
      <formula>"No Cumplida"</formula>
    </cfRule>
    <cfRule type="cellIs" dxfId="1018" priority="141" operator="equal">
      <formula>"En Avance"</formula>
    </cfRule>
    <cfRule type="cellIs" dxfId="1017" priority="142" operator="equal">
      <formula>"Cumplida (FT)"</formula>
    </cfRule>
    <cfRule type="cellIs" dxfId="1016" priority="143" operator="equal">
      <formula>"Cumplida (DT)"</formula>
    </cfRule>
    <cfRule type="cellIs" dxfId="1015" priority="144" operator="equal">
      <formula>"Sin Avance"</formula>
    </cfRule>
  </conditionalFormatting>
  <conditionalFormatting sqref="I65">
    <cfRule type="cellIs" dxfId="1014" priority="133" operator="equal">
      <formula>"Vencida"</formula>
    </cfRule>
    <cfRule type="cellIs" dxfId="1013" priority="134" operator="equal">
      <formula>"No Cumplida"</formula>
    </cfRule>
    <cfRule type="cellIs" dxfId="1012" priority="135" operator="equal">
      <formula>"En Avance"</formula>
    </cfRule>
    <cfRule type="cellIs" dxfId="1011" priority="136" operator="equal">
      <formula>"Cumplida (FT)"</formula>
    </cfRule>
    <cfRule type="cellIs" dxfId="1010" priority="137" operator="equal">
      <formula>"Cumplida (DT)"</formula>
    </cfRule>
    <cfRule type="cellIs" dxfId="1009" priority="138" operator="equal">
      <formula>"Sin Avance"</formula>
    </cfRule>
  </conditionalFormatting>
  <conditionalFormatting sqref="I67">
    <cfRule type="cellIs" dxfId="1008" priority="127" operator="equal">
      <formula>"Vencida"</formula>
    </cfRule>
    <cfRule type="cellIs" dxfId="1007" priority="128" operator="equal">
      <formula>"No Cumplida"</formula>
    </cfRule>
    <cfRule type="cellIs" dxfId="1006" priority="129" operator="equal">
      <formula>"En Avance"</formula>
    </cfRule>
    <cfRule type="cellIs" dxfId="1005" priority="130" operator="equal">
      <formula>"Cumplida (FT)"</formula>
    </cfRule>
    <cfRule type="cellIs" dxfId="1004" priority="131" operator="equal">
      <formula>"Cumplida (DT)"</formula>
    </cfRule>
    <cfRule type="cellIs" dxfId="1003" priority="132" operator="equal">
      <formula>"Sin Avance"</formula>
    </cfRule>
  </conditionalFormatting>
  <conditionalFormatting sqref="I69">
    <cfRule type="cellIs" dxfId="1002" priority="121" operator="equal">
      <formula>"Vencida"</formula>
    </cfRule>
    <cfRule type="cellIs" dxfId="1001" priority="122" operator="equal">
      <formula>"No Cumplida"</formula>
    </cfRule>
    <cfRule type="cellIs" dxfId="1000" priority="123" operator="equal">
      <formula>"En Avance"</formula>
    </cfRule>
    <cfRule type="cellIs" dxfId="999" priority="124" operator="equal">
      <formula>"Cumplida (FT)"</formula>
    </cfRule>
    <cfRule type="cellIs" dxfId="998" priority="125" operator="equal">
      <formula>"Cumplida (DT)"</formula>
    </cfRule>
    <cfRule type="cellIs" dxfId="997" priority="126" operator="equal">
      <formula>"Sin Avance"</formula>
    </cfRule>
  </conditionalFormatting>
  <conditionalFormatting sqref="I71">
    <cfRule type="cellIs" dxfId="996" priority="115" operator="equal">
      <formula>"Vencida"</formula>
    </cfRule>
    <cfRule type="cellIs" dxfId="995" priority="116" operator="equal">
      <formula>"No Cumplida"</formula>
    </cfRule>
    <cfRule type="cellIs" dxfId="994" priority="117" operator="equal">
      <formula>"En Avance"</formula>
    </cfRule>
    <cfRule type="cellIs" dxfId="993" priority="118" operator="equal">
      <formula>"Cumplida (FT)"</formula>
    </cfRule>
    <cfRule type="cellIs" dxfId="992" priority="119" operator="equal">
      <formula>"Cumplida (DT)"</formula>
    </cfRule>
    <cfRule type="cellIs" dxfId="991" priority="120" operator="equal">
      <formula>"Sin Avance"</formula>
    </cfRule>
  </conditionalFormatting>
  <conditionalFormatting sqref="I73">
    <cfRule type="cellIs" dxfId="990" priority="109" operator="equal">
      <formula>"Vencida"</formula>
    </cfRule>
    <cfRule type="cellIs" dxfId="989" priority="110" operator="equal">
      <formula>"No Cumplida"</formula>
    </cfRule>
    <cfRule type="cellIs" dxfId="988" priority="111" operator="equal">
      <formula>"En Avance"</formula>
    </cfRule>
    <cfRule type="cellIs" dxfId="987" priority="112" operator="equal">
      <formula>"Cumplida (FT)"</formula>
    </cfRule>
    <cfRule type="cellIs" dxfId="986" priority="113" operator="equal">
      <formula>"Cumplida (DT)"</formula>
    </cfRule>
    <cfRule type="cellIs" dxfId="985" priority="114" operator="equal">
      <formula>"Sin Avance"</formula>
    </cfRule>
  </conditionalFormatting>
  <conditionalFormatting sqref="I74">
    <cfRule type="cellIs" dxfId="984" priority="103" operator="equal">
      <formula>"Vencida"</formula>
    </cfRule>
    <cfRule type="cellIs" dxfId="983" priority="104" operator="equal">
      <formula>"No Cumplida"</formula>
    </cfRule>
    <cfRule type="cellIs" dxfId="982" priority="105" operator="equal">
      <formula>"En Avance"</formula>
    </cfRule>
    <cfRule type="cellIs" dxfId="981" priority="106" operator="equal">
      <formula>"Cumplida (FT)"</formula>
    </cfRule>
    <cfRule type="cellIs" dxfId="980" priority="107" operator="equal">
      <formula>"Cumplida (DT)"</formula>
    </cfRule>
    <cfRule type="cellIs" dxfId="979" priority="108" operator="equal">
      <formula>"Sin Avance"</formula>
    </cfRule>
  </conditionalFormatting>
  <conditionalFormatting sqref="I78:I79 I95 I86 I97">
    <cfRule type="cellIs" dxfId="978" priority="97" operator="equal">
      <formula>"Vencida"</formula>
    </cfRule>
    <cfRule type="cellIs" dxfId="977" priority="98" operator="equal">
      <formula>"No Cumplida"</formula>
    </cfRule>
    <cfRule type="cellIs" dxfId="976" priority="99" operator="equal">
      <formula>"En Avance"</formula>
    </cfRule>
    <cfRule type="cellIs" dxfId="975" priority="100" operator="equal">
      <formula>"Cumplida (FT)"</formula>
    </cfRule>
    <cfRule type="cellIs" dxfId="974" priority="101" operator="equal">
      <formula>"Cumplida (DT)"</formula>
    </cfRule>
    <cfRule type="cellIs" dxfId="973" priority="102" operator="equal">
      <formula>"Sin Avance"</formula>
    </cfRule>
  </conditionalFormatting>
  <conditionalFormatting sqref="I99">
    <cfRule type="cellIs" dxfId="972" priority="91" operator="equal">
      <formula>"Vencida"</formula>
    </cfRule>
    <cfRule type="cellIs" dxfId="971" priority="92" operator="equal">
      <formula>"No Cumplida"</formula>
    </cfRule>
    <cfRule type="cellIs" dxfId="970" priority="93" operator="equal">
      <formula>"En Avance"</formula>
    </cfRule>
    <cfRule type="cellIs" dxfId="969" priority="94" operator="equal">
      <formula>"Cumplida (FT)"</formula>
    </cfRule>
    <cfRule type="cellIs" dxfId="968" priority="95" operator="equal">
      <formula>"Cumplida (DT)"</formula>
    </cfRule>
    <cfRule type="cellIs" dxfId="967" priority="96" operator="equal">
      <formula>"Sin Avance"</formula>
    </cfRule>
  </conditionalFormatting>
  <conditionalFormatting sqref="I88">
    <cfRule type="cellIs" dxfId="966" priority="85" operator="equal">
      <formula>"Vencida"</formula>
    </cfRule>
    <cfRule type="cellIs" dxfId="965" priority="86" operator="equal">
      <formula>"No Cumplida"</formula>
    </cfRule>
    <cfRule type="cellIs" dxfId="964" priority="87" operator="equal">
      <formula>"En Avance"</formula>
    </cfRule>
    <cfRule type="cellIs" dxfId="963" priority="88" operator="equal">
      <formula>"Cumplida (FT)"</formula>
    </cfRule>
    <cfRule type="cellIs" dxfId="962" priority="89" operator="equal">
      <formula>"Cumplida (DT)"</formula>
    </cfRule>
    <cfRule type="cellIs" dxfId="961" priority="90" operator="equal">
      <formula>"Sin Avance"</formula>
    </cfRule>
  </conditionalFormatting>
  <conditionalFormatting sqref="I83">
    <cfRule type="cellIs" dxfId="960" priority="67" operator="equal">
      <formula>"Vencida"</formula>
    </cfRule>
    <cfRule type="cellIs" dxfId="959" priority="68" operator="equal">
      <formula>"No Cumplida"</formula>
    </cfRule>
    <cfRule type="cellIs" dxfId="958" priority="69" operator="equal">
      <formula>"En Avance"</formula>
    </cfRule>
    <cfRule type="cellIs" dxfId="957" priority="70" operator="equal">
      <formula>"Cumplida (FT)"</formula>
    </cfRule>
    <cfRule type="cellIs" dxfId="956" priority="71" operator="equal">
      <formula>"Cumplida (DT)"</formula>
    </cfRule>
    <cfRule type="cellIs" dxfId="955" priority="72" operator="equal">
      <formula>"Sin Avance"</formula>
    </cfRule>
  </conditionalFormatting>
  <conditionalFormatting sqref="I80">
    <cfRule type="cellIs" dxfId="954" priority="79" operator="equal">
      <formula>"Vencida"</formula>
    </cfRule>
    <cfRule type="cellIs" dxfId="953" priority="80" operator="equal">
      <formula>"No Cumplida"</formula>
    </cfRule>
    <cfRule type="cellIs" dxfId="952" priority="81" operator="equal">
      <formula>"En Avance"</formula>
    </cfRule>
    <cfRule type="cellIs" dxfId="951" priority="82" operator="equal">
      <formula>"Cumplida (FT)"</formula>
    </cfRule>
    <cfRule type="cellIs" dxfId="950" priority="83" operator="equal">
      <formula>"Cumplida (DT)"</formula>
    </cfRule>
    <cfRule type="cellIs" dxfId="949" priority="84" operator="equal">
      <formula>"Sin Avance"</formula>
    </cfRule>
  </conditionalFormatting>
  <conditionalFormatting sqref="I81">
    <cfRule type="cellIs" dxfId="948" priority="73" operator="equal">
      <formula>"Vencida"</formula>
    </cfRule>
    <cfRule type="cellIs" dxfId="947" priority="74" operator="equal">
      <formula>"No Cumplida"</formula>
    </cfRule>
    <cfRule type="cellIs" dxfId="946" priority="75" operator="equal">
      <formula>"En Avance"</formula>
    </cfRule>
    <cfRule type="cellIs" dxfId="945" priority="76" operator="equal">
      <formula>"Cumplida (FT)"</formula>
    </cfRule>
    <cfRule type="cellIs" dxfId="944" priority="77" operator="equal">
      <formula>"Cumplida (DT)"</formula>
    </cfRule>
    <cfRule type="cellIs" dxfId="943" priority="78" operator="equal">
      <formula>"Sin Avance"</formula>
    </cfRule>
  </conditionalFormatting>
  <conditionalFormatting sqref="I84">
    <cfRule type="cellIs" dxfId="942" priority="61" operator="equal">
      <formula>"Vencida"</formula>
    </cfRule>
    <cfRule type="cellIs" dxfId="941" priority="62" operator="equal">
      <formula>"No Cumplida"</formula>
    </cfRule>
    <cfRule type="cellIs" dxfId="940" priority="63" operator="equal">
      <formula>"En Avance"</formula>
    </cfRule>
    <cfRule type="cellIs" dxfId="939" priority="64" operator="equal">
      <formula>"Cumplida (FT)"</formula>
    </cfRule>
    <cfRule type="cellIs" dxfId="938" priority="65" operator="equal">
      <formula>"Cumplida (DT)"</formula>
    </cfRule>
    <cfRule type="cellIs" dxfId="937" priority="66" operator="equal">
      <formula>"Sin Avance"</formula>
    </cfRule>
  </conditionalFormatting>
  <conditionalFormatting sqref="I85">
    <cfRule type="cellIs" dxfId="936" priority="55" operator="equal">
      <formula>"Vencida"</formula>
    </cfRule>
    <cfRule type="cellIs" dxfId="935" priority="56" operator="equal">
      <formula>"No Cumplida"</formula>
    </cfRule>
    <cfRule type="cellIs" dxfId="934" priority="57" operator="equal">
      <formula>"En Avance"</formula>
    </cfRule>
    <cfRule type="cellIs" dxfId="933" priority="58" operator="equal">
      <formula>"Cumplida (FT)"</formula>
    </cfRule>
    <cfRule type="cellIs" dxfId="932" priority="59" operator="equal">
      <formula>"Cumplida (DT)"</formula>
    </cfRule>
    <cfRule type="cellIs" dxfId="931" priority="60" operator="equal">
      <formula>"Sin Avance"</formula>
    </cfRule>
  </conditionalFormatting>
  <conditionalFormatting sqref="I89:I91">
    <cfRule type="cellIs" dxfId="930" priority="49" operator="equal">
      <formula>"Vencida"</formula>
    </cfRule>
    <cfRule type="cellIs" dxfId="929" priority="50" operator="equal">
      <formula>"No Cumplida"</formula>
    </cfRule>
    <cfRule type="cellIs" dxfId="928" priority="51" operator="equal">
      <formula>"En Avance"</formula>
    </cfRule>
    <cfRule type="cellIs" dxfId="927" priority="52" operator="equal">
      <formula>"Cumplida (FT)"</formula>
    </cfRule>
    <cfRule type="cellIs" dxfId="926" priority="53" operator="equal">
      <formula>"Cumplida (DT)"</formula>
    </cfRule>
    <cfRule type="cellIs" dxfId="925" priority="54" operator="equal">
      <formula>"Sin Avance"</formula>
    </cfRule>
  </conditionalFormatting>
  <conditionalFormatting sqref="I92">
    <cfRule type="cellIs" dxfId="924" priority="43" operator="equal">
      <formula>"Vencida"</formula>
    </cfRule>
    <cfRule type="cellIs" dxfId="923" priority="44" operator="equal">
      <formula>"No Cumplida"</formula>
    </cfRule>
    <cfRule type="cellIs" dxfId="922" priority="45" operator="equal">
      <formula>"En Avance"</formula>
    </cfRule>
    <cfRule type="cellIs" dxfId="921" priority="46" operator="equal">
      <formula>"Cumplida (FT)"</formula>
    </cfRule>
    <cfRule type="cellIs" dxfId="920" priority="47" operator="equal">
      <formula>"Cumplida (DT)"</formula>
    </cfRule>
    <cfRule type="cellIs" dxfId="919" priority="48" operator="equal">
      <formula>"Sin Avance"</formula>
    </cfRule>
  </conditionalFormatting>
  <conditionalFormatting sqref="I93">
    <cfRule type="cellIs" dxfId="918" priority="37" operator="equal">
      <formula>"Vencida"</formula>
    </cfRule>
    <cfRule type="cellIs" dxfId="917" priority="38" operator="equal">
      <formula>"No Cumplida"</formula>
    </cfRule>
    <cfRule type="cellIs" dxfId="916" priority="39" operator="equal">
      <formula>"En Avance"</formula>
    </cfRule>
    <cfRule type="cellIs" dxfId="915" priority="40" operator="equal">
      <formula>"Cumplida (FT)"</formula>
    </cfRule>
    <cfRule type="cellIs" dxfId="914" priority="41" operator="equal">
      <formula>"Cumplida (DT)"</formula>
    </cfRule>
    <cfRule type="cellIs" dxfId="913" priority="42" operator="equal">
      <formula>"Sin Avance"</formula>
    </cfRule>
  </conditionalFormatting>
  <conditionalFormatting sqref="I94">
    <cfRule type="cellIs" dxfId="912" priority="31" operator="equal">
      <formula>"Vencida"</formula>
    </cfRule>
    <cfRule type="cellIs" dxfId="911" priority="32" operator="equal">
      <formula>"No Cumplida"</formula>
    </cfRule>
    <cfRule type="cellIs" dxfId="910" priority="33" operator="equal">
      <formula>"En Avance"</formula>
    </cfRule>
    <cfRule type="cellIs" dxfId="909" priority="34" operator="equal">
      <formula>"Cumplida (FT)"</formula>
    </cfRule>
    <cfRule type="cellIs" dxfId="908" priority="35" operator="equal">
      <formula>"Cumplida (DT)"</formula>
    </cfRule>
    <cfRule type="cellIs" dxfId="907" priority="36" operator="equal">
      <formula>"Sin Avance"</formula>
    </cfRule>
  </conditionalFormatting>
  <conditionalFormatting sqref="I96">
    <cfRule type="cellIs" dxfId="906" priority="25" operator="equal">
      <formula>"Vencida"</formula>
    </cfRule>
    <cfRule type="cellIs" dxfId="905" priority="26" operator="equal">
      <formula>"No Cumplida"</formula>
    </cfRule>
    <cfRule type="cellIs" dxfId="904" priority="27" operator="equal">
      <formula>"En Avance"</formula>
    </cfRule>
    <cfRule type="cellIs" dxfId="903" priority="28" operator="equal">
      <formula>"Cumplida (FT)"</formula>
    </cfRule>
    <cfRule type="cellIs" dxfId="902" priority="29" operator="equal">
      <formula>"Cumplida (DT)"</formula>
    </cfRule>
    <cfRule type="cellIs" dxfId="901" priority="30" operator="equal">
      <formula>"Sin Avance"</formula>
    </cfRule>
  </conditionalFormatting>
  <conditionalFormatting sqref="I98">
    <cfRule type="cellIs" dxfId="900" priority="19" operator="equal">
      <formula>"Vencida"</formula>
    </cfRule>
    <cfRule type="cellIs" dxfId="899" priority="20" operator="equal">
      <formula>"No Cumplida"</formula>
    </cfRule>
    <cfRule type="cellIs" dxfId="898" priority="21" operator="equal">
      <formula>"En Avance"</formula>
    </cfRule>
    <cfRule type="cellIs" dxfId="897" priority="22" operator="equal">
      <formula>"Cumplida (FT)"</formula>
    </cfRule>
    <cfRule type="cellIs" dxfId="896" priority="23" operator="equal">
      <formula>"Cumplida (DT)"</formula>
    </cfRule>
    <cfRule type="cellIs" dxfId="895" priority="24" operator="equal">
      <formula>"Sin Avance"</formula>
    </cfRule>
  </conditionalFormatting>
  <conditionalFormatting sqref="I100:I102">
    <cfRule type="cellIs" dxfId="894" priority="13" operator="equal">
      <formula>"Vencida"</formula>
    </cfRule>
    <cfRule type="cellIs" dxfId="893" priority="14" operator="equal">
      <formula>"No Cumplida"</formula>
    </cfRule>
    <cfRule type="cellIs" dxfId="892" priority="15" operator="equal">
      <formula>"En Avance"</formula>
    </cfRule>
    <cfRule type="cellIs" dxfId="891" priority="16" operator="equal">
      <formula>"Cumplida (FT)"</formula>
    </cfRule>
    <cfRule type="cellIs" dxfId="890" priority="17" operator="equal">
      <formula>"Cumplida (DT)"</formula>
    </cfRule>
    <cfRule type="cellIs" dxfId="889" priority="18" operator="equal">
      <formula>"Sin Avance"</formula>
    </cfRule>
  </conditionalFormatting>
  <conditionalFormatting sqref="I82">
    <cfRule type="cellIs" dxfId="888" priority="7" operator="equal">
      <formula>"Vencida"</formula>
    </cfRule>
    <cfRule type="cellIs" dxfId="887" priority="8" operator="equal">
      <formula>"No Cumplida"</formula>
    </cfRule>
    <cfRule type="cellIs" dxfId="886" priority="9" operator="equal">
      <formula>"En Avance"</formula>
    </cfRule>
    <cfRule type="cellIs" dxfId="885" priority="10" operator="equal">
      <formula>"Cumplida (FT)"</formula>
    </cfRule>
    <cfRule type="cellIs" dxfId="884" priority="11" operator="equal">
      <formula>"Cumplida (DT)"</formula>
    </cfRule>
    <cfRule type="cellIs" dxfId="883" priority="12" operator="equal">
      <formula>"Sin Avance"</formula>
    </cfRule>
  </conditionalFormatting>
  <conditionalFormatting sqref="I87">
    <cfRule type="cellIs" dxfId="882" priority="1" operator="equal">
      <formula>"Vencida"</formula>
    </cfRule>
    <cfRule type="cellIs" dxfId="881" priority="2" operator="equal">
      <formula>"No Cumplida"</formula>
    </cfRule>
    <cfRule type="cellIs" dxfId="880" priority="3" operator="equal">
      <formula>"En Avance"</formula>
    </cfRule>
    <cfRule type="cellIs" dxfId="879" priority="4" operator="equal">
      <formula>"Cumplida (FT)"</formula>
    </cfRule>
    <cfRule type="cellIs" dxfId="878" priority="5" operator="equal">
      <formula>"Cumplida (DT)"</formula>
    </cfRule>
    <cfRule type="cellIs" dxfId="877" priority="6" operator="equal">
      <formula>"Sin Avance"</formula>
    </cfRule>
  </conditionalFormatting>
  <printOptions horizontalCentered="1"/>
  <pageMargins left="0.70866141732283472" right="0.70866141732283472" top="0.74803149606299213" bottom="0.74803149606299213" header="0.31496062992125984" footer="0.31496062992125984"/>
  <pageSetup paperSize="9" scale="24"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11"/>
  <sheetViews>
    <sheetView workbookViewId="0">
      <selection activeCell="C16" sqref="C16"/>
    </sheetView>
  </sheetViews>
  <sheetFormatPr baseColWidth="10" defaultRowHeight="15"/>
  <cols>
    <col min="1" max="1" width="19.140625" customWidth="1"/>
    <col min="3" max="3" width="51.140625" customWidth="1"/>
  </cols>
  <sheetData>
    <row r="1" spans="1:3">
      <c r="A1" t="s">
        <v>21</v>
      </c>
      <c r="B1" t="s">
        <v>62</v>
      </c>
      <c r="C1" t="s">
        <v>63</v>
      </c>
    </row>
    <row r="2" spans="1:3">
      <c r="A2" t="s">
        <v>64</v>
      </c>
      <c r="B2" t="s">
        <v>62</v>
      </c>
      <c r="C2" t="s">
        <v>65</v>
      </c>
    </row>
    <row r="3" spans="1:3">
      <c r="A3" t="s">
        <v>66</v>
      </c>
      <c r="B3" t="s">
        <v>67</v>
      </c>
      <c r="C3" t="s">
        <v>68</v>
      </c>
    </row>
    <row r="4" spans="1:3">
      <c r="A4" t="s">
        <v>20</v>
      </c>
      <c r="B4" t="s">
        <v>69</v>
      </c>
      <c r="C4" t="s">
        <v>70</v>
      </c>
    </row>
    <row r="5" spans="1:3">
      <c r="A5" t="s">
        <v>71</v>
      </c>
      <c r="B5" t="s">
        <v>72</v>
      </c>
      <c r="C5" t="s">
        <v>73</v>
      </c>
    </row>
    <row r="6" spans="1:3">
      <c r="A6" t="s">
        <v>31</v>
      </c>
      <c r="B6" t="s">
        <v>74</v>
      </c>
      <c r="C6" t="s">
        <v>75</v>
      </c>
    </row>
    <row r="7" spans="1:3">
      <c r="A7" t="s">
        <v>32</v>
      </c>
      <c r="B7" t="s">
        <v>76</v>
      </c>
      <c r="C7" t="s">
        <v>77</v>
      </c>
    </row>
    <row r="9" spans="1:3">
      <c r="A9" t="s">
        <v>21</v>
      </c>
      <c r="B9" t="s">
        <v>62</v>
      </c>
      <c r="C9" t="s">
        <v>63</v>
      </c>
    </row>
    <row r="10" spans="1:3">
      <c r="A10" t="s">
        <v>64</v>
      </c>
      <c r="B10" t="s">
        <v>62</v>
      </c>
      <c r="C10" t="s">
        <v>65</v>
      </c>
    </row>
    <row r="11" spans="1:3">
      <c r="A11" t="s">
        <v>32</v>
      </c>
      <c r="B11" t="s">
        <v>76</v>
      </c>
      <c r="C11"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M21"/>
  <sheetViews>
    <sheetView zoomScale="80" zoomScaleNormal="80" workbookViewId="0">
      <selection sqref="A1:F1"/>
    </sheetView>
  </sheetViews>
  <sheetFormatPr baseColWidth="10" defaultRowHeight="15"/>
  <cols>
    <col min="1" max="1" width="15.42578125" customWidth="1"/>
    <col min="3" max="3" width="23.5703125" customWidth="1"/>
    <col min="4" max="4" width="31" customWidth="1"/>
    <col min="5" max="5" width="16.7109375" customWidth="1"/>
    <col min="6" max="6" width="12.85546875" customWidth="1"/>
    <col min="7" max="7" width="2.85546875" customWidth="1"/>
    <col min="8" max="8" width="13.5703125" customWidth="1"/>
    <col min="9" max="9" width="17.28515625" customWidth="1"/>
    <col min="10" max="10" width="10" customWidth="1"/>
    <col min="11" max="11" width="17.85546875" customWidth="1"/>
    <col min="12" max="12" width="67.140625" customWidth="1"/>
    <col min="13" max="13" width="4.140625" customWidth="1"/>
  </cols>
  <sheetData>
    <row r="1" spans="1:13" ht="63" customHeight="1" thickBot="1">
      <c r="A1" s="406" t="s">
        <v>0</v>
      </c>
      <c r="B1" s="407"/>
      <c r="C1" s="407"/>
      <c r="D1" s="407"/>
      <c r="E1" s="407"/>
      <c r="F1" s="408"/>
      <c r="G1" s="1"/>
      <c r="H1" s="409" t="s">
        <v>852</v>
      </c>
      <c r="I1" s="410"/>
      <c r="J1" s="410"/>
      <c r="K1" s="410"/>
      <c r="L1" s="411"/>
      <c r="M1" s="2"/>
    </row>
    <row r="2" spans="1:13" ht="78" customHeight="1" thickBot="1">
      <c r="A2" s="3" t="s">
        <v>1</v>
      </c>
      <c r="B2" s="412" t="s">
        <v>2</v>
      </c>
      <c r="C2" s="412"/>
      <c r="D2" s="412"/>
      <c r="E2" s="412"/>
      <c r="F2" s="413"/>
      <c r="G2" s="4"/>
      <c r="H2" s="64" t="s">
        <v>3</v>
      </c>
      <c r="I2" s="65"/>
      <c r="J2" s="66">
        <v>43951</v>
      </c>
      <c r="K2" s="414" t="s">
        <v>4</v>
      </c>
      <c r="L2" s="414" t="s">
        <v>5</v>
      </c>
      <c r="M2" s="2"/>
    </row>
    <row r="3" spans="1:13" ht="51.75" thickBot="1">
      <c r="A3" s="5" t="s">
        <v>6</v>
      </c>
      <c r="B3" s="406" t="s">
        <v>7</v>
      </c>
      <c r="C3" s="408"/>
      <c r="D3" s="6" t="s">
        <v>8</v>
      </c>
      <c r="E3" s="6" t="s">
        <v>9</v>
      </c>
      <c r="F3" s="7" t="s">
        <v>10</v>
      </c>
      <c r="G3" s="8"/>
      <c r="H3" s="67" t="s">
        <v>11</v>
      </c>
      <c r="I3" s="68" t="s">
        <v>12</v>
      </c>
      <c r="J3" s="68" t="s">
        <v>13</v>
      </c>
      <c r="K3" s="415"/>
      <c r="L3" s="415"/>
      <c r="M3" s="2"/>
    </row>
    <row r="4" spans="1:13" ht="48.75" customHeight="1" thickBot="1">
      <c r="A4" s="416" t="s">
        <v>14</v>
      </c>
      <c r="B4" s="9"/>
      <c r="C4" s="421" t="s">
        <v>15</v>
      </c>
      <c r="D4" s="421"/>
      <c r="E4" s="421"/>
      <c r="F4" s="422"/>
      <c r="G4" s="4"/>
      <c r="H4" s="11">
        <v>1</v>
      </c>
      <c r="I4" s="12">
        <f>+COUNTIF(I5,"Cumplida "&amp;"*")</f>
        <v>0</v>
      </c>
      <c r="J4" s="15">
        <f>IFERROR(+I4/H4,"No se programaron actividades relacionadas con este objetivo")</f>
        <v>0</v>
      </c>
      <c r="K4" s="13"/>
      <c r="L4" s="14"/>
      <c r="M4" s="4"/>
    </row>
    <row r="5" spans="1:13" ht="68.25" customHeight="1" thickBot="1">
      <c r="A5" s="420"/>
      <c r="B5" s="16" t="s">
        <v>16</v>
      </c>
      <c r="C5" s="17" t="s">
        <v>17</v>
      </c>
      <c r="D5" s="17" t="s">
        <v>18</v>
      </c>
      <c r="E5" s="18" t="s">
        <v>19</v>
      </c>
      <c r="F5" s="19" t="s">
        <v>78</v>
      </c>
      <c r="G5" s="2"/>
      <c r="H5" s="20"/>
      <c r="I5" s="21" t="s">
        <v>31</v>
      </c>
      <c r="J5" s="22"/>
      <c r="K5" s="23" t="s">
        <v>638</v>
      </c>
      <c r="L5" s="24" t="s">
        <v>821</v>
      </c>
      <c r="M5" s="2"/>
    </row>
    <row r="6" spans="1:13" ht="15.75" thickBot="1">
      <c r="A6" s="416" t="s">
        <v>22</v>
      </c>
      <c r="B6" s="9"/>
      <c r="C6" s="421" t="s">
        <v>23</v>
      </c>
      <c r="D6" s="421"/>
      <c r="E6" s="421"/>
      <c r="F6" s="422"/>
      <c r="G6" s="4"/>
      <c r="H6" s="11">
        <v>3</v>
      </c>
      <c r="I6" s="12">
        <f>+COUNTIF(I7:I9,"Cumplida "&amp;"*")</f>
        <v>2</v>
      </c>
      <c r="J6" s="15">
        <f>IFERROR(+I6/H6,"No se programaron actividades relacionadas con este objetivo")</f>
        <v>0.66666666666666663</v>
      </c>
      <c r="K6" s="13"/>
      <c r="L6" s="14"/>
      <c r="M6" s="4"/>
    </row>
    <row r="7" spans="1:13" ht="119.25" customHeight="1">
      <c r="A7" s="417"/>
      <c r="B7" s="27" t="s">
        <v>24</v>
      </c>
      <c r="C7" s="28" t="s">
        <v>848</v>
      </c>
      <c r="D7" s="29" t="s">
        <v>25</v>
      </c>
      <c r="E7" s="29" t="s">
        <v>26</v>
      </c>
      <c r="F7" s="30">
        <v>43861</v>
      </c>
      <c r="G7" s="2"/>
      <c r="H7" s="31"/>
      <c r="I7" s="21" t="s">
        <v>21</v>
      </c>
      <c r="J7" s="32"/>
      <c r="K7" s="23" t="s">
        <v>638</v>
      </c>
      <c r="L7" s="33" t="s">
        <v>855</v>
      </c>
      <c r="M7" s="2"/>
    </row>
    <row r="8" spans="1:13" ht="377.25" customHeight="1">
      <c r="A8" s="417"/>
      <c r="B8" s="27">
        <v>2.2000000000000002</v>
      </c>
      <c r="C8" s="28" t="s">
        <v>849</v>
      </c>
      <c r="D8" s="34" t="s">
        <v>27</v>
      </c>
      <c r="E8" s="35" t="s">
        <v>28</v>
      </c>
      <c r="F8" s="30">
        <v>43861</v>
      </c>
      <c r="G8" s="2"/>
      <c r="H8" s="31"/>
      <c r="I8" s="21" t="s">
        <v>21</v>
      </c>
      <c r="J8" s="32"/>
      <c r="K8" s="23" t="s">
        <v>638</v>
      </c>
      <c r="L8" s="25" t="s">
        <v>850</v>
      </c>
      <c r="M8" s="2"/>
    </row>
    <row r="9" spans="1:13" ht="77.25" thickBot="1">
      <c r="A9" s="417"/>
      <c r="B9" s="27">
        <v>2.2999999999999998</v>
      </c>
      <c r="C9" s="28" t="s">
        <v>29</v>
      </c>
      <c r="D9" s="29" t="s">
        <v>30</v>
      </c>
      <c r="E9" s="29" t="s">
        <v>19</v>
      </c>
      <c r="F9" s="30">
        <v>44180</v>
      </c>
      <c r="G9" s="2"/>
      <c r="H9" s="31"/>
      <c r="I9" s="21" t="s">
        <v>31</v>
      </c>
      <c r="J9" s="32"/>
      <c r="K9" s="23" t="s">
        <v>638</v>
      </c>
      <c r="L9" s="25" t="s">
        <v>825</v>
      </c>
      <c r="M9" s="2"/>
    </row>
    <row r="10" spans="1:13" ht="15.75" thickBot="1">
      <c r="A10" s="417" t="s">
        <v>33</v>
      </c>
      <c r="B10" s="9"/>
      <c r="C10" s="421" t="s">
        <v>34</v>
      </c>
      <c r="D10" s="421"/>
      <c r="E10" s="421"/>
      <c r="F10" s="422"/>
      <c r="G10" s="4"/>
      <c r="H10" s="11">
        <v>3</v>
      </c>
      <c r="I10" s="12">
        <f>+COUNTIF(I11:I13,"Cumplida "&amp;"*")</f>
        <v>2</v>
      </c>
      <c r="J10" s="15">
        <f>IFERROR(+I10/H10,"No se programaron actividades relacionadas con este objetivo")</f>
        <v>0.66666666666666663</v>
      </c>
      <c r="K10" s="13"/>
      <c r="L10" s="14"/>
      <c r="M10" s="4"/>
    </row>
    <row r="11" spans="1:13" ht="168.75" customHeight="1">
      <c r="A11" s="417"/>
      <c r="B11" s="27" t="s">
        <v>35</v>
      </c>
      <c r="C11" s="37" t="s">
        <v>856</v>
      </c>
      <c r="D11" s="38" t="s">
        <v>36</v>
      </c>
      <c r="E11" s="35" t="s">
        <v>26</v>
      </c>
      <c r="F11" s="30">
        <v>43861</v>
      </c>
      <c r="G11" s="2"/>
      <c r="H11" s="31"/>
      <c r="I11" s="21" t="s">
        <v>21</v>
      </c>
      <c r="J11" s="27"/>
      <c r="K11" s="23" t="s">
        <v>638</v>
      </c>
      <c r="L11" s="33" t="s">
        <v>857</v>
      </c>
      <c r="M11" s="2"/>
    </row>
    <row r="12" spans="1:13" ht="129.75" customHeight="1">
      <c r="A12" s="417"/>
      <c r="B12" s="27">
        <v>3.2</v>
      </c>
      <c r="C12" s="28" t="s">
        <v>37</v>
      </c>
      <c r="D12" s="29" t="s">
        <v>38</v>
      </c>
      <c r="E12" s="35" t="s">
        <v>26</v>
      </c>
      <c r="F12" s="30">
        <v>43889</v>
      </c>
      <c r="G12" s="2"/>
      <c r="H12" s="31"/>
      <c r="I12" s="21" t="s">
        <v>21</v>
      </c>
      <c r="J12" s="27"/>
      <c r="K12" s="23" t="s">
        <v>638</v>
      </c>
      <c r="L12" s="151" t="s">
        <v>822</v>
      </c>
      <c r="M12" s="2"/>
    </row>
    <row r="13" spans="1:13" ht="181.5" customHeight="1" thickBot="1">
      <c r="A13" s="417"/>
      <c r="B13" s="27">
        <v>3.3</v>
      </c>
      <c r="C13" s="37" t="s">
        <v>39</v>
      </c>
      <c r="D13" s="29" t="s">
        <v>40</v>
      </c>
      <c r="E13" s="35" t="s">
        <v>79</v>
      </c>
      <c r="F13" s="30">
        <v>44192</v>
      </c>
      <c r="G13" s="2"/>
      <c r="H13" s="31"/>
      <c r="I13" s="21" t="s">
        <v>20</v>
      </c>
      <c r="J13" s="27"/>
      <c r="K13" s="23" t="s">
        <v>638</v>
      </c>
      <c r="L13" s="154" t="s">
        <v>858</v>
      </c>
      <c r="M13" s="2"/>
    </row>
    <row r="14" spans="1:13" ht="15.75" thickBot="1">
      <c r="A14" s="416" t="s">
        <v>41</v>
      </c>
      <c r="B14" s="9"/>
      <c r="C14" s="421" t="s">
        <v>42</v>
      </c>
      <c r="D14" s="421"/>
      <c r="E14" s="421"/>
      <c r="F14" s="422"/>
      <c r="G14" s="4"/>
      <c r="H14" s="11">
        <v>4</v>
      </c>
      <c r="I14" s="12">
        <f>+COUNTIF(I15:I18,"Cumplida "&amp;"*")</f>
        <v>0</v>
      </c>
      <c r="J14" s="15">
        <f>IFERROR(+I14/H14,"No se programaron actividades relacionadas con este objetivo")</f>
        <v>0</v>
      </c>
      <c r="K14" s="13"/>
      <c r="L14" s="14"/>
      <c r="M14" s="4"/>
    </row>
    <row r="15" spans="1:13" ht="129.75" customHeight="1">
      <c r="A15" s="417"/>
      <c r="B15" s="27" t="s">
        <v>43</v>
      </c>
      <c r="C15" s="28" t="s">
        <v>44</v>
      </c>
      <c r="D15" s="29" t="s">
        <v>45</v>
      </c>
      <c r="E15" s="29" t="s">
        <v>46</v>
      </c>
      <c r="F15" s="41">
        <v>44192</v>
      </c>
      <c r="G15" s="2"/>
      <c r="H15" s="31"/>
      <c r="I15" s="21" t="s">
        <v>20</v>
      </c>
      <c r="J15" s="27"/>
      <c r="K15" s="23" t="s">
        <v>638</v>
      </c>
      <c r="L15" s="36" t="s">
        <v>859</v>
      </c>
      <c r="M15" s="2"/>
    </row>
    <row r="16" spans="1:13" ht="99.75" customHeight="1">
      <c r="A16" s="417"/>
      <c r="B16" s="27" t="s">
        <v>47</v>
      </c>
      <c r="C16" s="37" t="s">
        <v>48</v>
      </c>
      <c r="D16" s="38" t="s">
        <v>823</v>
      </c>
      <c r="E16" s="35" t="s">
        <v>19</v>
      </c>
      <c r="F16" s="42" t="s">
        <v>80</v>
      </c>
      <c r="G16" s="2"/>
      <c r="H16" s="31"/>
      <c r="I16" s="21" t="s">
        <v>31</v>
      </c>
      <c r="J16" s="27"/>
      <c r="K16" s="23" t="s">
        <v>638</v>
      </c>
      <c r="L16" s="40" t="s">
        <v>802</v>
      </c>
      <c r="M16" s="2"/>
    </row>
    <row r="17" spans="1:13" ht="80.25" customHeight="1">
      <c r="A17" s="417"/>
      <c r="B17" s="27" t="s">
        <v>49</v>
      </c>
      <c r="C17" s="37" t="s">
        <v>50</v>
      </c>
      <c r="D17" s="38" t="s">
        <v>824</v>
      </c>
      <c r="E17" s="35" t="s">
        <v>19</v>
      </c>
      <c r="F17" s="42" t="s">
        <v>80</v>
      </c>
      <c r="G17" s="2"/>
      <c r="H17" s="31"/>
      <c r="I17" s="21" t="s">
        <v>20</v>
      </c>
      <c r="J17" s="27"/>
      <c r="K17" s="23" t="s">
        <v>638</v>
      </c>
      <c r="L17" s="43" t="s">
        <v>826</v>
      </c>
      <c r="M17" s="2"/>
    </row>
    <row r="18" spans="1:13" ht="63.75" customHeight="1" thickBot="1">
      <c r="A18" s="420"/>
      <c r="B18" s="27" t="s">
        <v>51</v>
      </c>
      <c r="C18" s="45" t="s">
        <v>52</v>
      </c>
      <c r="D18" s="46" t="s">
        <v>53</v>
      </c>
      <c r="E18" s="47" t="s">
        <v>19</v>
      </c>
      <c r="F18" s="48" t="s">
        <v>80</v>
      </c>
      <c r="G18" s="2"/>
      <c r="H18" s="31"/>
      <c r="I18" s="21" t="s">
        <v>31</v>
      </c>
      <c r="J18" s="27"/>
      <c r="K18" s="23" t="s">
        <v>638</v>
      </c>
      <c r="L18" s="33" t="s">
        <v>827</v>
      </c>
      <c r="M18" s="2"/>
    </row>
    <row r="19" spans="1:13" ht="15.75" thickBot="1">
      <c r="A19" s="416" t="s">
        <v>54</v>
      </c>
      <c r="B19" s="9"/>
      <c r="C19" s="421" t="s">
        <v>55</v>
      </c>
      <c r="D19" s="421"/>
      <c r="E19" s="421"/>
      <c r="F19" s="422"/>
      <c r="G19" s="4"/>
      <c r="H19" s="11">
        <v>2</v>
      </c>
      <c r="I19" s="12">
        <f>+COUNTIF(I20:I21,"Cumplida "&amp;"*")</f>
        <v>0</v>
      </c>
      <c r="J19" s="15">
        <f>IFERROR(+I19/H19,"No se programaron actividades relacionadas con este objetivo")</f>
        <v>0</v>
      </c>
      <c r="K19" s="13"/>
      <c r="L19" s="14"/>
      <c r="M19" s="4"/>
    </row>
    <row r="20" spans="1:13" ht="206.25" customHeight="1">
      <c r="A20" s="417"/>
      <c r="B20" s="49" t="s">
        <v>56</v>
      </c>
      <c r="C20" s="45" t="s">
        <v>57</v>
      </c>
      <c r="D20" s="418" t="s">
        <v>58</v>
      </c>
      <c r="E20" s="50" t="s">
        <v>59</v>
      </c>
      <c r="F20" s="48" t="s">
        <v>81</v>
      </c>
      <c r="G20" s="2"/>
      <c r="H20" s="31"/>
      <c r="I20" s="21" t="s">
        <v>20</v>
      </c>
      <c r="J20" s="27"/>
      <c r="K20" s="23" t="s">
        <v>638</v>
      </c>
      <c r="L20" s="148" t="s">
        <v>819</v>
      </c>
      <c r="M20" s="2"/>
    </row>
    <row r="21" spans="1:13" ht="141" customHeight="1" thickBot="1">
      <c r="A21" s="417"/>
      <c r="B21" s="51" t="s">
        <v>60</v>
      </c>
      <c r="C21" s="52" t="s">
        <v>61</v>
      </c>
      <c r="D21" s="419"/>
      <c r="E21" s="53" t="s">
        <v>59</v>
      </c>
      <c r="F21" s="48" t="s">
        <v>81</v>
      </c>
      <c r="G21" s="2"/>
      <c r="H21" s="31"/>
      <c r="I21" s="21" t="s">
        <v>20</v>
      </c>
      <c r="J21" s="27"/>
      <c r="K21" s="23" t="s">
        <v>638</v>
      </c>
      <c r="L21" s="149" t="s">
        <v>820</v>
      </c>
      <c r="M21" s="2"/>
    </row>
  </sheetData>
  <mergeCells count="17">
    <mergeCell ref="A19:A21"/>
    <mergeCell ref="D20:D21"/>
    <mergeCell ref="B3:C3"/>
    <mergeCell ref="A4:A5"/>
    <mergeCell ref="A6:A9"/>
    <mergeCell ref="A10:A13"/>
    <mergeCell ref="A14:A18"/>
    <mergeCell ref="C4:F4"/>
    <mergeCell ref="C6:F6"/>
    <mergeCell ref="C10:F10"/>
    <mergeCell ref="C14:F14"/>
    <mergeCell ref="C19:F19"/>
    <mergeCell ref="A1:F1"/>
    <mergeCell ref="H1:L1"/>
    <mergeCell ref="B2:F2"/>
    <mergeCell ref="K2:K3"/>
    <mergeCell ref="L2:L3"/>
  </mergeCells>
  <conditionalFormatting sqref="I4 I6 I10 I14 I19">
    <cfRule type="cellIs" dxfId="876" priority="139" operator="equal">
      <formula>"Vencida"</formula>
    </cfRule>
    <cfRule type="cellIs" dxfId="875" priority="140" operator="equal">
      <formula>"No Cumplida"</formula>
    </cfRule>
    <cfRule type="cellIs" dxfId="874" priority="141" operator="equal">
      <formula>"En Avance"</formula>
    </cfRule>
    <cfRule type="cellIs" dxfId="873" priority="142" operator="equal">
      <formula>"Cumplida (FT)"</formula>
    </cfRule>
    <cfRule type="cellIs" dxfId="872" priority="143" operator="equal">
      <formula>"Cumplida (DT)"</formula>
    </cfRule>
    <cfRule type="cellIs" dxfId="871" priority="144" operator="equal">
      <formula>"Sin Avance"</formula>
    </cfRule>
  </conditionalFormatting>
  <conditionalFormatting sqref="I5">
    <cfRule type="cellIs" dxfId="870" priority="37" operator="equal">
      <formula>"Vencida"</formula>
    </cfRule>
    <cfRule type="cellIs" dxfId="869" priority="38" operator="equal">
      <formula>"No Cumplida"</formula>
    </cfRule>
    <cfRule type="cellIs" dxfId="868" priority="39" operator="equal">
      <formula>"En Avance"</formula>
    </cfRule>
    <cfRule type="cellIs" dxfId="867" priority="40" operator="equal">
      <formula>"Cumplida (FT)"</formula>
    </cfRule>
    <cfRule type="cellIs" dxfId="866" priority="41" operator="equal">
      <formula>"Cumplida (DT)"</formula>
    </cfRule>
    <cfRule type="cellIs" dxfId="865" priority="42" operator="equal">
      <formula>"Sin Avance"</formula>
    </cfRule>
  </conditionalFormatting>
  <conditionalFormatting sqref="I7 I9">
    <cfRule type="cellIs" dxfId="864" priority="31" operator="equal">
      <formula>"Vencida"</formula>
    </cfRule>
    <cfRule type="cellIs" dxfId="863" priority="32" operator="equal">
      <formula>"No Cumplida"</formula>
    </cfRule>
    <cfRule type="cellIs" dxfId="862" priority="33" operator="equal">
      <formula>"En Avance"</formula>
    </cfRule>
    <cfRule type="cellIs" dxfId="861" priority="34" operator="equal">
      <formula>"Cumplida (FT)"</formula>
    </cfRule>
    <cfRule type="cellIs" dxfId="860" priority="35" operator="equal">
      <formula>"Cumplida (DT)"</formula>
    </cfRule>
    <cfRule type="cellIs" dxfId="859" priority="36" operator="equal">
      <formula>"Sin Avance"</formula>
    </cfRule>
  </conditionalFormatting>
  <conditionalFormatting sqref="I11:I13">
    <cfRule type="cellIs" dxfId="858" priority="25" operator="equal">
      <formula>"Vencida"</formula>
    </cfRule>
    <cfRule type="cellIs" dxfId="857" priority="26" operator="equal">
      <formula>"No Cumplida"</formula>
    </cfRule>
    <cfRule type="cellIs" dxfId="856" priority="27" operator="equal">
      <formula>"En Avance"</formula>
    </cfRule>
    <cfRule type="cellIs" dxfId="855" priority="28" operator="equal">
      <formula>"Cumplida (FT)"</formula>
    </cfRule>
    <cfRule type="cellIs" dxfId="854" priority="29" operator="equal">
      <formula>"Cumplida (DT)"</formula>
    </cfRule>
    <cfRule type="cellIs" dxfId="853" priority="30" operator="equal">
      <formula>"Sin Avance"</formula>
    </cfRule>
  </conditionalFormatting>
  <conditionalFormatting sqref="I15:I18">
    <cfRule type="cellIs" dxfId="852" priority="19" operator="equal">
      <formula>"Vencida"</formula>
    </cfRule>
    <cfRule type="cellIs" dxfId="851" priority="20" operator="equal">
      <formula>"No Cumplida"</formula>
    </cfRule>
    <cfRule type="cellIs" dxfId="850" priority="21" operator="equal">
      <formula>"En Avance"</formula>
    </cfRule>
    <cfRule type="cellIs" dxfId="849" priority="22" operator="equal">
      <formula>"Cumplida (FT)"</formula>
    </cfRule>
    <cfRule type="cellIs" dxfId="848" priority="23" operator="equal">
      <formula>"Cumplida (DT)"</formula>
    </cfRule>
    <cfRule type="cellIs" dxfId="847" priority="24" operator="equal">
      <formula>"Sin Avance"</formula>
    </cfRule>
  </conditionalFormatting>
  <conditionalFormatting sqref="I20">
    <cfRule type="cellIs" dxfId="846" priority="13" operator="equal">
      <formula>"Vencida"</formula>
    </cfRule>
    <cfRule type="cellIs" dxfId="845" priority="14" operator="equal">
      <formula>"No Cumplida"</formula>
    </cfRule>
    <cfRule type="cellIs" dxfId="844" priority="15" operator="equal">
      <formula>"En Avance"</formula>
    </cfRule>
    <cfRule type="cellIs" dxfId="843" priority="16" operator="equal">
      <formula>"Cumplida (FT)"</formula>
    </cfRule>
    <cfRule type="cellIs" dxfId="842" priority="17" operator="equal">
      <formula>"Cumplida (DT)"</formula>
    </cfRule>
    <cfRule type="cellIs" dxfId="841" priority="18" operator="equal">
      <formula>"Sin Avance"</formula>
    </cfRule>
  </conditionalFormatting>
  <conditionalFormatting sqref="I21">
    <cfRule type="cellIs" dxfId="840" priority="7" operator="equal">
      <formula>"Vencida"</formula>
    </cfRule>
    <cfRule type="cellIs" dxfId="839" priority="8" operator="equal">
      <formula>"No Cumplida"</formula>
    </cfRule>
    <cfRule type="cellIs" dxfId="838" priority="9" operator="equal">
      <formula>"En Avance"</formula>
    </cfRule>
    <cfRule type="cellIs" dxfId="837" priority="10" operator="equal">
      <formula>"Cumplida (FT)"</formula>
    </cfRule>
    <cfRule type="cellIs" dxfId="836" priority="11" operator="equal">
      <formula>"Cumplida (DT)"</formula>
    </cfRule>
    <cfRule type="cellIs" dxfId="835" priority="12" operator="equal">
      <formula>"Sin Avance"</formula>
    </cfRule>
  </conditionalFormatting>
  <conditionalFormatting sqref="I8">
    <cfRule type="cellIs" dxfId="834" priority="1" operator="equal">
      <formula>"Vencida"</formula>
    </cfRule>
    <cfRule type="cellIs" dxfId="833" priority="2" operator="equal">
      <formula>"No Cumplida"</formula>
    </cfRule>
    <cfRule type="cellIs" dxfId="832" priority="3" operator="equal">
      <formula>"En Avance"</formula>
    </cfRule>
    <cfRule type="cellIs" dxfId="831" priority="4" operator="equal">
      <formula>"Cumplida (FT)"</formula>
    </cfRule>
    <cfRule type="cellIs" dxfId="830" priority="5" operator="equal">
      <formula>"Cumplida (DT)"</formula>
    </cfRule>
    <cfRule type="cellIs" dxfId="829" priority="6" operator="equal">
      <formula>"Sin Avance"</formula>
    </cfRule>
  </conditionalFormatting>
  <hyperlinks>
    <hyperlink ref="L12" r:id="rId1" display="https://intranet.icbf.gov.co/sistema-integrado-de-gestion"/>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'C:\Users\Yaneth.Burgos\Documents\Yanet Burgos Duitama\PLAN ANTICORRUPCIÓN PAAC\PAAC 2020\1er Cuatrimestre\[Sgto_PAAC_30_abril_2020.xlsx]Hoja1'!#REF!</xm:f>
          </x14:formula1>
          <xm:sqref>I5 I20:I21 I11:I13 I15:I18 I7:I9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19"/>
  <sheetViews>
    <sheetView view="pageLayout" topLeftCell="A14" zoomScale="30" zoomScaleNormal="70" zoomScalePageLayoutView="30" workbookViewId="0">
      <selection activeCell="H138" sqref="H138"/>
    </sheetView>
  </sheetViews>
  <sheetFormatPr baseColWidth="10" defaultColWidth="11" defaultRowHeight="15.75"/>
  <cols>
    <col min="1" max="1" width="8" style="176" customWidth="1"/>
    <col min="2" max="2" width="10.85546875" style="176" customWidth="1"/>
    <col min="3" max="3" width="4.42578125" style="176" customWidth="1"/>
    <col min="4" max="4" width="20" style="176" customWidth="1"/>
    <col min="5" max="5" width="11" style="176"/>
    <col min="6" max="6" width="17.28515625" style="176" customWidth="1"/>
    <col min="7" max="7" width="23.85546875" style="176" customWidth="1"/>
    <col min="8" max="8" width="7.5703125" style="176" customWidth="1"/>
    <col min="9" max="9" width="9.28515625" style="176" customWidth="1"/>
    <col min="10" max="10" width="8.85546875" style="176" customWidth="1"/>
    <col min="11" max="11" width="9.5703125" style="176" customWidth="1"/>
    <col min="12" max="12" width="8.42578125" style="176" customWidth="1"/>
    <col min="13" max="13" width="7.42578125" style="176" customWidth="1"/>
    <col min="14" max="14" width="12" style="176" customWidth="1"/>
    <col min="15" max="15" width="26.5703125" style="176" customWidth="1"/>
    <col min="16" max="16" width="15.42578125" style="176" customWidth="1"/>
    <col min="17" max="17" width="16.5703125" style="176" customWidth="1"/>
    <col min="18" max="18" width="15.7109375" style="176" customWidth="1"/>
    <col min="19" max="19" width="16.28515625" style="176" customWidth="1"/>
    <col min="20" max="20" width="128.42578125" style="176" customWidth="1"/>
    <col min="21" max="16384" width="11" style="176"/>
  </cols>
  <sheetData>
    <row r="1" spans="1:20">
      <c r="A1" s="445"/>
      <c r="B1" s="445"/>
      <c r="C1" s="445"/>
      <c r="D1" s="445"/>
      <c r="E1" s="445"/>
      <c r="F1" s="445"/>
      <c r="G1" s="445"/>
      <c r="H1" s="445"/>
      <c r="I1" s="445"/>
      <c r="J1" s="445"/>
      <c r="K1" s="445"/>
      <c r="L1" s="445"/>
      <c r="M1" s="445"/>
      <c r="N1" s="445"/>
      <c r="O1" s="445"/>
    </row>
    <row r="2" spans="1:20">
      <c r="A2" s="432" t="s">
        <v>120</v>
      </c>
      <c r="B2" s="433"/>
      <c r="C2" s="448" t="s">
        <v>119</v>
      </c>
      <c r="D2" s="448"/>
      <c r="E2" s="448"/>
      <c r="F2" s="448"/>
      <c r="G2" s="448"/>
      <c r="H2" s="448"/>
      <c r="I2" s="272"/>
      <c r="J2" s="272"/>
      <c r="K2" s="272"/>
      <c r="L2" s="272"/>
      <c r="M2" s="272"/>
      <c r="N2" s="272"/>
      <c r="O2" s="272"/>
    </row>
    <row r="3" spans="1:20">
      <c r="A3" s="272"/>
      <c r="B3" s="272"/>
      <c r="C3" s="272"/>
      <c r="D3" s="272"/>
      <c r="E3" s="272"/>
      <c r="F3" s="272"/>
      <c r="G3" s="272"/>
      <c r="H3" s="272"/>
      <c r="I3" s="272"/>
      <c r="J3" s="272"/>
      <c r="K3" s="432" t="s">
        <v>118</v>
      </c>
      <c r="L3" s="433"/>
      <c r="M3" s="434" t="s">
        <v>117</v>
      </c>
      <c r="N3" s="434"/>
      <c r="O3" s="434"/>
    </row>
    <row r="4" spans="1:20">
      <c r="A4" s="432" t="s">
        <v>116</v>
      </c>
      <c r="B4" s="433"/>
      <c r="C4" s="449" t="s">
        <v>115</v>
      </c>
      <c r="D4" s="450"/>
      <c r="E4" s="450"/>
      <c r="F4" s="450"/>
      <c r="G4" s="450"/>
      <c r="H4" s="451"/>
      <c r="I4" s="272"/>
      <c r="J4" s="272"/>
      <c r="K4" s="432"/>
      <c r="L4" s="433"/>
      <c r="M4" s="434"/>
      <c r="N4" s="434"/>
      <c r="O4" s="434"/>
    </row>
    <row r="5" spans="1:20">
      <c r="A5" s="432"/>
      <c r="B5" s="433"/>
      <c r="C5" s="452"/>
      <c r="D5" s="453"/>
      <c r="E5" s="453"/>
      <c r="F5" s="453"/>
      <c r="G5" s="453"/>
      <c r="H5" s="454"/>
      <c r="I5" s="272"/>
      <c r="J5" s="272"/>
      <c r="K5" s="272"/>
      <c r="L5" s="272"/>
      <c r="M5" s="272"/>
      <c r="N5" s="272"/>
      <c r="O5" s="272"/>
    </row>
    <row r="6" spans="1:20">
      <c r="A6" s="272"/>
      <c r="B6" s="272"/>
      <c r="C6" s="272"/>
      <c r="D6" s="272"/>
      <c r="E6" s="272"/>
      <c r="F6" s="272"/>
      <c r="G6" s="272"/>
      <c r="H6" s="272"/>
      <c r="I6" s="272"/>
      <c r="J6" s="272"/>
      <c r="K6" s="432" t="s">
        <v>114</v>
      </c>
      <c r="L6" s="433"/>
      <c r="M6" s="434">
        <v>2020</v>
      </c>
      <c r="N6" s="434"/>
      <c r="O6" s="434"/>
    </row>
    <row r="7" spans="1:20" ht="16.5" thickBot="1">
      <c r="A7" s="432" t="s">
        <v>113</v>
      </c>
      <c r="B7" s="435"/>
      <c r="C7" s="436" t="s">
        <v>112</v>
      </c>
      <c r="D7" s="437"/>
      <c r="E7" s="437"/>
      <c r="F7" s="437"/>
      <c r="G7" s="437"/>
      <c r="H7" s="438"/>
      <c r="I7" s="272"/>
      <c r="J7" s="272"/>
      <c r="K7" s="432"/>
      <c r="L7" s="433"/>
      <c r="M7" s="434"/>
      <c r="N7" s="434"/>
      <c r="O7" s="434"/>
    </row>
    <row r="8" spans="1:20" ht="16.5" thickBot="1">
      <c r="A8" s="432"/>
      <c r="B8" s="435"/>
      <c r="C8" s="439"/>
      <c r="D8" s="440"/>
      <c r="E8" s="440"/>
      <c r="F8" s="440"/>
      <c r="G8" s="440"/>
      <c r="H8" s="441"/>
      <c r="I8" s="272"/>
      <c r="J8" s="272"/>
      <c r="K8" s="272"/>
      <c r="L8" s="272"/>
      <c r="M8" s="272"/>
      <c r="N8" s="272"/>
      <c r="O8" s="272"/>
    </row>
    <row r="9" spans="1:20">
      <c r="A9" s="432"/>
      <c r="B9" s="435"/>
      <c r="C9" s="442"/>
      <c r="D9" s="443"/>
      <c r="E9" s="443"/>
      <c r="F9" s="443"/>
      <c r="G9" s="443"/>
      <c r="H9" s="444"/>
      <c r="I9" s="272"/>
      <c r="J9" s="272"/>
      <c r="K9" s="445"/>
      <c r="L9" s="445"/>
      <c r="M9" s="445"/>
      <c r="N9" s="445"/>
      <c r="O9" s="445"/>
    </row>
    <row r="10" spans="1:20">
      <c r="A10" s="272"/>
      <c r="B10" s="272"/>
      <c r="C10" s="272"/>
      <c r="D10" s="272"/>
      <c r="E10" s="272"/>
      <c r="F10" s="272"/>
      <c r="G10" s="272"/>
      <c r="H10" s="272"/>
      <c r="I10" s="272"/>
      <c r="J10" s="272"/>
      <c r="K10" s="445"/>
      <c r="L10" s="445"/>
      <c r="M10" s="445"/>
      <c r="N10" s="445"/>
      <c r="O10" s="445"/>
    </row>
    <row r="11" spans="1:20" ht="16.5" thickBot="1">
      <c r="A11" s="432" t="s">
        <v>111</v>
      </c>
      <c r="B11" s="433"/>
      <c r="C11" s="436" t="s">
        <v>110</v>
      </c>
      <c r="D11" s="437"/>
      <c r="E11" s="437"/>
      <c r="F11" s="437"/>
      <c r="G11" s="437"/>
      <c r="H11" s="446"/>
      <c r="I11" s="273"/>
      <c r="J11" s="272"/>
      <c r="K11" s="445"/>
      <c r="L11" s="445"/>
      <c r="M11" s="445"/>
      <c r="N11" s="445"/>
      <c r="O11" s="445"/>
    </row>
    <row r="12" spans="1:20">
      <c r="A12" s="432"/>
      <c r="B12" s="433"/>
      <c r="C12" s="442"/>
      <c r="D12" s="443"/>
      <c r="E12" s="443"/>
      <c r="F12" s="443"/>
      <c r="G12" s="443"/>
      <c r="H12" s="447"/>
      <c r="I12" s="274"/>
      <c r="J12" s="272"/>
      <c r="K12" s="272"/>
      <c r="L12" s="272"/>
      <c r="M12" s="272"/>
      <c r="N12" s="272"/>
      <c r="O12" s="272"/>
    </row>
    <row r="13" spans="1:20" ht="29.25" customHeight="1">
      <c r="A13" s="459"/>
      <c r="B13" s="459"/>
      <c r="C13" s="459"/>
      <c r="D13" s="459"/>
      <c r="E13" s="459"/>
      <c r="F13" s="459"/>
      <c r="G13" s="459"/>
      <c r="H13" s="459"/>
      <c r="I13" s="459"/>
      <c r="J13" s="459"/>
      <c r="K13" s="459"/>
      <c r="L13" s="459"/>
      <c r="M13" s="459"/>
      <c r="N13" s="459"/>
      <c r="O13" s="459"/>
      <c r="P13" s="455" t="s">
        <v>3</v>
      </c>
      <c r="Q13" s="455"/>
      <c r="R13" s="275">
        <v>43951</v>
      </c>
      <c r="S13" s="455" t="s">
        <v>4</v>
      </c>
      <c r="T13" s="456" t="s">
        <v>173</v>
      </c>
    </row>
    <row r="14" spans="1:20" ht="29.25" customHeight="1">
      <c r="A14" s="423" t="s">
        <v>109</v>
      </c>
      <c r="B14" s="423"/>
      <c r="C14" s="423"/>
      <c r="D14" s="423"/>
      <c r="E14" s="423"/>
      <c r="F14" s="423" t="s">
        <v>108</v>
      </c>
      <c r="G14" s="423"/>
      <c r="H14" s="423"/>
      <c r="I14" s="423"/>
      <c r="J14" s="423"/>
      <c r="K14" s="423"/>
      <c r="L14" s="423" t="s">
        <v>107</v>
      </c>
      <c r="M14" s="423"/>
      <c r="N14" s="423"/>
      <c r="O14" s="424"/>
      <c r="P14" s="276" t="s">
        <v>11</v>
      </c>
      <c r="Q14" s="276" t="s">
        <v>12</v>
      </c>
      <c r="R14" s="276" t="s">
        <v>13</v>
      </c>
      <c r="S14" s="455"/>
      <c r="T14" s="457"/>
    </row>
    <row r="15" spans="1:20" ht="27" customHeight="1">
      <c r="A15" s="158" t="s">
        <v>106</v>
      </c>
      <c r="B15" s="425" t="s">
        <v>105</v>
      </c>
      <c r="C15" s="426"/>
      <c r="D15" s="158" t="s">
        <v>104</v>
      </c>
      <c r="E15" s="158" t="s">
        <v>103</v>
      </c>
      <c r="F15" s="158" t="s">
        <v>102</v>
      </c>
      <c r="G15" s="158" t="s">
        <v>101</v>
      </c>
      <c r="H15" s="425" t="s">
        <v>100</v>
      </c>
      <c r="I15" s="426"/>
      <c r="J15" s="458" t="s">
        <v>99</v>
      </c>
      <c r="K15" s="458"/>
      <c r="L15" s="458" t="s">
        <v>98</v>
      </c>
      <c r="M15" s="458"/>
      <c r="N15" s="158" t="s">
        <v>97</v>
      </c>
      <c r="O15" s="157" t="s">
        <v>96</v>
      </c>
      <c r="P15" s="277">
        <v>4</v>
      </c>
      <c r="Q15" s="277">
        <f>+COUNTIF(Q16:Q16,"Cumplida "&amp;"*")</f>
        <v>0</v>
      </c>
      <c r="R15" s="278">
        <f>IFERROR(+Q15/P15,"No se programaron actividades relacionadas con este objetivo")</f>
        <v>0</v>
      </c>
      <c r="S15" s="277"/>
      <c r="T15" s="279"/>
    </row>
    <row r="16" spans="1:20" ht="409.6" customHeight="1">
      <c r="A16" s="56" t="s">
        <v>88</v>
      </c>
      <c r="B16" s="427">
        <v>3208</v>
      </c>
      <c r="C16" s="428"/>
      <c r="D16" s="56" t="s">
        <v>95</v>
      </c>
      <c r="E16" s="56" t="s">
        <v>91</v>
      </c>
      <c r="F16" s="56" t="s">
        <v>90</v>
      </c>
      <c r="G16" s="56" t="s">
        <v>94</v>
      </c>
      <c r="H16" s="427" t="s">
        <v>83</v>
      </c>
      <c r="I16" s="428"/>
      <c r="J16" s="427" t="s">
        <v>82</v>
      </c>
      <c r="K16" s="428"/>
      <c r="L16" s="431">
        <v>43845</v>
      </c>
      <c r="M16" s="428"/>
      <c r="N16" s="55">
        <v>44196</v>
      </c>
      <c r="O16" s="54" t="s">
        <v>89</v>
      </c>
      <c r="P16" s="280"/>
      <c r="Q16" s="198" t="s">
        <v>31</v>
      </c>
      <c r="R16" s="280"/>
      <c r="S16" s="280" t="s">
        <v>584</v>
      </c>
      <c r="T16" s="104" t="s">
        <v>994</v>
      </c>
    </row>
    <row r="17" spans="1:20" ht="284.25" customHeight="1">
      <c r="A17" s="56" t="s">
        <v>88</v>
      </c>
      <c r="B17" s="429">
        <v>59131</v>
      </c>
      <c r="C17" s="430"/>
      <c r="D17" s="56" t="s">
        <v>93</v>
      </c>
      <c r="E17" s="56" t="s">
        <v>91</v>
      </c>
      <c r="F17" s="56" t="s">
        <v>90</v>
      </c>
      <c r="G17" s="56" t="s">
        <v>828</v>
      </c>
      <c r="H17" s="427" t="s">
        <v>83</v>
      </c>
      <c r="I17" s="428"/>
      <c r="J17" s="427" t="s">
        <v>82</v>
      </c>
      <c r="K17" s="428"/>
      <c r="L17" s="431">
        <v>43845</v>
      </c>
      <c r="M17" s="428"/>
      <c r="N17" s="55">
        <v>44196</v>
      </c>
      <c r="O17" s="54" t="s">
        <v>829</v>
      </c>
      <c r="P17" s="280"/>
      <c r="Q17" s="198" t="s">
        <v>20</v>
      </c>
      <c r="R17" s="280"/>
      <c r="S17" s="280" t="s">
        <v>584</v>
      </c>
      <c r="T17" s="281" t="s">
        <v>995</v>
      </c>
    </row>
    <row r="18" spans="1:20" ht="281.25" customHeight="1">
      <c r="A18" s="56" t="s">
        <v>88</v>
      </c>
      <c r="B18" s="429">
        <v>59144</v>
      </c>
      <c r="C18" s="430"/>
      <c r="D18" s="56" t="s">
        <v>92</v>
      </c>
      <c r="E18" s="56" t="s">
        <v>91</v>
      </c>
      <c r="F18" s="56" t="s">
        <v>90</v>
      </c>
      <c r="G18" s="56" t="s">
        <v>828</v>
      </c>
      <c r="H18" s="427" t="s">
        <v>83</v>
      </c>
      <c r="I18" s="428"/>
      <c r="J18" s="427" t="s">
        <v>82</v>
      </c>
      <c r="K18" s="428"/>
      <c r="L18" s="431">
        <v>43845</v>
      </c>
      <c r="M18" s="428"/>
      <c r="N18" s="55">
        <v>44196</v>
      </c>
      <c r="O18" s="54" t="s">
        <v>829</v>
      </c>
      <c r="P18" s="280"/>
      <c r="Q18" s="198" t="s">
        <v>20</v>
      </c>
      <c r="R18" s="280"/>
      <c r="S18" s="280" t="s">
        <v>584</v>
      </c>
      <c r="T18" s="281" t="s">
        <v>996</v>
      </c>
    </row>
    <row r="19" spans="1:20" ht="216.75" customHeight="1">
      <c r="A19" s="56" t="s">
        <v>88</v>
      </c>
      <c r="B19" s="429"/>
      <c r="C19" s="430"/>
      <c r="D19" s="56" t="s">
        <v>87</v>
      </c>
      <c r="E19" s="56" t="s">
        <v>86</v>
      </c>
      <c r="F19" s="56" t="s">
        <v>85</v>
      </c>
      <c r="G19" s="56" t="s">
        <v>84</v>
      </c>
      <c r="H19" s="427" t="s">
        <v>83</v>
      </c>
      <c r="I19" s="428"/>
      <c r="J19" s="427" t="s">
        <v>82</v>
      </c>
      <c r="K19" s="428"/>
      <c r="L19" s="431">
        <v>43845</v>
      </c>
      <c r="M19" s="428"/>
      <c r="N19" s="55">
        <v>44196</v>
      </c>
      <c r="O19" s="54" t="s">
        <v>830</v>
      </c>
      <c r="P19" s="282"/>
      <c r="Q19" s="198" t="s">
        <v>20</v>
      </c>
      <c r="R19" s="283"/>
      <c r="S19" s="280" t="s">
        <v>584</v>
      </c>
      <c r="T19" s="281" t="s">
        <v>997</v>
      </c>
    </row>
  </sheetData>
  <mergeCells count="41">
    <mergeCell ref="P13:Q13"/>
    <mergeCell ref="S13:S14"/>
    <mergeCell ref="T13:T14"/>
    <mergeCell ref="B19:C19"/>
    <mergeCell ref="H19:I19"/>
    <mergeCell ref="J19:K19"/>
    <mergeCell ref="L19:M19"/>
    <mergeCell ref="H15:I15"/>
    <mergeCell ref="J15:K15"/>
    <mergeCell ref="L15:M15"/>
    <mergeCell ref="B18:C18"/>
    <mergeCell ref="H18:I18"/>
    <mergeCell ref="J18:K18"/>
    <mergeCell ref="L18:M18"/>
    <mergeCell ref="A13:O13"/>
    <mergeCell ref="A14:E14"/>
    <mergeCell ref="A1:O1"/>
    <mergeCell ref="A2:B2"/>
    <mergeCell ref="C2:H2"/>
    <mergeCell ref="K3:L4"/>
    <mergeCell ref="M3:O4"/>
    <mergeCell ref="A4:B5"/>
    <mergeCell ref="C4:H5"/>
    <mergeCell ref="K6:L7"/>
    <mergeCell ref="M6:O7"/>
    <mergeCell ref="A7:B9"/>
    <mergeCell ref="C7:H9"/>
    <mergeCell ref="K9:O11"/>
    <mergeCell ref="A11:B12"/>
    <mergeCell ref="C11:H12"/>
    <mergeCell ref="F14:K14"/>
    <mergeCell ref="L14:O14"/>
    <mergeCell ref="B15:C15"/>
    <mergeCell ref="B16:C16"/>
    <mergeCell ref="B17:C17"/>
    <mergeCell ref="H16:I16"/>
    <mergeCell ref="H17:I17"/>
    <mergeCell ref="J16:K16"/>
    <mergeCell ref="L16:M16"/>
    <mergeCell ref="J17:K17"/>
    <mergeCell ref="L17:M17"/>
  </mergeCells>
  <conditionalFormatting sqref="Q16">
    <cfRule type="cellIs" dxfId="828" priority="31" operator="equal">
      <formula>"Vencida"</formula>
    </cfRule>
    <cfRule type="cellIs" dxfId="827" priority="32" operator="equal">
      <formula>"No Cumplida"</formula>
    </cfRule>
    <cfRule type="cellIs" dxfId="826" priority="33" operator="equal">
      <formula>"En Avance"</formula>
    </cfRule>
    <cfRule type="cellIs" dxfId="825" priority="34" operator="equal">
      <formula>"Cumplida (FT)"</formula>
    </cfRule>
    <cfRule type="cellIs" dxfId="824" priority="35" operator="equal">
      <formula>"Cumplida (DT)"</formula>
    </cfRule>
    <cfRule type="cellIs" dxfId="823" priority="36" operator="equal">
      <formula>"Sin Avance"</formula>
    </cfRule>
  </conditionalFormatting>
  <conditionalFormatting sqref="Q17">
    <cfRule type="cellIs" dxfId="822" priority="25" operator="equal">
      <formula>"Vencida"</formula>
    </cfRule>
    <cfRule type="cellIs" dxfId="821" priority="26" operator="equal">
      <formula>"No Cumplida"</formula>
    </cfRule>
    <cfRule type="cellIs" dxfId="820" priority="27" operator="equal">
      <formula>"En Avance"</formula>
    </cfRule>
    <cfRule type="cellIs" dxfId="819" priority="28" operator="equal">
      <formula>"Cumplida (FT)"</formula>
    </cfRule>
    <cfRule type="cellIs" dxfId="818" priority="29" operator="equal">
      <formula>"Cumplida (DT)"</formula>
    </cfRule>
    <cfRule type="cellIs" dxfId="817" priority="30" operator="equal">
      <formula>"Sin Avance"</formula>
    </cfRule>
  </conditionalFormatting>
  <conditionalFormatting sqref="Q18">
    <cfRule type="cellIs" dxfId="816" priority="7" operator="equal">
      <formula>"Vencida"</formula>
    </cfRule>
    <cfRule type="cellIs" dxfId="815" priority="8" operator="equal">
      <formula>"No Cumplida"</formula>
    </cfRule>
    <cfRule type="cellIs" dxfId="814" priority="9" operator="equal">
      <formula>"En Avance"</formula>
    </cfRule>
    <cfRule type="cellIs" dxfId="813" priority="10" operator="equal">
      <formula>"Cumplida (FT)"</formula>
    </cfRule>
    <cfRule type="cellIs" dxfId="812" priority="11" operator="equal">
      <formula>"Cumplida (DT)"</formula>
    </cfRule>
    <cfRule type="cellIs" dxfId="811" priority="12" operator="equal">
      <formula>"Sin Avance"</formula>
    </cfRule>
  </conditionalFormatting>
  <conditionalFormatting sqref="Q19">
    <cfRule type="cellIs" dxfId="810" priority="1" operator="equal">
      <formula>"Vencida"</formula>
    </cfRule>
    <cfRule type="cellIs" dxfId="809" priority="2" operator="equal">
      <formula>"No Cumplida"</formula>
    </cfRule>
    <cfRule type="cellIs" dxfId="808" priority="3" operator="equal">
      <formula>"En Avance"</formula>
    </cfRule>
    <cfRule type="cellIs" dxfId="807" priority="4" operator="equal">
      <formula>"Cumplida (FT)"</formula>
    </cfRule>
    <cfRule type="cellIs" dxfId="806" priority="5" operator="equal">
      <formula>"Cumplida (DT)"</formula>
    </cfRule>
    <cfRule type="cellIs" dxfId="805" priority="6" operator="equal">
      <formula>"Sin Avance"</formula>
    </cfRule>
  </conditionalFormatting>
  <dataValidations count="1">
    <dataValidation type="list" allowBlank="1" showInputMessage="1" showErrorMessage="1" sqref="WVY983056:WVY98305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2:Q65554 JM65552:JM65554 TI65552:TI65554 ADE65552:ADE65554 ANA65552:ANA65554 AWW65552:AWW65554 BGS65552:BGS65554 BQO65552:BQO65554 CAK65552:CAK65554 CKG65552:CKG65554 CUC65552:CUC65554 DDY65552:DDY65554 DNU65552:DNU65554 DXQ65552:DXQ65554 EHM65552:EHM65554 ERI65552:ERI65554 FBE65552:FBE65554 FLA65552:FLA65554 FUW65552:FUW65554 GES65552:GES65554 GOO65552:GOO65554 GYK65552:GYK65554 HIG65552:HIG65554 HSC65552:HSC65554 IBY65552:IBY65554 ILU65552:ILU65554 IVQ65552:IVQ65554 JFM65552:JFM65554 JPI65552:JPI65554 JZE65552:JZE65554 KJA65552:KJA65554 KSW65552:KSW65554 LCS65552:LCS65554 LMO65552:LMO65554 LWK65552:LWK65554 MGG65552:MGG65554 MQC65552:MQC65554 MZY65552:MZY65554 NJU65552:NJU65554 NTQ65552:NTQ65554 ODM65552:ODM65554 ONI65552:ONI65554 OXE65552:OXE65554 PHA65552:PHA65554 PQW65552:PQW65554 QAS65552:QAS65554 QKO65552:QKO65554 QUK65552:QUK65554 REG65552:REG65554 ROC65552:ROC65554 RXY65552:RXY65554 SHU65552:SHU65554 SRQ65552:SRQ65554 TBM65552:TBM65554 TLI65552:TLI65554 TVE65552:TVE65554 UFA65552:UFA65554 UOW65552:UOW65554 UYS65552:UYS65554 VIO65552:VIO65554 VSK65552:VSK65554 WCG65552:WCG65554 WMC65552:WMC65554 WVY65552:WVY65554 Q131088:Q131090 JM131088:JM131090 TI131088:TI131090 ADE131088:ADE131090 ANA131088:ANA131090 AWW131088:AWW131090 BGS131088:BGS131090 BQO131088:BQO131090 CAK131088:CAK131090 CKG131088:CKG131090 CUC131088:CUC131090 DDY131088:DDY131090 DNU131088:DNU131090 DXQ131088:DXQ131090 EHM131088:EHM131090 ERI131088:ERI131090 FBE131088:FBE131090 FLA131088:FLA131090 FUW131088:FUW131090 GES131088:GES131090 GOO131088:GOO131090 GYK131088:GYK131090 HIG131088:HIG131090 HSC131088:HSC131090 IBY131088:IBY131090 ILU131088:ILU131090 IVQ131088:IVQ131090 JFM131088:JFM131090 JPI131088:JPI131090 JZE131088:JZE131090 KJA131088:KJA131090 KSW131088:KSW131090 LCS131088:LCS131090 LMO131088:LMO131090 LWK131088:LWK131090 MGG131088:MGG131090 MQC131088:MQC131090 MZY131088:MZY131090 NJU131088:NJU131090 NTQ131088:NTQ131090 ODM131088:ODM131090 ONI131088:ONI131090 OXE131088:OXE131090 PHA131088:PHA131090 PQW131088:PQW131090 QAS131088:QAS131090 QKO131088:QKO131090 QUK131088:QUK131090 REG131088:REG131090 ROC131088:ROC131090 RXY131088:RXY131090 SHU131088:SHU131090 SRQ131088:SRQ131090 TBM131088:TBM131090 TLI131088:TLI131090 TVE131088:TVE131090 UFA131088:UFA131090 UOW131088:UOW131090 UYS131088:UYS131090 VIO131088:VIO131090 VSK131088:VSK131090 WCG131088:WCG131090 WMC131088:WMC131090 WVY131088:WVY131090 Q196624:Q196626 JM196624:JM196626 TI196624:TI196626 ADE196624:ADE196626 ANA196624:ANA196626 AWW196624:AWW196626 BGS196624:BGS196626 BQO196624:BQO196626 CAK196624:CAK196626 CKG196624:CKG196626 CUC196624:CUC196626 DDY196624:DDY196626 DNU196624:DNU196626 DXQ196624:DXQ196626 EHM196624:EHM196626 ERI196624:ERI196626 FBE196624:FBE196626 FLA196624:FLA196626 FUW196624:FUW196626 GES196624:GES196626 GOO196624:GOO196626 GYK196624:GYK196626 HIG196624:HIG196626 HSC196624:HSC196626 IBY196624:IBY196626 ILU196624:ILU196626 IVQ196624:IVQ196626 JFM196624:JFM196626 JPI196624:JPI196626 JZE196624:JZE196626 KJA196624:KJA196626 KSW196624:KSW196626 LCS196624:LCS196626 LMO196624:LMO196626 LWK196624:LWK196626 MGG196624:MGG196626 MQC196624:MQC196626 MZY196624:MZY196626 NJU196624:NJU196626 NTQ196624:NTQ196626 ODM196624:ODM196626 ONI196624:ONI196626 OXE196624:OXE196626 PHA196624:PHA196626 PQW196624:PQW196626 QAS196624:QAS196626 QKO196624:QKO196626 QUK196624:QUK196626 REG196624:REG196626 ROC196624:ROC196626 RXY196624:RXY196626 SHU196624:SHU196626 SRQ196624:SRQ196626 TBM196624:TBM196626 TLI196624:TLI196626 TVE196624:TVE196626 UFA196624:UFA196626 UOW196624:UOW196626 UYS196624:UYS196626 VIO196624:VIO196626 VSK196624:VSK196626 WCG196624:WCG196626 WMC196624:WMC196626 WVY196624:WVY196626 Q262160:Q262162 JM262160:JM262162 TI262160:TI262162 ADE262160:ADE262162 ANA262160:ANA262162 AWW262160:AWW262162 BGS262160:BGS262162 BQO262160:BQO262162 CAK262160:CAK262162 CKG262160:CKG262162 CUC262160:CUC262162 DDY262160:DDY262162 DNU262160:DNU262162 DXQ262160:DXQ262162 EHM262160:EHM262162 ERI262160:ERI262162 FBE262160:FBE262162 FLA262160:FLA262162 FUW262160:FUW262162 GES262160:GES262162 GOO262160:GOO262162 GYK262160:GYK262162 HIG262160:HIG262162 HSC262160:HSC262162 IBY262160:IBY262162 ILU262160:ILU262162 IVQ262160:IVQ262162 JFM262160:JFM262162 JPI262160:JPI262162 JZE262160:JZE262162 KJA262160:KJA262162 KSW262160:KSW262162 LCS262160:LCS262162 LMO262160:LMO262162 LWK262160:LWK262162 MGG262160:MGG262162 MQC262160:MQC262162 MZY262160:MZY262162 NJU262160:NJU262162 NTQ262160:NTQ262162 ODM262160:ODM262162 ONI262160:ONI262162 OXE262160:OXE262162 PHA262160:PHA262162 PQW262160:PQW262162 QAS262160:QAS262162 QKO262160:QKO262162 QUK262160:QUK262162 REG262160:REG262162 ROC262160:ROC262162 RXY262160:RXY262162 SHU262160:SHU262162 SRQ262160:SRQ262162 TBM262160:TBM262162 TLI262160:TLI262162 TVE262160:TVE262162 UFA262160:UFA262162 UOW262160:UOW262162 UYS262160:UYS262162 VIO262160:VIO262162 VSK262160:VSK262162 WCG262160:WCG262162 WMC262160:WMC262162 WVY262160:WVY262162 Q327696:Q327698 JM327696:JM327698 TI327696:TI327698 ADE327696:ADE327698 ANA327696:ANA327698 AWW327696:AWW327698 BGS327696:BGS327698 BQO327696:BQO327698 CAK327696:CAK327698 CKG327696:CKG327698 CUC327696:CUC327698 DDY327696:DDY327698 DNU327696:DNU327698 DXQ327696:DXQ327698 EHM327696:EHM327698 ERI327696:ERI327698 FBE327696:FBE327698 FLA327696:FLA327698 FUW327696:FUW327698 GES327696:GES327698 GOO327696:GOO327698 GYK327696:GYK327698 HIG327696:HIG327698 HSC327696:HSC327698 IBY327696:IBY327698 ILU327696:ILU327698 IVQ327696:IVQ327698 JFM327696:JFM327698 JPI327696:JPI327698 JZE327696:JZE327698 KJA327696:KJA327698 KSW327696:KSW327698 LCS327696:LCS327698 LMO327696:LMO327698 LWK327696:LWK327698 MGG327696:MGG327698 MQC327696:MQC327698 MZY327696:MZY327698 NJU327696:NJU327698 NTQ327696:NTQ327698 ODM327696:ODM327698 ONI327696:ONI327698 OXE327696:OXE327698 PHA327696:PHA327698 PQW327696:PQW327698 QAS327696:QAS327698 QKO327696:QKO327698 QUK327696:QUK327698 REG327696:REG327698 ROC327696:ROC327698 RXY327696:RXY327698 SHU327696:SHU327698 SRQ327696:SRQ327698 TBM327696:TBM327698 TLI327696:TLI327698 TVE327696:TVE327698 UFA327696:UFA327698 UOW327696:UOW327698 UYS327696:UYS327698 VIO327696:VIO327698 VSK327696:VSK327698 WCG327696:WCG327698 WMC327696:WMC327698 WVY327696:WVY327698 Q393232:Q393234 JM393232:JM393234 TI393232:TI393234 ADE393232:ADE393234 ANA393232:ANA393234 AWW393232:AWW393234 BGS393232:BGS393234 BQO393232:BQO393234 CAK393232:CAK393234 CKG393232:CKG393234 CUC393232:CUC393234 DDY393232:DDY393234 DNU393232:DNU393234 DXQ393232:DXQ393234 EHM393232:EHM393234 ERI393232:ERI393234 FBE393232:FBE393234 FLA393232:FLA393234 FUW393232:FUW393234 GES393232:GES393234 GOO393232:GOO393234 GYK393232:GYK393234 HIG393232:HIG393234 HSC393232:HSC393234 IBY393232:IBY393234 ILU393232:ILU393234 IVQ393232:IVQ393234 JFM393232:JFM393234 JPI393232:JPI393234 JZE393232:JZE393234 KJA393232:KJA393234 KSW393232:KSW393234 LCS393232:LCS393234 LMO393232:LMO393234 LWK393232:LWK393234 MGG393232:MGG393234 MQC393232:MQC393234 MZY393232:MZY393234 NJU393232:NJU393234 NTQ393232:NTQ393234 ODM393232:ODM393234 ONI393232:ONI393234 OXE393232:OXE393234 PHA393232:PHA393234 PQW393232:PQW393234 QAS393232:QAS393234 QKO393232:QKO393234 QUK393232:QUK393234 REG393232:REG393234 ROC393232:ROC393234 RXY393232:RXY393234 SHU393232:SHU393234 SRQ393232:SRQ393234 TBM393232:TBM393234 TLI393232:TLI393234 TVE393232:TVE393234 UFA393232:UFA393234 UOW393232:UOW393234 UYS393232:UYS393234 VIO393232:VIO393234 VSK393232:VSK393234 WCG393232:WCG393234 WMC393232:WMC393234 WVY393232:WVY393234 Q458768:Q458770 JM458768:JM458770 TI458768:TI458770 ADE458768:ADE458770 ANA458768:ANA458770 AWW458768:AWW458770 BGS458768:BGS458770 BQO458768:BQO458770 CAK458768:CAK458770 CKG458768:CKG458770 CUC458768:CUC458770 DDY458768:DDY458770 DNU458768:DNU458770 DXQ458768:DXQ458770 EHM458768:EHM458770 ERI458768:ERI458770 FBE458768:FBE458770 FLA458768:FLA458770 FUW458768:FUW458770 GES458768:GES458770 GOO458768:GOO458770 GYK458768:GYK458770 HIG458768:HIG458770 HSC458768:HSC458770 IBY458768:IBY458770 ILU458768:ILU458770 IVQ458768:IVQ458770 JFM458768:JFM458770 JPI458768:JPI458770 JZE458768:JZE458770 KJA458768:KJA458770 KSW458768:KSW458770 LCS458768:LCS458770 LMO458768:LMO458770 LWK458768:LWK458770 MGG458768:MGG458770 MQC458768:MQC458770 MZY458768:MZY458770 NJU458768:NJU458770 NTQ458768:NTQ458770 ODM458768:ODM458770 ONI458768:ONI458770 OXE458768:OXE458770 PHA458768:PHA458770 PQW458768:PQW458770 QAS458768:QAS458770 QKO458768:QKO458770 QUK458768:QUK458770 REG458768:REG458770 ROC458768:ROC458770 RXY458768:RXY458770 SHU458768:SHU458770 SRQ458768:SRQ458770 TBM458768:TBM458770 TLI458768:TLI458770 TVE458768:TVE458770 UFA458768:UFA458770 UOW458768:UOW458770 UYS458768:UYS458770 VIO458768:VIO458770 VSK458768:VSK458770 WCG458768:WCG458770 WMC458768:WMC458770 WVY458768:WVY458770 Q524304:Q524306 JM524304:JM524306 TI524304:TI524306 ADE524304:ADE524306 ANA524304:ANA524306 AWW524304:AWW524306 BGS524304:BGS524306 BQO524304:BQO524306 CAK524304:CAK524306 CKG524304:CKG524306 CUC524304:CUC524306 DDY524304:DDY524306 DNU524304:DNU524306 DXQ524304:DXQ524306 EHM524304:EHM524306 ERI524304:ERI524306 FBE524304:FBE524306 FLA524304:FLA524306 FUW524304:FUW524306 GES524304:GES524306 GOO524304:GOO524306 GYK524304:GYK524306 HIG524304:HIG524306 HSC524304:HSC524306 IBY524304:IBY524306 ILU524304:ILU524306 IVQ524304:IVQ524306 JFM524304:JFM524306 JPI524304:JPI524306 JZE524304:JZE524306 KJA524304:KJA524306 KSW524304:KSW524306 LCS524304:LCS524306 LMO524304:LMO524306 LWK524304:LWK524306 MGG524304:MGG524306 MQC524304:MQC524306 MZY524304:MZY524306 NJU524304:NJU524306 NTQ524304:NTQ524306 ODM524304:ODM524306 ONI524304:ONI524306 OXE524304:OXE524306 PHA524304:PHA524306 PQW524304:PQW524306 QAS524304:QAS524306 QKO524304:QKO524306 QUK524304:QUK524306 REG524304:REG524306 ROC524304:ROC524306 RXY524304:RXY524306 SHU524304:SHU524306 SRQ524304:SRQ524306 TBM524304:TBM524306 TLI524304:TLI524306 TVE524304:TVE524306 UFA524304:UFA524306 UOW524304:UOW524306 UYS524304:UYS524306 VIO524304:VIO524306 VSK524304:VSK524306 WCG524304:WCG524306 WMC524304:WMC524306 WVY524304:WVY524306 Q589840:Q589842 JM589840:JM589842 TI589840:TI589842 ADE589840:ADE589842 ANA589840:ANA589842 AWW589840:AWW589842 BGS589840:BGS589842 BQO589840:BQO589842 CAK589840:CAK589842 CKG589840:CKG589842 CUC589840:CUC589842 DDY589840:DDY589842 DNU589840:DNU589842 DXQ589840:DXQ589842 EHM589840:EHM589842 ERI589840:ERI589842 FBE589840:FBE589842 FLA589840:FLA589842 FUW589840:FUW589842 GES589840:GES589842 GOO589840:GOO589842 GYK589840:GYK589842 HIG589840:HIG589842 HSC589840:HSC589842 IBY589840:IBY589842 ILU589840:ILU589842 IVQ589840:IVQ589842 JFM589840:JFM589842 JPI589840:JPI589842 JZE589840:JZE589842 KJA589840:KJA589842 KSW589840:KSW589842 LCS589840:LCS589842 LMO589840:LMO589842 LWK589840:LWK589842 MGG589840:MGG589842 MQC589840:MQC589842 MZY589840:MZY589842 NJU589840:NJU589842 NTQ589840:NTQ589842 ODM589840:ODM589842 ONI589840:ONI589842 OXE589840:OXE589842 PHA589840:PHA589842 PQW589840:PQW589842 QAS589840:QAS589842 QKO589840:QKO589842 QUK589840:QUK589842 REG589840:REG589842 ROC589840:ROC589842 RXY589840:RXY589842 SHU589840:SHU589842 SRQ589840:SRQ589842 TBM589840:TBM589842 TLI589840:TLI589842 TVE589840:TVE589842 UFA589840:UFA589842 UOW589840:UOW589842 UYS589840:UYS589842 VIO589840:VIO589842 VSK589840:VSK589842 WCG589840:WCG589842 WMC589840:WMC589842 WVY589840:WVY589842 Q655376:Q655378 JM655376:JM655378 TI655376:TI655378 ADE655376:ADE655378 ANA655376:ANA655378 AWW655376:AWW655378 BGS655376:BGS655378 BQO655376:BQO655378 CAK655376:CAK655378 CKG655376:CKG655378 CUC655376:CUC655378 DDY655376:DDY655378 DNU655376:DNU655378 DXQ655376:DXQ655378 EHM655376:EHM655378 ERI655376:ERI655378 FBE655376:FBE655378 FLA655376:FLA655378 FUW655376:FUW655378 GES655376:GES655378 GOO655376:GOO655378 GYK655376:GYK655378 HIG655376:HIG655378 HSC655376:HSC655378 IBY655376:IBY655378 ILU655376:ILU655378 IVQ655376:IVQ655378 JFM655376:JFM655378 JPI655376:JPI655378 JZE655376:JZE655378 KJA655376:KJA655378 KSW655376:KSW655378 LCS655376:LCS655378 LMO655376:LMO655378 LWK655376:LWK655378 MGG655376:MGG655378 MQC655376:MQC655378 MZY655376:MZY655378 NJU655376:NJU655378 NTQ655376:NTQ655378 ODM655376:ODM655378 ONI655376:ONI655378 OXE655376:OXE655378 PHA655376:PHA655378 PQW655376:PQW655378 QAS655376:QAS655378 QKO655376:QKO655378 QUK655376:QUK655378 REG655376:REG655378 ROC655376:ROC655378 RXY655376:RXY655378 SHU655376:SHU655378 SRQ655376:SRQ655378 TBM655376:TBM655378 TLI655376:TLI655378 TVE655376:TVE655378 UFA655376:UFA655378 UOW655376:UOW655378 UYS655376:UYS655378 VIO655376:VIO655378 VSK655376:VSK655378 WCG655376:WCG655378 WMC655376:WMC655378 WVY655376:WVY655378 Q720912:Q720914 JM720912:JM720914 TI720912:TI720914 ADE720912:ADE720914 ANA720912:ANA720914 AWW720912:AWW720914 BGS720912:BGS720914 BQO720912:BQO720914 CAK720912:CAK720914 CKG720912:CKG720914 CUC720912:CUC720914 DDY720912:DDY720914 DNU720912:DNU720914 DXQ720912:DXQ720914 EHM720912:EHM720914 ERI720912:ERI720914 FBE720912:FBE720914 FLA720912:FLA720914 FUW720912:FUW720914 GES720912:GES720914 GOO720912:GOO720914 GYK720912:GYK720914 HIG720912:HIG720914 HSC720912:HSC720914 IBY720912:IBY720914 ILU720912:ILU720914 IVQ720912:IVQ720914 JFM720912:JFM720914 JPI720912:JPI720914 JZE720912:JZE720914 KJA720912:KJA720914 KSW720912:KSW720914 LCS720912:LCS720914 LMO720912:LMO720914 LWK720912:LWK720914 MGG720912:MGG720914 MQC720912:MQC720914 MZY720912:MZY720914 NJU720912:NJU720914 NTQ720912:NTQ720914 ODM720912:ODM720914 ONI720912:ONI720914 OXE720912:OXE720914 PHA720912:PHA720914 PQW720912:PQW720914 QAS720912:QAS720914 QKO720912:QKO720914 QUK720912:QUK720914 REG720912:REG720914 ROC720912:ROC720914 RXY720912:RXY720914 SHU720912:SHU720914 SRQ720912:SRQ720914 TBM720912:TBM720914 TLI720912:TLI720914 TVE720912:TVE720914 UFA720912:UFA720914 UOW720912:UOW720914 UYS720912:UYS720914 VIO720912:VIO720914 VSK720912:VSK720914 WCG720912:WCG720914 WMC720912:WMC720914 WVY720912:WVY720914 Q786448:Q786450 JM786448:JM786450 TI786448:TI786450 ADE786448:ADE786450 ANA786448:ANA786450 AWW786448:AWW786450 BGS786448:BGS786450 BQO786448:BQO786450 CAK786448:CAK786450 CKG786448:CKG786450 CUC786448:CUC786450 DDY786448:DDY786450 DNU786448:DNU786450 DXQ786448:DXQ786450 EHM786448:EHM786450 ERI786448:ERI786450 FBE786448:FBE786450 FLA786448:FLA786450 FUW786448:FUW786450 GES786448:GES786450 GOO786448:GOO786450 GYK786448:GYK786450 HIG786448:HIG786450 HSC786448:HSC786450 IBY786448:IBY786450 ILU786448:ILU786450 IVQ786448:IVQ786450 JFM786448:JFM786450 JPI786448:JPI786450 JZE786448:JZE786450 KJA786448:KJA786450 KSW786448:KSW786450 LCS786448:LCS786450 LMO786448:LMO786450 LWK786448:LWK786450 MGG786448:MGG786450 MQC786448:MQC786450 MZY786448:MZY786450 NJU786448:NJU786450 NTQ786448:NTQ786450 ODM786448:ODM786450 ONI786448:ONI786450 OXE786448:OXE786450 PHA786448:PHA786450 PQW786448:PQW786450 QAS786448:QAS786450 QKO786448:QKO786450 QUK786448:QUK786450 REG786448:REG786450 ROC786448:ROC786450 RXY786448:RXY786450 SHU786448:SHU786450 SRQ786448:SRQ786450 TBM786448:TBM786450 TLI786448:TLI786450 TVE786448:TVE786450 UFA786448:UFA786450 UOW786448:UOW786450 UYS786448:UYS786450 VIO786448:VIO786450 VSK786448:VSK786450 WCG786448:WCG786450 WMC786448:WMC786450 WVY786448:WVY786450 Q851984:Q851986 JM851984:JM851986 TI851984:TI851986 ADE851984:ADE851986 ANA851984:ANA851986 AWW851984:AWW851986 BGS851984:BGS851986 BQO851984:BQO851986 CAK851984:CAK851986 CKG851984:CKG851986 CUC851984:CUC851986 DDY851984:DDY851986 DNU851984:DNU851986 DXQ851984:DXQ851986 EHM851984:EHM851986 ERI851984:ERI851986 FBE851984:FBE851986 FLA851984:FLA851986 FUW851984:FUW851986 GES851984:GES851986 GOO851984:GOO851986 GYK851984:GYK851986 HIG851984:HIG851986 HSC851984:HSC851986 IBY851984:IBY851986 ILU851984:ILU851986 IVQ851984:IVQ851986 JFM851984:JFM851986 JPI851984:JPI851986 JZE851984:JZE851986 KJA851984:KJA851986 KSW851984:KSW851986 LCS851984:LCS851986 LMO851984:LMO851986 LWK851984:LWK851986 MGG851984:MGG851986 MQC851984:MQC851986 MZY851984:MZY851986 NJU851984:NJU851986 NTQ851984:NTQ851986 ODM851984:ODM851986 ONI851984:ONI851986 OXE851984:OXE851986 PHA851984:PHA851986 PQW851984:PQW851986 QAS851984:QAS851986 QKO851984:QKO851986 QUK851984:QUK851986 REG851984:REG851986 ROC851984:ROC851986 RXY851984:RXY851986 SHU851984:SHU851986 SRQ851984:SRQ851986 TBM851984:TBM851986 TLI851984:TLI851986 TVE851984:TVE851986 UFA851984:UFA851986 UOW851984:UOW851986 UYS851984:UYS851986 VIO851984:VIO851986 VSK851984:VSK851986 WCG851984:WCG851986 WMC851984:WMC851986 WVY851984:WVY851986 Q917520:Q917522 JM917520:JM917522 TI917520:TI917522 ADE917520:ADE917522 ANA917520:ANA917522 AWW917520:AWW917522 BGS917520:BGS917522 BQO917520:BQO917522 CAK917520:CAK917522 CKG917520:CKG917522 CUC917520:CUC917522 DDY917520:DDY917522 DNU917520:DNU917522 DXQ917520:DXQ917522 EHM917520:EHM917522 ERI917520:ERI917522 FBE917520:FBE917522 FLA917520:FLA917522 FUW917520:FUW917522 GES917520:GES917522 GOO917520:GOO917522 GYK917520:GYK917522 HIG917520:HIG917522 HSC917520:HSC917522 IBY917520:IBY917522 ILU917520:ILU917522 IVQ917520:IVQ917522 JFM917520:JFM917522 JPI917520:JPI917522 JZE917520:JZE917522 KJA917520:KJA917522 KSW917520:KSW917522 LCS917520:LCS917522 LMO917520:LMO917522 LWK917520:LWK917522 MGG917520:MGG917522 MQC917520:MQC917522 MZY917520:MZY917522 NJU917520:NJU917522 NTQ917520:NTQ917522 ODM917520:ODM917522 ONI917520:ONI917522 OXE917520:OXE917522 PHA917520:PHA917522 PQW917520:PQW917522 QAS917520:QAS917522 QKO917520:QKO917522 QUK917520:QUK917522 REG917520:REG917522 ROC917520:ROC917522 RXY917520:RXY917522 SHU917520:SHU917522 SRQ917520:SRQ917522 TBM917520:TBM917522 TLI917520:TLI917522 TVE917520:TVE917522 UFA917520:UFA917522 UOW917520:UOW917522 UYS917520:UYS917522 VIO917520:VIO917522 VSK917520:VSK917522 WCG917520:WCG917522 WMC917520:WMC917522 WVY917520:WVY917522 Q983056:Q983058 JM983056:JM983058 TI983056:TI983058 ADE983056:ADE983058 ANA983056:ANA983058 AWW983056:AWW983058 BGS983056:BGS983058 BQO983056:BQO983058 CAK983056:CAK983058 CKG983056:CKG983058 CUC983056:CUC983058 DDY983056:DDY983058 DNU983056:DNU983058 DXQ983056:DXQ983058 EHM983056:EHM983058 ERI983056:ERI983058 FBE983056:FBE983058 FLA983056:FLA983058 FUW983056:FUW983058 GES983056:GES983058 GOO983056:GOO983058 GYK983056:GYK983058 HIG983056:HIG983058 HSC983056:HSC983058 IBY983056:IBY983058 ILU983056:ILU983058 IVQ983056:IVQ983058 JFM983056:JFM983058 JPI983056:JPI983058 JZE983056:JZE983058 KJA983056:KJA983058 KSW983056:KSW983058 LCS983056:LCS983058 LMO983056:LMO983058 LWK983056:LWK983058 MGG983056:MGG983058 MQC983056:MQC983058 MZY983056:MZY983058 NJU983056:NJU983058 NTQ983056:NTQ983058 ODM983056:ODM983058 ONI983056:ONI983058 OXE983056:OXE983058 PHA983056:PHA983058 PQW983056:PQW983058 QAS983056:QAS983058 QKO983056:QKO983058 QUK983056:QUK983058 REG983056:REG983058 ROC983056:ROC983058 RXY983056:RXY983058 SHU983056:SHU983058 SRQ983056:SRQ983058 TBM983056:TBM983058 TLI983056:TLI983058 TVE983056:TVE983058 UFA983056:UFA983058 UOW983056:UOW983058 UYS983056:UYS983058 VIO983056:VIO983058 VSK983056:VSK983058 WCG983056:WCG983058 WMC983056:WMC983058">
      <formula1>bvxbv</formula1>
    </dataValidation>
  </dataValidations>
  <printOptions horizontalCentered="1"/>
  <pageMargins left="0.70866141732283472" right="0.70866141732283472" top="0.74803149606299213" bottom="0.74803149606299213" header="0.31496062992125984" footer="0.31496062992125984"/>
  <pageSetup paperSize="9" scale="24"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Hoja1!$A$1:$A$7</xm:f>
          </x14:formula1>
          <xm:sqref>Q16:Q19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L31"/>
  <sheetViews>
    <sheetView topLeftCell="D28" zoomScale="80" zoomScaleNormal="80" workbookViewId="0">
      <selection sqref="A1:F1"/>
    </sheetView>
  </sheetViews>
  <sheetFormatPr baseColWidth="10" defaultRowHeight="15"/>
  <cols>
    <col min="1" max="1" width="17.42578125" customWidth="1"/>
    <col min="2" max="2" width="4.7109375" customWidth="1"/>
    <col min="3" max="3" width="38" customWidth="1"/>
    <col min="4" max="4" width="28.7109375" customWidth="1"/>
    <col min="5" max="5" width="18.42578125" customWidth="1"/>
    <col min="6" max="6" width="14.140625" customWidth="1"/>
    <col min="7" max="7" width="1.7109375" customWidth="1"/>
    <col min="8" max="8" width="15.7109375" customWidth="1"/>
    <col min="9" max="9" width="20.140625" customWidth="1"/>
    <col min="10" max="10" width="15" customWidth="1"/>
    <col min="11" max="11" width="16.7109375" customWidth="1"/>
    <col min="12" max="12" width="62.7109375" customWidth="1"/>
  </cols>
  <sheetData>
    <row r="1" spans="1:12" ht="36.75" customHeight="1" thickBot="1">
      <c r="A1" s="406" t="s">
        <v>0</v>
      </c>
      <c r="B1" s="407"/>
      <c r="C1" s="407"/>
      <c r="D1" s="407"/>
      <c r="E1" s="407"/>
      <c r="F1" s="408"/>
      <c r="G1" s="1"/>
      <c r="H1" s="409" t="s">
        <v>853</v>
      </c>
      <c r="I1" s="410"/>
      <c r="J1" s="410"/>
      <c r="K1" s="410"/>
      <c r="L1" s="411"/>
    </row>
    <row r="2" spans="1:12" ht="81" customHeight="1" thickBot="1">
      <c r="A2" s="3" t="s">
        <v>121</v>
      </c>
      <c r="B2" s="412" t="s">
        <v>122</v>
      </c>
      <c r="C2" s="462"/>
      <c r="D2" s="462"/>
      <c r="E2" s="462"/>
      <c r="F2" s="463"/>
      <c r="G2" s="57"/>
      <c r="H2" s="64" t="s">
        <v>3</v>
      </c>
      <c r="I2" s="65"/>
      <c r="J2" s="66">
        <v>43951</v>
      </c>
      <c r="K2" s="414" t="s">
        <v>4</v>
      </c>
      <c r="L2" s="414" t="s">
        <v>5</v>
      </c>
    </row>
    <row r="3" spans="1:12" ht="26.25" thickBot="1">
      <c r="A3" s="5" t="s">
        <v>6</v>
      </c>
      <c r="B3" s="406" t="s">
        <v>7</v>
      </c>
      <c r="C3" s="408"/>
      <c r="D3" s="6" t="s">
        <v>8</v>
      </c>
      <c r="E3" s="6" t="s">
        <v>9</v>
      </c>
      <c r="F3" s="7" t="s">
        <v>10</v>
      </c>
      <c r="G3" s="2"/>
      <c r="H3" s="67" t="s">
        <v>123</v>
      </c>
      <c r="I3" s="68" t="s">
        <v>124</v>
      </c>
      <c r="J3" s="68" t="s">
        <v>125</v>
      </c>
      <c r="K3" s="415"/>
      <c r="L3" s="415"/>
    </row>
    <row r="4" spans="1:12" ht="15.75" thickBot="1">
      <c r="A4" s="460" t="s">
        <v>126</v>
      </c>
      <c r="B4" s="9"/>
      <c r="C4" s="10" t="s">
        <v>127</v>
      </c>
      <c r="D4" s="9"/>
      <c r="E4" s="9"/>
      <c r="F4" s="26"/>
      <c r="G4" s="4"/>
      <c r="H4" s="11">
        <v>9</v>
      </c>
      <c r="I4" s="12">
        <f>+COUNTIF(I5:I13,"Cumplida "&amp;"*")</f>
        <v>5</v>
      </c>
      <c r="J4" s="15">
        <f>IFERROR(+I4/H4,"No se programaron actividades relacionadas con este objetivo")</f>
        <v>0.55555555555555558</v>
      </c>
      <c r="K4" s="13"/>
      <c r="L4" s="14"/>
    </row>
    <row r="5" spans="1:12" ht="140.25">
      <c r="A5" s="461"/>
      <c r="B5" s="27">
        <v>1</v>
      </c>
      <c r="C5" s="58" t="s">
        <v>174</v>
      </c>
      <c r="D5" s="58" t="s">
        <v>175</v>
      </c>
      <c r="E5" s="59" t="s">
        <v>128</v>
      </c>
      <c r="F5" s="48">
        <v>43861</v>
      </c>
      <c r="G5" s="2"/>
      <c r="H5" s="31"/>
      <c r="I5" s="21" t="s">
        <v>21</v>
      </c>
      <c r="J5" s="27"/>
      <c r="K5" s="23" t="s">
        <v>638</v>
      </c>
      <c r="L5" s="39" t="s">
        <v>831</v>
      </c>
    </row>
    <row r="6" spans="1:12" ht="176.25" customHeight="1">
      <c r="A6" s="461"/>
      <c r="B6" s="60">
        <v>2</v>
      </c>
      <c r="C6" s="58" t="s">
        <v>176</v>
      </c>
      <c r="D6" s="58" t="s">
        <v>177</v>
      </c>
      <c r="E6" s="59" t="s">
        <v>128</v>
      </c>
      <c r="F6" s="48">
        <v>43921</v>
      </c>
      <c r="G6" s="2"/>
      <c r="H6" s="31"/>
      <c r="I6" s="21" t="s">
        <v>21</v>
      </c>
      <c r="J6" s="27"/>
      <c r="K6" s="23" t="s">
        <v>638</v>
      </c>
      <c r="L6" s="24" t="s">
        <v>803</v>
      </c>
    </row>
    <row r="7" spans="1:12" ht="200.25" customHeight="1">
      <c r="A7" s="461"/>
      <c r="B7" s="60">
        <v>3</v>
      </c>
      <c r="C7" s="58" t="s">
        <v>129</v>
      </c>
      <c r="D7" s="58" t="s">
        <v>130</v>
      </c>
      <c r="E7" s="59" t="s">
        <v>128</v>
      </c>
      <c r="F7" s="48">
        <v>43921</v>
      </c>
      <c r="G7" s="2"/>
      <c r="H7" s="31"/>
      <c r="I7" s="21" t="s">
        <v>64</v>
      </c>
      <c r="J7" s="27"/>
      <c r="K7" s="23" t="s">
        <v>638</v>
      </c>
      <c r="L7" s="39" t="s">
        <v>841</v>
      </c>
    </row>
    <row r="8" spans="1:12" ht="76.5">
      <c r="A8" s="461"/>
      <c r="B8" s="27">
        <v>4</v>
      </c>
      <c r="C8" s="58" t="s">
        <v>131</v>
      </c>
      <c r="D8" s="58" t="s">
        <v>132</v>
      </c>
      <c r="E8" s="59" t="s">
        <v>128</v>
      </c>
      <c r="F8" s="48">
        <v>43921</v>
      </c>
      <c r="G8" s="2"/>
      <c r="H8" s="31"/>
      <c r="I8" s="21" t="s">
        <v>21</v>
      </c>
      <c r="J8" s="27"/>
      <c r="K8" s="23" t="s">
        <v>638</v>
      </c>
      <c r="L8" s="36" t="s">
        <v>804</v>
      </c>
    </row>
    <row r="9" spans="1:12" ht="127.5">
      <c r="A9" s="461"/>
      <c r="B9" s="60">
        <v>5</v>
      </c>
      <c r="C9" s="58" t="s">
        <v>178</v>
      </c>
      <c r="D9" s="58" t="s">
        <v>133</v>
      </c>
      <c r="E9" s="59" t="s">
        <v>128</v>
      </c>
      <c r="F9" s="48">
        <v>43951</v>
      </c>
      <c r="G9" s="2"/>
      <c r="H9" s="31"/>
      <c r="I9" s="21" t="s">
        <v>21</v>
      </c>
      <c r="J9" s="27"/>
      <c r="K9" s="23" t="s">
        <v>638</v>
      </c>
      <c r="L9" s="36" t="s">
        <v>805</v>
      </c>
    </row>
    <row r="10" spans="1:12" ht="51">
      <c r="A10" s="461"/>
      <c r="B10" s="60">
        <v>6</v>
      </c>
      <c r="C10" s="58" t="s">
        <v>134</v>
      </c>
      <c r="D10" s="58" t="s">
        <v>135</v>
      </c>
      <c r="E10" s="59" t="s">
        <v>136</v>
      </c>
      <c r="F10" s="48">
        <v>44180</v>
      </c>
      <c r="G10" s="2"/>
      <c r="H10" s="31"/>
      <c r="I10" s="21" t="s">
        <v>31</v>
      </c>
      <c r="J10" s="27"/>
      <c r="K10" s="23" t="s">
        <v>638</v>
      </c>
      <c r="L10" s="36" t="s">
        <v>806</v>
      </c>
    </row>
    <row r="11" spans="1:12" ht="63.75">
      <c r="A11" s="461"/>
      <c r="B11" s="27">
        <v>7</v>
      </c>
      <c r="C11" s="58" t="s">
        <v>137</v>
      </c>
      <c r="D11" s="58" t="s">
        <v>138</v>
      </c>
      <c r="E11" s="59" t="s">
        <v>139</v>
      </c>
      <c r="F11" s="61">
        <v>44180</v>
      </c>
      <c r="G11" s="2"/>
      <c r="H11" s="31"/>
      <c r="I11" s="21" t="s">
        <v>20</v>
      </c>
      <c r="J11" s="27"/>
      <c r="K11" s="23" t="s">
        <v>638</v>
      </c>
      <c r="L11" s="33" t="s">
        <v>807</v>
      </c>
    </row>
    <row r="12" spans="1:12" ht="51">
      <c r="A12" s="461"/>
      <c r="B12" s="60">
        <v>8</v>
      </c>
      <c r="C12" s="58" t="s">
        <v>140</v>
      </c>
      <c r="D12" s="58" t="s">
        <v>141</v>
      </c>
      <c r="E12" s="59" t="s">
        <v>128</v>
      </c>
      <c r="F12" s="61">
        <v>44012</v>
      </c>
      <c r="G12" s="2"/>
      <c r="H12" s="31"/>
      <c r="I12" s="21" t="s">
        <v>31</v>
      </c>
      <c r="J12" s="27"/>
      <c r="K12" s="23" t="s">
        <v>638</v>
      </c>
      <c r="L12" s="36" t="s">
        <v>808</v>
      </c>
    </row>
    <row r="13" spans="1:12" ht="66.75" customHeight="1" thickBot="1">
      <c r="A13" s="461"/>
      <c r="B13" s="60">
        <v>9</v>
      </c>
      <c r="C13" s="58" t="s">
        <v>142</v>
      </c>
      <c r="D13" s="58" t="s">
        <v>143</v>
      </c>
      <c r="E13" s="59" t="s">
        <v>128</v>
      </c>
      <c r="F13" s="61">
        <v>44135</v>
      </c>
      <c r="G13" s="2"/>
      <c r="H13" s="31"/>
      <c r="I13" s="21" t="s">
        <v>31</v>
      </c>
      <c r="J13" s="27"/>
      <c r="K13" s="23" t="s">
        <v>638</v>
      </c>
      <c r="L13" s="36" t="s">
        <v>809</v>
      </c>
    </row>
    <row r="14" spans="1:12" ht="26.25" thickBot="1">
      <c r="A14" s="416" t="s">
        <v>14</v>
      </c>
      <c r="B14" s="9"/>
      <c r="C14" s="10" t="s">
        <v>144</v>
      </c>
      <c r="D14" s="9"/>
      <c r="E14" s="9"/>
      <c r="F14" s="26"/>
      <c r="G14" s="4"/>
      <c r="H14" s="11">
        <v>2</v>
      </c>
      <c r="I14" s="12">
        <f>+COUNTIF(I15:I16,"Cumplida "&amp;"*")</f>
        <v>0</v>
      </c>
      <c r="J14" s="15">
        <f>IFERROR(+I14/H14,"No se programaron actividades relacionadas con este objetivo")</f>
        <v>0</v>
      </c>
      <c r="K14" s="13"/>
      <c r="L14" s="14"/>
    </row>
    <row r="15" spans="1:12" ht="57.75" customHeight="1">
      <c r="A15" s="417"/>
      <c r="B15" s="29">
        <v>10</v>
      </c>
      <c r="C15" s="58" t="s">
        <v>145</v>
      </c>
      <c r="D15" s="58" t="s">
        <v>146</v>
      </c>
      <c r="E15" s="59" t="s">
        <v>128</v>
      </c>
      <c r="F15" s="48">
        <v>44180</v>
      </c>
      <c r="G15" s="2"/>
      <c r="H15" s="31"/>
      <c r="I15" s="21" t="s">
        <v>31</v>
      </c>
      <c r="J15" s="27"/>
      <c r="K15" s="23" t="s">
        <v>638</v>
      </c>
      <c r="L15" s="36" t="s">
        <v>810</v>
      </c>
    </row>
    <row r="16" spans="1:12" ht="63.75" customHeight="1" thickBot="1">
      <c r="A16" s="417"/>
      <c r="B16" s="29">
        <v>11</v>
      </c>
      <c r="C16" s="58" t="s">
        <v>148</v>
      </c>
      <c r="D16" s="58" t="s">
        <v>149</v>
      </c>
      <c r="E16" s="59" t="s">
        <v>128</v>
      </c>
      <c r="F16" s="61">
        <v>44180</v>
      </c>
      <c r="G16" s="2"/>
      <c r="H16" s="31"/>
      <c r="I16" s="21" t="s">
        <v>31</v>
      </c>
      <c r="J16" s="27"/>
      <c r="K16" s="23" t="s">
        <v>638</v>
      </c>
      <c r="L16" s="36" t="s">
        <v>810</v>
      </c>
    </row>
    <row r="17" spans="1:12" ht="26.25" thickBot="1">
      <c r="A17" s="416" t="s">
        <v>22</v>
      </c>
      <c r="B17" s="9"/>
      <c r="C17" s="10" t="s">
        <v>150</v>
      </c>
      <c r="D17" s="9"/>
      <c r="E17" s="9"/>
      <c r="F17" s="26"/>
      <c r="G17" s="4"/>
      <c r="H17" s="11">
        <v>2</v>
      </c>
      <c r="I17" s="12">
        <f>+COUNTIF(I18:I19,"Cumplida "&amp;"*")</f>
        <v>0</v>
      </c>
      <c r="J17" s="15">
        <f>IFERROR(+I17/H17,"No se programaron actividades relacionadas con este objetivo")</f>
        <v>0</v>
      </c>
      <c r="K17" s="13"/>
      <c r="L17" s="14"/>
    </row>
    <row r="18" spans="1:12" ht="108" customHeight="1">
      <c r="A18" s="417"/>
      <c r="B18" s="29">
        <v>2.1</v>
      </c>
      <c r="C18" s="58" t="s">
        <v>151</v>
      </c>
      <c r="D18" s="58" t="s">
        <v>152</v>
      </c>
      <c r="E18" s="59" t="s">
        <v>128</v>
      </c>
      <c r="F18" s="61">
        <v>44180</v>
      </c>
      <c r="G18" s="2"/>
      <c r="H18" s="31"/>
      <c r="I18" s="21" t="s">
        <v>31</v>
      </c>
      <c r="J18" s="27"/>
      <c r="K18" s="23" t="s">
        <v>638</v>
      </c>
      <c r="L18" s="36" t="s">
        <v>810</v>
      </c>
    </row>
    <row r="19" spans="1:12" ht="70.5" customHeight="1" thickBot="1">
      <c r="A19" s="417"/>
      <c r="B19" s="29">
        <v>2.2000000000000002</v>
      </c>
      <c r="C19" s="58" t="s">
        <v>153</v>
      </c>
      <c r="D19" s="58" t="s">
        <v>154</v>
      </c>
      <c r="E19" s="59" t="s">
        <v>128</v>
      </c>
      <c r="F19" s="61">
        <v>44180</v>
      </c>
      <c r="G19" s="2"/>
      <c r="H19" s="31"/>
      <c r="I19" s="21" t="s">
        <v>31</v>
      </c>
      <c r="J19" s="27"/>
      <c r="K19" s="23" t="s">
        <v>638</v>
      </c>
      <c r="L19" s="36" t="s">
        <v>810</v>
      </c>
    </row>
    <row r="20" spans="1:12" ht="26.25" thickBot="1">
      <c r="A20" s="416" t="s">
        <v>33</v>
      </c>
      <c r="B20" s="9"/>
      <c r="C20" s="10" t="s">
        <v>155</v>
      </c>
      <c r="D20" s="9"/>
      <c r="E20" s="9"/>
      <c r="F20" s="26"/>
      <c r="G20" s="4"/>
      <c r="H20" s="11">
        <v>3</v>
      </c>
      <c r="I20" s="12">
        <f>+COUNTIF(I21:I23,"Cumplida "&amp;"*")</f>
        <v>2</v>
      </c>
      <c r="J20" s="15">
        <f>IFERROR(+I20/H20,"No se programaron actividades relacionadas con este objetivo")</f>
        <v>0.66666666666666663</v>
      </c>
      <c r="K20" s="13"/>
      <c r="L20" s="14"/>
    </row>
    <row r="21" spans="1:12" ht="76.5">
      <c r="A21" s="417"/>
      <c r="B21" s="29" t="s">
        <v>156</v>
      </c>
      <c r="C21" s="58" t="s">
        <v>157</v>
      </c>
      <c r="D21" s="58" t="s">
        <v>158</v>
      </c>
      <c r="E21" s="59" t="s">
        <v>128</v>
      </c>
      <c r="F21" s="61">
        <v>43951</v>
      </c>
      <c r="G21" s="2"/>
      <c r="H21" s="31"/>
      <c r="I21" s="21" t="s">
        <v>21</v>
      </c>
      <c r="J21" s="27"/>
      <c r="K21" s="23" t="s">
        <v>638</v>
      </c>
      <c r="L21" s="24" t="s">
        <v>811</v>
      </c>
    </row>
    <row r="22" spans="1:12" ht="120" customHeight="1">
      <c r="A22" s="417"/>
      <c r="B22" s="29" t="s">
        <v>159</v>
      </c>
      <c r="C22" s="58" t="s">
        <v>160</v>
      </c>
      <c r="D22" s="58" t="s">
        <v>161</v>
      </c>
      <c r="E22" s="59" t="s">
        <v>162</v>
      </c>
      <c r="F22" s="61">
        <v>44180</v>
      </c>
      <c r="G22" s="2"/>
      <c r="H22" s="31"/>
      <c r="I22" s="21" t="s">
        <v>20</v>
      </c>
      <c r="J22" s="27"/>
      <c r="K22" s="23" t="s">
        <v>638</v>
      </c>
      <c r="L22" s="62" t="s">
        <v>812</v>
      </c>
    </row>
    <row r="23" spans="1:12" ht="168.75" customHeight="1" thickBot="1">
      <c r="A23" s="417"/>
      <c r="B23" s="29" t="s">
        <v>163</v>
      </c>
      <c r="C23" s="58" t="s">
        <v>164</v>
      </c>
      <c r="D23" s="58" t="s">
        <v>165</v>
      </c>
      <c r="E23" s="59" t="s">
        <v>128</v>
      </c>
      <c r="F23" s="61">
        <v>43921</v>
      </c>
      <c r="G23" s="2"/>
      <c r="H23" s="31"/>
      <c r="I23" s="21" t="s">
        <v>21</v>
      </c>
      <c r="J23" s="27"/>
      <c r="K23" s="23" t="s">
        <v>638</v>
      </c>
      <c r="L23" s="63" t="s">
        <v>813</v>
      </c>
    </row>
    <row r="24" spans="1:12" ht="48" customHeight="1" thickBot="1">
      <c r="A24" s="416" t="s">
        <v>41</v>
      </c>
      <c r="B24" s="9"/>
      <c r="C24" s="10" t="s">
        <v>169</v>
      </c>
      <c r="D24" s="9"/>
      <c r="E24" s="9"/>
      <c r="F24" s="26"/>
      <c r="G24" s="4"/>
      <c r="H24" s="11">
        <v>7</v>
      </c>
      <c r="I24" s="12">
        <f>+COUNTIF(I25:I31,"Cumplida "&amp;"*")</f>
        <v>2</v>
      </c>
      <c r="J24" s="15">
        <f>IFERROR(+I24/H24,"No se programaron actividades relacionadas con este objetivo")</f>
        <v>0.2857142857142857</v>
      </c>
      <c r="K24" s="13"/>
      <c r="L24" s="14"/>
    </row>
    <row r="25" spans="1:12" ht="116.25" customHeight="1">
      <c r="A25" s="417"/>
      <c r="B25" s="29" t="s">
        <v>166</v>
      </c>
      <c r="C25" s="58" t="s">
        <v>167</v>
      </c>
      <c r="D25" s="58" t="s">
        <v>168</v>
      </c>
      <c r="E25" s="59" t="s">
        <v>128</v>
      </c>
      <c r="F25" s="61">
        <v>44195</v>
      </c>
      <c r="G25" s="2"/>
      <c r="H25" s="31"/>
      <c r="I25" s="21" t="s">
        <v>20</v>
      </c>
      <c r="J25" s="27"/>
      <c r="K25" s="23" t="s">
        <v>638</v>
      </c>
      <c r="L25" s="39" t="s">
        <v>814</v>
      </c>
    </row>
    <row r="26" spans="1:12" ht="53.25" customHeight="1">
      <c r="A26" s="417"/>
      <c r="B26" s="29" t="s">
        <v>47</v>
      </c>
      <c r="C26" s="58" t="s">
        <v>170</v>
      </c>
      <c r="D26" s="58" t="s">
        <v>171</v>
      </c>
      <c r="E26" s="59" t="s">
        <v>128</v>
      </c>
      <c r="F26" s="61">
        <v>44180</v>
      </c>
      <c r="G26" s="2"/>
      <c r="H26" s="31"/>
      <c r="I26" s="21" t="s">
        <v>31</v>
      </c>
      <c r="J26" s="27"/>
      <c r="K26" s="23" t="s">
        <v>638</v>
      </c>
      <c r="L26" s="39" t="s">
        <v>810</v>
      </c>
    </row>
    <row r="27" spans="1:12" ht="129" customHeight="1">
      <c r="A27" s="417"/>
      <c r="B27" s="29" t="s">
        <v>49</v>
      </c>
      <c r="C27" s="58" t="s">
        <v>172</v>
      </c>
      <c r="D27" s="58" t="s">
        <v>181</v>
      </c>
      <c r="E27" s="59" t="s">
        <v>128</v>
      </c>
      <c r="F27" s="61">
        <v>44196</v>
      </c>
      <c r="G27" s="2"/>
      <c r="H27" s="31"/>
      <c r="I27" s="21" t="s">
        <v>31</v>
      </c>
      <c r="J27" s="27"/>
      <c r="K27" s="23" t="s">
        <v>638</v>
      </c>
      <c r="L27" s="39" t="s">
        <v>816</v>
      </c>
    </row>
    <row r="28" spans="1:12" ht="120.75" customHeight="1">
      <c r="A28" s="417"/>
      <c r="B28" s="29" t="s">
        <v>49</v>
      </c>
      <c r="C28" s="58" t="s">
        <v>182</v>
      </c>
      <c r="D28" s="58" t="s">
        <v>183</v>
      </c>
      <c r="E28" s="59" t="s">
        <v>179</v>
      </c>
      <c r="F28" s="61">
        <v>43920</v>
      </c>
      <c r="G28" s="2"/>
      <c r="H28" s="31"/>
      <c r="I28" s="21" t="s">
        <v>21</v>
      </c>
      <c r="J28" s="27"/>
      <c r="K28" s="23" t="s">
        <v>638</v>
      </c>
      <c r="L28" s="39" t="s">
        <v>815</v>
      </c>
    </row>
    <row r="29" spans="1:12" ht="89.25">
      <c r="A29" s="417"/>
      <c r="B29" s="29" t="s">
        <v>49</v>
      </c>
      <c r="C29" s="58" t="s">
        <v>184</v>
      </c>
      <c r="D29" s="58" t="s">
        <v>185</v>
      </c>
      <c r="E29" s="59" t="s">
        <v>179</v>
      </c>
      <c r="F29" s="61">
        <v>44196</v>
      </c>
      <c r="G29" s="2"/>
      <c r="H29" s="31"/>
      <c r="I29" s="21" t="s">
        <v>31</v>
      </c>
      <c r="J29" s="27"/>
      <c r="K29" s="23" t="s">
        <v>638</v>
      </c>
      <c r="L29" s="39" t="s">
        <v>832</v>
      </c>
    </row>
    <row r="30" spans="1:12" ht="76.5">
      <c r="A30" s="417"/>
      <c r="B30" s="29" t="s">
        <v>49</v>
      </c>
      <c r="C30" s="58" t="s">
        <v>186</v>
      </c>
      <c r="D30" s="58" t="s">
        <v>187</v>
      </c>
      <c r="E30" s="59" t="s">
        <v>180</v>
      </c>
      <c r="F30" s="61">
        <v>43920</v>
      </c>
      <c r="G30" s="2"/>
      <c r="H30" s="31"/>
      <c r="I30" s="150" t="s">
        <v>817</v>
      </c>
      <c r="J30" s="27"/>
      <c r="K30" s="23" t="s">
        <v>638</v>
      </c>
      <c r="L30" s="39" t="s">
        <v>833</v>
      </c>
    </row>
    <row r="31" spans="1:12" ht="107.25" customHeight="1">
      <c r="A31" s="417"/>
      <c r="B31" s="29" t="s">
        <v>49</v>
      </c>
      <c r="C31" s="58" t="s">
        <v>188</v>
      </c>
      <c r="D31" s="58" t="s">
        <v>177</v>
      </c>
      <c r="E31" s="59" t="s">
        <v>128</v>
      </c>
      <c r="F31" s="61">
        <v>43920</v>
      </c>
      <c r="G31" s="2"/>
      <c r="H31" s="31"/>
      <c r="I31" s="21" t="s">
        <v>21</v>
      </c>
      <c r="J31" s="27"/>
      <c r="K31" s="23" t="s">
        <v>638</v>
      </c>
      <c r="L31" s="39" t="s">
        <v>818</v>
      </c>
    </row>
  </sheetData>
  <mergeCells count="11">
    <mergeCell ref="A1:F1"/>
    <mergeCell ref="H1:L1"/>
    <mergeCell ref="B2:F2"/>
    <mergeCell ref="K2:K3"/>
    <mergeCell ref="L2:L3"/>
    <mergeCell ref="B3:C3"/>
    <mergeCell ref="A4:A13"/>
    <mergeCell ref="A14:A16"/>
    <mergeCell ref="A17:A19"/>
    <mergeCell ref="A20:A23"/>
    <mergeCell ref="A24:A31"/>
  </mergeCells>
  <conditionalFormatting sqref="I2:I3 I14 I24 I20 I17">
    <cfRule type="cellIs" dxfId="804" priority="103" operator="equal">
      <formula>"Vencida"</formula>
    </cfRule>
    <cfRule type="cellIs" dxfId="803" priority="104" operator="equal">
      <formula>"No Cumplida"</formula>
    </cfRule>
    <cfRule type="cellIs" dxfId="802" priority="105" operator="equal">
      <formula>"En Avance"</formula>
    </cfRule>
    <cfRule type="cellIs" dxfId="801" priority="106" operator="equal">
      <formula>"Cumplida (FT)"</formula>
    </cfRule>
    <cfRule type="cellIs" dxfId="800" priority="107" operator="equal">
      <formula>"Cumplida (DT)"</formula>
    </cfRule>
    <cfRule type="cellIs" dxfId="799" priority="108" operator="equal">
      <formula>"Sin Avance"</formula>
    </cfRule>
  </conditionalFormatting>
  <conditionalFormatting sqref="I4">
    <cfRule type="cellIs" dxfId="798" priority="97" operator="equal">
      <formula>"Vencida"</formula>
    </cfRule>
    <cfRule type="cellIs" dxfId="797" priority="98" operator="equal">
      <formula>"No Cumplida"</formula>
    </cfRule>
    <cfRule type="cellIs" dxfId="796" priority="99" operator="equal">
      <formula>"En Avance"</formula>
    </cfRule>
    <cfRule type="cellIs" dxfId="795" priority="100" operator="equal">
      <formula>"Cumplida (FT)"</formula>
    </cfRule>
    <cfRule type="cellIs" dxfId="794" priority="101" operator="equal">
      <formula>"Cumplida (DT)"</formula>
    </cfRule>
    <cfRule type="cellIs" dxfId="793" priority="102" operator="equal">
      <formula>"Sin Avance"</formula>
    </cfRule>
  </conditionalFormatting>
  <conditionalFormatting sqref="I5:I13">
    <cfRule type="cellIs" dxfId="792" priority="31" operator="equal">
      <formula>"Vencida"</formula>
    </cfRule>
    <cfRule type="cellIs" dxfId="791" priority="32" operator="equal">
      <formula>"No Cumplida"</formula>
    </cfRule>
    <cfRule type="cellIs" dxfId="790" priority="33" operator="equal">
      <formula>"En Avance"</formula>
    </cfRule>
    <cfRule type="cellIs" dxfId="789" priority="34" operator="equal">
      <formula>"Cumplida (FT)"</formula>
    </cfRule>
    <cfRule type="cellIs" dxfId="788" priority="35" operator="equal">
      <formula>"Cumplida (DT)"</formula>
    </cfRule>
    <cfRule type="cellIs" dxfId="787" priority="36" operator="equal">
      <formula>"Sin Avance"</formula>
    </cfRule>
  </conditionalFormatting>
  <conditionalFormatting sqref="I15:I16">
    <cfRule type="cellIs" dxfId="786" priority="25" operator="equal">
      <formula>"Vencida"</formula>
    </cfRule>
    <cfRule type="cellIs" dxfId="785" priority="26" operator="equal">
      <formula>"No Cumplida"</formula>
    </cfRule>
    <cfRule type="cellIs" dxfId="784" priority="27" operator="equal">
      <formula>"En Avance"</formula>
    </cfRule>
    <cfRule type="cellIs" dxfId="783" priority="28" operator="equal">
      <formula>"Cumplida (FT)"</formula>
    </cfRule>
    <cfRule type="cellIs" dxfId="782" priority="29" operator="equal">
      <formula>"Cumplida (DT)"</formula>
    </cfRule>
    <cfRule type="cellIs" dxfId="781" priority="30" operator="equal">
      <formula>"Sin Avance"</formula>
    </cfRule>
  </conditionalFormatting>
  <conditionalFormatting sqref="I18">
    <cfRule type="cellIs" dxfId="780" priority="19" operator="equal">
      <formula>"Vencida"</formula>
    </cfRule>
    <cfRule type="cellIs" dxfId="779" priority="20" operator="equal">
      <formula>"No Cumplida"</formula>
    </cfRule>
    <cfRule type="cellIs" dxfId="778" priority="21" operator="equal">
      <formula>"En Avance"</formula>
    </cfRule>
    <cfRule type="cellIs" dxfId="777" priority="22" operator="equal">
      <formula>"Cumplida (FT)"</formula>
    </cfRule>
    <cfRule type="cellIs" dxfId="776" priority="23" operator="equal">
      <formula>"Cumplida (DT)"</formula>
    </cfRule>
    <cfRule type="cellIs" dxfId="775" priority="24" operator="equal">
      <formula>"Sin Avance"</formula>
    </cfRule>
  </conditionalFormatting>
  <conditionalFormatting sqref="I19">
    <cfRule type="cellIs" dxfId="774" priority="13" operator="equal">
      <formula>"Vencida"</formula>
    </cfRule>
    <cfRule type="cellIs" dxfId="773" priority="14" operator="equal">
      <formula>"No Cumplida"</formula>
    </cfRule>
    <cfRule type="cellIs" dxfId="772" priority="15" operator="equal">
      <formula>"En Avance"</formula>
    </cfRule>
    <cfRule type="cellIs" dxfId="771" priority="16" operator="equal">
      <formula>"Cumplida (FT)"</formula>
    </cfRule>
    <cfRule type="cellIs" dxfId="770" priority="17" operator="equal">
      <formula>"Cumplida (DT)"</formula>
    </cfRule>
    <cfRule type="cellIs" dxfId="769" priority="18" operator="equal">
      <formula>"Sin Avance"</formula>
    </cfRule>
  </conditionalFormatting>
  <conditionalFormatting sqref="I21:I23">
    <cfRule type="cellIs" dxfId="768" priority="7" operator="equal">
      <formula>"Vencida"</formula>
    </cfRule>
    <cfRule type="cellIs" dxfId="767" priority="8" operator="equal">
      <formula>"No Cumplida"</formula>
    </cfRule>
    <cfRule type="cellIs" dxfId="766" priority="9" operator="equal">
      <formula>"En Avance"</formula>
    </cfRule>
    <cfRule type="cellIs" dxfId="765" priority="10" operator="equal">
      <formula>"Cumplida (FT)"</formula>
    </cfRule>
    <cfRule type="cellIs" dxfId="764" priority="11" operator="equal">
      <formula>"Cumplida (DT)"</formula>
    </cfRule>
    <cfRule type="cellIs" dxfId="763" priority="12" operator="equal">
      <formula>"Sin Avance"</formula>
    </cfRule>
  </conditionalFormatting>
  <conditionalFormatting sqref="I25:I29 I31">
    <cfRule type="cellIs" dxfId="762" priority="1" operator="equal">
      <formula>"Vencida"</formula>
    </cfRule>
    <cfRule type="cellIs" dxfId="761" priority="2" operator="equal">
      <formula>"No Cumplida"</formula>
    </cfRule>
    <cfRule type="cellIs" dxfId="760" priority="3" operator="equal">
      <formula>"En Avance"</formula>
    </cfRule>
    <cfRule type="cellIs" dxfId="759" priority="4" operator="equal">
      <formula>"Cumplida (FT)"</formula>
    </cfRule>
    <cfRule type="cellIs" dxfId="758" priority="5" operator="equal">
      <formula>"Cumplida (DT)"</formula>
    </cfRule>
    <cfRule type="cellIs" dxfId="757" priority="6"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'D:\Perfil\Documents\PAAC_ICUATRIMESTRE_2020\[1.1_anexo_matriz_de_riesgos_de_corrupcion_vf1_2020 (1).xlsm]Hoja1'!#REF!</xm:f>
          </x14:formula1>
          <xm:sqref>I5:I13 I15:I16 I18:I19 I21:I23 I25:I29 I31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
  <sheetViews>
    <sheetView topLeftCell="D1" zoomScale="80" zoomScaleNormal="80" workbookViewId="0">
      <selection sqref="A1:F1"/>
    </sheetView>
  </sheetViews>
  <sheetFormatPr baseColWidth="10" defaultRowHeight="15"/>
  <cols>
    <col min="1" max="1" width="19.5703125" customWidth="1"/>
    <col min="3" max="4" width="21.42578125" customWidth="1"/>
    <col min="7" max="7" width="3.42578125" customWidth="1"/>
    <col min="8" max="8" width="14.42578125" customWidth="1"/>
    <col min="9" max="9" width="16" customWidth="1"/>
    <col min="10" max="10" width="14.5703125" customWidth="1"/>
    <col min="11" max="11" width="19.42578125" customWidth="1"/>
    <col min="12" max="12" width="83.5703125" customWidth="1"/>
  </cols>
  <sheetData>
    <row r="1" spans="1:13" ht="41.25" customHeight="1" thickBot="1">
      <c r="A1" s="406" t="s">
        <v>0</v>
      </c>
      <c r="B1" s="407"/>
      <c r="C1" s="407"/>
      <c r="D1" s="407"/>
      <c r="E1" s="407"/>
      <c r="F1" s="408"/>
      <c r="G1" s="1"/>
      <c r="H1" s="464" t="s">
        <v>854</v>
      </c>
      <c r="I1" s="465"/>
      <c r="J1" s="465"/>
      <c r="K1" s="465"/>
      <c r="L1" s="466"/>
      <c r="M1" s="2"/>
    </row>
    <row r="2" spans="1:13" ht="109.5" customHeight="1" thickBot="1">
      <c r="A2" s="3" t="s">
        <v>189</v>
      </c>
      <c r="B2" s="412" t="s">
        <v>190</v>
      </c>
      <c r="C2" s="462"/>
      <c r="D2" s="462"/>
      <c r="E2" s="462"/>
      <c r="F2" s="463"/>
      <c r="G2" s="57"/>
      <c r="H2" s="64" t="s">
        <v>771</v>
      </c>
      <c r="I2" s="65"/>
      <c r="J2" s="66"/>
      <c r="K2" s="414" t="s">
        <v>4</v>
      </c>
      <c r="L2" s="414" t="s">
        <v>5</v>
      </c>
      <c r="M2" s="2"/>
    </row>
    <row r="3" spans="1:13" ht="39" thickBot="1">
      <c r="A3" s="5" t="s">
        <v>6</v>
      </c>
      <c r="B3" s="406" t="s">
        <v>7</v>
      </c>
      <c r="C3" s="408"/>
      <c r="D3" s="6" t="s">
        <v>8</v>
      </c>
      <c r="E3" s="6" t="s">
        <v>9</v>
      </c>
      <c r="F3" s="7" t="s">
        <v>10</v>
      </c>
      <c r="G3" s="2"/>
      <c r="H3" s="67" t="s">
        <v>123</v>
      </c>
      <c r="I3" s="68" t="s">
        <v>124</v>
      </c>
      <c r="J3" s="68" t="s">
        <v>125</v>
      </c>
      <c r="K3" s="415"/>
      <c r="L3" s="415"/>
      <c r="M3" s="2"/>
    </row>
    <row r="4" spans="1:13" ht="56.25" customHeight="1" thickBot="1">
      <c r="A4" s="416" t="s">
        <v>14</v>
      </c>
      <c r="B4" s="9"/>
      <c r="C4" s="10" t="s">
        <v>191</v>
      </c>
      <c r="D4" s="9"/>
      <c r="E4" s="9"/>
      <c r="F4" s="26"/>
      <c r="G4" s="4"/>
      <c r="H4" s="11">
        <v>1</v>
      </c>
      <c r="I4" s="12">
        <f>+COUNTIF(I5:I5,"Cumplida "&amp;"*")</f>
        <v>0</v>
      </c>
      <c r="J4" s="15">
        <f>IFERROR(+I4/H4,"No se programaron actividades relacionadas con este objetivo")</f>
        <v>0</v>
      </c>
      <c r="K4" s="13"/>
      <c r="L4" s="14"/>
      <c r="M4" s="4"/>
    </row>
    <row r="5" spans="1:13" ht="118.5" customHeight="1" thickBot="1">
      <c r="A5" s="417"/>
      <c r="B5" s="69" t="s">
        <v>16</v>
      </c>
      <c r="C5" s="70" t="s">
        <v>202</v>
      </c>
      <c r="D5" s="71" t="s">
        <v>203</v>
      </c>
      <c r="E5" s="72" t="s">
        <v>192</v>
      </c>
      <c r="F5" s="73">
        <v>44180</v>
      </c>
      <c r="G5" s="2"/>
      <c r="H5" s="31"/>
      <c r="I5" s="21" t="s">
        <v>20</v>
      </c>
      <c r="J5" s="27"/>
      <c r="K5" s="29" t="s">
        <v>768</v>
      </c>
      <c r="L5" s="74" t="s">
        <v>769</v>
      </c>
      <c r="M5" s="2"/>
    </row>
    <row r="6" spans="1:13" ht="39" thickBot="1">
      <c r="A6" s="416" t="s">
        <v>22</v>
      </c>
      <c r="B6" s="9"/>
      <c r="C6" s="10" t="s">
        <v>193</v>
      </c>
      <c r="D6" s="9"/>
      <c r="E6" s="9"/>
      <c r="F6" s="26"/>
      <c r="G6" s="4"/>
      <c r="H6" s="11">
        <v>1</v>
      </c>
      <c r="I6" s="12">
        <f>+COUNTIF(I7:I7,"Cumplida "&amp;"*")</f>
        <v>0</v>
      </c>
      <c r="J6" s="15">
        <f>IFERROR(+I6/H6,"No se programaron actividades relacionadas con este objetivo")</f>
        <v>0</v>
      </c>
      <c r="K6" s="13"/>
      <c r="L6" s="14"/>
      <c r="M6" s="4"/>
    </row>
    <row r="7" spans="1:13" ht="124.5" customHeight="1" thickBot="1">
      <c r="A7" s="417"/>
      <c r="B7" s="69" t="s">
        <v>24</v>
      </c>
      <c r="C7" s="70" t="s">
        <v>194</v>
      </c>
      <c r="D7" s="71" t="s">
        <v>195</v>
      </c>
      <c r="E7" s="72" t="s">
        <v>192</v>
      </c>
      <c r="F7" s="73">
        <v>44180</v>
      </c>
      <c r="G7" s="2"/>
      <c r="H7" s="31"/>
      <c r="I7" s="21" t="s">
        <v>20</v>
      </c>
      <c r="J7" s="27"/>
      <c r="K7" s="29" t="s">
        <v>768</v>
      </c>
      <c r="L7" s="36" t="s">
        <v>770</v>
      </c>
      <c r="M7" s="2"/>
    </row>
    <row r="8" spans="1:13" ht="15.75" thickBot="1">
      <c r="A8" s="416" t="s">
        <v>33</v>
      </c>
      <c r="B8" s="9"/>
      <c r="C8" s="10" t="s">
        <v>196</v>
      </c>
      <c r="D8" s="9"/>
      <c r="E8" s="9"/>
      <c r="F8" s="26"/>
      <c r="G8" s="4"/>
      <c r="H8" s="11">
        <v>1</v>
      </c>
      <c r="I8" s="12">
        <f>+COUNTIF(I9,"Cumplida "&amp;"*")</f>
        <v>0</v>
      </c>
      <c r="J8" s="15">
        <f>IFERROR(+I8/H8,"No se programaron actividades relacionadas con este objetivo")</f>
        <v>0</v>
      </c>
      <c r="K8" s="13"/>
      <c r="L8" s="14"/>
      <c r="M8" s="4"/>
    </row>
    <row r="9" spans="1:13" ht="408.75" customHeight="1" thickBot="1">
      <c r="A9" s="420"/>
      <c r="B9" s="69" t="s">
        <v>156</v>
      </c>
      <c r="C9" s="70" t="s">
        <v>197</v>
      </c>
      <c r="D9" s="71" t="s">
        <v>204</v>
      </c>
      <c r="E9" s="72" t="s">
        <v>192</v>
      </c>
      <c r="F9" s="73">
        <v>44180</v>
      </c>
      <c r="G9" s="2"/>
      <c r="H9" s="31"/>
      <c r="I9" s="21" t="s">
        <v>20</v>
      </c>
      <c r="J9" s="27"/>
      <c r="K9" s="29" t="s">
        <v>768</v>
      </c>
      <c r="L9" s="33" t="s">
        <v>834</v>
      </c>
      <c r="M9" s="2"/>
    </row>
    <row r="10" spans="1:13" ht="30.75" customHeight="1" thickBot="1">
      <c r="A10" s="416" t="s">
        <v>41</v>
      </c>
      <c r="B10" s="9"/>
      <c r="C10" s="10" t="s">
        <v>198</v>
      </c>
      <c r="D10" s="9"/>
      <c r="E10" s="9"/>
      <c r="F10" s="26"/>
      <c r="G10" s="4"/>
      <c r="H10" s="11">
        <v>1</v>
      </c>
      <c r="I10" s="12">
        <f>+COUNTIF(I11:I11,"Cumplida "&amp;"*")</f>
        <v>0</v>
      </c>
      <c r="J10" s="15">
        <f>IFERROR(+I10/H10,"No se programaron actividades relacionadas con este objetivo")</f>
        <v>0</v>
      </c>
      <c r="K10" s="13"/>
      <c r="L10" s="14"/>
      <c r="M10" s="4"/>
    </row>
    <row r="11" spans="1:13" ht="327" customHeight="1" thickBot="1">
      <c r="A11" s="417"/>
      <c r="B11" s="69" t="s">
        <v>47</v>
      </c>
      <c r="C11" s="70" t="s">
        <v>205</v>
      </c>
      <c r="D11" s="71" t="s">
        <v>206</v>
      </c>
      <c r="E11" s="72" t="s">
        <v>192</v>
      </c>
      <c r="F11" s="73">
        <v>44180</v>
      </c>
      <c r="G11" s="2"/>
      <c r="H11" s="31"/>
      <c r="I11" s="21" t="s">
        <v>20</v>
      </c>
      <c r="J11" s="75"/>
      <c r="K11" s="29" t="s">
        <v>768</v>
      </c>
      <c r="L11" s="85" t="s">
        <v>835</v>
      </c>
      <c r="M11" s="2"/>
    </row>
    <row r="12" spans="1:13" ht="26.25" thickBot="1">
      <c r="A12" s="416" t="s">
        <v>54</v>
      </c>
      <c r="B12" s="9"/>
      <c r="C12" s="10" t="s">
        <v>199</v>
      </c>
      <c r="D12" s="9"/>
      <c r="E12" s="9"/>
      <c r="F12" s="26"/>
      <c r="G12" s="4"/>
      <c r="H12" s="11">
        <v>2</v>
      </c>
      <c r="I12" s="12">
        <f>+COUNTIF(I13:I14,"Cumplida "&amp;"*")</f>
        <v>0</v>
      </c>
      <c r="J12" s="15">
        <f>IFERROR(+I12/H12,"No se programaron actividades relacionadas con este objetivo")</f>
        <v>0</v>
      </c>
      <c r="K12" s="13"/>
      <c r="L12" s="14"/>
      <c r="M12" s="4"/>
    </row>
    <row r="13" spans="1:13" ht="200.25" customHeight="1">
      <c r="A13" s="417"/>
      <c r="B13" s="69" t="s">
        <v>56</v>
      </c>
      <c r="C13" s="70" t="s">
        <v>200</v>
      </c>
      <c r="D13" s="71" t="s">
        <v>201</v>
      </c>
      <c r="E13" s="72" t="s">
        <v>192</v>
      </c>
      <c r="F13" s="73">
        <v>44180</v>
      </c>
      <c r="G13" s="2"/>
      <c r="H13" s="31"/>
      <c r="I13" s="21" t="s">
        <v>20</v>
      </c>
      <c r="J13" s="27"/>
      <c r="K13" s="29" t="s">
        <v>768</v>
      </c>
      <c r="L13" s="39" t="s">
        <v>772</v>
      </c>
      <c r="M13" s="2"/>
    </row>
    <row r="14" spans="1:13" ht="242.25" customHeight="1">
      <c r="A14" s="417"/>
      <c r="B14" s="69" t="s">
        <v>60</v>
      </c>
      <c r="C14" s="70" t="s">
        <v>207</v>
      </c>
      <c r="D14" s="71" t="s">
        <v>208</v>
      </c>
      <c r="E14" s="72" t="s">
        <v>192</v>
      </c>
      <c r="F14" s="73">
        <v>44180</v>
      </c>
      <c r="G14" s="2"/>
      <c r="H14" s="31"/>
      <c r="I14" s="21" t="s">
        <v>20</v>
      </c>
      <c r="J14" s="27"/>
      <c r="K14" s="29" t="s">
        <v>768</v>
      </c>
      <c r="L14" s="36" t="s">
        <v>775</v>
      </c>
      <c r="M14" s="2"/>
    </row>
  </sheetData>
  <mergeCells count="11">
    <mergeCell ref="A1:F1"/>
    <mergeCell ref="H1:L1"/>
    <mergeCell ref="B2:F2"/>
    <mergeCell ref="K2:K3"/>
    <mergeCell ref="L2:L3"/>
    <mergeCell ref="B3:C3"/>
    <mergeCell ref="A4:A5"/>
    <mergeCell ref="A6:A7"/>
    <mergeCell ref="A8:A9"/>
    <mergeCell ref="A10:A11"/>
    <mergeCell ref="A12:A14"/>
  </mergeCells>
  <conditionalFormatting sqref="I2:I4 I10 I6 I12 I8">
    <cfRule type="cellIs" dxfId="756" priority="139" operator="equal">
      <formula>"Vencida"</formula>
    </cfRule>
    <cfRule type="cellIs" dxfId="755" priority="140" operator="equal">
      <formula>"No Cumplida"</formula>
    </cfRule>
    <cfRule type="cellIs" dxfId="754" priority="141" operator="equal">
      <formula>"En Avance"</formula>
    </cfRule>
    <cfRule type="cellIs" dxfId="753" priority="142" operator="equal">
      <formula>"Cumplida (FT)"</formula>
    </cfRule>
    <cfRule type="cellIs" dxfId="752" priority="143" operator="equal">
      <formula>"Cumplida (DT)"</formula>
    </cfRule>
    <cfRule type="cellIs" dxfId="751" priority="144" operator="equal">
      <formula>"Sin Avance"</formula>
    </cfRule>
  </conditionalFormatting>
  <conditionalFormatting sqref="I5">
    <cfRule type="cellIs" dxfId="750" priority="31" operator="equal">
      <formula>"Vencida"</formula>
    </cfRule>
    <cfRule type="cellIs" dxfId="749" priority="32" operator="equal">
      <formula>"No Cumplida"</formula>
    </cfRule>
    <cfRule type="cellIs" dxfId="748" priority="33" operator="equal">
      <formula>"En Avance"</formula>
    </cfRule>
    <cfRule type="cellIs" dxfId="747" priority="34" operator="equal">
      <formula>"Cumplida (FT)"</formula>
    </cfRule>
    <cfRule type="cellIs" dxfId="746" priority="35" operator="equal">
      <formula>"Cumplida (DT)"</formula>
    </cfRule>
    <cfRule type="cellIs" dxfId="745" priority="36" operator="equal">
      <formula>"Sin Avance"</formula>
    </cfRule>
  </conditionalFormatting>
  <conditionalFormatting sqref="I7">
    <cfRule type="cellIs" dxfId="744" priority="25" operator="equal">
      <formula>"Vencida"</formula>
    </cfRule>
    <cfRule type="cellIs" dxfId="743" priority="26" operator="equal">
      <formula>"No Cumplida"</formula>
    </cfRule>
    <cfRule type="cellIs" dxfId="742" priority="27" operator="equal">
      <formula>"En Avance"</formula>
    </cfRule>
    <cfRule type="cellIs" dxfId="741" priority="28" operator="equal">
      <formula>"Cumplida (FT)"</formula>
    </cfRule>
    <cfRule type="cellIs" dxfId="740" priority="29" operator="equal">
      <formula>"Cumplida (DT)"</formula>
    </cfRule>
    <cfRule type="cellIs" dxfId="739" priority="30" operator="equal">
      <formula>"Sin Avance"</formula>
    </cfRule>
  </conditionalFormatting>
  <conditionalFormatting sqref="I9">
    <cfRule type="cellIs" dxfId="738" priority="19" operator="equal">
      <formula>"Vencida"</formula>
    </cfRule>
    <cfRule type="cellIs" dxfId="737" priority="20" operator="equal">
      <formula>"No Cumplida"</formula>
    </cfRule>
    <cfRule type="cellIs" dxfId="736" priority="21" operator="equal">
      <formula>"En Avance"</formula>
    </cfRule>
    <cfRule type="cellIs" dxfId="735" priority="22" operator="equal">
      <formula>"Cumplida (FT)"</formula>
    </cfRule>
    <cfRule type="cellIs" dxfId="734" priority="23" operator="equal">
      <formula>"Cumplida (DT)"</formula>
    </cfRule>
    <cfRule type="cellIs" dxfId="733" priority="24" operator="equal">
      <formula>"Sin Avance"</formula>
    </cfRule>
  </conditionalFormatting>
  <conditionalFormatting sqref="I11">
    <cfRule type="cellIs" dxfId="732" priority="13" operator="equal">
      <formula>"Vencida"</formula>
    </cfRule>
    <cfRule type="cellIs" dxfId="731" priority="14" operator="equal">
      <formula>"No Cumplida"</formula>
    </cfRule>
    <cfRule type="cellIs" dxfId="730" priority="15" operator="equal">
      <formula>"En Avance"</formula>
    </cfRule>
    <cfRule type="cellIs" dxfId="729" priority="16" operator="equal">
      <formula>"Cumplida (FT)"</formula>
    </cfRule>
    <cfRule type="cellIs" dxfId="728" priority="17" operator="equal">
      <formula>"Cumplida (DT)"</formula>
    </cfRule>
    <cfRule type="cellIs" dxfId="727" priority="18" operator="equal">
      <formula>"Sin Avance"</formula>
    </cfRule>
  </conditionalFormatting>
  <conditionalFormatting sqref="I13">
    <cfRule type="cellIs" dxfId="726" priority="7" operator="equal">
      <formula>"Vencida"</formula>
    </cfRule>
    <cfRule type="cellIs" dxfId="725" priority="8" operator="equal">
      <formula>"No Cumplida"</formula>
    </cfRule>
    <cfRule type="cellIs" dxfId="724" priority="9" operator="equal">
      <formula>"En Avance"</formula>
    </cfRule>
    <cfRule type="cellIs" dxfId="723" priority="10" operator="equal">
      <formula>"Cumplida (FT)"</formula>
    </cfRule>
    <cfRule type="cellIs" dxfId="722" priority="11" operator="equal">
      <formula>"Cumplida (DT)"</formula>
    </cfRule>
    <cfRule type="cellIs" dxfId="721" priority="12" operator="equal">
      <formula>"Sin Avance"</formula>
    </cfRule>
  </conditionalFormatting>
  <conditionalFormatting sqref="I14">
    <cfRule type="cellIs" dxfId="720" priority="1" operator="equal">
      <formula>"Vencida"</formula>
    </cfRule>
    <cfRule type="cellIs" dxfId="719" priority="2" operator="equal">
      <formula>"No Cumplida"</formula>
    </cfRule>
    <cfRule type="cellIs" dxfId="718" priority="3" operator="equal">
      <formula>"En Avance"</formula>
    </cfRule>
    <cfRule type="cellIs" dxfId="717" priority="4" operator="equal">
      <formula>"Cumplida (FT)"</formula>
    </cfRule>
    <cfRule type="cellIs" dxfId="716" priority="5" operator="equal">
      <formula>"Cumplida (DT)"</formula>
    </cfRule>
    <cfRule type="cellIs" dxfId="715"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'C:\Users\Maritza.Beltran\AppData\Local\Microsoft\Windows\INetCache\Content.Outlook\P86LDKLA\[Sgto_PAAC_30_abril_2020_Componente4y6.xlsx]Hoja1'!#REF!</xm:f>
          </x14:formula1>
          <xm:sqref>I5 I7 I9 I11 I13:I14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
  <sheetViews>
    <sheetView topLeftCell="E7" zoomScale="70" zoomScaleNormal="70" workbookViewId="0">
      <selection activeCell="J7" sqref="J7"/>
    </sheetView>
  </sheetViews>
  <sheetFormatPr baseColWidth="10" defaultRowHeight="15"/>
  <cols>
    <col min="1" max="1" width="18.42578125" customWidth="1"/>
    <col min="2" max="2" width="6.42578125" customWidth="1"/>
    <col min="3" max="3" width="22.85546875" customWidth="1"/>
    <col min="4" max="4" width="22.28515625" customWidth="1"/>
    <col min="5" max="5" width="16.7109375" customWidth="1"/>
    <col min="6" max="6" width="15.42578125" customWidth="1"/>
    <col min="7" max="7" width="1.7109375" customWidth="1"/>
    <col min="8" max="8" width="15.42578125" customWidth="1"/>
    <col min="9" max="9" width="18.28515625" customWidth="1"/>
    <col min="10" max="10" width="15.140625" customWidth="1"/>
    <col min="11" max="11" width="17.7109375" customWidth="1"/>
    <col min="12" max="12" width="109.5703125" customWidth="1"/>
  </cols>
  <sheetData>
    <row r="1" spans="1:12" ht="48.75" customHeight="1" thickBot="1">
      <c r="A1" s="406" t="s">
        <v>0</v>
      </c>
      <c r="B1" s="407"/>
      <c r="C1" s="407"/>
      <c r="D1" s="407"/>
      <c r="E1" s="407"/>
      <c r="F1" s="408"/>
      <c r="G1" s="1"/>
      <c r="H1" s="409" t="s">
        <v>851</v>
      </c>
      <c r="I1" s="410"/>
      <c r="J1" s="410"/>
      <c r="K1" s="410"/>
      <c r="L1" s="411"/>
    </row>
    <row r="2" spans="1:12" ht="117" customHeight="1" thickBot="1">
      <c r="A2" s="3" t="s">
        <v>209</v>
      </c>
      <c r="B2" s="412" t="s">
        <v>210</v>
      </c>
      <c r="C2" s="462"/>
      <c r="D2" s="462"/>
      <c r="E2" s="462"/>
      <c r="F2" s="463"/>
      <c r="G2" s="57"/>
      <c r="H2" s="64" t="s">
        <v>3</v>
      </c>
      <c r="I2" s="65"/>
      <c r="J2" s="66"/>
      <c r="K2" s="414" t="s">
        <v>4</v>
      </c>
      <c r="L2" s="414" t="s">
        <v>5</v>
      </c>
    </row>
    <row r="3" spans="1:12" ht="26.25" thickBot="1">
      <c r="A3" s="5" t="s">
        <v>6</v>
      </c>
      <c r="B3" s="406" t="s">
        <v>7</v>
      </c>
      <c r="C3" s="408"/>
      <c r="D3" s="6" t="s">
        <v>8</v>
      </c>
      <c r="E3" s="6" t="s">
        <v>9</v>
      </c>
      <c r="F3" s="7" t="s">
        <v>10</v>
      </c>
      <c r="G3" s="2"/>
      <c r="H3" s="67" t="s">
        <v>123</v>
      </c>
      <c r="I3" s="68" t="s">
        <v>124</v>
      </c>
      <c r="J3" s="68" t="s">
        <v>125</v>
      </c>
      <c r="K3" s="415"/>
      <c r="L3" s="415"/>
    </row>
    <row r="4" spans="1:12" ht="15.75" thickBot="1">
      <c r="A4" s="416" t="s">
        <v>14</v>
      </c>
      <c r="B4" s="9"/>
      <c r="C4" s="10" t="s">
        <v>211</v>
      </c>
      <c r="D4" s="9"/>
      <c r="E4" s="9"/>
      <c r="F4" s="26"/>
      <c r="G4" s="4"/>
      <c r="H4" s="11">
        <v>6</v>
      </c>
      <c r="I4" s="12">
        <f>+COUNTIF(I5:I10,"Cumplida "&amp;"*")</f>
        <v>0</v>
      </c>
      <c r="J4" s="15">
        <f>IFERROR(+I4/H4,"No se programaron actividades relacionadas con este objetivo")</f>
        <v>0</v>
      </c>
      <c r="K4" s="13"/>
      <c r="L4" s="14"/>
    </row>
    <row r="5" spans="1:12" ht="206.25" customHeight="1">
      <c r="A5" s="417"/>
      <c r="B5" s="76" t="s">
        <v>16</v>
      </c>
      <c r="C5" s="77" t="s">
        <v>456</v>
      </c>
      <c r="D5" s="77" t="s">
        <v>457</v>
      </c>
      <c r="E5" s="77" t="s">
        <v>162</v>
      </c>
      <c r="F5" s="78" t="s">
        <v>461</v>
      </c>
      <c r="G5" s="2"/>
      <c r="H5" s="31"/>
      <c r="I5" s="21" t="s">
        <v>20</v>
      </c>
      <c r="J5" s="27"/>
      <c r="K5" s="44" t="s">
        <v>585</v>
      </c>
      <c r="L5" s="25" t="s">
        <v>586</v>
      </c>
    </row>
    <row r="6" spans="1:12" ht="395.25">
      <c r="A6" s="417"/>
      <c r="B6" s="76" t="s">
        <v>147</v>
      </c>
      <c r="C6" s="77" t="s">
        <v>212</v>
      </c>
      <c r="D6" s="77" t="s">
        <v>213</v>
      </c>
      <c r="E6" s="77" t="s">
        <v>214</v>
      </c>
      <c r="F6" s="79">
        <v>44196</v>
      </c>
      <c r="G6" s="2"/>
      <c r="H6" s="31"/>
      <c r="I6" s="21" t="s">
        <v>20</v>
      </c>
      <c r="J6" s="27"/>
      <c r="K6" s="44" t="s">
        <v>585</v>
      </c>
      <c r="L6" s="33" t="s">
        <v>587</v>
      </c>
    </row>
    <row r="7" spans="1:12" ht="409.6" customHeight="1">
      <c r="A7" s="417"/>
      <c r="B7" s="76" t="s">
        <v>215</v>
      </c>
      <c r="C7" s="77" t="s">
        <v>458</v>
      </c>
      <c r="D7" s="77" t="s">
        <v>459</v>
      </c>
      <c r="E7" s="77" t="s">
        <v>219</v>
      </c>
      <c r="F7" s="79" t="s">
        <v>462</v>
      </c>
      <c r="G7" s="2"/>
      <c r="H7" s="31"/>
      <c r="I7" s="21" t="s">
        <v>20</v>
      </c>
      <c r="J7" s="27"/>
      <c r="K7" s="44" t="s">
        <v>585</v>
      </c>
      <c r="L7" s="25" t="s">
        <v>993</v>
      </c>
    </row>
    <row r="8" spans="1:12" ht="271.5" customHeight="1">
      <c r="A8" s="417"/>
      <c r="B8" s="76" t="s">
        <v>217</v>
      </c>
      <c r="C8" s="77" t="s">
        <v>221</v>
      </c>
      <c r="D8" s="77" t="s">
        <v>460</v>
      </c>
      <c r="E8" s="77" t="s">
        <v>162</v>
      </c>
      <c r="F8" s="79" t="s">
        <v>463</v>
      </c>
      <c r="G8" s="2"/>
      <c r="H8" s="31"/>
      <c r="I8" s="21" t="s">
        <v>20</v>
      </c>
      <c r="J8" s="27"/>
      <c r="K8" s="44" t="s">
        <v>585</v>
      </c>
      <c r="L8" s="130" t="s">
        <v>773</v>
      </c>
    </row>
    <row r="9" spans="1:12" ht="279" customHeight="1">
      <c r="A9" s="417"/>
      <c r="B9" s="80" t="s">
        <v>218</v>
      </c>
      <c r="C9" s="77" t="s">
        <v>222</v>
      </c>
      <c r="D9" s="81" t="s">
        <v>223</v>
      </c>
      <c r="E9" s="81" t="s">
        <v>224</v>
      </c>
      <c r="F9" s="41">
        <v>44180</v>
      </c>
      <c r="G9" s="2"/>
      <c r="H9" s="31"/>
      <c r="I9" s="21" t="s">
        <v>20</v>
      </c>
      <c r="J9" s="27"/>
      <c r="K9" s="44" t="s">
        <v>585</v>
      </c>
      <c r="L9" s="130" t="s">
        <v>774</v>
      </c>
    </row>
    <row r="10" spans="1:12" ht="373.5" customHeight="1" thickBot="1">
      <c r="A10" s="417"/>
      <c r="B10" s="76" t="s">
        <v>220</v>
      </c>
      <c r="C10" s="77" t="s">
        <v>225</v>
      </c>
      <c r="D10" s="77" t="s">
        <v>226</v>
      </c>
      <c r="E10" s="77" t="s">
        <v>227</v>
      </c>
      <c r="F10" s="79">
        <v>44196</v>
      </c>
      <c r="G10" s="2"/>
      <c r="H10" s="31"/>
      <c r="I10" s="21" t="s">
        <v>20</v>
      </c>
      <c r="J10" s="27"/>
      <c r="K10" s="44" t="s">
        <v>585</v>
      </c>
      <c r="L10" s="130" t="s">
        <v>801</v>
      </c>
    </row>
    <row r="11" spans="1:12" ht="15.75" thickBot="1">
      <c r="A11" s="416" t="s">
        <v>22</v>
      </c>
      <c r="B11" s="9"/>
      <c r="C11" s="10" t="s">
        <v>228</v>
      </c>
      <c r="D11" s="9"/>
      <c r="E11" s="9"/>
      <c r="F11" s="26"/>
      <c r="G11" s="4"/>
      <c r="H11" s="11">
        <v>1</v>
      </c>
      <c r="I11" s="12">
        <f>+COUNTIF(I12:I12,"Cumplida "&amp;"*")</f>
        <v>0</v>
      </c>
      <c r="J11" s="15">
        <f>IFERROR(+I11/H11,"No se programaron actividades relacionadas con este objetivo")</f>
        <v>0</v>
      </c>
      <c r="K11" s="13"/>
      <c r="L11" s="14"/>
    </row>
    <row r="12" spans="1:12" ht="288" customHeight="1" thickBot="1">
      <c r="A12" s="417"/>
      <c r="B12" s="76" t="s">
        <v>24</v>
      </c>
      <c r="C12" s="77" t="s">
        <v>464</v>
      </c>
      <c r="D12" s="77" t="s">
        <v>465</v>
      </c>
      <c r="E12" s="77" t="s">
        <v>466</v>
      </c>
      <c r="F12" s="79">
        <v>44185</v>
      </c>
      <c r="G12" s="2"/>
      <c r="H12" s="31"/>
      <c r="I12" s="21" t="s">
        <v>20</v>
      </c>
      <c r="J12" s="27"/>
      <c r="K12" s="44" t="s">
        <v>585</v>
      </c>
      <c r="L12" s="130" t="s">
        <v>991</v>
      </c>
    </row>
    <row r="13" spans="1:12" ht="39" thickBot="1">
      <c r="A13" s="416" t="s">
        <v>33</v>
      </c>
      <c r="B13" s="9"/>
      <c r="C13" s="10" t="s">
        <v>229</v>
      </c>
      <c r="D13" s="9"/>
      <c r="E13" s="9"/>
      <c r="F13" s="26"/>
      <c r="G13" s="4"/>
      <c r="H13" s="11">
        <v>6</v>
      </c>
      <c r="I13" s="12">
        <f>+COUNTIF(I14:I19,"Cumplida "&amp;"*")</f>
        <v>0</v>
      </c>
      <c r="J13" s="15">
        <f>IFERROR(+I13/H13,"No se programaron actividades relacionadas con este objetivo")</f>
        <v>0</v>
      </c>
      <c r="K13" s="13"/>
      <c r="L13" s="14"/>
    </row>
    <row r="14" spans="1:12" ht="51">
      <c r="A14" s="417"/>
      <c r="B14" s="76" t="s">
        <v>156</v>
      </c>
      <c r="C14" s="77" t="s">
        <v>230</v>
      </c>
      <c r="D14" s="77" t="s">
        <v>467</v>
      </c>
      <c r="E14" s="77" t="s">
        <v>231</v>
      </c>
      <c r="F14" s="79">
        <v>44185</v>
      </c>
      <c r="G14" s="2"/>
      <c r="H14" s="31"/>
      <c r="I14" s="21" t="s">
        <v>31</v>
      </c>
      <c r="J14" s="27"/>
      <c r="K14" s="44" t="s">
        <v>585</v>
      </c>
      <c r="L14" s="130" t="s">
        <v>588</v>
      </c>
    </row>
    <row r="15" spans="1:12" ht="51">
      <c r="A15" s="417"/>
      <c r="B15" s="76" t="s">
        <v>159</v>
      </c>
      <c r="C15" s="77" t="s">
        <v>232</v>
      </c>
      <c r="D15" s="77" t="s">
        <v>468</v>
      </c>
      <c r="E15" s="77" t="s">
        <v>162</v>
      </c>
      <c r="F15" s="79" t="s">
        <v>475</v>
      </c>
      <c r="G15" s="57"/>
      <c r="H15" s="84"/>
      <c r="I15" s="21" t="s">
        <v>31</v>
      </c>
      <c r="J15" s="27"/>
      <c r="K15" s="44" t="s">
        <v>585</v>
      </c>
      <c r="L15" s="130" t="s">
        <v>588</v>
      </c>
    </row>
    <row r="16" spans="1:12" ht="51">
      <c r="A16" s="417"/>
      <c r="B16" s="76" t="s">
        <v>163</v>
      </c>
      <c r="C16" s="77" t="s">
        <v>233</v>
      </c>
      <c r="D16" s="77" t="s">
        <v>234</v>
      </c>
      <c r="E16" s="77" t="s">
        <v>235</v>
      </c>
      <c r="F16" s="79">
        <v>44185</v>
      </c>
      <c r="G16" s="57"/>
      <c r="H16" s="84"/>
      <c r="I16" s="21" t="s">
        <v>31</v>
      </c>
      <c r="J16" s="27"/>
      <c r="K16" s="44" t="s">
        <v>585</v>
      </c>
      <c r="L16" s="130" t="s">
        <v>588</v>
      </c>
    </row>
    <row r="17" spans="1:12" ht="293.25">
      <c r="A17" s="417"/>
      <c r="B17" s="80" t="s">
        <v>236</v>
      </c>
      <c r="C17" s="81" t="s">
        <v>469</v>
      </c>
      <c r="D17" s="81" t="s">
        <v>470</v>
      </c>
      <c r="E17" s="81" t="s">
        <v>237</v>
      </c>
      <c r="F17" s="41">
        <v>44185</v>
      </c>
      <c r="G17" s="57"/>
      <c r="H17" s="31"/>
      <c r="I17" s="21" t="s">
        <v>20</v>
      </c>
      <c r="J17" s="27"/>
      <c r="K17" s="44" t="s">
        <v>585</v>
      </c>
      <c r="L17" s="85" t="s">
        <v>589</v>
      </c>
    </row>
    <row r="18" spans="1:12" ht="288.75" customHeight="1">
      <c r="A18" s="417"/>
      <c r="B18" s="80" t="s">
        <v>238</v>
      </c>
      <c r="C18" s="81" t="s">
        <v>471</v>
      </c>
      <c r="D18" s="81" t="s">
        <v>472</v>
      </c>
      <c r="E18" s="81" t="s">
        <v>237</v>
      </c>
      <c r="F18" s="41">
        <v>44185</v>
      </c>
      <c r="G18" s="2"/>
      <c r="H18" s="31"/>
      <c r="I18" s="21" t="s">
        <v>20</v>
      </c>
      <c r="J18" s="27"/>
      <c r="K18" s="44" t="s">
        <v>585</v>
      </c>
      <c r="L18" s="85" t="s">
        <v>590</v>
      </c>
    </row>
    <row r="19" spans="1:12" ht="166.5" thickBot="1">
      <c r="A19" s="420"/>
      <c r="B19" s="76" t="s">
        <v>239</v>
      </c>
      <c r="C19" s="77" t="s">
        <v>473</v>
      </c>
      <c r="D19" s="77" t="s">
        <v>474</v>
      </c>
      <c r="E19" s="77" t="s">
        <v>237</v>
      </c>
      <c r="F19" s="79" t="s">
        <v>463</v>
      </c>
      <c r="G19" s="2"/>
      <c r="H19" s="31"/>
      <c r="I19" s="21" t="s">
        <v>20</v>
      </c>
      <c r="J19" s="27"/>
      <c r="K19" s="44" t="s">
        <v>585</v>
      </c>
      <c r="L19" s="106" t="s">
        <v>591</v>
      </c>
    </row>
    <row r="20" spans="1:12" ht="26.25" thickBot="1">
      <c r="A20" s="416" t="s">
        <v>41</v>
      </c>
      <c r="B20" s="9"/>
      <c r="C20" s="10" t="s">
        <v>240</v>
      </c>
      <c r="D20" s="9"/>
      <c r="E20" s="9"/>
      <c r="F20" s="26"/>
      <c r="G20" s="4"/>
      <c r="H20" s="11">
        <v>1</v>
      </c>
      <c r="I20" s="12">
        <f>+COUNTIF(I21:I21,"Cumplida "&amp;"*")</f>
        <v>0</v>
      </c>
      <c r="J20" s="15">
        <f>IFERROR(+I20/H20,"No se programaron actividades relacionadas con este objetivo")</f>
        <v>0</v>
      </c>
      <c r="K20" s="13"/>
      <c r="L20" s="14"/>
    </row>
    <row r="21" spans="1:12" ht="285" customHeight="1" thickBot="1">
      <c r="A21" s="417"/>
      <c r="B21" s="76" t="s">
        <v>166</v>
      </c>
      <c r="C21" s="86" t="s">
        <v>241</v>
      </c>
      <c r="D21" s="77" t="s">
        <v>242</v>
      </c>
      <c r="E21" s="71" t="s">
        <v>162</v>
      </c>
      <c r="F21" s="79">
        <v>44185</v>
      </c>
      <c r="G21" s="2"/>
      <c r="H21" s="31"/>
      <c r="I21" s="21" t="s">
        <v>20</v>
      </c>
      <c r="J21" s="27"/>
      <c r="K21" s="44" t="s">
        <v>585</v>
      </c>
      <c r="L21" s="146" t="s">
        <v>798</v>
      </c>
    </row>
    <row r="22" spans="1:12" ht="39" thickBot="1">
      <c r="A22" s="416" t="s">
        <v>54</v>
      </c>
      <c r="B22" s="9"/>
      <c r="C22" s="10" t="s">
        <v>243</v>
      </c>
      <c r="D22" s="9"/>
      <c r="E22" s="9"/>
      <c r="F22" s="26"/>
      <c r="G22" s="4"/>
      <c r="H22" s="11">
        <v>1</v>
      </c>
      <c r="I22" s="12">
        <f>+COUNTIF(I23:I23,"Cumplida "&amp;"*")</f>
        <v>0</v>
      </c>
      <c r="J22" s="15">
        <f>IFERROR(+I22/H22,"No se programaron actividades relacionadas con este objetivo")</f>
        <v>0</v>
      </c>
      <c r="K22" s="13"/>
      <c r="L22" s="14"/>
    </row>
    <row r="23" spans="1:12" ht="345" thickBot="1">
      <c r="A23" s="417"/>
      <c r="B23" s="87" t="s">
        <v>56</v>
      </c>
      <c r="C23" s="82" t="s">
        <v>244</v>
      </c>
      <c r="D23" s="82" t="s">
        <v>476</v>
      </c>
      <c r="E23" s="82" t="s">
        <v>139</v>
      </c>
      <c r="F23" s="83">
        <v>44012</v>
      </c>
      <c r="G23" s="2"/>
      <c r="H23" s="31"/>
      <c r="I23" s="21" t="s">
        <v>20</v>
      </c>
      <c r="J23" s="27"/>
      <c r="K23" s="44" t="s">
        <v>585</v>
      </c>
      <c r="L23" s="147" t="s">
        <v>799</v>
      </c>
    </row>
    <row r="24" spans="1:12" ht="39" thickBot="1">
      <c r="A24" s="416" t="s">
        <v>245</v>
      </c>
      <c r="B24" s="9"/>
      <c r="C24" s="10" t="s">
        <v>246</v>
      </c>
      <c r="D24" s="9"/>
      <c r="E24" s="9"/>
      <c r="F24" s="26"/>
      <c r="G24" s="4"/>
      <c r="H24" s="11">
        <v>3</v>
      </c>
      <c r="I24" s="12">
        <f>+COUNTIF(I25:I27,"Cumplida "&amp;"*")</f>
        <v>0</v>
      </c>
      <c r="J24" s="15">
        <f>IFERROR(+I24/H24,"No se programaron actividades relacionadas con este objetivo")</f>
        <v>0</v>
      </c>
      <c r="K24" s="13"/>
      <c r="L24" s="14"/>
    </row>
    <row r="25" spans="1:12" ht="204">
      <c r="A25" s="417"/>
      <c r="B25" s="88" t="s">
        <v>247</v>
      </c>
      <c r="C25" s="89" t="s">
        <v>477</v>
      </c>
      <c r="D25" s="37" t="s">
        <v>478</v>
      </c>
      <c r="E25" s="90" t="s">
        <v>216</v>
      </c>
      <c r="F25" s="79">
        <v>44196</v>
      </c>
      <c r="G25" s="2"/>
      <c r="H25" s="91"/>
      <c r="I25" s="21" t="s">
        <v>31</v>
      </c>
      <c r="J25" s="92"/>
      <c r="K25" s="44" t="s">
        <v>585</v>
      </c>
      <c r="L25" s="145" t="s">
        <v>800</v>
      </c>
    </row>
    <row r="26" spans="1:12" ht="153">
      <c r="A26" s="417"/>
      <c r="B26" s="88" t="s">
        <v>248</v>
      </c>
      <c r="C26" s="90" t="s">
        <v>479</v>
      </c>
      <c r="D26" s="37" t="s">
        <v>480</v>
      </c>
      <c r="E26" s="37" t="s">
        <v>216</v>
      </c>
      <c r="F26" s="79">
        <v>44196</v>
      </c>
      <c r="G26" s="2"/>
      <c r="H26" s="31"/>
      <c r="I26" s="21" t="s">
        <v>31</v>
      </c>
      <c r="J26" s="27"/>
      <c r="K26" s="44" t="s">
        <v>585</v>
      </c>
      <c r="L26" s="106" t="s">
        <v>800</v>
      </c>
    </row>
    <row r="27" spans="1:12" ht="76.5">
      <c r="A27" s="417"/>
      <c r="B27" s="88" t="s">
        <v>249</v>
      </c>
      <c r="C27" s="37" t="s">
        <v>481</v>
      </c>
      <c r="D27" s="37" t="s">
        <v>482</v>
      </c>
      <c r="E27" s="90" t="s">
        <v>216</v>
      </c>
      <c r="F27" s="79">
        <v>44196</v>
      </c>
      <c r="G27" s="2"/>
      <c r="H27" s="31"/>
      <c r="I27" s="21" t="s">
        <v>31</v>
      </c>
      <c r="J27" s="27"/>
      <c r="K27" s="44" t="s">
        <v>585</v>
      </c>
      <c r="L27" s="106" t="s">
        <v>800</v>
      </c>
    </row>
  </sheetData>
  <mergeCells count="12">
    <mergeCell ref="A24:A27"/>
    <mergeCell ref="A1:F1"/>
    <mergeCell ref="H1:L1"/>
    <mergeCell ref="B2:F2"/>
    <mergeCell ref="K2:K3"/>
    <mergeCell ref="L2:L3"/>
    <mergeCell ref="B3:C3"/>
    <mergeCell ref="A4:A10"/>
    <mergeCell ref="A11:A12"/>
    <mergeCell ref="A13:A19"/>
    <mergeCell ref="A20:A21"/>
    <mergeCell ref="A22:A23"/>
  </mergeCells>
  <conditionalFormatting sqref="I2:I4 I20 I11 I22">
    <cfRule type="cellIs" dxfId="714" priority="169" operator="equal">
      <formula>"Vencida"</formula>
    </cfRule>
    <cfRule type="cellIs" dxfId="713" priority="170" operator="equal">
      <formula>"No Cumplida"</formula>
    </cfRule>
    <cfRule type="cellIs" dxfId="712" priority="171" operator="equal">
      <formula>"En Avance"</formula>
    </cfRule>
    <cfRule type="cellIs" dxfId="711" priority="172" operator="equal">
      <formula>"Cumplida (FT)"</formula>
    </cfRule>
    <cfRule type="cellIs" dxfId="710" priority="173" operator="equal">
      <formula>"Cumplida (DT)"</formula>
    </cfRule>
    <cfRule type="cellIs" dxfId="709" priority="174" operator="equal">
      <formula>"Sin Avance"</formula>
    </cfRule>
  </conditionalFormatting>
  <conditionalFormatting sqref="I24">
    <cfRule type="cellIs" dxfId="708" priority="157" operator="equal">
      <formula>"Vencida"</formula>
    </cfRule>
    <cfRule type="cellIs" dxfId="707" priority="158" operator="equal">
      <formula>"No Cumplida"</formula>
    </cfRule>
    <cfRule type="cellIs" dxfId="706" priority="159" operator="equal">
      <formula>"En Avance"</formula>
    </cfRule>
    <cfRule type="cellIs" dxfId="705" priority="160" operator="equal">
      <formula>"Cumplida (FT)"</formula>
    </cfRule>
    <cfRule type="cellIs" dxfId="704" priority="161" operator="equal">
      <formula>"Cumplida (DT)"</formula>
    </cfRule>
    <cfRule type="cellIs" dxfId="703" priority="162" operator="equal">
      <formula>"Sin Avance"</formula>
    </cfRule>
  </conditionalFormatting>
  <conditionalFormatting sqref="I13">
    <cfRule type="cellIs" dxfId="702" priority="151" operator="equal">
      <formula>"Vencida"</formula>
    </cfRule>
    <cfRule type="cellIs" dxfId="701" priority="152" operator="equal">
      <formula>"No Cumplida"</formula>
    </cfRule>
    <cfRule type="cellIs" dxfId="700" priority="153" operator="equal">
      <formula>"En Avance"</formula>
    </cfRule>
    <cfRule type="cellIs" dxfId="699" priority="154" operator="equal">
      <formula>"Cumplida (FT)"</formula>
    </cfRule>
    <cfRule type="cellIs" dxfId="698" priority="155" operator="equal">
      <formula>"Cumplida (DT)"</formula>
    </cfRule>
    <cfRule type="cellIs" dxfId="697" priority="156" operator="equal">
      <formula>"Sin Avance"</formula>
    </cfRule>
  </conditionalFormatting>
  <conditionalFormatting sqref="I8">
    <cfRule type="cellIs" dxfId="696" priority="91" operator="equal">
      <formula>"Vencida"</formula>
    </cfRule>
    <cfRule type="cellIs" dxfId="695" priority="92" operator="equal">
      <formula>"No Cumplida"</formula>
    </cfRule>
    <cfRule type="cellIs" dxfId="694" priority="93" operator="equal">
      <formula>"En Avance"</formula>
    </cfRule>
    <cfRule type="cellIs" dxfId="693" priority="94" operator="equal">
      <formula>"Cumplida (FT)"</formula>
    </cfRule>
    <cfRule type="cellIs" dxfId="692" priority="95" operator="equal">
      <formula>"Cumplida (DT)"</formula>
    </cfRule>
    <cfRule type="cellIs" dxfId="691" priority="96" operator="equal">
      <formula>"Sin Avance"</formula>
    </cfRule>
  </conditionalFormatting>
  <conditionalFormatting sqref="I5">
    <cfRule type="cellIs" dxfId="690" priority="109" operator="equal">
      <formula>"Vencida"</formula>
    </cfRule>
    <cfRule type="cellIs" dxfId="689" priority="110" operator="equal">
      <formula>"No Cumplida"</formula>
    </cfRule>
    <cfRule type="cellIs" dxfId="688" priority="111" operator="equal">
      <formula>"En Avance"</formula>
    </cfRule>
    <cfRule type="cellIs" dxfId="687" priority="112" operator="equal">
      <formula>"Cumplida (FT)"</formula>
    </cfRule>
    <cfRule type="cellIs" dxfId="686" priority="113" operator="equal">
      <formula>"Cumplida (DT)"</formula>
    </cfRule>
    <cfRule type="cellIs" dxfId="685" priority="114" operator="equal">
      <formula>"Sin Avance"</formula>
    </cfRule>
  </conditionalFormatting>
  <conditionalFormatting sqref="I6">
    <cfRule type="cellIs" dxfId="684" priority="97" operator="equal">
      <formula>"Vencida"</formula>
    </cfRule>
    <cfRule type="cellIs" dxfId="683" priority="98" operator="equal">
      <formula>"No Cumplida"</formula>
    </cfRule>
    <cfRule type="cellIs" dxfId="682" priority="99" operator="equal">
      <formula>"En Avance"</formula>
    </cfRule>
    <cfRule type="cellIs" dxfId="681" priority="100" operator="equal">
      <formula>"Cumplida (FT)"</formula>
    </cfRule>
    <cfRule type="cellIs" dxfId="680" priority="101" operator="equal">
      <formula>"Cumplida (DT)"</formula>
    </cfRule>
    <cfRule type="cellIs" dxfId="679" priority="102" operator="equal">
      <formula>"Sin Avance"</formula>
    </cfRule>
  </conditionalFormatting>
  <conditionalFormatting sqref="I9">
    <cfRule type="cellIs" dxfId="678" priority="85" operator="equal">
      <formula>"Vencida"</formula>
    </cfRule>
    <cfRule type="cellIs" dxfId="677" priority="86" operator="equal">
      <formula>"No Cumplida"</formula>
    </cfRule>
    <cfRule type="cellIs" dxfId="676" priority="87" operator="equal">
      <formula>"En Avance"</formula>
    </cfRule>
    <cfRule type="cellIs" dxfId="675" priority="88" operator="equal">
      <formula>"Cumplida (FT)"</formula>
    </cfRule>
    <cfRule type="cellIs" dxfId="674" priority="89" operator="equal">
      <formula>"Cumplida (DT)"</formula>
    </cfRule>
    <cfRule type="cellIs" dxfId="673" priority="90" operator="equal">
      <formula>"Sin Avance"</formula>
    </cfRule>
  </conditionalFormatting>
  <conditionalFormatting sqref="I10">
    <cfRule type="cellIs" dxfId="672" priority="79" operator="equal">
      <formula>"Vencida"</formula>
    </cfRule>
    <cfRule type="cellIs" dxfId="671" priority="80" operator="equal">
      <formula>"No Cumplida"</formula>
    </cfRule>
    <cfRule type="cellIs" dxfId="670" priority="81" operator="equal">
      <formula>"En Avance"</formula>
    </cfRule>
    <cfRule type="cellIs" dxfId="669" priority="82" operator="equal">
      <formula>"Cumplida (FT)"</formula>
    </cfRule>
    <cfRule type="cellIs" dxfId="668" priority="83" operator="equal">
      <formula>"Cumplida (DT)"</formula>
    </cfRule>
    <cfRule type="cellIs" dxfId="667" priority="84" operator="equal">
      <formula>"Sin Avance"</formula>
    </cfRule>
  </conditionalFormatting>
  <conditionalFormatting sqref="I14:I16">
    <cfRule type="cellIs" dxfId="666" priority="67" operator="equal">
      <formula>"Vencida"</formula>
    </cfRule>
    <cfRule type="cellIs" dxfId="665" priority="68" operator="equal">
      <formula>"No Cumplida"</formula>
    </cfRule>
    <cfRule type="cellIs" dxfId="664" priority="69" operator="equal">
      <formula>"En Avance"</formula>
    </cfRule>
    <cfRule type="cellIs" dxfId="663" priority="70" operator="equal">
      <formula>"Cumplida (FT)"</formula>
    </cfRule>
    <cfRule type="cellIs" dxfId="662" priority="71" operator="equal">
      <formula>"Cumplida (DT)"</formula>
    </cfRule>
    <cfRule type="cellIs" dxfId="661" priority="72" operator="equal">
      <formula>"Sin Avance"</formula>
    </cfRule>
  </conditionalFormatting>
  <conditionalFormatting sqref="I17">
    <cfRule type="cellIs" dxfId="660" priority="61" operator="equal">
      <formula>"Vencida"</formula>
    </cfRule>
    <cfRule type="cellIs" dxfId="659" priority="62" operator="equal">
      <formula>"No Cumplida"</formula>
    </cfRule>
    <cfRule type="cellIs" dxfId="658" priority="63" operator="equal">
      <formula>"En Avance"</formula>
    </cfRule>
    <cfRule type="cellIs" dxfId="657" priority="64" operator="equal">
      <formula>"Cumplida (FT)"</formula>
    </cfRule>
    <cfRule type="cellIs" dxfId="656" priority="65" operator="equal">
      <formula>"Cumplida (DT)"</formula>
    </cfRule>
    <cfRule type="cellIs" dxfId="655" priority="66" operator="equal">
      <formula>"Sin Avance"</formula>
    </cfRule>
  </conditionalFormatting>
  <conditionalFormatting sqref="I18">
    <cfRule type="cellIs" dxfId="654" priority="55" operator="equal">
      <formula>"Vencida"</formula>
    </cfRule>
    <cfRule type="cellIs" dxfId="653" priority="56" operator="equal">
      <formula>"No Cumplida"</formula>
    </cfRule>
    <cfRule type="cellIs" dxfId="652" priority="57" operator="equal">
      <formula>"En Avance"</formula>
    </cfRule>
    <cfRule type="cellIs" dxfId="651" priority="58" operator="equal">
      <formula>"Cumplida (FT)"</formula>
    </cfRule>
    <cfRule type="cellIs" dxfId="650" priority="59" operator="equal">
      <formula>"Cumplida (DT)"</formula>
    </cfRule>
    <cfRule type="cellIs" dxfId="649" priority="60" operator="equal">
      <formula>"Sin Avance"</formula>
    </cfRule>
  </conditionalFormatting>
  <conditionalFormatting sqref="I19">
    <cfRule type="cellIs" dxfId="648" priority="49" operator="equal">
      <formula>"Vencida"</formula>
    </cfRule>
    <cfRule type="cellIs" dxfId="647" priority="50" operator="equal">
      <formula>"No Cumplida"</formula>
    </cfRule>
    <cfRule type="cellIs" dxfId="646" priority="51" operator="equal">
      <formula>"En Avance"</formula>
    </cfRule>
    <cfRule type="cellIs" dxfId="645" priority="52" operator="equal">
      <formula>"Cumplida (FT)"</formula>
    </cfRule>
    <cfRule type="cellIs" dxfId="644" priority="53" operator="equal">
      <formula>"Cumplida (DT)"</formula>
    </cfRule>
    <cfRule type="cellIs" dxfId="643" priority="54" operator="equal">
      <formula>"Sin Avance"</formula>
    </cfRule>
  </conditionalFormatting>
  <conditionalFormatting sqref="I21">
    <cfRule type="cellIs" dxfId="642" priority="43" operator="equal">
      <formula>"Vencida"</formula>
    </cfRule>
    <cfRule type="cellIs" dxfId="641" priority="44" operator="equal">
      <formula>"No Cumplida"</formula>
    </cfRule>
    <cfRule type="cellIs" dxfId="640" priority="45" operator="equal">
      <formula>"En Avance"</formula>
    </cfRule>
    <cfRule type="cellIs" dxfId="639" priority="46" operator="equal">
      <formula>"Cumplida (FT)"</formula>
    </cfRule>
    <cfRule type="cellIs" dxfId="638" priority="47" operator="equal">
      <formula>"Cumplida (DT)"</formula>
    </cfRule>
    <cfRule type="cellIs" dxfId="637" priority="48" operator="equal">
      <formula>"Sin Avance"</formula>
    </cfRule>
  </conditionalFormatting>
  <conditionalFormatting sqref="I23">
    <cfRule type="cellIs" dxfId="636" priority="37" operator="equal">
      <formula>"Vencida"</formula>
    </cfRule>
    <cfRule type="cellIs" dxfId="635" priority="38" operator="equal">
      <formula>"No Cumplida"</formula>
    </cfRule>
    <cfRule type="cellIs" dxfId="634" priority="39" operator="equal">
      <formula>"En Avance"</formula>
    </cfRule>
    <cfRule type="cellIs" dxfId="633" priority="40" operator="equal">
      <formula>"Cumplida (FT)"</formula>
    </cfRule>
    <cfRule type="cellIs" dxfId="632" priority="41" operator="equal">
      <formula>"Cumplida (DT)"</formula>
    </cfRule>
    <cfRule type="cellIs" dxfId="631" priority="42" operator="equal">
      <formula>"Sin Avance"</formula>
    </cfRule>
  </conditionalFormatting>
  <conditionalFormatting sqref="I25:I27">
    <cfRule type="cellIs" dxfId="630" priority="25" operator="equal">
      <formula>"Vencida"</formula>
    </cfRule>
    <cfRule type="cellIs" dxfId="629" priority="26" operator="equal">
      <formula>"No Cumplida"</formula>
    </cfRule>
    <cfRule type="cellIs" dxfId="628" priority="27" operator="equal">
      <formula>"En Avance"</formula>
    </cfRule>
    <cfRule type="cellIs" dxfId="627" priority="28" operator="equal">
      <formula>"Cumplida (FT)"</formula>
    </cfRule>
    <cfRule type="cellIs" dxfId="626" priority="29" operator="equal">
      <formula>"Cumplida (DT)"</formula>
    </cfRule>
    <cfRule type="cellIs" dxfId="625" priority="30" operator="equal">
      <formula>"Sin Avance"</formula>
    </cfRule>
  </conditionalFormatting>
  <conditionalFormatting sqref="I7">
    <cfRule type="cellIs" dxfId="624" priority="7" operator="equal">
      <formula>"Vencida"</formula>
    </cfRule>
    <cfRule type="cellIs" dxfId="623" priority="8" operator="equal">
      <formula>"No Cumplida"</formula>
    </cfRule>
    <cfRule type="cellIs" dxfId="622" priority="9" operator="equal">
      <formula>"En Avance"</formula>
    </cfRule>
    <cfRule type="cellIs" dxfId="621" priority="10" operator="equal">
      <formula>"Cumplida (FT)"</formula>
    </cfRule>
    <cfRule type="cellIs" dxfId="620" priority="11" operator="equal">
      <formula>"Cumplida (DT)"</formula>
    </cfRule>
    <cfRule type="cellIs" dxfId="619" priority="12" operator="equal">
      <formula>"Sin Avance"</formula>
    </cfRule>
  </conditionalFormatting>
  <conditionalFormatting sqref="I12">
    <cfRule type="cellIs" dxfId="618" priority="1" operator="equal">
      <formula>"Vencida"</formula>
    </cfRule>
    <cfRule type="cellIs" dxfId="617" priority="2" operator="equal">
      <formula>"No Cumplida"</formula>
    </cfRule>
    <cfRule type="cellIs" dxfId="616" priority="3" operator="equal">
      <formula>"En Avance"</formula>
    </cfRule>
    <cfRule type="cellIs" dxfId="615" priority="4" operator="equal">
      <formula>"Cumplida (FT)"</formula>
    </cfRule>
    <cfRule type="cellIs" dxfId="614" priority="5" operator="equal">
      <formula>"Cumplida (DT)"</formula>
    </cfRule>
    <cfRule type="cellIs" dxfId="613"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'D:\Perfil\Documents\PAAC_ICUATRIMESTRE_2020\[1.1_anexo_matriz_de_riesgos_de_corrupcion_vf1_2020 (1).xlsm]Hoja1'!#REF!</xm:f>
          </x14:formula1>
          <xm:sqref>I5</xm:sqref>
        </x14:dataValidation>
        <x14:dataValidation type="list" allowBlank="1" showInputMessage="1" showErrorMessage="1">
          <x14:formula1>
            <xm:f>'C:\Users\Maritza.Beltran\AppData\Local\Microsoft\Windows\INetCache\Content.Outlook\P86LDKLA\[Sgto_PAAC_30_abril_2020 - Componente 5.xlsx]Hoja1'!#REF!</xm:f>
          </x14:formula1>
          <xm:sqref>I25:I27 I6:I10 I14:I19 I21 I23 I12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opLeftCell="A4" zoomScale="40" zoomScaleNormal="40" zoomScaleSheetLayoutView="10" zoomScalePageLayoutView="70" workbookViewId="0">
      <selection activeCell="H138" sqref="H138"/>
    </sheetView>
  </sheetViews>
  <sheetFormatPr baseColWidth="10" defaultColWidth="11.42578125" defaultRowHeight="18.75" outlineLevelRow="1"/>
  <cols>
    <col min="1" max="1" width="4.7109375" style="363" customWidth="1"/>
    <col min="2" max="2" width="20.7109375" style="364" customWidth="1"/>
    <col min="3" max="3" width="20.28515625" style="285" customWidth="1"/>
    <col min="4" max="4" width="20.42578125" style="285" customWidth="1"/>
    <col min="5" max="5" width="19.85546875" style="285" customWidth="1"/>
    <col min="6" max="6" width="18.5703125" style="285" customWidth="1"/>
    <col min="7" max="7" width="18.42578125" style="285" customWidth="1"/>
    <col min="8" max="8" width="67.85546875" style="365" customWidth="1"/>
    <col min="9" max="9" width="18.28515625" style="366" customWidth="1"/>
    <col min="10" max="10" width="70.42578125" style="367" customWidth="1"/>
    <col min="11" max="11" width="20" style="367" customWidth="1"/>
    <col min="12" max="12" width="11.42578125" style="368" customWidth="1"/>
    <col min="13" max="13" width="24" style="368" customWidth="1"/>
    <col min="14" max="14" width="21" style="368" customWidth="1"/>
    <col min="15" max="15" width="21.42578125" style="369" customWidth="1"/>
    <col min="16" max="16" width="11.42578125" style="285" customWidth="1"/>
    <col min="17" max="17" width="11.42578125" style="363" customWidth="1"/>
    <col min="18" max="18" width="14.5703125" style="285" customWidth="1"/>
    <col min="19" max="19" width="18.5703125" style="363" customWidth="1"/>
    <col min="20" max="20" width="16.42578125" style="285" customWidth="1"/>
    <col min="21" max="21" width="11.42578125" style="370" customWidth="1"/>
    <col min="22" max="23" width="11.42578125" style="371" customWidth="1"/>
    <col min="24" max="24" width="11.42578125" style="374" customWidth="1"/>
    <col min="25" max="25" width="60.7109375" style="374" customWidth="1"/>
    <col min="26" max="26" width="57.28515625" style="374" customWidth="1"/>
    <col min="27" max="27" width="100" style="365" customWidth="1"/>
    <col min="28" max="28" width="18.28515625" style="366" customWidth="1"/>
    <col min="29" max="29" width="28.28515625" style="367" customWidth="1"/>
    <col min="30" max="30" width="20" style="367" customWidth="1"/>
    <col min="31" max="31" width="11.42578125" style="368" customWidth="1"/>
    <col min="32" max="32" width="24" style="368" customWidth="1"/>
    <col min="33" max="33" width="27.140625" style="368" customWidth="1"/>
    <col min="34" max="34" width="27.85546875" style="369" customWidth="1"/>
    <col min="35" max="35" width="60.42578125" style="374" customWidth="1"/>
    <col min="36" max="36" width="90.5703125" style="374" customWidth="1"/>
    <col min="37" max="16384" width="11.42578125" style="285"/>
  </cols>
  <sheetData>
    <row r="1" spans="1:36" ht="19.5" hidden="1" outlineLevel="1" thickBot="1">
      <c r="A1" s="469"/>
      <c r="B1" s="470"/>
      <c r="C1" s="473" t="s">
        <v>639</v>
      </c>
      <c r="D1" s="474"/>
      <c r="E1" s="474"/>
      <c r="F1" s="474"/>
      <c r="G1" s="474"/>
      <c r="H1" s="474"/>
      <c r="I1" s="474"/>
      <c r="J1" s="474"/>
      <c r="K1" s="474"/>
      <c r="L1" s="474"/>
      <c r="M1" s="474"/>
      <c r="N1" s="474"/>
      <c r="O1" s="474"/>
      <c r="P1" s="474"/>
      <c r="Q1" s="474"/>
      <c r="R1" s="475"/>
      <c r="S1" s="479" t="s">
        <v>640</v>
      </c>
      <c r="T1" s="480"/>
      <c r="U1" s="481"/>
      <c r="V1" s="482">
        <v>43927</v>
      </c>
      <c r="W1" s="483"/>
      <c r="X1" s="484"/>
      <c r="Y1" s="284"/>
      <c r="Z1" s="284"/>
      <c r="AA1" s="284"/>
      <c r="AB1" s="284"/>
      <c r="AC1" s="284"/>
      <c r="AD1" s="284"/>
      <c r="AE1" s="284"/>
      <c r="AF1" s="284"/>
      <c r="AG1" s="284"/>
      <c r="AH1" s="284"/>
      <c r="AI1" s="284"/>
      <c r="AJ1" s="284"/>
    </row>
    <row r="2" spans="1:36" ht="19.5" hidden="1" outlineLevel="1" thickBot="1">
      <c r="A2" s="471"/>
      <c r="B2" s="472"/>
      <c r="C2" s="476"/>
      <c r="D2" s="477"/>
      <c r="E2" s="477"/>
      <c r="F2" s="477"/>
      <c r="G2" s="477"/>
      <c r="H2" s="477"/>
      <c r="I2" s="477"/>
      <c r="J2" s="477"/>
      <c r="K2" s="477"/>
      <c r="L2" s="477"/>
      <c r="M2" s="477"/>
      <c r="N2" s="477"/>
      <c r="O2" s="477"/>
      <c r="P2" s="477"/>
      <c r="Q2" s="477"/>
      <c r="R2" s="478"/>
      <c r="S2" s="485" t="s">
        <v>641</v>
      </c>
      <c r="T2" s="486"/>
      <c r="U2" s="487"/>
      <c r="V2" s="488" t="s">
        <v>642</v>
      </c>
      <c r="W2" s="489"/>
      <c r="X2" s="490"/>
      <c r="Y2" s="286"/>
      <c r="Z2" s="286"/>
      <c r="AA2" s="286"/>
      <c r="AB2" s="286"/>
      <c r="AC2" s="286"/>
      <c r="AD2" s="286"/>
      <c r="AE2" s="286"/>
      <c r="AF2" s="286"/>
      <c r="AG2" s="286"/>
      <c r="AH2" s="286"/>
      <c r="AI2" s="286"/>
      <c r="AJ2" s="286"/>
    </row>
    <row r="3" spans="1:36" ht="36" hidden="1" customHeight="1" outlineLevel="1">
      <c r="A3" s="471"/>
      <c r="B3" s="472"/>
      <c r="C3" s="476"/>
      <c r="D3" s="477"/>
      <c r="E3" s="477"/>
      <c r="F3" s="477"/>
      <c r="G3" s="477"/>
      <c r="H3" s="477"/>
      <c r="I3" s="477"/>
      <c r="J3" s="477"/>
      <c r="K3" s="477"/>
      <c r="L3" s="477"/>
      <c r="M3" s="477"/>
      <c r="N3" s="477"/>
      <c r="O3" s="477"/>
      <c r="P3" s="477"/>
      <c r="Q3" s="477"/>
      <c r="R3" s="478"/>
      <c r="S3" s="491" t="s">
        <v>998</v>
      </c>
      <c r="T3" s="492"/>
      <c r="U3" s="492"/>
      <c r="V3" s="492"/>
      <c r="W3" s="492"/>
      <c r="X3" s="493"/>
      <c r="Y3" s="287"/>
      <c r="Z3" s="288"/>
      <c r="AA3" s="288"/>
      <c r="AB3" s="288"/>
      <c r="AC3" s="288"/>
      <c r="AD3" s="288"/>
      <c r="AE3" s="288"/>
      <c r="AF3" s="288"/>
      <c r="AG3" s="288"/>
      <c r="AH3" s="288"/>
      <c r="AI3" s="289"/>
      <c r="AJ3" s="288"/>
    </row>
    <row r="4" spans="1:36" ht="27" customHeight="1" collapsed="1">
      <c r="A4" s="467" t="s">
        <v>455</v>
      </c>
      <c r="B4" s="467" t="s">
        <v>643</v>
      </c>
      <c r="C4" s="467" t="s">
        <v>454</v>
      </c>
      <c r="D4" s="467" t="s">
        <v>453</v>
      </c>
      <c r="E4" s="467" t="s">
        <v>452</v>
      </c>
      <c r="F4" s="467" t="s">
        <v>250</v>
      </c>
      <c r="G4" s="467" t="s">
        <v>451</v>
      </c>
      <c r="H4" s="468" t="s">
        <v>644</v>
      </c>
      <c r="I4" s="468"/>
      <c r="J4" s="468"/>
      <c r="K4" s="468"/>
      <c r="L4" s="468"/>
      <c r="M4" s="468"/>
      <c r="N4" s="468"/>
      <c r="O4" s="468"/>
      <c r="P4" s="467" t="s">
        <v>645</v>
      </c>
      <c r="Q4" s="467"/>
      <c r="R4" s="467"/>
      <c r="S4" s="467"/>
      <c r="T4" s="467"/>
      <c r="U4" s="494" t="s">
        <v>646</v>
      </c>
      <c r="V4" s="494"/>
      <c r="W4" s="494"/>
      <c r="X4" s="494"/>
      <c r="Y4" s="495" t="s">
        <v>647</v>
      </c>
      <c r="Z4" s="495" t="s">
        <v>648</v>
      </c>
      <c r="AA4" s="468" t="s">
        <v>649</v>
      </c>
      <c r="AB4" s="468"/>
      <c r="AC4" s="468"/>
      <c r="AD4" s="468"/>
      <c r="AE4" s="468"/>
      <c r="AF4" s="468"/>
      <c r="AG4" s="468"/>
      <c r="AH4" s="468"/>
      <c r="AI4" s="495" t="s">
        <v>650</v>
      </c>
      <c r="AJ4" s="495" t="s">
        <v>648</v>
      </c>
    </row>
    <row r="5" spans="1:36" ht="20.25" customHeight="1">
      <c r="A5" s="467"/>
      <c r="B5" s="467"/>
      <c r="C5" s="467"/>
      <c r="D5" s="467"/>
      <c r="E5" s="467"/>
      <c r="F5" s="467"/>
      <c r="G5" s="467"/>
      <c r="H5" s="467" t="s">
        <v>651</v>
      </c>
      <c r="I5" s="467" t="s">
        <v>652</v>
      </c>
      <c r="J5" s="467"/>
      <c r="K5" s="467"/>
      <c r="L5" s="467"/>
      <c r="M5" s="467"/>
      <c r="N5" s="467"/>
      <c r="O5" s="467"/>
      <c r="P5" s="467"/>
      <c r="Q5" s="467"/>
      <c r="R5" s="467"/>
      <c r="S5" s="467"/>
      <c r="T5" s="467"/>
      <c r="U5" s="494"/>
      <c r="V5" s="494"/>
      <c r="W5" s="494"/>
      <c r="X5" s="494"/>
      <c r="Y5" s="495"/>
      <c r="Z5" s="495"/>
      <c r="AA5" s="467" t="s">
        <v>651</v>
      </c>
      <c r="AB5" s="467" t="s">
        <v>652</v>
      </c>
      <c r="AC5" s="467"/>
      <c r="AD5" s="467"/>
      <c r="AE5" s="467"/>
      <c r="AF5" s="467"/>
      <c r="AG5" s="467"/>
      <c r="AH5" s="467"/>
      <c r="AI5" s="495"/>
      <c r="AJ5" s="495"/>
    </row>
    <row r="6" spans="1:36" ht="26.25" customHeight="1">
      <c r="A6" s="467"/>
      <c r="B6" s="467"/>
      <c r="C6" s="467"/>
      <c r="D6" s="467"/>
      <c r="E6" s="467"/>
      <c r="F6" s="467"/>
      <c r="G6" s="467"/>
      <c r="H6" s="467"/>
      <c r="I6" s="467" t="s">
        <v>653</v>
      </c>
      <c r="J6" s="467" t="s">
        <v>654</v>
      </c>
      <c r="K6" s="467" t="s">
        <v>655</v>
      </c>
      <c r="L6" s="467"/>
      <c r="M6" s="467" t="s">
        <v>656</v>
      </c>
      <c r="N6" s="467" t="s">
        <v>657</v>
      </c>
      <c r="O6" s="467" t="s">
        <v>658</v>
      </c>
      <c r="P6" s="467" t="s">
        <v>651</v>
      </c>
      <c r="Q6" s="467" t="s">
        <v>659</v>
      </c>
      <c r="R6" s="467" t="s">
        <v>660</v>
      </c>
      <c r="S6" s="467" t="s">
        <v>661</v>
      </c>
      <c r="T6" s="467" t="s">
        <v>662</v>
      </c>
      <c r="U6" s="504" t="s">
        <v>663</v>
      </c>
      <c r="V6" s="502" t="s">
        <v>664</v>
      </c>
      <c r="W6" s="502" t="s">
        <v>665</v>
      </c>
      <c r="X6" s="503" t="s">
        <v>666</v>
      </c>
      <c r="Y6" s="495"/>
      <c r="Z6" s="495"/>
      <c r="AA6" s="467"/>
      <c r="AB6" s="467" t="s">
        <v>653</v>
      </c>
      <c r="AC6" s="467" t="s">
        <v>654</v>
      </c>
      <c r="AD6" s="467" t="s">
        <v>655</v>
      </c>
      <c r="AE6" s="467"/>
      <c r="AF6" s="467" t="s">
        <v>656</v>
      </c>
      <c r="AG6" s="467" t="s">
        <v>657</v>
      </c>
      <c r="AH6" s="467" t="s">
        <v>658</v>
      </c>
      <c r="AI6" s="495"/>
      <c r="AJ6" s="495"/>
    </row>
    <row r="7" spans="1:36" ht="17.25" customHeight="1">
      <c r="A7" s="467"/>
      <c r="B7" s="467"/>
      <c r="C7" s="467"/>
      <c r="D7" s="467"/>
      <c r="E7" s="467"/>
      <c r="F7" s="467"/>
      <c r="G7" s="467"/>
      <c r="H7" s="467"/>
      <c r="I7" s="467"/>
      <c r="J7" s="467"/>
      <c r="K7" s="290" t="s">
        <v>654</v>
      </c>
      <c r="L7" s="290" t="s">
        <v>667</v>
      </c>
      <c r="M7" s="467"/>
      <c r="N7" s="467"/>
      <c r="O7" s="467"/>
      <c r="P7" s="467"/>
      <c r="Q7" s="467"/>
      <c r="R7" s="467"/>
      <c r="S7" s="467"/>
      <c r="T7" s="467"/>
      <c r="U7" s="504"/>
      <c r="V7" s="502"/>
      <c r="W7" s="502"/>
      <c r="X7" s="503"/>
      <c r="Y7" s="495"/>
      <c r="Z7" s="495"/>
      <c r="AA7" s="467"/>
      <c r="AB7" s="467"/>
      <c r="AC7" s="467"/>
      <c r="AD7" s="290" t="s">
        <v>654</v>
      </c>
      <c r="AE7" s="290" t="s">
        <v>667</v>
      </c>
      <c r="AF7" s="467"/>
      <c r="AG7" s="467"/>
      <c r="AH7" s="467"/>
      <c r="AI7" s="495"/>
      <c r="AJ7" s="495"/>
    </row>
    <row r="8" spans="1:36" ht="131.25">
      <c r="A8" s="291">
        <v>1</v>
      </c>
      <c r="B8" s="292" t="s">
        <v>450</v>
      </c>
      <c r="C8" s="293" t="s">
        <v>449</v>
      </c>
      <c r="D8" s="294">
        <v>33</v>
      </c>
      <c r="E8" s="295" t="s">
        <v>448</v>
      </c>
      <c r="F8" s="295" t="s">
        <v>417</v>
      </c>
      <c r="G8" s="296" t="s">
        <v>409</v>
      </c>
      <c r="H8" s="297" t="s">
        <v>668</v>
      </c>
      <c r="I8" s="298">
        <v>0</v>
      </c>
      <c r="J8" s="299" t="s">
        <v>31</v>
      </c>
      <c r="K8" s="299" t="s">
        <v>31</v>
      </c>
      <c r="L8" s="298">
        <v>0</v>
      </c>
      <c r="M8" s="298" t="s">
        <v>31</v>
      </c>
      <c r="N8" s="298" t="s">
        <v>31</v>
      </c>
      <c r="O8" s="299" t="s">
        <v>31</v>
      </c>
      <c r="P8" s="298" t="s">
        <v>669</v>
      </c>
      <c r="Q8" s="299" t="s">
        <v>670</v>
      </c>
      <c r="R8" s="298" t="s">
        <v>31</v>
      </c>
      <c r="S8" s="299" t="s">
        <v>671</v>
      </c>
      <c r="T8" s="298" t="s">
        <v>672</v>
      </c>
      <c r="U8" s="300">
        <f>100/16</f>
        <v>6.25</v>
      </c>
      <c r="V8" s="301">
        <f>U8/D8</f>
        <v>0.18939393939393939</v>
      </c>
      <c r="W8" s="301">
        <f>V8*I8</f>
        <v>0</v>
      </c>
      <c r="X8" s="302">
        <f>W8</f>
        <v>0</v>
      </c>
      <c r="Y8" s="303" t="s">
        <v>673</v>
      </c>
      <c r="Z8" s="303" t="s">
        <v>674</v>
      </c>
      <c r="AA8" s="297" t="s">
        <v>675</v>
      </c>
      <c r="AB8" s="297" t="s">
        <v>675</v>
      </c>
      <c r="AC8" s="297" t="s">
        <v>675</v>
      </c>
      <c r="AD8" s="297" t="s">
        <v>675</v>
      </c>
      <c r="AE8" s="297" t="s">
        <v>675</v>
      </c>
      <c r="AF8" s="297" t="s">
        <v>675</v>
      </c>
      <c r="AG8" s="297" t="s">
        <v>675</v>
      </c>
      <c r="AH8" s="297" t="s">
        <v>675</v>
      </c>
      <c r="AI8" s="303" t="s">
        <v>676</v>
      </c>
      <c r="AJ8" s="303" t="s">
        <v>677</v>
      </c>
    </row>
    <row r="9" spans="1:36" ht="150">
      <c r="A9" s="304">
        <v>2</v>
      </c>
      <c r="B9" s="305" t="s">
        <v>447</v>
      </c>
      <c r="C9" s="304" t="s">
        <v>446</v>
      </c>
      <c r="D9" s="306">
        <v>33</v>
      </c>
      <c r="E9" s="294" t="s">
        <v>445</v>
      </c>
      <c r="F9" s="307" t="s">
        <v>444</v>
      </c>
      <c r="G9" s="307" t="s">
        <v>404</v>
      </c>
      <c r="H9" s="308" t="s">
        <v>836</v>
      </c>
      <c r="I9" s="309">
        <v>0</v>
      </c>
      <c r="J9" s="309" t="s">
        <v>31</v>
      </c>
      <c r="K9" s="309" t="s">
        <v>31</v>
      </c>
      <c r="L9" s="309">
        <v>0</v>
      </c>
      <c r="M9" s="309" t="s">
        <v>31</v>
      </c>
      <c r="N9" s="309" t="s">
        <v>31</v>
      </c>
      <c r="O9" s="309" t="s">
        <v>31</v>
      </c>
      <c r="P9" s="298" t="s">
        <v>669</v>
      </c>
      <c r="Q9" s="294" t="s">
        <v>678</v>
      </c>
      <c r="R9" s="298" t="s">
        <v>31</v>
      </c>
      <c r="S9" s="299" t="s">
        <v>671</v>
      </c>
      <c r="T9" s="298" t="s">
        <v>672</v>
      </c>
      <c r="U9" s="310">
        <f>100/16</f>
        <v>6.25</v>
      </c>
      <c r="V9" s="311">
        <f t="shared" ref="V9:V10" si="0">U9/D9</f>
        <v>0.18939393939393939</v>
      </c>
      <c r="W9" s="311">
        <f t="shared" ref="W9:W23" si="1">V9*I9</f>
        <v>0</v>
      </c>
      <c r="X9" s="312">
        <f t="shared" ref="X9:X23" si="2">W9</f>
        <v>0</v>
      </c>
      <c r="Y9" s="303" t="s">
        <v>837</v>
      </c>
      <c r="Z9" s="303" t="s">
        <v>674</v>
      </c>
      <c r="AA9" s="308" t="s">
        <v>675</v>
      </c>
      <c r="AB9" s="308" t="s">
        <v>675</v>
      </c>
      <c r="AC9" s="308" t="s">
        <v>675</v>
      </c>
      <c r="AD9" s="308" t="s">
        <v>675</v>
      </c>
      <c r="AE9" s="308" t="s">
        <v>675</v>
      </c>
      <c r="AF9" s="308" t="s">
        <v>675</v>
      </c>
      <c r="AG9" s="308" t="s">
        <v>675</v>
      </c>
      <c r="AH9" s="308" t="s">
        <v>675</v>
      </c>
      <c r="AI9" s="303" t="s">
        <v>676</v>
      </c>
      <c r="AJ9" s="303" t="s">
        <v>677</v>
      </c>
    </row>
    <row r="10" spans="1:36" ht="75">
      <c r="A10" s="313">
        <v>3</v>
      </c>
      <c r="B10" s="314" t="s">
        <v>443</v>
      </c>
      <c r="C10" s="315" t="s">
        <v>838</v>
      </c>
      <c r="D10" s="316">
        <v>2</v>
      </c>
      <c r="E10" s="317" t="s">
        <v>442</v>
      </c>
      <c r="F10" s="318" t="s">
        <v>441</v>
      </c>
      <c r="G10" s="318" t="s">
        <v>409</v>
      </c>
      <c r="H10" s="308" t="s">
        <v>679</v>
      </c>
      <c r="I10" s="309">
        <v>0</v>
      </c>
      <c r="J10" s="309" t="s">
        <v>31</v>
      </c>
      <c r="K10" s="309" t="s">
        <v>31</v>
      </c>
      <c r="L10" s="309">
        <v>0</v>
      </c>
      <c r="M10" s="309" t="s">
        <v>31</v>
      </c>
      <c r="N10" s="309" t="s">
        <v>31</v>
      </c>
      <c r="O10" s="309" t="s">
        <v>31</v>
      </c>
      <c r="P10" s="298" t="s">
        <v>678</v>
      </c>
      <c r="Q10" s="294" t="s">
        <v>678</v>
      </c>
      <c r="R10" s="298" t="s">
        <v>31</v>
      </c>
      <c r="S10" s="298" t="s">
        <v>31</v>
      </c>
      <c r="T10" s="298" t="s">
        <v>672</v>
      </c>
      <c r="U10" s="310">
        <f>100/16</f>
        <v>6.25</v>
      </c>
      <c r="V10" s="311">
        <f t="shared" si="0"/>
        <v>3.125</v>
      </c>
      <c r="W10" s="311">
        <f t="shared" si="1"/>
        <v>0</v>
      </c>
      <c r="X10" s="312">
        <f t="shared" si="2"/>
        <v>0</v>
      </c>
      <c r="Y10" s="303" t="s">
        <v>680</v>
      </c>
      <c r="Z10" s="303" t="s">
        <v>674</v>
      </c>
      <c r="AA10" s="308" t="s">
        <v>675</v>
      </c>
      <c r="AB10" s="308" t="s">
        <v>675</v>
      </c>
      <c r="AC10" s="308" t="s">
        <v>675</v>
      </c>
      <c r="AD10" s="308" t="s">
        <v>675</v>
      </c>
      <c r="AE10" s="308" t="s">
        <v>675</v>
      </c>
      <c r="AF10" s="308" t="s">
        <v>675</v>
      </c>
      <c r="AG10" s="308" t="s">
        <v>675</v>
      </c>
      <c r="AH10" s="308" t="s">
        <v>675</v>
      </c>
      <c r="AI10" s="303" t="s">
        <v>676</v>
      </c>
      <c r="AJ10" s="303" t="s">
        <v>677</v>
      </c>
    </row>
    <row r="11" spans="1:36" ht="409.5">
      <c r="A11" s="319">
        <v>4</v>
      </c>
      <c r="B11" s="320" t="s">
        <v>839</v>
      </c>
      <c r="C11" s="321" t="s">
        <v>440</v>
      </c>
      <c r="D11" s="295">
        <v>4</v>
      </c>
      <c r="E11" s="295" t="s">
        <v>439</v>
      </c>
      <c r="F11" s="295" t="s">
        <v>399</v>
      </c>
      <c r="G11" s="318" t="s">
        <v>409</v>
      </c>
      <c r="H11" s="294" t="s">
        <v>31</v>
      </c>
      <c r="I11" s="309">
        <v>3</v>
      </c>
      <c r="J11" s="322" t="s">
        <v>840</v>
      </c>
      <c r="K11" s="308" t="s">
        <v>681</v>
      </c>
      <c r="L11" s="309" t="s">
        <v>31</v>
      </c>
      <c r="M11" s="309" t="s">
        <v>31</v>
      </c>
      <c r="N11" s="309" t="s">
        <v>31</v>
      </c>
      <c r="O11" s="294" t="s">
        <v>682</v>
      </c>
      <c r="P11" s="298" t="s">
        <v>669</v>
      </c>
      <c r="Q11" s="294" t="s">
        <v>31</v>
      </c>
      <c r="R11" s="298" t="s">
        <v>683</v>
      </c>
      <c r="S11" s="294" t="s">
        <v>684</v>
      </c>
      <c r="T11" s="298" t="s">
        <v>685</v>
      </c>
      <c r="U11" s="310">
        <f t="shared" ref="U11:U23" si="3">100/16</f>
        <v>6.25</v>
      </c>
      <c r="V11" s="311">
        <f>U11/D11</f>
        <v>1.5625</v>
      </c>
      <c r="W11" s="311">
        <f t="shared" si="1"/>
        <v>4.6875</v>
      </c>
      <c r="X11" s="311">
        <f t="shared" si="2"/>
        <v>4.6875</v>
      </c>
      <c r="Y11" s="308" t="s">
        <v>686</v>
      </c>
      <c r="Z11" s="323" t="s">
        <v>687</v>
      </c>
      <c r="AA11" s="322" t="s">
        <v>688</v>
      </c>
      <c r="AB11" s="309">
        <v>2</v>
      </c>
      <c r="AC11" s="308" t="s">
        <v>689</v>
      </c>
      <c r="AD11" s="308" t="s">
        <v>690</v>
      </c>
      <c r="AE11" s="309" t="s">
        <v>691</v>
      </c>
      <c r="AF11" s="309" t="s">
        <v>691</v>
      </c>
      <c r="AG11" s="309" t="s">
        <v>691</v>
      </c>
      <c r="AH11" s="294" t="s">
        <v>692</v>
      </c>
      <c r="AI11" s="297" t="s">
        <v>999</v>
      </c>
      <c r="AJ11" s="324" t="s">
        <v>693</v>
      </c>
    </row>
    <row r="12" spans="1:36" ht="75">
      <c r="A12" s="325">
        <v>5</v>
      </c>
      <c r="B12" s="326" t="s">
        <v>438</v>
      </c>
      <c r="C12" s="325" t="s">
        <v>434</v>
      </c>
      <c r="D12" s="327">
        <v>2500</v>
      </c>
      <c r="E12" s="328" t="s">
        <v>437</v>
      </c>
      <c r="F12" s="329" t="s">
        <v>405</v>
      </c>
      <c r="G12" s="328" t="s">
        <v>436</v>
      </c>
      <c r="H12" s="330" t="s">
        <v>694</v>
      </c>
      <c r="I12" s="309">
        <v>0</v>
      </c>
      <c r="J12" s="294" t="s">
        <v>31</v>
      </c>
      <c r="K12" s="294" t="s">
        <v>31</v>
      </c>
      <c r="L12" s="309">
        <v>0</v>
      </c>
      <c r="M12" s="309" t="s">
        <v>31</v>
      </c>
      <c r="N12" s="309" t="s">
        <v>31</v>
      </c>
      <c r="O12" s="294" t="s">
        <v>31</v>
      </c>
      <c r="P12" s="298" t="s">
        <v>669</v>
      </c>
      <c r="Q12" s="294" t="s">
        <v>31</v>
      </c>
      <c r="R12" s="309" t="s">
        <v>31</v>
      </c>
      <c r="S12" s="294" t="s">
        <v>684</v>
      </c>
      <c r="T12" s="298" t="s">
        <v>672</v>
      </c>
      <c r="U12" s="310">
        <f t="shared" si="3"/>
        <v>6.25</v>
      </c>
      <c r="V12" s="311">
        <f t="shared" ref="V12:V23" si="4">U12/D12</f>
        <v>2.5000000000000001E-3</v>
      </c>
      <c r="W12" s="311">
        <f t="shared" si="1"/>
        <v>0</v>
      </c>
      <c r="X12" s="312">
        <f t="shared" si="2"/>
        <v>0</v>
      </c>
      <c r="Y12" s="303" t="s">
        <v>680</v>
      </c>
      <c r="Z12" s="303" t="s">
        <v>674</v>
      </c>
      <c r="AA12" s="330" t="s">
        <v>695</v>
      </c>
      <c r="AB12" s="309">
        <v>0</v>
      </c>
      <c r="AC12" s="294" t="s">
        <v>691</v>
      </c>
      <c r="AD12" s="294" t="s">
        <v>691</v>
      </c>
      <c r="AE12" s="309" t="s">
        <v>691</v>
      </c>
      <c r="AF12" s="309" t="s">
        <v>691</v>
      </c>
      <c r="AG12" s="309" t="s">
        <v>691</v>
      </c>
      <c r="AH12" s="294" t="s">
        <v>691</v>
      </c>
      <c r="AI12" s="331" t="s">
        <v>696</v>
      </c>
      <c r="AJ12" s="331" t="s">
        <v>677</v>
      </c>
    </row>
    <row r="13" spans="1:36" ht="131.25">
      <c r="A13" s="325">
        <v>6</v>
      </c>
      <c r="B13" s="326" t="s">
        <v>435</v>
      </c>
      <c r="C13" s="325" t="s">
        <v>434</v>
      </c>
      <c r="D13" s="327">
        <v>3</v>
      </c>
      <c r="E13" s="328" t="s">
        <v>433</v>
      </c>
      <c r="F13" s="328" t="s">
        <v>432</v>
      </c>
      <c r="G13" s="328" t="s">
        <v>404</v>
      </c>
      <c r="H13" s="308" t="s">
        <v>694</v>
      </c>
      <c r="I13" s="309">
        <v>0</v>
      </c>
      <c r="J13" s="294" t="s">
        <v>31</v>
      </c>
      <c r="K13" s="294" t="s">
        <v>31</v>
      </c>
      <c r="L13" s="309">
        <v>0</v>
      </c>
      <c r="M13" s="309" t="s">
        <v>31</v>
      </c>
      <c r="N13" s="309" t="s">
        <v>31</v>
      </c>
      <c r="O13" s="294" t="s">
        <v>31</v>
      </c>
      <c r="P13" s="298" t="s">
        <v>669</v>
      </c>
      <c r="Q13" s="294" t="s">
        <v>31</v>
      </c>
      <c r="R13" s="309" t="s">
        <v>31</v>
      </c>
      <c r="S13" s="294" t="s">
        <v>684</v>
      </c>
      <c r="T13" s="298" t="s">
        <v>672</v>
      </c>
      <c r="U13" s="310">
        <f t="shared" si="3"/>
        <v>6.25</v>
      </c>
      <c r="V13" s="311">
        <f t="shared" si="4"/>
        <v>2.0833333333333335</v>
      </c>
      <c r="W13" s="311">
        <f t="shared" si="1"/>
        <v>0</v>
      </c>
      <c r="X13" s="312">
        <f t="shared" si="2"/>
        <v>0</v>
      </c>
      <c r="Y13" s="303" t="s">
        <v>680</v>
      </c>
      <c r="Z13" s="303" t="s">
        <v>674</v>
      </c>
      <c r="AA13" s="332" t="s">
        <v>697</v>
      </c>
      <c r="AB13" s="309">
        <v>0</v>
      </c>
      <c r="AC13" s="294" t="s">
        <v>691</v>
      </c>
      <c r="AD13" s="294" t="s">
        <v>691</v>
      </c>
      <c r="AE13" s="309" t="s">
        <v>691</v>
      </c>
      <c r="AF13" s="309" t="s">
        <v>691</v>
      </c>
      <c r="AG13" s="309" t="s">
        <v>691</v>
      </c>
      <c r="AH13" s="294" t="s">
        <v>691</v>
      </c>
      <c r="AI13" s="331" t="s">
        <v>698</v>
      </c>
      <c r="AJ13" s="331" t="s">
        <v>677</v>
      </c>
    </row>
    <row r="14" spans="1:36" ht="409.5">
      <c r="A14" s="333">
        <v>7</v>
      </c>
      <c r="B14" s="334" t="s">
        <v>431</v>
      </c>
      <c r="C14" s="333" t="s">
        <v>136</v>
      </c>
      <c r="D14" s="328">
        <v>10</v>
      </c>
      <c r="E14" s="328" t="s">
        <v>430</v>
      </c>
      <c r="F14" s="328" t="s">
        <v>429</v>
      </c>
      <c r="G14" s="328" t="s">
        <v>429</v>
      </c>
      <c r="H14" s="335" t="s">
        <v>699</v>
      </c>
      <c r="I14" s="309">
        <v>0</v>
      </c>
      <c r="J14" s="294" t="s">
        <v>31</v>
      </c>
      <c r="K14" s="294" t="s">
        <v>31</v>
      </c>
      <c r="L14" s="294">
        <v>0</v>
      </c>
      <c r="M14" s="294" t="s">
        <v>31</v>
      </c>
      <c r="N14" s="294" t="s">
        <v>31</v>
      </c>
      <c r="O14" s="294" t="s">
        <v>31</v>
      </c>
      <c r="P14" s="298" t="s">
        <v>669</v>
      </c>
      <c r="Q14" s="294" t="s">
        <v>31</v>
      </c>
      <c r="R14" s="309" t="s">
        <v>700</v>
      </c>
      <c r="S14" s="294" t="s">
        <v>684</v>
      </c>
      <c r="T14" s="298" t="s">
        <v>551</v>
      </c>
      <c r="U14" s="310">
        <f t="shared" si="3"/>
        <v>6.25</v>
      </c>
      <c r="V14" s="311">
        <f t="shared" si="4"/>
        <v>0.625</v>
      </c>
      <c r="W14" s="311">
        <f t="shared" si="1"/>
        <v>0</v>
      </c>
      <c r="X14" s="312">
        <f t="shared" si="2"/>
        <v>0</v>
      </c>
      <c r="Y14" s="303" t="s">
        <v>701</v>
      </c>
      <c r="Z14" s="336" t="s">
        <v>1000</v>
      </c>
      <c r="AA14" s="337" t="s">
        <v>702</v>
      </c>
      <c r="AB14" s="308" t="s">
        <v>675</v>
      </c>
      <c r="AC14" s="308" t="s">
        <v>675</v>
      </c>
      <c r="AD14" s="308" t="s">
        <v>675</v>
      </c>
      <c r="AE14" s="308" t="s">
        <v>675</v>
      </c>
      <c r="AF14" s="308" t="s">
        <v>675</v>
      </c>
      <c r="AG14" s="308" t="s">
        <v>675</v>
      </c>
      <c r="AH14" s="308" t="s">
        <v>675</v>
      </c>
      <c r="AI14" s="303" t="s">
        <v>703</v>
      </c>
      <c r="AJ14" s="336" t="s">
        <v>1001</v>
      </c>
    </row>
    <row r="15" spans="1:36" ht="150">
      <c r="A15" s="338">
        <v>8</v>
      </c>
      <c r="B15" s="339" t="s">
        <v>428</v>
      </c>
      <c r="C15" s="340" t="s">
        <v>423</v>
      </c>
      <c r="D15" s="299">
        <v>4</v>
      </c>
      <c r="E15" s="299" t="s">
        <v>427</v>
      </c>
      <c r="F15" s="307" t="s">
        <v>417</v>
      </c>
      <c r="G15" s="307">
        <v>44196</v>
      </c>
      <c r="H15" s="341" t="s">
        <v>704</v>
      </c>
      <c r="I15" s="309">
        <v>0</v>
      </c>
      <c r="J15" s="294" t="s">
        <v>31</v>
      </c>
      <c r="K15" s="294" t="s">
        <v>31</v>
      </c>
      <c r="L15" s="309" t="s">
        <v>31</v>
      </c>
      <c r="M15" s="309" t="s">
        <v>31</v>
      </c>
      <c r="N15" s="309" t="s">
        <v>31</v>
      </c>
      <c r="O15" s="294" t="s">
        <v>705</v>
      </c>
      <c r="P15" s="298" t="s">
        <v>669</v>
      </c>
      <c r="Q15" s="294" t="s">
        <v>31</v>
      </c>
      <c r="R15" s="309" t="s">
        <v>700</v>
      </c>
      <c r="S15" s="294" t="s">
        <v>671</v>
      </c>
      <c r="T15" s="298" t="s">
        <v>672</v>
      </c>
      <c r="U15" s="310">
        <f t="shared" si="3"/>
        <v>6.25</v>
      </c>
      <c r="V15" s="311">
        <f t="shared" si="4"/>
        <v>1.5625</v>
      </c>
      <c r="W15" s="311">
        <f t="shared" si="1"/>
        <v>0</v>
      </c>
      <c r="X15" s="312">
        <f t="shared" si="2"/>
        <v>0</v>
      </c>
      <c r="Y15" s="323" t="s">
        <v>706</v>
      </c>
      <c r="Z15" s="342" t="s">
        <v>707</v>
      </c>
      <c r="AA15" s="343" t="s">
        <v>708</v>
      </c>
      <c r="AB15" s="309">
        <v>0</v>
      </c>
      <c r="AC15" s="294" t="s">
        <v>31</v>
      </c>
      <c r="AD15" s="294" t="s">
        <v>31</v>
      </c>
      <c r="AE15" s="309" t="s">
        <v>31</v>
      </c>
      <c r="AF15" s="309" t="s">
        <v>31</v>
      </c>
      <c r="AG15" s="309" t="s">
        <v>31</v>
      </c>
      <c r="AH15" s="294" t="s">
        <v>31</v>
      </c>
      <c r="AI15" s="323" t="s">
        <v>709</v>
      </c>
      <c r="AJ15" s="331" t="s">
        <v>677</v>
      </c>
    </row>
    <row r="16" spans="1:36" ht="112.5">
      <c r="A16" s="338">
        <v>9</v>
      </c>
      <c r="B16" s="339" t="s">
        <v>426</v>
      </c>
      <c r="C16" s="340" t="s">
        <v>423</v>
      </c>
      <c r="D16" s="299">
        <v>1</v>
      </c>
      <c r="E16" s="299" t="s">
        <v>425</v>
      </c>
      <c r="F16" s="307">
        <v>43862</v>
      </c>
      <c r="G16" s="307">
        <v>44196</v>
      </c>
      <c r="H16" s="330" t="s">
        <v>710</v>
      </c>
      <c r="I16" s="309">
        <v>0</v>
      </c>
      <c r="J16" s="294" t="s">
        <v>31</v>
      </c>
      <c r="K16" s="294" t="s">
        <v>31</v>
      </c>
      <c r="L16" s="294" t="s">
        <v>31</v>
      </c>
      <c r="M16" s="294" t="s">
        <v>31</v>
      </c>
      <c r="N16" s="294" t="s">
        <v>31</v>
      </c>
      <c r="O16" s="294" t="s">
        <v>31</v>
      </c>
      <c r="P16" s="298" t="s">
        <v>669</v>
      </c>
      <c r="Q16" s="294" t="s">
        <v>31</v>
      </c>
      <c r="R16" s="309" t="s">
        <v>31</v>
      </c>
      <c r="S16" s="294" t="s">
        <v>684</v>
      </c>
      <c r="T16" s="298" t="s">
        <v>672</v>
      </c>
      <c r="U16" s="310">
        <f t="shared" si="3"/>
        <v>6.25</v>
      </c>
      <c r="V16" s="311">
        <f t="shared" si="4"/>
        <v>6.25</v>
      </c>
      <c r="W16" s="311">
        <f t="shared" si="1"/>
        <v>0</v>
      </c>
      <c r="X16" s="312">
        <f t="shared" si="2"/>
        <v>0</v>
      </c>
      <c r="Y16" s="323" t="s">
        <v>711</v>
      </c>
      <c r="Z16" s="323" t="s">
        <v>674</v>
      </c>
      <c r="AA16" s="330" t="s">
        <v>712</v>
      </c>
      <c r="AB16" s="309">
        <v>0</v>
      </c>
      <c r="AC16" s="294" t="s">
        <v>31</v>
      </c>
      <c r="AD16" s="294" t="s">
        <v>31</v>
      </c>
      <c r="AE16" s="294" t="s">
        <v>31</v>
      </c>
      <c r="AF16" s="294" t="s">
        <v>31</v>
      </c>
      <c r="AG16" s="294" t="s">
        <v>31</v>
      </c>
      <c r="AH16" s="294" t="s">
        <v>31</v>
      </c>
      <c r="AI16" s="330" t="s">
        <v>713</v>
      </c>
      <c r="AJ16" s="331" t="s">
        <v>677</v>
      </c>
    </row>
    <row r="17" spans="1:36" ht="262.5">
      <c r="A17" s="338">
        <v>10</v>
      </c>
      <c r="B17" s="339" t="s">
        <v>424</v>
      </c>
      <c r="C17" s="340" t="s">
        <v>423</v>
      </c>
      <c r="D17" s="299">
        <v>500</v>
      </c>
      <c r="E17" s="299" t="s">
        <v>422</v>
      </c>
      <c r="F17" s="294" t="s">
        <v>421</v>
      </c>
      <c r="G17" s="318" t="s">
        <v>409</v>
      </c>
      <c r="H17" s="294" t="s">
        <v>31</v>
      </c>
      <c r="I17" s="309">
        <v>618</v>
      </c>
      <c r="J17" s="344" t="s">
        <v>714</v>
      </c>
      <c r="K17" s="344" t="s">
        <v>715</v>
      </c>
      <c r="L17" s="309">
        <v>618</v>
      </c>
      <c r="M17" s="308" t="s">
        <v>716</v>
      </c>
      <c r="N17" s="345" t="s">
        <v>717</v>
      </c>
      <c r="O17" s="309" t="s">
        <v>718</v>
      </c>
      <c r="P17" s="298" t="s">
        <v>669</v>
      </c>
      <c r="Q17" s="294" t="s">
        <v>719</v>
      </c>
      <c r="R17" s="309" t="s">
        <v>700</v>
      </c>
      <c r="S17" s="294" t="s">
        <v>671</v>
      </c>
      <c r="T17" s="298" t="s">
        <v>551</v>
      </c>
      <c r="U17" s="310">
        <f t="shared" si="3"/>
        <v>6.25</v>
      </c>
      <c r="V17" s="311">
        <f t="shared" si="4"/>
        <v>1.2500000000000001E-2</v>
      </c>
      <c r="W17" s="311">
        <f t="shared" si="1"/>
        <v>7.7250000000000005</v>
      </c>
      <c r="X17" s="311">
        <f t="shared" si="2"/>
        <v>7.7250000000000005</v>
      </c>
      <c r="Y17" s="323" t="s">
        <v>720</v>
      </c>
      <c r="Z17" s="323" t="s">
        <v>721</v>
      </c>
      <c r="AA17" s="308" t="s">
        <v>722</v>
      </c>
      <c r="AB17" s="309">
        <v>711</v>
      </c>
      <c r="AC17" s="344" t="s">
        <v>723</v>
      </c>
      <c r="AD17" s="344" t="s">
        <v>724</v>
      </c>
      <c r="AE17" s="309">
        <v>711</v>
      </c>
      <c r="AF17" s="308" t="s">
        <v>716</v>
      </c>
      <c r="AG17" s="345" t="s">
        <v>725</v>
      </c>
      <c r="AH17" s="294" t="s">
        <v>726</v>
      </c>
      <c r="AI17" s="303" t="s">
        <v>727</v>
      </c>
      <c r="AJ17" s="331" t="s">
        <v>728</v>
      </c>
    </row>
    <row r="18" spans="1:36" ht="409.5">
      <c r="A18" s="338">
        <v>11</v>
      </c>
      <c r="B18" s="339" t="s">
        <v>420</v>
      </c>
      <c r="C18" s="340" t="s">
        <v>419</v>
      </c>
      <c r="D18" s="299">
        <v>5</v>
      </c>
      <c r="E18" s="299" t="s">
        <v>418</v>
      </c>
      <c r="F18" s="307" t="s">
        <v>417</v>
      </c>
      <c r="G18" s="318" t="s">
        <v>409</v>
      </c>
      <c r="H18" s="346" t="s">
        <v>729</v>
      </c>
      <c r="I18" s="309">
        <v>0</v>
      </c>
      <c r="J18" s="294" t="s">
        <v>31</v>
      </c>
      <c r="K18" s="294" t="s">
        <v>31</v>
      </c>
      <c r="L18" s="309" t="s">
        <v>31</v>
      </c>
      <c r="M18" s="309" t="s">
        <v>31</v>
      </c>
      <c r="N18" s="309" t="s">
        <v>31</v>
      </c>
      <c r="O18" s="294" t="s">
        <v>730</v>
      </c>
      <c r="P18" s="298" t="s">
        <v>669</v>
      </c>
      <c r="Q18" s="294" t="s">
        <v>31</v>
      </c>
      <c r="R18" s="309" t="s">
        <v>700</v>
      </c>
      <c r="S18" s="294" t="s">
        <v>684</v>
      </c>
      <c r="T18" s="298" t="s">
        <v>551</v>
      </c>
      <c r="U18" s="310">
        <f t="shared" si="3"/>
        <v>6.25</v>
      </c>
      <c r="V18" s="311">
        <f t="shared" si="4"/>
        <v>1.25</v>
      </c>
      <c r="W18" s="311">
        <f t="shared" si="1"/>
        <v>0</v>
      </c>
      <c r="X18" s="311">
        <f t="shared" si="2"/>
        <v>0</v>
      </c>
      <c r="Y18" s="342" t="s">
        <v>731</v>
      </c>
      <c r="Z18" s="342" t="s">
        <v>1002</v>
      </c>
      <c r="AA18" s="308" t="s">
        <v>732</v>
      </c>
      <c r="AB18" s="309">
        <v>0</v>
      </c>
      <c r="AC18" s="294" t="s">
        <v>31</v>
      </c>
      <c r="AD18" s="294" t="s">
        <v>31</v>
      </c>
      <c r="AE18" s="309" t="s">
        <v>31</v>
      </c>
      <c r="AF18" s="309" t="s">
        <v>31</v>
      </c>
      <c r="AG18" s="309" t="s">
        <v>31</v>
      </c>
      <c r="AH18" s="294" t="s">
        <v>733</v>
      </c>
      <c r="AI18" s="347" t="s">
        <v>734</v>
      </c>
      <c r="AJ18" s="347" t="s">
        <v>735</v>
      </c>
    </row>
    <row r="19" spans="1:36" ht="187.5">
      <c r="A19" s="348">
        <v>12</v>
      </c>
      <c r="B19" s="349" t="s">
        <v>416</v>
      </c>
      <c r="C19" s="348" t="s">
        <v>415</v>
      </c>
      <c r="D19" s="306">
        <v>32</v>
      </c>
      <c r="E19" s="294" t="s">
        <v>414</v>
      </c>
      <c r="F19" s="294" t="s">
        <v>413</v>
      </c>
      <c r="G19" s="318" t="s">
        <v>409</v>
      </c>
      <c r="H19" s="297" t="s">
        <v>736</v>
      </c>
      <c r="I19" s="309">
        <v>0</v>
      </c>
      <c r="J19" s="294" t="s">
        <v>31</v>
      </c>
      <c r="K19" s="294" t="s">
        <v>31</v>
      </c>
      <c r="L19" s="309">
        <v>0</v>
      </c>
      <c r="M19" s="309" t="s">
        <v>31</v>
      </c>
      <c r="N19" s="309" t="s">
        <v>31</v>
      </c>
      <c r="O19" s="294" t="s">
        <v>737</v>
      </c>
      <c r="P19" s="298" t="s">
        <v>669</v>
      </c>
      <c r="Q19" s="294" t="s">
        <v>31</v>
      </c>
      <c r="R19" s="309" t="s">
        <v>700</v>
      </c>
      <c r="S19" s="294" t="s">
        <v>684</v>
      </c>
      <c r="T19" s="298" t="s">
        <v>551</v>
      </c>
      <c r="U19" s="310">
        <f t="shared" si="3"/>
        <v>6.25</v>
      </c>
      <c r="V19" s="311">
        <f t="shared" si="4"/>
        <v>0.1953125</v>
      </c>
      <c r="W19" s="311">
        <f t="shared" si="1"/>
        <v>0</v>
      </c>
      <c r="X19" s="311">
        <f t="shared" si="2"/>
        <v>0</v>
      </c>
      <c r="Y19" s="324" t="s">
        <v>738</v>
      </c>
      <c r="Z19" s="324" t="s">
        <v>739</v>
      </c>
      <c r="AA19" s="308" t="s">
        <v>675</v>
      </c>
      <c r="AB19" s="308" t="s">
        <v>675</v>
      </c>
      <c r="AC19" s="308" t="s">
        <v>675</v>
      </c>
      <c r="AD19" s="308" t="s">
        <v>675</v>
      </c>
      <c r="AE19" s="308" t="s">
        <v>675</v>
      </c>
      <c r="AF19" s="308" t="s">
        <v>675</v>
      </c>
      <c r="AG19" s="308" t="s">
        <v>675</v>
      </c>
      <c r="AH19" s="308" t="s">
        <v>675</v>
      </c>
      <c r="AI19" s="303" t="s">
        <v>676</v>
      </c>
      <c r="AJ19" s="303" t="s">
        <v>677</v>
      </c>
    </row>
    <row r="20" spans="1:36" ht="150">
      <c r="A20" s="350">
        <v>13</v>
      </c>
      <c r="B20" s="351" t="s">
        <v>412</v>
      </c>
      <c r="C20" s="350" t="s">
        <v>411</v>
      </c>
      <c r="D20" s="306">
        <v>3</v>
      </c>
      <c r="E20" s="294" t="s">
        <v>410</v>
      </c>
      <c r="F20" s="307" t="s">
        <v>405</v>
      </c>
      <c r="G20" s="318" t="s">
        <v>409</v>
      </c>
      <c r="H20" s="297" t="s">
        <v>740</v>
      </c>
      <c r="I20" s="298">
        <v>0</v>
      </c>
      <c r="J20" s="299" t="s">
        <v>31</v>
      </c>
      <c r="K20" s="299" t="s">
        <v>31</v>
      </c>
      <c r="L20" s="299">
        <v>0</v>
      </c>
      <c r="M20" s="309" t="s">
        <v>31</v>
      </c>
      <c r="N20" s="309" t="s">
        <v>31</v>
      </c>
      <c r="O20" s="309" t="s">
        <v>31</v>
      </c>
      <c r="P20" s="298" t="s">
        <v>669</v>
      </c>
      <c r="Q20" s="294" t="s">
        <v>31</v>
      </c>
      <c r="R20" s="309" t="s">
        <v>31</v>
      </c>
      <c r="S20" s="294" t="s">
        <v>684</v>
      </c>
      <c r="T20" s="298" t="s">
        <v>672</v>
      </c>
      <c r="U20" s="310">
        <f t="shared" si="3"/>
        <v>6.25</v>
      </c>
      <c r="V20" s="311">
        <f t="shared" si="4"/>
        <v>2.0833333333333335</v>
      </c>
      <c r="W20" s="311">
        <f t="shared" si="1"/>
        <v>0</v>
      </c>
      <c r="X20" s="311">
        <f t="shared" si="2"/>
        <v>0</v>
      </c>
      <c r="Y20" s="352" t="s">
        <v>741</v>
      </c>
      <c r="Z20" s="352" t="s">
        <v>674</v>
      </c>
      <c r="AA20" s="297" t="s">
        <v>742</v>
      </c>
      <c r="AB20" s="298">
        <v>0</v>
      </c>
      <c r="AC20" s="299" t="s">
        <v>743</v>
      </c>
      <c r="AD20" s="299" t="s">
        <v>743</v>
      </c>
      <c r="AE20" s="299" t="s">
        <v>743</v>
      </c>
      <c r="AF20" s="299" t="s">
        <v>743</v>
      </c>
      <c r="AG20" s="299" t="s">
        <v>743</v>
      </c>
      <c r="AH20" s="299" t="s">
        <v>743</v>
      </c>
      <c r="AI20" s="323" t="s">
        <v>744</v>
      </c>
      <c r="AJ20" s="331" t="s">
        <v>677</v>
      </c>
    </row>
    <row r="21" spans="1:36" ht="206.25">
      <c r="A21" s="350">
        <v>14</v>
      </c>
      <c r="B21" s="351" t="s">
        <v>408</v>
      </c>
      <c r="C21" s="350" t="s">
        <v>407</v>
      </c>
      <c r="D21" s="306">
        <v>3</v>
      </c>
      <c r="E21" s="294" t="s">
        <v>406</v>
      </c>
      <c r="F21" s="294" t="s">
        <v>405</v>
      </c>
      <c r="G21" s="294" t="s">
        <v>404</v>
      </c>
      <c r="H21" s="297" t="s">
        <v>1003</v>
      </c>
      <c r="I21" s="298">
        <v>0</v>
      </c>
      <c r="J21" s="299" t="s">
        <v>31</v>
      </c>
      <c r="K21" s="299" t="s">
        <v>31</v>
      </c>
      <c r="L21" s="299">
        <v>0</v>
      </c>
      <c r="M21" s="309" t="s">
        <v>31</v>
      </c>
      <c r="N21" s="309" t="s">
        <v>31</v>
      </c>
      <c r="O21" s="309" t="s">
        <v>31</v>
      </c>
      <c r="P21" s="298" t="s">
        <v>669</v>
      </c>
      <c r="Q21" s="294" t="s">
        <v>31</v>
      </c>
      <c r="R21" s="309" t="s">
        <v>31</v>
      </c>
      <c r="S21" s="294" t="s">
        <v>684</v>
      </c>
      <c r="T21" s="298" t="s">
        <v>672</v>
      </c>
      <c r="U21" s="310">
        <f t="shared" si="3"/>
        <v>6.25</v>
      </c>
      <c r="V21" s="311">
        <f t="shared" si="4"/>
        <v>2.0833333333333335</v>
      </c>
      <c r="W21" s="311">
        <f t="shared" si="1"/>
        <v>0</v>
      </c>
      <c r="X21" s="311">
        <f t="shared" si="2"/>
        <v>0</v>
      </c>
      <c r="Y21" s="352" t="s">
        <v>745</v>
      </c>
      <c r="Z21" s="352" t="s">
        <v>743</v>
      </c>
      <c r="AA21" s="297" t="s">
        <v>746</v>
      </c>
      <c r="AB21" s="298">
        <v>0</v>
      </c>
      <c r="AC21" s="299" t="s">
        <v>743</v>
      </c>
      <c r="AD21" s="299" t="s">
        <v>743</v>
      </c>
      <c r="AE21" s="299" t="s">
        <v>743</v>
      </c>
      <c r="AF21" s="299" t="s">
        <v>743</v>
      </c>
      <c r="AG21" s="299" t="s">
        <v>743</v>
      </c>
      <c r="AH21" s="299" t="s">
        <v>743</v>
      </c>
      <c r="AI21" s="323" t="s">
        <v>747</v>
      </c>
      <c r="AJ21" s="331" t="s">
        <v>677</v>
      </c>
    </row>
    <row r="22" spans="1:36" ht="409.5">
      <c r="A22" s="353">
        <v>15</v>
      </c>
      <c r="B22" s="354" t="s">
        <v>403</v>
      </c>
      <c r="C22" s="353" t="s">
        <v>139</v>
      </c>
      <c r="D22" s="296">
        <v>12</v>
      </c>
      <c r="E22" s="296" t="s">
        <v>402</v>
      </c>
      <c r="F22" s="296" t="s">
        <v>399</v>
      </c>
      <c r="G22" s="318" t="s">
        <v>398</v>
      </c>
      <c r="H22" s="294" t="s">
        <v>31</v>
      </c>
      <c r="I22" s="309">
        <v>2</v>
      </c>
      <c r="J22" s="308" t="s">
        <v>748</v>
      </c>
      <c r="K22" s="294" t="s">
        <v>749</v>
      </c>
      <c r="L22" s="299" t="s">
        <v>31</v>
      </c>
      <c r="M22" s="309" t="s">
        <v>31</v>
      </c>
      <c r="N22" s="309" t="s">
        <v>31</v>
      </c>
      <c r="O22" s="294" t="s">
        <v>750</v>
      </c>
      <c r="P22" s="298" t="s">
        <v>560</v>
      </c>
      <c r="Q22" s="294" t="s">
        <v>700</v>
      </c>
      <c r="R22" s="309" t="s">
        <v>700</v>
      </c>
      <c r="S22" s="294" t="s">
        <v>751</v>
      </c>
      <c r="T22" s="298" t="s">
        <v>685</v>
      </c>
      <c r="U22" s="310">
        <f t="shared" si="3"/>
        <v>6.25</v>
      </c>
      <c r="V22" s="311">
        <f t="shared" si="4"/>
        <v>0.52083333333333337</v>
      </c>
      <c r="W22" s="311">
        <f t="shared" si="1"/>
        <v>1.0416666666666667</v>
      </c>
      <c r="X22" s="311">
        <f t="shared" si="2"/>
        <v>1.0416666666666667</v>
      </c>
      <c r="Y22" s="355" t="s">
        <v>752</v>
      </c>
      <c r="Z22" s="352" t="s">
        <v>753</v>
      </c>
      <c r="AA22" s="294" t="s">
        <v>31</v>
      </c>
      <c r="AB22" s="309">
        <v>1</v>
      </c>
      <c r="AC22" s="308" t="s">
        <v>754</v>
      </c>
      <c r="AD22" s="294" t="s">
        <v>749</v>
      </c>
      <c r="AE22" s="299" t="s">
        <v>31</v>
      </c>
      <c r="AF22" s="309" t="s">
        <v>31</v>
      </c>
      <c r="AG22" s="309" t="s">
        <v>31</v>
      </c>
      <c r="AH22" s="294" t="s">
        <v>750</v>
      </c>
      <c r="AI22" s="303" t="s">
        <v>755</v>
      </c>
      <c r="AJ22" s="347" t="s">
        <v>756</v>
      </c>
    </row>
    <row r="23" spans="1:36" ht="409.5">
      <c r="A23" s="353">
        <v>16</v>
      </c>
      <c r="B23" s="354" t="s">
        <v>401</v>
      </c>
      <c r="C23" s="353" t="s">
        <v>139</v>
      </c>
      <c r="D23" s="296">
        <v>12</v>
      </c>
      <c r="E23" s="296" t="s">
        <v>400</v>
      </c>
      <c r="F23" s="296" t="s">
        <v>399</v>
      </c>
      <c r="G23" s="318" t="s">
        <v>398</v>
      </c>
      <c r="H23" s="346" t="s">
        <v>757</v>
      </c>
      <c r="I23" s="309">
        <v>0</v>
      </c>
      <c r="J23" s="299" t="s">
        <v>31</v>
      </c>
      <c r="K23" s="299" t="s">
        <v>31</v>
      </c>
      <c r="L23" s="299" t="s">
        <v>31</v>
      </c>
      <c r="M23" s="299" t="s">
        <v>31</v>
      </c>
      <c r="N23" s="299" t="s">
        <v>31</v>
      </c>
      <c r="O23" s="299" t="s">
        <v>31</v>
      </c>
      <c r="P23" s="298" t="s">
        <v>669</v>
      </c>
      <c r="Q23" s="294" t="s">
        <v>31</v>
      </c>
      <c r="R23" s="294" t="s">
        <v>31</v>
      </c>
      <c r="S23" s="294" t="s">
        <v>758</v>
      </c>
      <c r="T23" s="356"/>
      <c r="U23" s="310">
        <f t="shared" si="3"/>
        <v>6.25</v>
      </c>
      <c r="V23" s="311">
        <f t="shared" si="4"/>
        <v>0.52083333333333337</v>
      </c>
      <c r="W23" s="311">
        <f t="shared" si="1"/>
        <v>0</v>
      </c>
      <c r="X23" s="311">
        <f t="shared" si="2"/>
        <v>0</v>
      </c>
      <c r="Y23" s="352" t="s">
        <v>759</v>
      </c>
      <c r="Z23" s="352" t="s">
        <v>674</v>
      </c>
      <c r="AA23" s="294" t="s">
        <v>31</v>
      </c>
      <c r="AB23" s="309">
        <v>1</v>
      </c>
      <c r="AC23" s="297" t="s">
        <v>760</v>
      </c>
      <c r="AD23" s="299" t="s">
        <v>761</v>
      </c>
      <c r="AE23" s="357">
        <v>6289</v>
      </c>
      <c r="AF23" s="299" t="s">
        <v>762</v>
      </c>
      <c r="AG23" s="299" t="s">
        <v>763</v>
      </c>
      <c r="AH23" s="299" t="s">
        <v>764</v>
      </c>
      <c r="AI23" s="355" t="s">
        <v>765</v>
      </c>
      <c r="AJ23" s="355" t="s">
        <v>766</v>
      </c>
    </row>
    <row r="24" spans="1:36" ht="33" customHeight="1" thickBot="1">
      <c r="A24" s="496" t="s">
        <v>767</v>
      </c>
      <c r="B24" s="497"/>
      <c r="C24" s="497"/>
      <c r="D24" s="497"/>
      <c r="E24" s="497"/>
      <c r="F24" s="497"/>
      <c r="G24" s="497"/>
      <c r="H24" s="497"/>
      <c r="I24" s="497"/>
      <c r="J24" s="497"/>
      <c r="K24" s="497"/>
      <c r="L24" s="497"/>
      <c r="M24" s="497"/>
      <c r="N24" s="497"/>
      <c r="O24" s="497"/>
      <c r="P24" s="497"/>
      <c r="Q24" s="497"/>
      <c r="R24" s="497"/>
      <c r="S24" s="497"/>
      <c r="T24" s="497"/>
      <c r="U24" s="497"/>
      <c r="V24" s="497"/>
      <c r="W24" s="498"/>
      <c r="X24" s="358">
        <f>SUM(X8:X23)</f>
        <v>13.454166666666667</v>
      </c>
      <c r="Y24" s="359"/>
      <c r="Z24" s="359"/>
      <c r="AA24" s="360"/>
      <c r="AB24" s="360"/>
      <c r="AC24" s="360"/>
      <c r="AD24" s="360"/>
      <c r="AE24" s="360"/>
      <c r="AF24" s="360"/>
      <c r="AG24" s="360"/>
      <c r="AH24" s="360"/>
      <c r="AI24" s="359"/>
      <c r="AJ24" s="359"/>
    </row>
    <row r="25" spans="1:36" ht="56.25" customHeight="1" thickBot="1">
      <c r="A25" s="499" t="s">
        <v>1004</v>
      </c>
      <c r="B25" s="500"/>
      <c r="C25" s="500"/>
      <c r="D25" s="500"/>
      <c r="E25" s="500"/>
      <c r="F25" s="500"/>
      <c r="G25" s="500"/>
      <c r="H25" s="500"/>
      <c r="I25" s="500"/>
      <c r="J25" s="500"/>
      <c r="K25" s="500"/>
      <c r="L25" s="500"/>
      <c r="M25" s="500"/>
      <c r="N25" s="500"/>
      <c r="O25" s="500"/>
      <c r="P25" s="500"/>
      <c r="Q25" s="500"/>
      <c r="R25" s="500"/>
      <c r="S25" s="500"/>
      <c r="T25" s="500"/>
      <c r="U25" s="500"/>
      <c r="V25" s="500"/>
      <c r="W25" s="500"/>
      <c r="X25" s="501"/>
      <c r="Y25" s="361"/>
      <c r="Z25" s="362"/>
      <c r="AA25" s="360"/>
      <c r="AB25" s="360"/>
      <c r="AC25" s="360"/>
      <c r="AD25" s="360"/>
      <c r="AE25" s="360"/>
      <c r="AF25" s="360"/>
      <c r="AG25" s="360"/>
      <c r="AH25" s="360"/>
      <c r="AI25" s="361"/>
      <c r="AJ25" s="362"/>
    </row>
    <row r="26" spans="1:36">
      <c r="X26" s="371"/>
      <c r="Y26" s="360"/>
      <c r="Z26" s="360"/>
      <c r="AI26" s="360"/>
      <c r="AJ26" s="360"/>
    </row>
    <row r="27" spans="1:36">
      <c r="X27" s="371"/>
      <c r="Y27" s="372"/>
      <c r="Z27" s="372"/>
      <c r="AI27" s="372"/>
      <c r="AJ27" s="372"/>
    </row>
    <row r="28" spans="1:36">
      <c r="X28" s="371"/>
      <c r="Y28" s="373"/>
      <c r="Z28" s="373"/>
      <c r="AI28" s="373"/>
      <c r="AJ28" s="373"/>
    </row>
    <row r="29" spans="1:36">
      <c r="X29" s="371"/>
      <c r="Y29" s="371"/>
      <c r="Z29" s="371"/>
      <c r="AI29" s="371"/>
      <c r="AJ29" s="371"/>
    </row>
    <row r="30" spans="1:36">
      <c r="X30" s="371"/>
      <c r="Y30" s="371"/>
      <c r="Z30" s="371"/>
      <c r="AI30" s="371"/>
      <c r="AJ30" s="371"/>
    </row>
    <row r="31" spans="1:36">
      <c r="X31" s="371"/>
      <c r="Y31" s="371"/>
      <c r="Z31" s="371"/>
      <c r="AI31" s="371"/>
      <c r="AJ31" s="371"/>
    </row>
    <row r="32" spans="1:36">
      <c r="X32" s="371"/>
      <c r="Y32" s="371"/>
      <c r="Z32" s="371"/>
      <c r="AI32" s="371"/>
      <c r="AJ32" s="371"/>
    </row>
    <row r="33" spans="24:36">
      <c r="X33" s="371"/>
      <c r="Y33" s="371"/>
      <c r="Z33" s="371"/>
      <c r="AI33" s="371"/>
      <c r="AJ33" s="371"/>
    </row>
    <row r="34" spans="24:36">
      <c r="X34" s="371"/>
      <c r="Y34" s="371"/>
      <c r="Z34" s="371"/>
      <c r="AI34" s="371"/>
      <c r="AJ34" s="371"/>
    </row>
    <row r="35" spans="24:36">
      <c r="X35" s="371"/>
      <c r="Y35" s="371"/>
      <c r="Z35" s="371"/>
      <c r="AI35" s="371"/>
      <c r="AJ35" s="371"/>
    </row>
    <row r="36" spans="24:36">
      <c r="X36" s="371"/>
      <c r="Y36" s="371"/>
      <c r="Z36" s="371"/>
      <c r="AI36" s="371"/>
      <c r="AJ36" s="371"/>
    </row>
    <row r="37" spans="24:36">
      <c r="X37" s="371"/>
      <c r="Y37" s="371"/>
      <c r="Z37" s="371"/>
      <c r="AI37" s="371"/>
      <c r="AJ37" s="371"/>
    </row>
    <row r="38" spans="24:36">
      <c r="X38" s="371"/>
      <c r="Y38" s="371"/>
      <c r="Z38" s="371"/>
      <c r="AI38" s="371"/>
      <c r="AJ38" s="371"/>
    </row>
    <row r="39" spans="24:36">
      <c r="X39" s="371"/>
      <c r="Y39" s="371"/>
      <c r="Z39" s="371"/>
      <c r="AI39" s="371"/>
      <c r="AJ39" s="371"/>
    </row>
    <row r="40" spans="24:36">
      <c r="X40" s="371"/>
      <c r="Y40" s="371"/>
      <c r="Z40" s="371"/>
      <c r="AI40" s="371"/>
      <c r="AJ40" s="371"/>
    </row>
    <row r="41" spans="24:36">
      <c r="X41" s="371"/>
      <c r="Y41" s="371"/>
      <c r="Z41" s="371"/>
      <c r="AI41" s="371"/>
      <c r="AJ41" s="371"/>
    </row>
    <row r="42" spans="24:36">
      <c r="Y42" s="371"/>
      <c r="Z42" s="371"/>
      <c r="AI42" s="371"/>
      <c r="AJ42" s="371"/>
    </row>
    <row r="43" spans="24:36">
      <c r="Y43" s="371"/>
      <c r="Z43" s="371"/>
      <c r="AI43" s="371"/>
      <c r="AJ43" s="371"/>
    </row>
    <row r="44" spans="24:36">
      <c r="Y44" s="371"/>
      <c r="Z44" s="371"/>
      <c r="AI44" s="371"/>
      <c r="AJ44" s="371"/>
    </row>
  </sheetData>
  <sheetProtection selectLockedCells="1" selectUnlockedCells="1"/>
  <mergeCells count="49">
    <mergeCell ref="A24:W24"/>
    <mergeCell ref="A25:X25"/>
    <mergeCell ref="W6:W7"/>
    <mergeCell ref="X6:X7"/>
    <mergeCell ref="AB6:AB7"/>
    <mergeCell ref="Q6:Q7"/>
    <mergeCell ref="R6:R7"/>
    <mergeCell ref="S6:S7"/>
    <mergeCell ref="T6:T7"/>
    <mergeCell ref="U6:U7"/>
    <mergeCell ref="V6:V7"/>
    <mergeCell ref="F4:F7"/>
    <mergeCell ref="A4:A7"/>
    <mergeCell ref="B4:B7"/>
    <mergeCell ref="C4:C7"/>
    <mergeCell ref="D4:D7"/>
    <mergeCell ref="AA4:AH4"/>
    <mergeCell ref="AI4:AI7"/>
    <mergeCell ref="AJ4:AJ7"/>
    <mergeCell ref="H5:H7"/>
    <mergeCell ref="I5:O5"/>
    <mergeCell ref="AA5:AA7"/>
    <mergeCell ref="AB5:AH5"/>
    <mergeCell ref="I6:I7"/>
    <mergeCell ref="J6:J7"/>
    <mergeCell ref="K6:L6"/>
    <mergeCell ref="Z4:Z7"/>
    <mergeCell ref="AG6:AG7"/>
    <mergeCell ref="AH6:AH7"/>
    <mergeCell ref="AC6:AC7"/>
    <mergeCell ref="AD6:AE6"/>
    <mergeCell ref="AF6:AF7"/>
    <mergeCell ref="Y4:Y7"/>
    <mergeCell ref="M6:M7"/>
    <mergeCell ref="N6:N7"/>
    <mergeCell ref="O6:O7"/>
    <mergeCell ref="P6:P7"/>
    <mergeCell ref="V1:X1"/>
    <mergeCell ref="S2:U2"/>
    <mergeCell ref="V2:X2"/>
    <mergeCell ref="S3:X3"/>
    <mergeCell ref="U4:X5"/>
    <mergeCell ref="E4:E7"/>
    <mergeCell ref="G4:G7"/>
    <mergeCell ref="H4:O4"/>
    <mergeCell ref="P4:T5"/>
    <mergeCell ref="A1:B3"/>
    <mergeCell ref="C1:R3"/>
    <mergeCell ref="S1:U1"/>
  </mergeCells>
  <printOptions horizontalCentered="1"/>
  <pageMargins left="0.70866141732283472" right="0.70866141732283472" top="0.74803149606299213" bottom="0.74803149606299213" header="0.31496062992125984" footer="0.31496062992125984"/>
  <pageSetup paperSize="9" scale="24" fitToHeight="0"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rowBreaks count="1" manualBreakCount="1">
    <brk id="25" max="35" man="1"/>
  </rowBreaks>
  <colBreaks count="2" manualBreakCount="2">
    <brk id="15" max="24" man="1"/>
    <brk id="27" max="24" man="1"/>
  </colBreaks>
  <legacyDrawingHF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5"/>
  <sheetViews>
    <sheetView view="pageLayout" topLeftCell="A138" zoomScale="60" zoomScaleNormal="70" zoomScaleSheetLayoutView="10" zoomScalePageLayoutView="60" workbookViewId="0">
      <selection activeCell="H138" sqref="H138"/>
    </sheetView>
  </sheetViews>
  <sheetFormatPr baseColWidth="10" defaultRowHeight="15"/>
  <cols>
    <col min="1" max="1" width="2" customWidth="1"/>
    <col min="2" max="2" width="29.140625" hidden="1" customWidth="1"/>
    <col min="3" max="3" width="24.85546875" customWidth="1"/>
    <col min="4" max="4" width="11.7109375" customWidth="1"/>
    <col min="5" max="5" width="29" customWidth="1"/>
    <col min="6" max="6" width="26.42578125" customWidth="1"/>
    <col min="7" max="8" width="16.140625" customWidth="1"/>
    <col min="10" max="10" width="15.140625" customWidth="1"/>
    <col min="11" max="11" width="15" customWidth="1"/>
    <col min="12" max="12" width="2.140625" style="124" customWidth="1"/>
    <col min="13" max="13" width="22.140625" customWidth="1"/>
    <col min="14" max="14" width="15.85546875" customWidth="1"/>
    <col min="15" max="15" width="58.140625" customWidth="1"/>
    <col min="16" max="16" width="16.7109375" customWidth="1"/>
    <col min="17" max="17" width="28.28515625" customWidth="1"/>
    <col min="18" max="18" width="37.7109375" customWidth="1"/>
  </cols>
  <sheetData>
    <row r="1" spans="2:18" ht="50.25" customHeight="1">
      <c r="C1" s="505" t="s">
        <v>619</v>
      </c>
      <c r="D1" s="505" t="s">
        <v>620</v>
      </c>
      <c r="E1" s="507" t="s">
        <v>621</v>
      </c>
      <c r="F1" s="508"/>
      <c r="G1" s="508"/>
      <c r="H1" s="508"/>
      <c r="I1" s="508"/>
      <c r="J1" s="508"/>
      <c r="K1" s="508"/>
      <c r="L1" s="122"/>
      <c r="M1" s="509" t="s">
        <v>592</v>
      </c>
      <c r="N1" s="510"/>
      <c r="O1" s="510"/>
      <c r="P1" s="510"/>
      <c r="Q1" s="510"/>
      <c r="R1" s="511"/>
    </row>
    <row r="2" spans="2:18" ht="59.25" customHeight="1" thickBot="1">
      <c r="B2" s="93" t="s">
        <v>483</v>
      </c>
      <c r="C2" s="506"/>
      <c r="D2" s="506"/>
      <c r="E2" s="126" t="s">
        <v>622</v>
      </c>
      <c r="F2" s="126" t="s">
        <v>624</v>
      </c>
      <c r="G2" s="126" t="s">
        <v>627</v>
      </c>
      <c r="H2" s="126" t="s">
        <v>626</v>
      </c>
      <c r="I2" s="126" t="s">
        <v>623</v>
      </c>
      <c r="J2" s="126" t="s">
        <v>250</v>
      </c>
      <c r="K2" s="126" t="s">
        <v>625</v>
      </c>
      <c r="L2" s="123"/>
      <c r="M2" s="127" t="s">
        <v>484</v>
      </c>
      <c r="N2" s="127" t="s">
        <v>485</v>
      </c>
      <c r="O2" s="127" t="s">
        <v>593</v>
      </c>
      <c r="P2" s="127" t="s">
        <v>860</v>
      </c>
      <c r="Q2" s="127" t="s">
        <v>486</v>
      </c>
      <c r="R2" s="127" t="s">
        <v>861</v>
      </c>
    </row>
    <row r="3" spans="2:18" ht="180">
      <c r="B3" s="125" t="s">
        <v>487</v>
      </c>
      <c r="C3" s="94" t="s">
        <v>488</v>
      </c>
      <c r="D3" s="110" t="s">
        <v>489</v>
      </c>
      <c r="E3" s="94" t="s">
        <v>628</v>
      </c>
      <c r="F3" s="119" t="s">
        <v>252</v>
      </c>
      <c r="G3" s="94" t="s">
        <v>316</v>
      </c>
      <c r="H3" s="95" t="s">
        <v>79</v>
      </c>
      <c r="I3" s="111" t="s">
        <v>251</v>
      </c>
      <c r="J3" s="112">
        <v>43845</v>
      </c>
      <c r="K3" s="112">
        <v>44180</v>
      </c>
      <c r="L3" s="137"/>
      <c r="M3" s="111" t="s">
        <v>594</v>
      </c>
      <c r="N3" s="111" t="s">
        <v>594</v>
      </c>
      <c r="O3" s="94" t="s">
        <v>595</v>
      </c>
      <c r="P3" s="144" t="s">
        <v>20</v>
      </c>
      <c r="Q3" s="153" t="s">
        <v>684</v>
      </c>
      <c r="R3" s="111" t="s">
        <v>596</v>
      </c>
    </row>
    <row r="4" spans="2:18" ht="165">
      <c r="B4" s="125" t="s">
        <v>487</v>
      </c>
      <c r="C4" s="94" t="s">
        <v>488</v>
      </c>
      <c r="D4" s="94" t="s">
        <v>489</v>
      </c>
      <c r="E4" s="94" t="s">
        <v>628</v>
      </c>
      <c r="F4" s="94" t="s">
        <v>253</v>
      </c>
      <c r="G4" s="94" t="s">
        <v>316</v>
      </c>
      <c r="H4" s="95" t="s">
        <v>79</v>
      </c>
      <c r="I4" s="111" t="s">
        <v>251</v>
      </c>
      <c r="J4" s="112">
        <v>43845</v>
      </c>
      <c r="K4" s="112">
        <v>44180</v>
      </c>
      <c r="L4" s="138"/>
      <c r="M4" s="111" t="s">
        <v>594</v>
      </c>
      <c r="N4" s="111" t="s">
        <v>594</v>
      </c>
      <c r="O4" s="94" t="s">
        <v>862</v>
      </c>
      <c r="P4" s="144" t="s">
        <v>20</v>
      </c>
      <c r="Q4" s="111"/>
      <c r="R4" s="110"/>
    </row>
    <row r="5" spans="2:18" ht="90">
      <c r="B5" s="125" t="s">
        <v>487</v>
      </c>
      <c r="C5" s="94" t="s">
        <v>488</v>
      </c>
      <c r="D5" s="94" t="s">
        <v>489</v>
      </c>
      <c r="E5" s="94" t="s">
        <v>628</v>
      </c>
      <c r="F5" s="94" t="s">
        <v>255</v>
      </c>
      <c r="G5" s="94" t="s">
        <v>256</v>
      </c>
      <c r="H5" s="95" t="s">
        <v>490</v>
      </c>
      <c r="I5" s="95" t="s">
        <v>254</v>
      </c>
      <c r="J5" s="112">
        <v>43871</v>
      </c>
      <c r="K5" s="111" t="s">
        <v>491</v>
      </c>
      <c r="L5" s="139"/>
      <c r="M5" s="111"/>
      <c r="N5" s="111"/>
      <c r="O5" s="110"/>
      <c r="P5" s="121"/>
      <c r="Q5" s="111"/>
      <c r="R5" s="110"/>
    </row>
    <row r="6" spans="2:18" ht="58.5" customHeight="1">
      <c r="B6" s="125"/>
      <c r="C6" s="94" t="s">
        <v>488</v>
      </c>
      <c r="D6" s="94" t="s">
        <v>489</v>
      </c>
      <c r="E6" s="94" t="s">
        <v>628</v>
      </c>
      <c r="F6" s="94"/>
      <c r="G6" s="94"/>
      <c r="H6" s="95"/>
      <c r="I6" s="95" t="s">
        <v>254</v>
      </c>
      <c r="J6" s="112"/>
      <c r="K6" s="111"/>
      <c r="L6" s="139"/>
      <c r="M6" s="111" t="s">
        <v>597</v>
      </c>
      <c r="N6" s="111" t="s">
        <v>594</v>
      </c>
      <c r="O6" s="94" t="s">
        <v>863</v>
      </c>
      <c r="P6" s="144" t="s">
        <v>20</v>
      </c>
      <c r="Q6" s="111"/>
      <c r="R6" s="110"/>
    </row>
    <row r="7" spans="2:18" ht="58.5" customHeight="1">
      <c r="B7" s="125"/>
      <c r="C7" s="94" t="s">
        <v>488</v>
      </c>
      <c r="D7" s="94" t="s">
        <v>489</v>
      </c>
      <c r="E7" s="94" t="s">
        <v>628</v>
      </c>
      <c r="F7" s="94"/>
      <c r="G7" s="94"/>
      <c r="H7" s="95"/>
      <c r="I7" s="95" t="s">
        <v>254</v>
      </c>
      <c r="J7" s="112"/>
      <c r="K7" s="111"/>
      <c r="L7" s="139"/>
      <c r="M7" s="111" t="s">
        <v>598</v>
      </c>
      <c r="N7" s="111" t="s">
        <v>594</v>
      </c>
      <c r="O7" s="94" t="s">
        <v>864</v>
      </c>
      <c r="P7" s="144" t="s">
        <v>20</v>
      </c>
      <c r="Q7" s="111"/>
      <c r="R7" s="110"/>
    </row>
    <row r="8" spans="2:18" ht="90">
      <c r="B8" s="125" t="s">
        <v>487</v>
      </c>
      <c r="C8" s="94" t="s">
        <v>488</v>
      </c>
      <c r="D8" s="94" t="s">
        <v>489</v>
      </c>
      <c r="E8" s="94" t="s">
        <v>628</v>
      </c>
      <c r="F8" s="96" t="s">
        <v>257</v>
      </c>
      <c r="G8" s="94" t="s">
        <v>256</v>
      </c>
      <c r="H8" s="95" t="s">
        <v>490</v>
      </c>
      <c r="I8" s="95" t="s">
        <v>254</v>
      </c>
      <c r="J8" s="111" t="s">
        <v>492</v>
      </c>
      <c r="K8" s="112">
        <v>44180</v>
      </c>
      <c r="L8" s="138"/>
      <c r="M8" s="111"/>
      <c r="N8" s="111"/>
      <c r="O8" s="113"/>
      <c r="P8" s="121"/>
      <c r="Q8" s="111"/>
      <c r="R8" s="110"/>
    </row>
    <row r="9" spans="2:18" ht="90">
      <c r="B9" s="125"/>
      <c r="C9" s="94" t="s">
        <v>488</v>
      </c>
      <c r="D9" s="94" t="s">
        <v>489</v>
      </c>
      <c r="E9" s="94" t="s">
        <v>628</v>
      </c>
      <c r="F9" s="96"/>
      <c r="G9" s="94"/>
      <c r="H9" s="95"/>
      <c r="I9" s="95"/>
      <c r="J9" s="111"/>
      <c r="K9" s="112"/>
      <c r="L9" s="138"/>
      <c r="M9" s="111" t="s">
        <v>597</v>
      </c>
      <c r="N9" s="111" t="s">
        <v>594</v>
      </c>
      <c r="O9" s="94" t="s">
        <v>865</v>
      </c>
      <c r="P9" s="144" t="s">
        <v>20</v>
      </c>
      <c r="Q9" s="111"/>
      <c r="R9" s="110"/>
    </row>
    <row r="10" spans="2:18" ht="90">
      <c r="B10" s="125"/>
      <c r="C10" s="94" t="s">
        <v>488</v>
      </c>
      <c r="D10" s="94" t="s">
        <v>489</v>
      </c>
      <c r="E10" s="94" t="s">
        <v>628</v>
      </c>
      <c r="F10" s="96"/>
      <c r="G10" s="94"/>
      <c r="H10" s="95"/>
      <c r="I10" s="95"/>
      <c r="J10" s="111"/>
      <c r="K10" s="112"/>
      <c r="L10" s="138"/>
      <c r="M10" s="111" t="s">
        <v>598</v>
      </c>
      <c r="N10" s="111" t="s">
        <v>594</v>
      </c>
      <c r="O10" s="94" t="s">
        <v>599</v>
      </c>
      <c r="P10" s="144" t="s">
        <v>20</v>
      </c>
      <c r="Q10" s="111"/>
      <c r="R10" s="110"/>
    </row>
    <row r="11" spans="2:18" ht="90">
      <c r="B11" s="125" t="s">
        <v>487</v>
      </c>
      <c r="C11" s="94" t="s">
        <v>488</v>
      </c>
      <c r="D11" s="94" t="s">
        <v>489</v>
      </c>
      <c r="E11" s="94" t="s">
        <v>628</v>
      </c>
      <c r="F11" s="96" t="s">
        <v>259</v>
      </c>
      <c r="G11" s="94" t="s">
        <v>256</v>
      </c>
      <c r="H11" s="111" t="s">
        <v>260</v>
      </c>
      <c r="I11" s="111" t="s">
        <v>258</v>
      </c>
      <c r="J11" s="114">
        <v>43871</v>
      </c>
      <c r="K11" s="95" t="s">
        <v>491</v>
      </c>
      <c r="L11" s="140"/>
      <c r="M11" s="111"/>
      <c r="N11" s="111"/>
      <c r="O11" s="115"/>
      <c r="P11" s="121"/>
      <c r="Q11" s="111"/>
      <c r="R11" s="110"/>
    </row>
    <row r="12" spans="2:18" ht="52.5" customHeight="1">
      <c r="B12" s="125"/>
      <c r="C12" s="94" t="s">
        <v>488</v>
      </c>
      <c r="D12" s="94" t="s">
        <v>489</v>
      </c>
      <c r="E12" s="94" t="s">
        <v>628</v>
      </c>
      <c r="F12" s="96"/>
      <c r="G12" s="94"/>
      <c r="H12" s="111"/>
      <c r="I12" s="111" t="s">
        <v>258</v>
      </c>
      <c r="J12" s="114"/>
      <c r="K12" s="95"/>
      <c r="L12" s="140"/>
      <c r="M12" s="111" t="s">
        <v>597</v>
      </c>
      <c r="N12" s="111" t="s">
        <v>600</v>
      </c>
      <c r="O12" s="94" t="s">
        <v>601</v>
      </c>
      <c r="P12" s="144" t="s">
        <v>21</v>
      </c>
      <c r="Q12" s="111"/>
      <c r="R12" s="110"/>
    </row>
    <row r="13" spans="2:18" ht="36" customHeight="1">
      <c r="B13" s="125"/>
      <c r="C13" s="94" t="s">
        <v>488</v>
      </c>
      <c r="D13" s="94" t="s">
        <v>489</v>
      </c>
      <c r="E13" s="94" t="s">
        <v>628</v>
      </c>
      <c r="F13" s="96"/>
      <c r="G13" s="94"/>
      <c r="H13" s="111"/>
      <c r="I13" s="111" t="s">
        <v>258</v>
      </c>
      <c r="J13" s="114"/>
      <c r="K13" s="95"/>
      <c r="L13" s="140"/>
      <c r="M13" s="111" t="s">
        <v>597</v>
      </c>
      <c r="N13" s="111" t="s">
        <v>602</v>
      </c>
      <c r="O13" s="115" t="s">
        <v>603</v>
      </c>
      <c r="P13" s="144" t="s">
        <v>20</v>
      </c>
      <c r="Q13" s="111"/>
      <c r="R13" s="110"/>
    </row>
    <row r="14" spans="2:18" ht="34.5" customHeight="1">
      <c r="B14" s="125"/>
      <c r="C14" s="94" t="s">
        <v>488</v>
      </c>
      <c r="D14" s="94" t="s">
        <v>489</v>
      </c>
      <c r="E14" s="94" t="s">
        <v>628</v>
      </c>
      <c r="F14" s="96"/>
      <c r="G14" s="94"/>
      <c r="H14" s="111"/>
      <c r="I14" s="111" t="s">
        <v>258</v>
      </c>
      <c r="J14" s="114"/>
      <c r="K14" s="95"/>
      <c r="L14" s="140"/>
      <c r="M14" s="111" t="s">
        <v>597</v>
      </c>
      <c r="N14" s="111" t="s">
        <v>604</v>
      </c>
      <c r="O14" s="115" t="s">
        <v>866</v>
      </c>
      <c r="P14" s="144" t="s">
        <v>21</v>
      </c>
      <c r="Q14" s="111"/>
      <c r="R14" s="110"/>
    </row>
    <row r="15" spans="2:18" ht="36.75" customHeight="1">
      <c r="B15" s="125"/>
      <c r="C15" s="94" t="s">
        <v>488</v>
      </c>
      <c r="D15" s="94" t="s">
        <v>489</v>
      </c>
      <c r="E15" s="94" t="s">
        <v>628</v>
      </c>
      <c r="F15" s="96"/>
      <c r="G15" s="94"/>
      <c r="H15" s="111"/>
      <c r="I15" s="111" t="s">
        <v>258</v>
      </c>
      <c r="J15" s="114"/>
      <c r="K15" s="95"/>
      <c r="L15" s="140"/>
      <c r="M15" s="111" t="s">
        <v>598</v>
      </c>
      <c r="N15" s="111" t="s">
        <v>605</v>
      </c>
      <c r="O15" s="94" t="s">
        <v>867</v>
      </c>
      <c r="P15" s="144" t="s">
        <v>21</v>
      </c>
      <c r="Q15" s="111"/>
      <c r="R15" s="110"/>
    </row>
    <row r="16" spans="2:18" ht="36" customHeight="1">
      <c r="B16" s="125"/>
      <c r="C16" s="94" t="s">
        <v>488</v>
      </c>
      <c r="D16" s="94" t="s">
        <v>489</v>
      </c>
      <c r="E16" s="94" t="s">
        <v>628</v>
      </c>
      <c r="F16" s="96"/>
      <c r="G16" s="94"/>
      <c r="H16" s="111"/>
      <c r="I16" s="111" t="s">
        <v>258</v>
      </c>
      <c r="J16" s="114"/>
      <c r="K16" s="95"/>
      <c r="L16" s="140"/>
      <c r="M16" s="111" t="s">
        <v>598</v>
      </c>
      <c r="N16" s="111" t="s">
        <v>868</v>
      </c>
      <c r="O16" s="116" t="s">
        <v>869</v>
      </c>
      <c r="P16" s="144" t="s">
        <v>20</v>
      </c>
      <c r="Q16" s="111"/>
      <c r="R16" s="110"/>
    </row>
    <row r="17" spans="2:18" ht="36" customHeight="1">
      <c r="B17" s="125"/>
      <c r="C17" s="94" t="s">
        <v>488</v>
      </c>
      <c r="D17" s="94" t="s">
        <v>489</v>
      </c>
      <c r="E17" s="94" t="s">
        <v>628</v>
      </c>
      <c r="F17" s="96"/>
      <c r="G17" s="94"/>
      <c r="H17" s="111"/>
      <c r="I17" s="111" t="s">
        <v>258</v>
      </c>
      <c r="J17" s="114"/>
      <c r="K17" s="95"/>
      <c r="L17" s="140"/>
      <c r="M17" s="111" t="s">
        <v>598</v>
      </c>
      <c r="N17" s="111" t="s">
        <v>606</v>
      </c>
      <c r="O17" s="116" t="s">
        <v>869</v>
      </c>
      <c r="P17" s="144" t="s">
        <v>20</v>
      </c>
      <c r="Q17" s="111"/>
      <c r="R17" s="110"/>
    </row>
    <row r="18" spans="2:18" ht="90">
      <c r="B18" s="125" t="s">
        <v>487</v>
      </c>
      <c r="C18" s="94" t="s">
        <v>488</v>
      </c>
      <c r="D18" s="94" t="s">
        <v>489</v>
      </c>
      <c r="E18" s="94" t="s">
        <v>628</v>
      </c>
      <c r="F18" s="96" t="s">
        <v>261</v>
      </c>
      <c r="G18" s="94" t="s">
        <v>256</v>
      </c>
      <c r="H18" s="111" t="s">
        <v>260</v>
      </c>
      <c r="I18" s="111" t="s">
        <v>258</v>
      </c>
      <c r="J18" s="114">
        <v>43941</v>
      </c>
      <c r="K18" s="95" t="s">
        <v>493</v>
      </c>
      <c r="L18" s="140"/>
      <c r="M18" s="111"/>
      <c r="N18" s="111"/>
      <c r="O18" s="115"/>
      <c r="P18" s="121"/>
      <c r="Q18" s="111"/>
      <c r="R18" s="110"/>
    </row>
    <row r="19" spans="2:18" ht="90">
      <c r="B19" s="125"/>
      <c r="C19" s="94" t="s">
        <v>488</v>
      </c>
      <c r="D19" s="94" t="s">
        <v>489</v>
      </c>
      <c r="E19" s="94" t="s">
        <v>628</v>
      </c>
      <c r="F19" s="96"/>
      <c r="G19" s="94"/>
      <c r="H19" s="111"/>
      <c r="I19" s="111" t="s">
        <v>258</v>
      </c>
      <c r="J19" s="114"/>
      <c r="K19" s="95"/>
      <c r="L19" s="140"/>
      <c r="M19" s="111" t="s">
        <v>597</v>
      </c>
      <c r="N19" s="111" t="s">
        <v>600</v>
      </c>
      <c r="O19" s="94" t="s">
        <v>601</v>
      </c>
      <c r="P19" s="144" t="s">
        <v>21</v>
      </c>
      <c r="Q19" s="111"/>
      <c r="R19" s="110"/>
    </row>
    <row r="20" spans="2:18" ht="90">
      <c r="B20" s="125"/>
      <c r="C20" s="94" t="s">
        <v>488</v>
      </c>
      <c r="D20" s="94" t="s">
        <v>489</v>
      </c>
      <c r="E20" s="94" t="s">
        <v>628</v>
      </c>
      <c r="F20" s="96"/>
      <c r="G20" s="94"/>
      <c r="H20" s="111"/>
      <c r="I20" s="111" t="s">
        <v>258</v>
      </c>
      <c r="J20" s="114"/>
      <c r="K20" s="95"/>
      <c r="L20" s="140"/>
      <c r="M20" s="111" t="s">
        <v>597</v>
      </c>
      <c r="N20" s="111" t="s">
        <v>602</v>
      </c>
      <c r="O20" s="94" t="s">
        <v>607</v>
      </c>
      <c r="P20" s="144" t="s">
        <v>20</v>
      </c>
      <c r="Q20" s="111"/>
      <c r="R20" s="110"/>
    </row>
    <row r="21" spans="2:18" ht="90">
      <c r="B21" s="125"/>
      <c r="C21" s="94" t="s">
        <v>488</v>
      </c>
      <c r="D21" s="94" t="s">
        <v>489</v>
      </c>
      <c r="E21" s="94" t="s">
        <v>628</v>
      </c>
      <c r="F21" s="96"/>
      <c r="G21" s="94"/>
      <c r="H21" s="111"/>
      <c r="I21" s="111" t="s">
        <v>258</v>
      </c>
      <c r="J21" s="114"/>
      <c r="K21" s="95"/>
      <c r="L21" s="140"/>
      <c r="M21" s="111" t="s">
        <v>597</v>
      </c>
      <c r="N21" s="111" t="s">
        <v>604</v>
      </c>
      <c r="O21" s="115" t="s">
        <v>870</v>
      </c>
      <c r="P21" s="144" t="s">
        <v>20</v>
      </c>
      <c r="Q21" s="111"/>
      <c r="R21" s="110"/>
    </row>
    <row r="22" spans="2:18" ht="90">
      <c r="B22" s="125"/>
      <c r="C22" s="94" t="s">
        <v>488</v>
      </c>
      <c r="D22" s="94" t="s">
        <v>489</v>
      </c>
      <c r="E22" s="94" t="s">
        <v>628</v>
      </c>
      <c r="F22" s="96"/>
      <c r="G22" s="94"/>
      <c r="H22" s="111"/>
      <c r="I22" s="111" t="s">
        <v>258</v>
      </c>
      <c r="J22" s="114"/>
      <c r="K22" s="95"/>
      <c r="L22" s="140"/>
      <c r="M22" s="111" t="s">
        <v>598</v>
      </c>
      <c r="N22" s="111" t="s">
        <v>605</v>
      </c>
      <c r="O22" s="116" t="s">
        <v>871</v>
      </c>
      <c r="P22" s="144" t="s">
        <v>20</v>
      </c>
      <c r="Q22" s="111"/>
      <c r="R22" s="110"/>
    </row>
    <row r="23" spans="2:18" ht="90">
      <c r="B23" s="125"/>
      <c r="C23" s="94" t="s">
        <v>488</v>
      </c>
      <c r="D23" s="94" t="s">
        <v>489</v>
      </c>
      <c r="E23" s="94" t="s">
        <v>628</v>
      </c>
      <c r="F23" s="96"/>
      <c r="G23" s="94"/>
      <c r="H23" s="111"/>
      <c r="I23" s="111" t="s">
        <v>258</v>
      </c>
      <c r="J23" s="114"/>
      <c r="K23" s="95"/>
      <c r="L23" s="140"/>
      <c r="M23" s="111" t="s">
        <v>598</v>
      </c>
      <c r="N23" s="111" t="s">
        <v>868</v>
      </c>
      <c r="O23" s="115" t="s">
        <v>629</v>
      </c>
      <c r="P23" s="111" t="s">
        <v>553</v>
      </c>
      <c r="Q23" s="111"/>
      <c r="R23" s="110"/>
    </row>
    <row r="24" spans="2:18" ht="90">
      <c r="B24" s="125"/>
      <c r="C24" s="94" t="s">
        <v>488</v>
      </c>
      <c r="D24" s="94" t="s">
        <v>489</v>
      </c>
      <c r="E24" s="94" t="s">
        <v>628</v>
      </c>
      <c r="F24" s="96"/>
      <c r="G24" s="94"/>
      <c r="H24" s="111"/>
      <c r="I24" s="111" t="s">
        <v>258</v>
      </c>
      <c r="J24" s="114"/>
      <c r="K24" s="95"/>
      <c r="L24" s="140"/>
      <c r="M24" s="111" t="s">
        <v>598</v>
      </c>
      <c r="N24" s="111" t="s">
        <v>606</v>
      </c>
      <c r="O24" s="115" t="s">
        <v>629</v>
      </c>
      <c r="P24" s="111" t="s">
        <v>553</v>
      </c>
      <c r="Q24" s="111"/>
      <c r="R24" s="110"/>
    </row>
    <row r="25" spans="2:18" ht="66" customHeight="1">
      <c r="B25" s="125" t="s">
        <v>494</v>
      </c>
      <c r="C25" s="96" t="s">
        <v>872</v>
      </c>
      <c r="D25" s="110" t="s">
        <v>495</v>
      </c>
      <c r="E25" s="110" t="s">
        <v>776</v>
      </c>
      <c r="F25" s="96" t="s">
        <v>262</v>
      </c>
      <c r="G25" s="94" t="s">
        <v>873</v>
      </c>
      <c r="H25" s="96" t="s">
        <v>263</v>
      </c>
      <c r="I25" s="111" t="s">
        <v>251</v>
      </c>
      <c r="J25" s="112">
        <v>43905</v>
      </c>
      <c r="K25" s="112">
        <v>44180</v>
      </c>
      <c r="L25" s="141"/>
      <c r="M25" s="111" t="s">
        <v>594</v>
      </c>
      <c r="N25" s="111" t="s">
        <v>594</v>
      </c>
      <c r="O25" s="116" t="s">
        <v>874</v>
      </c>
      <c r="P25" s="144" t="s">
        <v>20</v>
      </c>
      <c r="Q25" s="153" t="s">
        <v>684</v>
      </c>
      <c r="R25" s="111" t="s">
        <v>596</v>
      </c>
    </row>
    <row r="26" spans="2:18" ht="90">
      <c r="B26" s="125" t="s">
        <v>494</v>
      </c>
      <c r="C26" s="96" t="s">
        <v>872</v>
      </c>
      <c r="D26" s="110" t="s">
        <v>495</v>
      </c>
      <c r="E26" s="110" t="s">
        <v>776</v>
      </c>
      <c r="F26" s="96" t="s">
        <v>875</v>
      </c>
      <c r="G26" s="94" t="s">
        <v>264</v>
      </c>
      <c r="H26" s="94" t="s">
        <v>263</v>
      </c>
      <c r="I26" s="111" t="s">
        <v>251</v>
      </c>
      <c r="J26" s="112">
        <v>43905</v>
      </c>
      <c r="K26" s="112">
        <v>44180</v>
      </c>
      <c r="L26" s="141"/>
      <c r="M26" s="111" t="s">
        <v>594</v>
      </c>
      <c r="N26" s="111" t="s">
        <v>594</v>
      </c>
      <c r="O26" s="116" t="s">
        <v>608</v>
      </c>
      <c r="P26" s="144" t="s">
        <v>20</v>
      </c>
      <c r="Q26" s="111"/>
      <c r="R26" s="110"/>
    </row>
    <row r="27" spans="2:18" ht="105">
      <c r="B27" s="125" t="s">
        <v>494</v>
      </c>
      <c r="C27" s="96" t="s">
        <v>872</v>
      </c>
      <c r="D27" s="110" t="s">
        <v>495</v>
      </c>
      <c r="E27" s="110" t="s">
        <v>776</v>
      </c>
      <c r="F27" s="96" t="s">
        <v>262</v>
      </c>
      <c r="G27" s="94" t="s">
        <v>876</v>
      </c>
      <c r="H27" s="94" t="s">
        <v>265</v>
      </c>
      <c r="I27" s="95" t="s">
        <v>254</v>
      </c>
      <c r="J27" s="112">
        <v>43905</v>
      </c>
      <c r="K27" s="112">
        <v>44180</v>
      </c>
      <c r="L27" s="141"/>
      <c r="M27" s="111"/>
      <c r="N27" s="111"/>
      <c r="O27" s="110"/>
      <c r="P27" s="121"/>
      <c r="Q27" s="111"/>
      <c r="R27" s="110"/>
    </row>
    <row r="28" spans="2:18" ht="113.25" customHeight="1">
      <c r="B28" s="125"/>
      <c r="C28" s="96" t="s">
        <v>872</v>
      </c>
      <c r="D28" s="110" t="s">
        <v>495</v>
      </c>
      <c r="E28" s="96" t="s">
        <v>776</v>
      </c>
      <c r="F28" s="96"/>
      <c r="G28" s="94"/>
      <c r="H28" s="94"/>
      <c r="I28" s="95" t="s">
        <v>254</v>
      </c>
      <c r="J28" s="112"/>
      <c r="K28" s="112"/>
      <c r="L28" s="141"/>
      <c r="M28" s="111" t="s">
        <v>597</v>
      </c>
      <c r="N28" s="111" t="s">
        <v>594</v>
      </c>
      <c r="O28" s="116" t="s">
        <v>609</v>
      </c>
      <c r="P28" s="144" t="s">
        <v>20</v>
      </c>
      <c r="Q28" s="111"/>
      <c r="R28" s="110"/>
    </row>
    <row r="29" spans="2:18" ht="90">
      <c r="B29" s="125"/>
      <c r="C29" s="96" t="s">
        <v>872</v>
      </c>
      <c r="D29" s="110" t="s">
        <v>495</v>
      </c>
      <c r="E29" s="96" t="s">
        <v>776</v>
      </c>
      <c r="F29" s="96"/>
      <c r="G29" s="94"/>
      <c r="H29" s="94"/>
      <c r="I29" s="95" t="s">
        <v>254</v>
      </c>
      <c r="J29" s="112"/>
      <c r="K29" s="112"/>
      <c r="L29" s="141"/>
      <c r="M29" s="111" t="s">
        <v>598</v>
      </c>
      <c r="N29" s="111" t="s">
        <v>596</v>
      </c>
      <c r="O29" s="116" t="s">
        <v>877</v>
      </c>
      <c r="P29" s="111" t="s">
        <v>553</v>
      </c>
      <c r="Q29" s="111"/>
      <c r="R29" s="110"/>
    </row>
    <row r="30" spans="2:18" ht="90">
      <c r="B30" s="125" t="s">
        <v>494</v>
      </c>
      <c r="C30" s="96" t="s">
        <v>872</v>
      </c>
      <c r="D30" s="110" t="s">
        <v>495</v>
      </c>
      <c r="E30" s="96" t="s">
        <v>776</v>
      </c>
      <c r="F30" s="96" t="s">
        <v>878</v>
      </c>
      <c r="G30" s="94" t="s">
        <v>264</v>
      </c>
      <c r="H30" s="110" t="s">
        <v>266</v>
      </c>
      <c r="I30" s="95" t="s">
        <v>254</v>
      </c>
      <c r="J30" s="112">
        <v>43905</v>
      </c>
      <c r="K30" s="112">
        <v>44180</v>
      </c>
      <c r="L30" s="141"/>
      <c r="M30" s="111"/>
      <c r="N30" s="111"/>
      <c r="O30" s="110"/>
      <c r="P30" s="121"/>
      <c r="Q30" s="111"/>
      <c r="R30" s="110"/>
    </row>
    <row r="31" spans="2:18" ht="90">
      <c r="B31" s="125"/>
      <c r="C31" s="96" t="s">
        <v>872</v>
      </c>
      <c r="D31" s="110" t="s">
        <v>495</v>
      </c>
      <c r="E31" s="96" t="s">
        <v>776</v>
      </c>
      <c r="F31" s="96"/>
      <c r="G31" s="94"/>
      <c r="H31" s="110"/>
      <c r="I31" s="95" t="s">
        <v>254</v>
      </c>
      <c r="J31" s="112"/>
      <c r="K31" s="112"/>
      <c r="L31" s="141"/>
      <c r="M31" s="111" t="s">
        <v>597</v>
      </c>
      <c r="N31" s="111" t="s">
        <v>596</v>
      </c>
      <c r="O31" s="116" t="s">
        <v>879</v>
      </c>
      <c r="P31" s="144" t="s">
        <v>20</v>
      </c>
      <c r="Q31" s="111"/>
      <c r="R31" s="110"/>
    </row>
    <row r="32" spans="2:18" ht="90">
      <c r="B32" s="125"/>
      <c r="C32" s="96" t="s">
        <v>872</v>
      </c>
      <c r="D32" s="110" t="s">
        <v>495</v>
      </c>
      <c r="E32" s="96" t="s">
        <v>776</v>
      </c>
      <c r="F32" s="96"/>
      <c r="G32" s="94"/>
      <c r="H32" s="110"/>
      <c r="I32" s="95" t="s">
        <v>254</v>
      </c>
      <c r="J32" s="112"/>
      <c r="K32" s="112"/>
      <c r="L32" s="141"/>
      <c r="M32" s="111" t="s">
        <v>598</v>
      </c>
      <c r="N32" s="111" t="s">
        <v>596</v>
      </c>
      <c r="O32" s="116" t="s">
        <v>879</v>
      </c>
      <c r="P32" s="144" t="s">
        <v>20</v>
      </c>
      <c r="Q32" s="111"/>
      <c r="R32" s="110"/>
    </row>
    <row r="33" spans="2:18" ht="105">
      <c r="B33" s="133" t="s">
        <v>496</v>
      </c>
      <c r="C33" s="94" t="s">
        <v>497</v>
      </c>
      <c r="D33" s="117" t="s">
        <v>498</v>
      </c>
      <c r="E33" s="96" t="s">
        <v>777</v>
      </c>
      <c r="F33" s="95" t="s">
        <v>267</v>
      </c>
      <c r="G33" s="96" t="s">
        <v>610</v>
      </c>
      <c r="H33" s="96" t="s">
        <v>268</v>
      </c>
      <c r="I33" s="111" t="s">
        <v>251</v>
      </c>
      <c r="J33" s="112">
        <v>43891</v>
      </c>
      <c r="K33" s="112">
        <v>44180</v>
      </c>
      <c r="L33" s="141"/>
      <c r="M33" s="111" t="s">
        <v>594</v>
      </c>
      <c r="N33" s="111" t="s">
        <v>594</v>
      </c>
      <c r="O33" s="94" t="s">
        <v>880</v>
      </c>
      <c r="P33" s="144" t="s">
        <v>20</v>
      </c>
      <c r="Q33" s="153" t="s">
        <v>684</v>
      </c>
      <c r="R33" s="111" t="s">
        <v>596</v>
      </c>
    </row>
    <row r="34" spans="2:18" ht="105">
      <c r="B34" s="133" t="s">
        <v>496</v>
      </c>
      <c r="C34" s="94" t="s">
        <v>497</v>
      </c>
      <c r="D34" s="117" t="s">
        <v>498</v>
      </c>
      <c r="E34" s="96" t="s">
        <v>777</v>
      </c>
      <c r="F34" s="95" t="s">
        <v>881</v>
      </c>
      <c r="G34" s="96" t="s">
        <v>610</v>
      </c>
      <c r="H34" s="96" t="s">
        <v>268</v>
      </c>
      <c r="I34" s="111" t="s">
        <v>251</v>
      </c>
      <c r="J34" s="112">
        <v>43891</v>
      </c>
      <c r="K34" s="112">
        <v>44180</v>
      </c>
      <c r="L34" s="141"/>
      <c r="M34" s="111" t="s">
        <v>594</v>
      </c>
      <c r="N34" s="111" t="s">
        <v>594</v>
      </c>
      <c r="O34" s="94" t="s">
        <v>882</v>
      </c>
      <c r="P34" s="144" t="s">
        <v>20</v>
      </c>
      <c r="Q34" s="111"/>
      <c r="R34" s="110"/>
    </row>
    <row r="35" spans="2:18" ht="105">
      <c r="B35" s="133" t="s">
        <v>496</v>
      </c>
      <c r="C35" s="94" t="s">
        <v>497</v>
      </c>
      <c r="D35" s="117" t="s">
        <v>498</v>
      </c>
      <c r="E35" s="96" t="s">
        <v>777</v>
      </c>
      <c r="F35" s="95" t="s">
        <v>269</v>
      </c>
      <c r="G35" s="96" t="s">
        <v>610</v>
      </c>
      <c r="H35" s="96" t="s">
        <v>268</v>
      </c>
      <c r="I35" s="111" t="s">
        <v>251</v>
      </c>
      <c r="J35" s="112">
        <v>43891</v>
      </c>
      <c r="K35" s="112">
        <v>44180</v>
      </c>
      <c r="L35" s="141"/>
      <c r="M35" s="111" t="s">
        <v>594</v>
      </c>
      <c r="N35" s="111" t="s">
        <v>594</v>
      </c>
      <c r="O35" s="94" t="s">
        <v>883</v>
      </c>
      <c r="P35" s="144" t="s">
        <v>20</v>
      </c>
      <c r="Q35" s="111"/>
      <c r="R35" s="110"/>
    </row>
    <row r="36" spans="2:18" ht="90">
      <c r="B36" s="133" t="s">
        <v>496</v>
      </c>
      <c r="C36" s="94" t="s">
        <v>497</v>
      </c>
      <c r="D36" s="117" t="s">
        <v>498</v>
      </c>
      <c r="E36" s="96" t="s">
        <v>777</v>
      </c>
      <c r="F36" s="95" t="s">
        <v>270</v>
      </c>
      <c r="G36" s="96" t="s">
        <v>271</v>
      </c>
      <c r="H36" s="96" t="s">
        <v>268</v>
      </c>
      <c r="I36" s="95" t="s">
        <v>254</v>
      </c>
      <c r="J36" s="112">
        <v>43891</v>
      </c>
      <c r="K36" s="112">
        <v>44180</v>
      </c>
      <c r="L36" s="141"/>
      <c r="M36" s="111"/>
      <c r="N36" s="111"/>
      <c r="O36" s="110"/>
      <c r="P36" s="121"/>
      <c r="Q36" s="111"/>
      <c r="R36" s="110"/>
    </row>
    <row r="37" spans="2:18" ht="103.5" customHeight="1">
      <c r="B37" s="133"/>
      <c r="C37" s="94" t="s">
        <v>497</v>
      </c>
      <c r="D37" s="117" t="s">
        <v>498</v>
      </c>
      <c r="E37" s="96" t="s">
        <v>777</v>
      </c>
      <c r="F37" s="95"/>
      <c r="G37" s="96"/>
      <c r="H37" s="96"/>
      <c r="I37" s="95" t="s">
        <v>254</v>
      </c>
      <c r="J37" s="112"/>
      <c r="K37" s="112"/>
      <c r="L37" s="141"/>
      <c r="M37" s="111" t="s">
        <v>597</v>
      </c>
      <c r="N37" s="111" t="s">
        <v>596</v>
      </c>
      <c r="O37" s="94" t="s">
        <v>884</v>
      </c>
      <c r="P37" s="111" t="s">
        <v>553</v>
      </c>
      <c r="Q37" s="111"/>
      <c r="R37" s="110"/>
    </row>
    <row r="38" spans="2:18" ht="75">
      <c r="B38" s="133"/>
      <c r="C38" s="94" t="s">
        <v>497</v>
      </c>
      <c r="D38" s="117" t="s">
        <v>498</v>
      </c>
      <c r="E38" s="96" t="s">
        <v>777</v>
      </c>
      <c r="F38" s="95"/>
      <c r="G38" s="96"/>
      <c r="H38" s="96"/>
      <c r="I38" s="95" t="s">
        <v>254</v>
      </c>
      <c r="J38" s="112"/>
      <c r="K38" s="112"/>
      <c r="L38" s="141"/>
      <c r="M38" s="111" t="s">
        <v>598</v>
      </c>
      <c r="N38" s="111" t="s">
        <v>596</v>
      </c>
      <c r="O38" s="94" t="s">
        <v>885</v>
      </c>
      <c r="P38" s="111" t="s">
        <v>553</v>
      </c>
      <c r="Q38" s="111"/>
      <c r="R38" s="110"/>
    </row>
    <row r="39" spans="2:18" ht="105">
      <c r="B39" s="133" t="s">
        <v>496</v>
      </c>
      <c r="C39" s="94" t="s">
        <v>497</v>
      </c>
      <c r="D39" s="117" t="s">
        <v>498</v>
      </c>
      <c r="E39" s="96" t="s">
        <v>777</v>
      </c>
      <c r="F39" s="94" t="s">
        <v>886</v>
      </c>
      <c r="G39" s="96" t="s">
        <v>272</v>
      </c>
      <c r="H39" s="96" t="s">
        <v>268</v>
      </c>
      <c r="I39" s="95" t="s">
        <v>254</v>
      </c>
      <c r="J39" s="112">
        <v>43891</v>
      </c>
      <c r="K39" s="112">
        <v>44180</v>
      </c>
      <c r="L39" s="141"/>
      <c r="M39" s="111"/>
      <c r="N39" s="111"/>
      <c r="O39" s="110"/>
      <c r="P39" s="121"/>
      <c r="Q39" s="111"/>
      <c r="R39" s="110"/>
    </row>
    <row r="40" spans="2:18" ht="75">
      <c r="B40" s="133"/>
      <c r="C40" s="94" t="s">
        <v>497</v>
      </c>
      <c r="D40" s="117" t="s">
        <v>498</v>
      </c>
      <c r="E40" s="96" t="s">
        <v>777</v>
      </c>
      <c r="F40" s="94"/>
      <c r="G40" s="96"/>
      <c r="H40" s="96"/>
      <c r="I40" s="95" t="s">
        <v>254</v>
      </c>
      <c r="J40" s="112"/>
      <c r="K40" s="112"/>
      <c r="L40" s="141"/>
      <c r="M40" s="111" t="s">
        <v>597</v>
      </c>
      <c r="N40" s="111" t="s">
        <v>596</v>
      </c>
      <c r="O40" s="94" t="s">
        <v>887</v>
      </c>
      <c r="P40" s="111" t="s">
        <v>553</v>
      </c>
      <c r="Q40" s="111"/>
      <c r="R40" s="110"/>
    </row>
    <row r="41" spans="2:18" ht="75">
      <c r="B41" s="133"/>
      <c r="C41" s="94" t="s">
        <v>497</v>
      </c>
      <c r="D41" s="117" t="s">
        <v>498</v>
      </c>
      <c r="E41" s="96" t="s">
        <v>777</v>
      </c>
      <c r="F41" s="94"/>
      <c r="G41" s="96"/>
      <c r="H41" s="96"/>
      <c r="I41" s="95" t="s">
        <v>254</v>
      </c>
      <c r="J41" s="112"/>
      <c r="K41" s="112"/>
      <c r="L41" s="141"/>
      <c r="M41" s="111" t="s">
        <v>598</v>
      </c>
      <c r="N41" s="111" t="s">
        <v>596</v>
      </c>
      <c r="O41" s="94" t="s">
        <v>888</v>
      </c>
      <c r="P41" s="144" t="s">
        <v>20</v>
      </c>
      <c r="Q41" s="111"/>
      <c r="R41" s="110"/>
    </row>
    <row r="42" spans="2:18" ht="90">
      <c r="B42" s="133" t="s">
        <v>496</v>
      </c>
      <c r="C42" s="94" t="s">
        <v>497</v>
      </c>
      <c r="D42" s="117" t="s">
        <v>498</v>
      </c>
      <c r="E42" s="96" t="s">
        <v>777</v>
      </c>
      <c r="F42" s="95" t="s">
        <v>273</v>
      </c>
      <c r="G42" s="96" t="s">
        <v>272</v>
      </c>
      <c r="H42" s="96" t="s">
        <v>268</v>
      </c>
      <c r="I42" s="95" t="s">
        <v>254</v>
      </c>
      <c r="J42" s="112">
        <v>43891</v>
      </c>
      <c r="K42" s="112">
        <v>44180</v>
      </c>
      <c r="L42" s="141"/>
      <c r="M42" s="111"/>
      <c r="N42" s="111"/>
      <c r="O42" s="110"/>
      <c r="P42" s="121"/>
      <c r="Q42" s="153" t="s">
        <v>684</v>
      </c>
      <c r="R42" s="111" t="s">
        <v>596</v>
      </c>
    </row>
    <row r="43" spans="2:18" ht="75">
      <c r="B43" s="133"/>
      <c r="C43" s="94" t="s">
        <v>497</v>
      </c>
      <c r="D43" s="117" t="s">
        <v>498</v>
      </c>
      <c r="E43" s="96" t="s">
        <v>777</v>
      </c>
      <c r="F43" s="95"/>
      <c r="G43" s="96"/>
      <c r="H43" s="96"/>
      <c r="I43" s="95" t="s">
        <v>254</v>
      </c>
      <c r="J43" s="112"/>
      <c r="K43" s="112"/>
      <c r="L43" s="141"/>
      <c r="M43" s="111" t="s">
        <v>597</v>
      </c>
      <c r="N43" s="111" t="s">
        <v>596</v>
      </c>
      <c r="O43" s="94" t="s">
        <v>887</v>
      </c>
      <c r="P43" s="111" t="s">
        <v>553</v>
      </c>
      <c r="Q43" s="111"/>
      <c r="R43" s="110"/>
    </row>
    <row r="44" spans="2:18" ht="75">
      <c r="B44" s="133"/>
      <c r="C44" s="94" t="s">
        <v>497</v>
      </c>
      <c r="D44" s="117" t="s">
        <v>498</v>
      </c>
      <c r="E44" s="96" t="s">
        <v>777</v>
      </c>
      <c r="F44" s="95"/>
      <c r="G44" s="96"/>
      <c r="H44" s="96"/>
      <c r="I44" s="95" t="s">
        <v>254</v>
      </c>
      <c r="J44" s="112"/>
      <c r="K44" s="112"/>
      <c r="L44" s="141"/>
      <c r="M44" s="111" t="s">
        <v>598</v>
      </c>
      <c r="N44" s="111" t="s">
        <v>596</v>
      </c>
      <c r="O44" s="94" t="s">
        <v>888</v>
      </c>
      <c r="P44" s="144" t="s">
        <v>20</v>
      </c>
      <c r="Q44" s="111"/>
      <c r="R44" s="110"/>
    </row>
    <row r="45" spans="2:18" ht="120">
      <c r="B45" s="133" t="s">
        <v>496</v>
      </c>
      <c r="C45" s="94" t="s">
        <v>497</v>
      </c>
      <c r="D45" s="117" t="s">
        <v>498</v>
      </c>
      <c r="E45" s="96" t="s">
        <v>777</v>
      </c>
      <c r="F45" s="95" t="s">
        <v>274</v>
      </c>
      <c r="G45" s="96" t="s">
        <v>272</v>
      </c>
      <c r="H45" s="96" t="s">
        <v>268</v>
      </c>
      <c r="I45" s="95" t="s">
        <v>254</v>
      </c>
      <c r="J45" s="112">
        <v>43922</v>
      </c>
      <c r="K45" s="112">
        <v>44180</v>
      </c>
      <c r="L45" s="141"/>
      <c r="M45" s="111"/>
      <c r="N45" s="111"/>
      <c r="O45" s="110"/>
      <c r="P45" s="121"/>
      <c r="Q45" s="111"/>
      <c r="R45" s="110"/>
    </row>
    <row r="46" spans="2:18" ht="75">
      <c r="B46" s="133"/>
      <c r="C46" s="94" t="s">
        <v>497</v>
      </c>
      <c r="D46" s="117" t="s">
        <v>498</v>
      </c>
      <c r="E46" s="96" t="s">
        <v>777</v>
      </c>
      <c r="F46" s="95"/>
      <c r="G46" s="96"/>
      <c r="H46" s="96"/>
      <c r="I46" s="95" t="s">
        <v>254</v>
      </c>
      <c r="J46" s="112"/>
      <c r="K46" s="112"/>
      <c r="L46" s="141"/>
      <c r="M46" s="111" t="s">
        <v>597</v>
      </c>
      <c r="N46" s="111" t="s">
        <v>596</v>
      </c>
      <c r="O46" s="94" t="s">
        <v>887</v>
      </c>
      <c r="P46" s="111" t="s">
        <v>553</v>
      </c>
      <c r="Q46" s="111"/>
      <c r="R46" s="110"/>
    </row>
    <row r="47" spans="2:18" ht="75">
      <c r="B47" s="133"/>
      <c r="C47" s="94" t="s">
        <v>497</v>
      </c>
      <c r="D47" s="117" t="s">
        <v>498</v>
      </c>
      <c r="E47" s="96" t="s">
        <v>777</v>
      </c>
      <c r="F47" s="95"/>
      <c r="G47" s="96"/>
      <c r="H47" s="96"/>
      <c r="I47" s="95" t="s">
        <v>254</v>
      </c>
      <c r="J47" s="112"/>
      <c r="K47" s="112"/>
      <c r="L47" s="141"/>
      <c r="M47" s="111" t="s">
        <v>598</v>
      </c>
      <c r="N47" s="111" t="s">
        <v>596</v>
      </c>
      <c r="O47" s="109" t="s">
        <v>889</v>
      </c>
      <c r="P47" s="144" t="s">
        <v>20</v>
      </c>
      <c r="Q47" s="111"/>
      <c r="R47" s="110"/>
    </row>
    <row r="48" spans="2:18" ht="90">
      <c r="B48" s="133" t="s">
        <v>496</v>
      </c>
      <c r="C48" s="94" t="s">
        <v>497</v>
      </c>
      <c r="D48" s="117" t="s">
        <v>498</v>
      </c>
      <c r="E48" s="96" t="s">
        <v>777</v>
      </c>
      <c r="F48" s="95" t="s">
        <v>275</v>
      </c>
      <c r="G48" s="95" t="s">
        <v>276</v>
      </c>
      <c r="H48" s="96" t="s">
        <v>268</v>
      </c>
      <c r="I48" s="111" t="s">
        <v>258</v>
      </c>
      <c r="J48" s="112">
        <v>43891</v>
      </c>
      <c r="K48" s="112">
        <v>44180</v>
      </c>
      <c r="L48" s="141"/>
      <c r="M48" s="111"/>
      <c r="N48" s="111"/>
      <c r="O48" s="115"/>
      <c r="P48" s="121"/>
      <c r="Q48" s="111"/>
      <c r="R48" s="110"/>
    </row>
    <row r="49" spans="2:18" ht="90">
      <c r="B49" s="133"/>
      <c r="C49" s="94" t="s">
        <v>497</v>
      </c>
      <c r="D49" s="117" t="s">
        <v>498</v>
      </c>
      <c r="E49" s="96" t="s">
        <v>777</v>
      </c>
      <c r="F49" s="95"/>
      <c r="G49" s="95"/>
      <c r="H49" s="96"/>
      <c r="I49" s="111" t="s">
        <v>258</v>
      </c>
      <c r="J49" s="112"/>
      <c r="K49" s="112"/>
      <c r="L49" s="141"/>
      <c r="M49" s="111" t="s">
        <v>597</v>
      </c>
      <c r="N49" s="111" t="s">
        <v>600</v>
      </c>
      <c r="O49" s="107" t="s">
        <v>890</v>
      </c>
      <c r="P49" s="111" t="s">
        <v>553</v>
      </c>
      <c r="Q49" s="111"/>
      <c r="R49" s="110"/>
    </row>
    <row r="50" spans="2:18" ht="75">
      <c r="B50" s="133"/>
      <c r="C50" s="94" t="s">
        <v>497</v>
      </c>
      <c r="D50" s="117" t="s">
        <v>498</v>
      </c>
      <c r="E50" s="96" t="s">
        <v>777</v>
      </c>
      <c r="F50" s="95"/>
      <c r="G50" s="95"/>
      <c r="H50" s="96"/>
      <c r="I50" s="111" t="s">
        <v>258</v>
      </c>
      <c r="J50" s="112"/>
      <c r="K50" s="112"/>
      <c r="L50" s="141"/>
      <c r="M50" s="111" t="s">
        <v>597</v>
      </c>
      <c r="N50" s="111" t="s">
        <v>602</v>
      </c>
      <c r="O50" s="107" t="s">
        <v>891</v>
      </c>
      <c r="P50" s="111" t="s">
        <v>553</v>
      </c>
      <c r="Q50" s="111"/>
      <c r="R50" s="110"/>
    </row>
    <row r="51" spans="2:18" ht="75">
      <c r="B51" s="133"/>
      <c r="C51" s="94" t="s">
        <v>497</v>
      </c>
      <c r="D51" s="117" t="s">
        <v>498</v>
      </c>
      <c r="E51" s="96" t="s">
        <v>777</v>
      </c>
      <c r="F51" s="95"/>
      <c r="G51" s="95"/>
      <c r="H51" s="96"/>
      <c r="I51" s="111" t="s">
        <v>258</v>
      </c>
      <c r="J51" s="112"/>
      <c r="K51" s="112"/>
      <c r="L51" s="141"/>
      <c r="M51" s="111" t="s">
        <v>597</v>
      </c>
      <c r="N51" s="111" t="s">
        <v>604</v>
      </c>
      <c r="O51" s="107" t="s">
        <v>892</v>
      </c>
      <c r="P51" s="111" t="s">
        <v>553</v>
      </c>
      <c r="Q51" s="111"/>
      <c r="R51" s="110"/>
    </row>
    <row r="52" spans="2:18" ht="75">
      <c r="B52" s="133"/>
      <c r="C52" s="94" t="s">
        <v>497</v>
      </c>
      <c r="D52" s="117" t="s">
        <v>498</v>
      </c>
      <c r="E52" s="96" t="s">
        <v>777</v>
      </c>
      <c r="F52" s="95"/>
      <c r="G52" s="95"/>
      <c r="H52" s="96"/>
      <c r="I52" s="111" t="s">
        <v>258</v>
      </c>
      <c r="J52" s="112"/>
      <c r="K52" s="112"/>
      <c r="L52" s="141"/>
      <c r="M52" s="111" t="s">
        <v>598</v>
      </c>
      <c r="N52" s="111" t="s">
        <v>605</v>
      </c>
      <c r="O52" s="107" t="s">
        <v>893</v>
      </c>
      <c r="P52" s="144" t="s">
        <v>20</v>
      </c>
      <c r="Q52" s="111"/>
      <c r="R52" s="110"/>
    </row>
    <row r="53" spans="2:18" ht="75">
      <c r="B53" s="133"/>
      <c r="C53" s="94" t="s">
        <v>497</v>
      </c>
      <c r="D53" s="117" t="s">
        <v>498</v>
      </c>
      <c r="E53" s="96" t="s">
        <v>777</v>
      </c>
      <c r="F53" s="95"/>
      <c r="G53" s="95"/>
      <c r="H53" s="96"/>
      <c r="I53" s="111" t="s">
        <v>258</v>
      </c>
      <c r="J53" s="112"/>
      <c r="K53" s="112"/>
      <c r="L53" s="141"/>
      <c r="M53" s="111" t="s">
        <v>598</v>
      </c>
      <c r="N53" s="111" t="s">
        <v>868</v>
      </c>
      <c r="O53" s="115" t="s">
        <v>894</v>
      </c>
      <c r="P53" s="144" t="s">
        <v>31</v>
      </c>
      <c r="Q53" s="111"/>
      <c r="R53" s="110"/>
    </row>
    <row r="54" spans="2:18" ht="75">
      <c r="B54" s="133"/>
      <c r="C54" s="94" t="s">
        <v>497</v>
      </c>
      <c r="D54" s="117" t="s">
        <v>498</v>
      </c>
      <c r="E54" s="96" t="s">
        <v>777</v>
      </c>
      <c r="F54" s="95"/>
      <c r="G54" s="95"/>
      <c r="H54" s="96"/>
      <c r="I54" s="111" t="s">
        <v>258</v>
      </c>
      <c r="J54" s="112"/>
      <c r="K54" s="112"/>
      <c r="L54" s="141"/>
      <c r="M54" s="111" t="s">
        <v>598</v>
      </c>
      <c r="N54" s="111" t="s">
        <v>606</v>
      </c>
      <c r="O54" s="116" t="s">
        <v>895</v>
      </c>
      <c r="P54" s="144" t="s">
        <v>20</v>
      </c>
      <c r="Q54" s="111"/>
      <c r="R54" s="110"/>
    </row>
    <row r="55" spans="2:18" ht="105">
      <c r="B55" s="133" t="s">
        <v>496</v>
      </c>
      <c r="C55" s="94" t="s">
        <v>497</v>
      </c>
      <c r="D55" s="117" t="s">
        <v>498</v>
      </c>
      <c r="E55" s="96" t="s">
        <v>777</v>
      </c>
      <c r="F55" s="95" t="s">
        <v>896</v>
      </c>
      <c r="G55" s="129" t="s">
        <v>272</v>
      </c>
      <c r="H55" s="96" t="s">
        <v>268</v>
      </c>
      <c r="I55" s="111" t="s">
        <v>258</v>
      </c>
      <c r="J55" s="112">
        <v>43891</v>
      </c>
      <c r="K55" s="112">
        <v>44180</v>
      </c>
      <c r="L55" s="141"/>
      <c r="M55" s="111"/>
      <c r="N55" s="111"/>
      <c r="O55" s="115"/>
      <c r="P55" s="121"/>
      <c r="Q55" s="111"/>
      <c r="R55" s="110"/>
    </row>
    <row r="56" spans="2:18" ht="75">
      <c r="B56" s="133"/>
      <c r="C56" s="94" t="s">
        <v>497</v>
      </c>
      <c r="D56" s="117" t="s">
        <v>498</v>
      </c>
      <c r="E56" s="96" t="s">
        <v>777</v>
      </c>
      <c r="F56" s="95"/>
      <c r="G56" s="96"/>
      <c r="H56" s="96"/>
      <c r="I56" s="111" t="s">
        <v>258</v>
      </c>
      <c r="J56" s="112"/>
      <c r="K56" s="112"/>
      <c r="L56" s="141"/>
      <c r="M56" s="111" t="s">
        <v>597</v>
      </c>
      <c r="N56" s="111" t="s">
        <v>600</v>
      </c>
      <c r="O56" s="107" t="s">
        <v>897</v>
      </c>
      <c r="P56" s="144" t="s">
        <v>20</v>
      </c>
      <c r="Q56" s="111"/>
      <c r="R56" s="110"/>
    </row>
    <row r="57" spans="2:18" ht="75">
      <c r="B57" s="133"/>
      <c r="C57" s="94" t="s">
        <v>497</v>
      </c>
      <c r="D57" s="117" t="s">
        <v>498</v>
      </c>
      <c r="E57" s="96" t="s">
        <v>777</v>
      </c>
      <c r="F57" s="95"/>
      <c r="G57" s="96"/>
      <c r="H57" s="96"/>
      <c r="I57" s="111" t="s">
        <v>258</v>
      </c>
      <c r="J57" s="112"/>
      <c r="K57" s="112"/>
      <c r="L57" s="141"/>
      <c r="M57" s="111" t="s">
        <v>597</v>
      </c>
      <c r="N57" s="111" t="s">
        <v>602</v>
      </c>
      <c r="O57" s="107" t="s">
        <v>898</v>
      </c>
      <c r="P57" s="144" t="s">
        <v>20</v>
      </c>
      <c r="Q57" s="111"/>
      <c r="R57" s="110"/>
    </row>
    <row r="58" spans="2:18" ht="75">
      <c r="B58" s="133"/>
      <c r="C58" s="94" t="s">
        <v>497</v>
      </c>
      <c r="D58" s="117" t="s">
        <v>498</v>
      </c>
      <c r="E58" s="96" t="s">
        <v>777</v>
      </c>
      <c r="F58" s="95"/>
      <c r="G58" s="96"/>
      <c r="H58" s="96"/>
      <c r="I58" s="111" t="s">
        <v>258</v>
      </c>
      <c r="J58" s="112"/>
      <c r="K58" s="112"/>
      <c r="L58" s="141"/>
      <c r="M58" s="111" t="s">
        <v>597</v>
      </c>
      <c r="N58" s="111" t="s">
        <v>604</v>
      </c>
      <c r="O58" s="94" t="s">
        <v>899</v>
      </c>
      <c r="P58" s="144" t="s">
        <v>20</v>
      </c>
      <c r="Q58" s="111"/>
      <c r="R58" s="110"/>
    </row>
    <row r="59" spans="2:18" ht="75">
      <c r="B59" s="133"/>
      <c r="C59" s="94" t="s">
        <v>497</v>
      </c>
      <c r="D59" s="117" t="s">
        <v>498</v>
      </c>
      <c r="E59" s="96" t="s">
        <v>777</v>
      </c>
      <c r="F59" s="95"/>
      <c r="G59" s="96"/>
      <c r="H59" s="96"/>
      <c r="I59" s="111" t="s">
        <v>258</v>
      </c>
      <c r="J59" s="112"/>
      <c r="K59" s="112"/>
      <c r="L59" s="141"/>
      <c r="M59" s="111" t="s">
        <v>598</v>
      </c>
      <c r="N59" s="111" t="s">
        <v>605</v>
      </c>
      <c r="O59" s="116" t="s">
        <v>900</v>
      </c>
      <c r="P59" s="111" t="s">
        <v>553</v>
      </c>
      <c r="Q59" s="111"/>
      <c r="R59" s="110"/>
    </row>
    <row r="60" spans="2:18" ht="75">
      <c r="B60" s="133"/>
      <c r="C60" s="94" t="s">
        <v>497</v>
      </c>
      <c r="D60" s="117" t="s">
        <v>498</v>
      </c>
      <c r="E60" s="96" t="s">
        <v>777</v>
      </c>
      <c r="F60" s="95"/>
      <c r="G60" s="96"/>
      <c r="H60" s="96"/>
      <c r="I60" s="111" t="s">
        <v>258</v>
      </c>
      <c r="J60" s="112"/>
      <c r="K60" s="112"/>
      <c r="L60" s="141"/>
      <c r="M60" s="111" t="s">
        <v>598</v>
      </c>
      <c r="N60" s="111" t="s">
        <v>868</v>
      </c>
      <c r="O60" s="115" t="s">
        <v>901</v>
      </c>
      <c r="P60" s="144" t="s">
        <v>31</v>
      </c>
      <c r="Q60" s="111"/>
      <c r="R60" s="110"/>
    </row>
    <row r="61" spans="2:18" ht="75">
      <c r="B61" s="133"/>
      <c r="C61" s="94" t="s">
        <v>497</v>
      </c>
      <c r="D61" s="117" t="s">
        <v>498</v>
      </c>
      <c r="E61" s="96" t="s">
        <v>777</v>
      </c>
      <c r="F61" s="95"/>
      <c r="G61" s="96"/>
      <c r="H61" s="96"/>
      <c r="I61" s="111" t="s">
        <v>258</v>
      </c>
      <c r="J61" s="112"/>
      <c r="K61" s="112"/>
      <c r="L61" s="141"/>
      <c r="M61" s="111" t="s">
        <v>598</v>
      </c>
      <c r="N61" s="111" t="s">
        <v>606</v>
      </c>
      <c r="O61" s="116" t="s">
        <v>902</v>
      </c>
      <c r="P61" s="144" t="s">
        <v>20</v>
      </c>
      <c r="Q61" s="111"/>
      <c r="R61" s="110"/>
    </row>
    <row r="62" spans="2:18" ht="90">
      <c r="B62" s="133" t="s">
        <v>496</v>
      </c>
      <c r="C62" s="94" t="s">
        <v>497</v>
      </c>
      <c r="D62" s="117" t="s">
        <v>498</v>
      </c>
      <c r="E62" s="96" t="s">
        <v>777</v>
      </c>
      <c r="F62" s="95" t="s">
        <v>277</v>
      </c>
      <c r="G62" s="129" t="s">
        <v>272</v>
      </c>
      <c r="H62" s="96" t="s">
        <v>268</v>
      </c>
      <c r="I62" s="111" t="s">
        <v>258</v>
      </c>
      <c r="J62" s="112">
        <v>43891</v>
      </c>
      <c r="K62" s="112">
        <v>44180</v>
      </c>
      <c r="L62" s="141"/>
      <c r="M62" s="111"/>
      <c r="N62" s="111"/>
      <c r="O62" s="115"/>
      <c r="P62" s="121"/>
      <c r="Q62" s="111"/>
      <c r="R62" s="110"/>
    </row>
    <row r="63" spans="2:18" ht="75">
      <c r="B63" s="133"/>
      <c r="C63" s="94" t="s">
        <v>497</v>
      </c>
      <c r="D63" s="117" t="s">
        <v>498</v>
      </c>
      <c r="E63" s="96" t="s">
        <v>777</v>
      </c>
      <c r="F63" s="95"/>
      <c r="G63" s="96"/>
      <c r="H63" s="96"/>
      <c r="I63" s="111" t="s">
        <v>258</v>
      </c>
      <c r="J63" s="112"/>
      <c r="K63" s="112"/>
      <c r="L63" s="141"/>
      <c r="M63" s="111" t="s">
        <v>597</v>
      </c>
      <c r="N63" s="111" t="s">
        <v>600</v>
      </c>
      <c r="O63" s="107" t="s">
        <v>897</v>
      </c>
      <c r="P63" s="144" t="s">
        <v>20</v>
      </c>
      <c r="Q63" s="111"/>
      <c r="R63" s="110"/>
    </row>
    <row r="64" spans="2:18" ht="75">
      <c r="B64" s="133"/>
      <c r="C64" s="94" t="s">
        <v>497</v>
      </c>
      <c r="D64" s="117" t="s">
        <v>498</v>
      </c>
      <c r="E64" s="96" t="s">
        <v>777</v>
      </c>
      <c r="F64" s="95"/>
      <c r="G64" s="96"/>
      <c r="H64" s="96"/>
      <c r="I64" s="111" t="s">
        <v>258</v>
      </c>
      <c r="J64" s="112"/>
      <c r="K64" s="112"/>
      <c r="L64" s="141"/>
      <c r="M64" s="111" t="s">
        <v>597</v>
      </c>
      <c r="N64" s="111" t="s">
        <v>602</v>
      </c>
      <c r="O64" s="107" t="s">
        <v>898</v>
      </c>
      <c r="P64" s="144" t="s">
        <v>20</v>
      </c>
      <c r="Q64" s="111"/>
      <c r="R64" s="110"/>
    </row>
    <row r="65" spans="2:18" ht="75">
      <c r="B65" s="133"/>
      <c r="C65" s="94" t="s">
        <v>497</v>
      </c>
      <c r="D65" s="117" t="s">
        <v>498</v>
      </c>
      <c r="E65" s="96" t="s">
        <v>777</v>
      </c>
      <c r="F65" s="95"/>
      <c r="G65" s="96"/>
      <c r="H65" s="96"/>
      <c r="I65" s="111" t="s">
        <v>258</v>
      </c>
      <c r="J65" s="112"/>
      <c r="K65" s="112"/>
      <c r="L65" s="141"/>
      <c r="M65" s="111" t="s">
        <v>597</v>
      </c>
      <c r="N65" s="111" t="s">
        <v>604</v>
      </c>
      <c r="O65" s="94" t="s">
        <v>899</v>
      </c>
      <c r="P65" s="144" t="s">
        <v>20</v>
      </c>
      <c r="Q65" s="111"/>
      <c r="R65" s="110"/>
    </row>
    <row r="66" spans="2:18" ht="75">
      <c r="B66" s="133"/>
      <c r="C66" s="94" t="s">
        <v>497</v>
      </c>
      <c r="D66" s="117" t="s">
        <v>498</v>
      </c>
      <c r="E66" s="96" t="s">
        <v>777</v>
      </c>
      <c r="F66" s="95"/>
      <c r="G66" s="96"/>
      <c r="H66" s="96"/>
      <c r="I66" s="111" t="s">
        <v>258</v>
      </c>
      <c r="J66" s="112"/>
      <c r="K66" s="112"/>
      <c r="L66" s="141"/>
      <c r="M66" s="111" t="s">
        <v>598</v>
      </c>
      <c r="N66" s="111" t="s">
        <v>605</v>
      </c>
      <c r="O66" s="115" t="s">
        <v>629</v>
      </c>
      <c r="P66" s="111" t="s">
        <v>553</v>
      </c>
      <c r="Q66" s="111"/>
      <c r="R66" s="110"/>
    </row>
    <row r="67" spans="2:18" ht="75">
      <c r="B67" s="133"/>
      <c r="C67" s="94" t="s">
        <v>497</v>
      </c>
      <c r="D67" s="117" t="s">
        <v>498</v>
      </c>
      <c r="E67" s="96" t="s">
        <v>777</v>
      </c>
      <c r="F67" s="95"/>
      <c r="G67" s="96"/>
      <c r="H67" s="96"/>
      <c r="I67" s="111" t="s">
        <v>258</v>
      </c>
      <c r="J67" s="112"/>
      <c r="K67" s="112"/>
      <c r="L67" s="141"/>
      <c r="M67" s="111" t="s">
        <v>598</v>
      </c>
      <c r="N67" s="111" t="s">
        <v>868</v>
      </c>
      <c r="O67" s="115" t="s">
        <v>903</v>
      </c>
      <c r="P67" s="144" t="s">
        <v>31</v>
      </c>
      <c r="Q67" s="111"/>
      <c r="R67" s="110"/>
    </row>
    <row r="68" spans="2:18" ht="75">
      <c r="B68" s="133"/>
      <c r="C68" s="94" t="s">
        <v>497</v>
      </c>
      <c r="D68" s="117" t="s">
        <v>498</v>
      </c>
      <c r="E68" s="96" t="s">
        <v>777</v>
      </c>
      <c r="F68" s="95"/>
      <c r="G68" s="96"/>
      <c r="H68" s="96"/>
      <c r="I68" s="111" t="s">
        <v>258</v>
      </c>
      <c r="J68" s="112"/>
      <c r="K68" s="112"/>
      <c r="L68" s="141"/>
      <c r="M68" s="111" t="s">
        <v>598</v>
      </c>
      <c r="N68" s="111" t="s">
        <v>606</v>
      </c>
      <c r="O68" s="115" t="s">
        <v>904</v>
      </c>
      <c r="P68" s="144" t="s">
        <v>20</v>
      </c>
      <c r="Q68" s="111"/>
      <c r="R68" s="110"/>
    </row>
    <row r="69" spans="2:18" ht="105">
      <c r="B69" s="133" t="s">
        <v>496</v>
      </c>
      <c r="C69" s="94" t="s">
        <v>497</v>
      </c>
      <c r="D69" s="117" t="s">
        <v>498</v>
      </c>
      <c r="E69" s="96" t="s">
        <v>777</v>
      </c>
      <c r="F69" s="95" t="s">
        <v>278</v>
      </c>
      <c r="G69" s="129" t="s">
        <v>272</v>
      </c>
      <c r="H69" s="96" t="s">
        <v>268</v>
      </c>
      <c r="I69" s="111" t="s">
        <v>258</v>
      </c>
      <c r="J69" s="112">
        <v>43891</v>
      </c>
      <c r="K69" s="112">
        <v>44180</v>
      </c>
      <c r="L69" s="141"/>
      <c r="M69" s="111"/>
      <c r="N69" s="111"/>
      <c r="O69" s="115"/>
      <c r="P69" s="121"/>
      <c r="Q69" s="111"/>
      <c r="R69" s="110"/>
    </row>
    <row r="70" spans="2:18" ht="75">
      <c r="B70" s="133"/>
      <c r="C70" s="94" t="s">
        <v>497</v>
      </c>
      <c r="D70" s="117" t="s">
        <v>498</v>
      </c>
      <c r="E70" s="96" t="s">
        <v>777</v>
      </c>
      <c r="F70" s="95"/>
      <c r="G70" s="108"/>
      <c r="H70" s="96"/>
      <c r="I70" s="111" t="s">
        <v>258</v>
      </c>
      <c r="J70" s="112"/>
      <c r="K70" s="112"/>
      <c r="L70" s="141"/>
      <c r="M70" s="111" t="s">
        <v>597</v>
      </c>
      <c r="N70" s="111" t="s">
        <v>600</v>
      </c>
      <c r="O70" s="107" t="s">
        <v>897</v>
      </c>
      <c r="P70" s="144" t="s">
        <v>20</v>
      </c>
      <c r="Q70" s="111"/>
      <c r="R70" s="110"/>
    </row>
    <row r="71" spans="2:18" ht="75">
      <c r="B71" s="133"/>
      <c r="C71" s="94" t="s">
        <v>497</v>
      </c>
      <c r="D71" s="117" t="s">
        <v>498</v>
      </c>
      <c r="E71" s="96" t="s">
        <v>777</v>
      </c>
      <c r="F71" s="95"/>
      <c r="G71" s="108"/>
      <c r="H71" s="96"/>
      <c r="I71" s="111" t="s">
        <v>258</v>
      </c>
      <c r="J71" s="112"/>
      <c r="K71" s="112"/>
      <c r="L71" s="141"/>
      <c r="M71" s="111" t="s">
        <v>597</v>
      </c>
      <c r="N71" s="111" t="s">
        <v>602</v>
      </c>
      <c r="O71" s="107" t="s">
        <v>898</v>
      </c>
      <c r="P71" s="144" t="s">
        <v>20</v>
      </c>
      <c r="Q71" s="111"/>
      <c r="R71" s="110"/>
    </row>
    <row r="72" spans="2:18" ht="75">
      <c r="B72" s="133"/>
      <c r="C72" s="94" t="s">
        <v>497</v>
      </c>
      <c r="D72" s="117" t="s">
        <v>498</v>
      </c>
      <c r="E72" s="96" t="s">
        <v>777</v>
      </c>
      <c r="F72" s="95"/>
      <c r="G72" s="108"/>
      <c r="H72" s="96"/>
      <c r="I72" s="111" t="s">
        <v>258</v>
      </c>
      <c r="J72" s="112"/>
      <c r="K72" s="112"/>
      <c r="L72" s="141"/>
      <c r="M72" s="111" t="s">
        <v>597</v>
      </c>
      <c r="N72" s="111" t="s">
        <v>604</v>
      </c>
      <c r="O72" s="94" t="s">
        <v>905</v>
      </c>
      <c r="P72" s="144" t="s">
        <v>20</v>
      </c>
      <c r="Q72" s="111"/>
      <c r="R72" s="110"/>
    </row>
    <row r="73" spans="2:18" ht="75">
      <c r="B73" s="133"/>
      <c r="C73" s="94" t="s">
        <v>497</v>
      </c>
      <c r="D73" s="117" t="s">
        <v>498</v>
      </c>
      <c r="E73" s="96" t="s">
        <v>777</v>
      </c>
      <c r="F73" s="95"/>
      <c r="G73" s="108"/>
      <c r="H73" s="96"/>
      <c r="I73" s="111" t="s">
        <v>258</v>
      </c>
      <c r="J73" s="112"/>
      <c r="K73" s="112"/>
      <c r="L73" s="141"/>
      <c r="M73" s="111" t="s">
        <v>598</v>
      </c>
      <c r="N73" s="111" t="s">
        <v>605</v>
      </c>
      <c r="O73" s="115" t="s">
        <v>629</v>
      </c>
      <c r="P73" s="111" t="s">
        <v>553</v>
      </c>
      <c r="Q73" s="111"/>
      <c r="R73" s="110"/>
    </row>
    <row r="74" spans="2:18" ht="75">
      <c r="B74" s="133"/>
      <c r="C74" s="94" t="s">
        <v>497</v>
      </c>
      <c r="D74" s="117" t="s">
        <v>498</v>
      </c>
      <c r="E74" s="96" t="s">
        <v>777</v>
      </c>
      <c r="F74" s="95"/>
      <c r="G74" s="108"/>
      <c r="H74" s="96"/>
      <c r="I74" s="111" t="s">
        <v>258</v>
      </c>
      <c r="J74" s="112"/>
      <c r="K74" s="112"/>
      <c r="L74" s="141"/>
      <c r="M74" s="111" t="s">
        <v>598</v>
      </c>
      <c r="N74" s="111" t="s">
        <v>868</v>
      </c>
      <c r="O74" s="115" t="s">
        <v>906</v>
      </c>
      <c r="P74" s="144" t="s">
        <v>31</v>
      </c>
      <c r="Q74" s="111"/>
      <c r="R74" s="110"/>
    </row>
    <row r="75" spans="2:18" ht="75">
      <c r="B75" s="133"/>
      <c r="C75" s="94" t="s">
        <v>497</v>
      </c>
      <c r="D75" s="117" t="s">
        <v>498</v>
      </c>
      <c r="E75" s="96" t="s">
        <v>777</v>
      </c>
      <c r="F75" s="95"/>
      <c r="G75" s="108"/>
      <c r="H75" s="96"/>
      <c r="I75" s="111" t="s">
        <v>258</v>
      </c>
      <c r="J75" s="112"/>
      <c r="K75" s="112"/>
      <c r="L75" s="141"/>
      <c r="M75" s="111" t="s">
        <v>598</v>
      </c>
      <c r="N75" s="111" t="s">
        <v>606</v>
      </c>
      <c r="O75" s="115" t="s">
        <v>629</v>
      </c>
      <c r="P75" s="111" t="s">
        <v>553</v>
      </c>
      <c r="Q75" s="111"/>
      <c r="R75" s="110"/>
    </row>
    <row r="76" spans="2:18" ht="165">
      <c r="B76" s="133" t="s">
        <v>499</v>
      </c>
      <c r="C76" s="94" t="s">
        <v>500</v>
      </c>
      <c r="D76" s="117" t="s">
        <v>501</v>
      </c>
      <c r="E76" s="95" t="s">
        <v>778</v>
      </c>
      <c r="F76" s="95" t="s">
        <v>279</v>
      </c>
      <c r="G76" s="95" t="s">
        <v>281</v>
      </c>
      <c r="H76" s="95" t="s">
        <v>280</v>
      </c>
      <c r="I76" s="111" t="s">
        <v>251</v>
      </c>
      <c r="J76" s="112">
        <v>43831</v>
      </c>
      <c r="K76" s="114">
        <v>43889</v>
      </c>
      <c r="L76" s="142"/>
      <c r="M76" s="111" t="s">
        <v>594</v>
      </c>
      <c r="N76" s="111" t="s">
        <v>594</v>
      </c>
      <c r="O76" s="94" t="s">
        <v>907</v>
      </c>
      <c r="P76" s="144" t="s">
        <v>21</v>
      </c>
      <c r="Q76" s="153" t="s">
        <v>684</v>
      </c>
      <c r="R76" s="111" t="s">
        <v>596</v>
      </c>
    </row>
    <row r="77" spans="2:18" ht="91.5" customHeight="1">
      <c r="B77" s="133" t="s">
        <v>499</v>
      </c>
      <c r="C77" s="94" t="s">
        <v>500</v>
      </c>
      <c r="D77" s="117" t="s">
        <v>501</v>
      </c>
      <c r="E77" s="95" t="s">
        <v>778</v>
      </c>
      <c r="F77" s="95" t="s">
        <v>282</v>
      </c>
      <c r="G77" s="95" t="s">
        <v>283</v>
      </c>
      <c r="H77" s="95" t="s">
        <v>280</v>
      </c>
      <c r="I77" s="111" t="s">
        <v>251</v>
      </c>
      <c r="J77" s="112">
        <v>43831</v>
      </c>
      <c r="K77" s="112">
        <v>43881</v>
      </c>
      <c r="L77" s="141"/>
      <c r="M77" s="111" t="s">
        <v>594</v>
      </c>
      <c r="N77" s="111" t="s">
        <v>594</v>
      </c>
      <c r="O77" s="94" t="s">
        <v>611</v>
      </c>
      <c r="P77" s="144" t="s">
        <v>21</v>
      </c>
      <c r="Q77" s="111"/>
      <c r="R77" s="110"/>
    </row>
    <row r="78" spans="2:18" ht="165">
      <c r="B78" s="133" t="s">
        <v>499</v>
      </c>
      <c r="C78" s="94" t="s">
        <v>500</v>
      </c>
      <c r="D78" s="117" t="s">
        <v>501</v>
      </c>
      <c r="E78" s="95" t="s">
        <v>778</v>
      </c>
      <c r="F78" s="95" t="s">
        <v>284</v>
      </c>
      <c r="G78" s="95" t="s">
        <v>286</v>
      </c>
      <c r="H78" s="95" t="s">
        <v>280</v>
      </c>
      <c r="I78" s="111" t="s">
        <v>251</v>
      </c>
      <c r="J78" s="112" t="s">
        <v>285</v>
      </c>
      <c r="K78" s="112">
        <v>44165</v>
      </c>
      <c r="L78" s="141"/>
      <c r="M78" s="111" t="s">
        <v>594</v>
      </c>
      <c r="N78" s="111" t="s">
        <v>594</v>
      </c>
      <c r="O78" s="94" t="s">
        <v>908</v>
      </c>
      <c r="P78" s="144" t="s">
        <v>20</v>
      </c>
      <c r="Q78" s="111"/>
      <c r="R78" s="110"/>
    </row>
    <row r="79" spans="2:18" ht="165">
      <c r="B79" s="133" t="s">
        <v>499</v>
      </c>
      <c r="C79" s="94" t="s">
        <v>500</v>
      </c>
      <c r="D79" s="117" t="s">
        <v>501</v>
      </c>
      <c r="E79" s="95" t="s">
        <v>778</v>
      </c>
      <c r="F79" s="95" t="s">
        <v>287</v>
      </c>
      <c r="G79" s="95" t="s">
        <v>289</v>
      </c>
      <c r="H79" s="95" t="s">
        <v>288</v>
      </c>
      <c r="I79" s="111" t="s">
        <v>251</v>
      </c>
      <c r="J79" s="112">
        <v>43831</v>
      </c>
      <c r="K79" s="112">
        <v>44165</v>
      </c>
      <c r="L79" s="141"/>
      <c r="M79" s="111" t="s">
        <v>594</v>
      </c>
      <c r="N79" s="111" t="s">
        <v>594</v>
      </c>
      <c r="O79" s="155" t="s">
        <v>909</v>
      </c>
      <c r="P79" s="144" t="s">
        <v>20</v>
      </c>
      <c r="Q79" s="111"/>
      <c r="R79" s="110"/>
    </row>
    <row r="80" spans="2:18" ht="165">
      <c r="B80" s="133" t="s">
        <v>499</v>
      </c>
      <c r="C80" s="94" t="s">
        <v>500</v>
      </c>
      <c r="D80" s="117" t="s">
        <v>501</v>
      </c>
      <c r="E80" s="95" t="s">
        <v>778</v>
      </c>
      <c r="F80" s="118" t="s">
        <v>290</v>
      </c>
      <c r="G80" s="95" t="s">
        <v>291</v>
      </c>
      <c r="H80" s="95" t="s">
        <v>280</v>
      </c>
      <c r="I80" s="95" t="s">
        <v>612</v>
      </c>
      <c r="J80" s="112">
        <v>43831</v>
      </c>
      <c r="K80" s="112">
        <v>44195</v>
      </c>
      <c r="L80" s="141"/>
      <c r="M80" s="111" t="s">
        <v>594</v>
      </c>
      <c r="N80" s="111" t="s">
        <v>594</v>
      </c>
      <c r="O80" s="155" t="s">
        <v>910</v>
      </c>
      <c r="P80" s="144" t="s">
        <v>20</v>
      </c>
      <c r="Q80" s="111"/>
      <c r="R80" s="110"/>
    </row>
    <row r="81" spans="2:18" ht="165">
      <c r="B81" s="133" t="s">
        <v>499</v>
      </c>
      <c r="C81" s="94" t="s">
        <v>500</v>
      </c>
      <c r="D81" s="117" t="s">
        <v>501</v>
      </c>
      <c r="E81" s="95" t="s">
        <v>778</v>
      </c>
      <c r="F81" s="95" t="s">
        <v>292</v>
      </c>
      <c r="G81" s="95" t="s">
        <v>294</v>
      </c>
      <c r="H81" s="95" t="s">
        <v>293</v>
      </c>
      <c r="I81" s="95" t="s">
        <v>254</v>
      </c>
      <c r="J81" s="112">
        <v>43862</v>
      </c>
      <c r="K81" s="112">
        <v>44180</v>
      </c>
      <c r="L81" s="141"/>
      <c r="M81" s="111"/>
      <c r="N81" s="111"/>
      <c r="O81" s="110"/>
      <c r="P81" s="121"/>
      <c r="Q81" s="111"/>
      <c r="R81" s="110"/>
    </row>
    <row r="82" spans="2:18" ht="165">
      <c r="B82" s="133"/>
      <c r="C82" s="94" t="s">
        <v>500</v>
      </c>
      <c r="D82" s="117" t="s">
        <v>501</v>
      </c>
      <c r="E82" s="95" t="s">
        <v>778</v>
      </c>
      <c r="F82" s="95"/>
      <c r="G82" s="95"/>
      <c r="H82" s="95"/>
      <c r="I82" s="95" t="s">
        <v>254</v>
      </c>
      <c r="J82" s="112"/>
      <c r="K82" s="112"/>
      <c r="L82" s="141"/>
      <c r="M82" s="111" t="s">
        <v>597</v>
      </c>
      <c r="N82" s="111" t="s">
        <v>594</v>
      </c>
      <c r="O82" s="94" t="s">
        <v>911</v>
      </c>
      <c r="P82" s="144" t="s">
        <v>31</v>
      </c>
      <c r="Q82" s="111"/>
      <c r="R82" s="110"/>
    </row>
    <row r="83" spans="2:18" ht="165">
      <c r="B83" s="133"/>
      <c r="C83" s="94" t="s">
        <v>500</v>
      </c>
      <c r="D83" s="117" t="s">
        <v>501</v>
      </c>
      <c r="E83" s="95" t="s">
        <v>778</v>
      </c>
      <c r="F83" s="95"/>
      <c r="G83" s="95"/>
      <c r="H83" s="95"/>
      <c r="I83" s="95" t="s">
        <v>254</v>
      </c>
      <c r="J83" s="112"/>
      <c r="K83" s="112"/>
      <c r="L83" s="141"/>
      <c r="M83" s="111" t="s">
        <v>598</v>
      </c>
      <c r="N83" s="111" t="s">
        <v>594</v>
      </c>
      <c r="O83" s="94" t="s">
        <v>912</v>
      </c>
      <c r="P83" s="144" t="s">
        <v>31</v>
      </c>
      <c r="Q83" s="111"/>
      <c r="R83" s="110"/>
    </row>
    <row r="84" spans="2:18" ht="165">
      <c r="B84" s="133" t="s">
        <v>499</v>
      </c>
      <c r="C84" s="94" t="s">
        <v>500</v>
      </c>
      <c r="D84" s="117" t="s">
        <v>501</v>
      </c>
      <c r="E84" s="95" t="s">
        <v>778</v>
      </c>
      <c r="F84" s="95" t="s">
        <v>295</v>
      </c>
      <c r="G84" s="95" t="s">
        <v>281</v>
      </c>
      <c r="H84" s="95" t="s">
        <v>296</v>
      </c>
      <c r="I84" s="95" t="s">
        <v>254</v>
      </c>
      <c r="J84" s="112">
        <v>43862</v>
      </c>
      <c r="K84" s="112">
        <v>43889</v>
      </c>
      <c r="L84" s="141"/>
      <c r="M84" s="111"/>
      <c r="N84" s="111"/>
      <c r="O84" s="110"/>
      <c r="P84" s="121"/>
      <c r="Q84" s="111"/>
      <c r="R84" s="110"/>
    </row>
    <row r="85" spans="2:18" ht="165">
      <c r="B85" s="133"/>
      <c r="C85" s="94" t="s">
        <v>500</v>
      </c>
      <c r="D85" s="117" t="s">
        <v>501</v>
      </c>
      <c r="E85" s="95" t="s">
        <v>778</v>
      </c>
      <c r="F85" s="95"/>
      <c r="G85" s="95"/>
      <c r="H85" s="95"/>
      <c r="I85" s="95" t="s">
        <v>254</v>
      </c>
      <c r="J85" s="112"/>
      <c r="K85" s="112"/>
      <c r="L85" s="141"/>
      <c r="M85" s="111" t="s">
        <v>597</v>
      </c>
      <c r="N85" s="111" t="s">
        <v>594</v>
      </c>
      <c r="O85" s="94" t="s">
        <v>913</v>
      </c>
      <c r="P85" s="144" t="s">
        <v>21</v>
      </c>
      <c r="Q85" s="111"/>
      <c r="R85" s="110"/>
    </row>
    <row r="86" spans="2:18" ht="165">
      <c r="B86" s="133"/>
      <c r="C86" s="94" t="s">
        <v>500</v>
      </c>
      <c r="D86" s="117" t="s">
        <v>501</v>
      </c>
      <c r="E86" s="95" t="s">
        <v>778</v>
      </c>
      <c r="F86" s="95"/>
      <c r="G86" s="95"/>
      <c r="H86" s="95"/>
      <c r="I86" s="95" t="s">
        <v>254</v>
      </c>
      <c r="J86" s="112"/>
      <c r="K86" s="112"/>
      <c r="L86" s="141"/>
      <c r="M86" s="111" t="s">
        <v>598</v>
      </c>
      <c r="N86" s="111" t="s">
        <v>594</v>
      </c>
      <c r="O86" s="94" t="s">
        <v>613</v>
      </c>
      <c r="P86" s="144" t="s">
        <v>21</v>
      </c>
      <c r="Q86" s="111"/>
      <c r="R86" s="110"/>
    </row>
    <row r="87" spans="2:18" ht="165">
      <c r="B87" s="133" t="s">
        <v>499</v>
      </c>
      <c r="C87" s="94" t="s">
        <v>500</v>
      </c>
      <c r="D87" s="117" t="s">
        <v>501</v>
      </c>
      <c r="E87" s="95" t="s">
        <v>778</v>
      </c>
      <c r="F87" s="95" t="s">
        <v>914</v>
      </c>
      <c r="G87" s="95" t="s">
        <v>297</v>
      </c>
      <c r="H87" s="95" t="s">
        <v>296</v>
      </c>
      <c r="I87" s="95" t="s">
        <v>254</v>
      </c>
      <c r="J87" s="112">
        <v>43891</v>
      </c>
      <c r="K87" s="112">
        <v>44180</v>
      </c>
      <c r="L87" s="141"/>
      <c r="M87" s="111"/>
      <c r="N87" s="111"/>
      <c r="O87" s="110"/>
      <c r="P87" s="121"/>
      <c r="Q87" s="111"/>
      <c r="R87" s="110"/>
    </row>
    <row r="88" spans="2:18" ht="165">
      <c r="B88" s="133"/>
      <c r="C88" s="94" t="s">
        <v>500</v>
      </c>
      <c r="D88" s="117" t="s">
        <v>501</v>
      </c>
      <c r="E88" s="95" t="s">
        <v>778</v>
      </c>
      <c r="F88" s="95"/>
      <c r="G88" s="95"/>
      <c r="H88" s="95"/>
      <c r="I88" s="95" t="s">
        <v>254</v>
      </c>
      <c r="J88" s="112"/>
      <c r="K88" s="112"/>
      <c r="L88" s="141"/>
      <c r="M88" s="111" t="s">
        <v>597</v>
      </c>
      <c r="N88" s="111" t="s">
        <v>594</v>
      </c>
      <c r="O88" s="94" t="s">
        <v>915</v>
      </c>
      <c r="P88" s="144" t="s">
        <v>20</v>
      </c>
      <c r="Q88" s="111"/>
      <c r="R88" s="110"/>
    </row>
    <row r="89" spans="2:18" ht="165">
      <c r="B89" s="133"/>
      <c r="C89" s="94" t="s">
        <v>500</v>
      </c>
      <c r="D89" s="117" t="s">
        <v>501</v>
      </c>
      <c r="E89" s="95" t="s">
        <v>778</v>
      </c>
      <c r="F89" s="95"/>
      <c r="G89" s="95"/>
      <c r="H89" s="95"/>
      <c r="I89" s="95" t="s">
        <v>254</v>
      </c>
      <c r="J89" s="112"/>
      <c r="K89" s="112"/>
      <c r="L89" s="141"/>
      <c r="M89" s="111" t="s">
        <v>598</v>
      </c>
      <c r="N89" s="111" t="s">
        <v>594</v>
      </c>
      <c r="O89" s="94" t="s">
        <v>916</v>
      </c>
      <c r="P89" s="111" t="s">
        <v>553</v>
      </c>
      <c r="Q89" s="111"/>
      <c r="R89" s="110"/>
    </row>
    <row r="90" spans="2:18" ht="165">
      <c r="B90" s="133" t="s">
        <v>499</v>
      </c>
      <c r="C90" s="94" t="s">
        <v>500</v>
      </c>
      <c r="D90" s="117" t="s">
        <v>501</v>
      </c>
      <c r="E90" s="95" t="s">
        <v>778</v>
      </c>
      <c r="F90" s="118" t="s">
        <v>298</v>
      </c>
      <c r="G90" s="95" t="s">
        <v>300</v>
      </c>
      <c r="H90" s="95" t="s">
        <v>299</v>
      </c>
      <c r="I90" s="111" t="s">
        <v>258</v>
      </c>
      <c r="J90" s="112">
        <v>43831</v>
      </c>
      <c r="K90" s="112">
        <v>43881</v>
      </c>
      <c r="L90" s="141"/>
      <c r="M90" s="111"/>
      <c r="N90" s="111"/>
      <c r="O90" s="115"/>
      <c r="P90" s="121"/>
      <c r="Q90" s="111"/>
      <c r="R90" s="110"/>
    </row>
    <row r="91" spans="2:18" ht="165">
      <c r="B91" s="133"/>
      <c r="C91" s="94" t="s">
        <v>500</v>
      </c>
      <c r="D91" s="117" t="s">
        <v>501</v>
      </c>
      <c r="E91" s="95" t="s">
        <v>778</v>
      </c>
      <c r="F91" s="118"/>
      <c r="G91" s="95"/>
      <c r="H91" s="95"/>
      <c r="I91" s="111" t="s">
        <v>258</v>
      </c>
      <c r="J91" s="112"/>
      <c r="K91" s="112"/>
      <c r="L91" s="141"/>
      <c r="M91" s="111" t="s">
        <v>597</v>
      </c>
      <c r="N91" s="111" t="s">
        <v>600</v>
      </c>
      <c r="O91" s="94" t="s">
        <v>917</v>
      </c>
      <c r="P91" s="144" t="s">
        <v>21</v>
      </c>
      <c r="Q91" s="111"/>
      <c r="R91" s="110"/>
    </row>
    <row r="92" spans="2:18" ht="165">
      <c r="B92" s="133"/>
      <c r="C92" s="94" t="s">
        <v>500</v>
      </c>
      <c r="D92" s="117" t="s">
        <v>501</v>
      </c>
      <c r="E92" s="95" t="s">
        <v>778</v>
      </c>
      <c r="F92" s="118"/>
      <c r="G92" s="95"/>
      <c r="H92" s="95"/>
      <c r="I92" s="111" t="s">
        <v>258</v>
      </c>
      <c r="J92" s="112"/>
      <c r="K92" s="112"/>
      <c r="L92" s="141"/>
      <c r="M92" s="111" t="s">
        <v>597</v>
      </c>
      <c r="N92" s="111" t="s">
        <v>602</v>
      </c>
      <c r="O92" s="94" t="s">
        <v>918</v>
      </c>
      <c r="P92" s="144" t="s">
        <v>21</v>
      </c>
      <c r="Q92" s="111"/>
      <c r="R92" s="110"/>
    </row>
    <row r="93" spans="2:18" ht="240" customHeight="1">
      <c r="B93" s="133"/>
      <c r="C93" s="94" t="s">
        <v>500</v>
      </c>
      <c r="D93" s="117" t="s">
        <v>501</v>
      </c>
      <c r="E93" s="95" t="s">
        <v>778</v>
      </c>
      <c r="F93" s="118"/>
      <c r="G93" s="95"/>
      <c r="H93" s="95"/>
      <c r="I93" s="111" t="s">
        <v>258</v>
      </c>
      <c r="J93" s="112"/>
      <c r="K93" s="112"/>
      <c r="L93" s="141"/>
      <c r="M93" s="111" t="s">
        <v>597</v>
      </c>
      <c r="N93" s="111" t="s">
        <v>604</v>
      </c>
      <c r="O93" s="94" t="s">
        <v>919</v>
      </c>
      <c r="P93" s="144" t="s">
        <v>21</v>
      </c>
      <c r="Q93" s="111"/>
      <c r="R93" s="110"/>
    </row>
    <row r="94" spans="2:18" ht="165">
      <c r="B94" s="133"/>
      <c r="C94" s="94" t="s">
        <v>500</v>
      </c>
      <c r="D94" s="117" t="s">
        <v>501</v>
      </c>
      <c r="E94" s="95" t="s">
        <v>778</v>
      </c>
      <c r="F94" s="118"/>
      <c r="G94" s="95"/>
      <c r="H94" s="95"/>
      <c r="I94" s="111" t="s">
        <v>258</v>
      </c>
      <c r="J94" s="112"/>
      <c r="K94" s="112"/>
      <c r="L94" s="141"/>
      <c r="M94" s="111" t="s">
        <v>598</v>
      </c>
      <c r="N94" s="111" t="s">
        <v>605</v>
      </c>
      <c r="O94" s="115" t="s">
        <v>920</v>
      </c>
      <c r="P94" s="144" t="s">
        <v>32</v>
      </c>
      <c r="Q94" s="111"/>
      <c r="R94" s="110"/>
    </row>
    <row r="95" spans="2:18" ht="165">
      <c r="B95" s="133"/>
      <c r="C95" s="94" t="s">
        <v>500</v>
      </c>
      <c r="D95" s="117" t="s">
        <v>501</v>
      </c>
      <c r="E95" s="95" t="s">
        <v>778</v>
      </c>
      <c r="F95" s="118"/>
      <c r="G95" s="95"/>
      <c r="H95" s="95"/>
      <c r="I95" s="111" t="s">
        <v>258</v>
      </c>
      <c r="J95" s="112"/>
      <c r="K95" s="112"/>
      <c r="L95" s="141"/>
      <c r="M95" s="111" t="s">
        <v>598</v>
      </c>
      <c r="N95" s="111" t="s">
        <v>868</v>
      </c>
      <c r="O95" s="94" t="s">
        <v>921</v>
      </c>
      <c r="P95" s="144" t="s">
        <v>21</v>
      </c>
      <c r="Q95" s="111"/>
      <c r="R95" s="110"/>
    </row>
    <row r="96" spans="2:18" ht="60" customHeight="1">
      <c r="B96" s="133"/>
      <c r="C96" s="94" t="s">
        <v>500</v>
      </c>
      <c r="D96" s="117" t="s">
        <v>501</v>
      </c>
      <c r="E96" s="95" t="s">
        <v>778</v>
      </c>
      <c r="F96" s="118"/>
      <c r="G96" s="95"/>
      <c r="H96" s="95"/>
      <c r="I96" s="111" t="s">
        <v>258</v>
      </c>
      <c r="J96" s="112"/>
      <c r="K96" s="112"/>
      <c r="L96" s="141"/>
      <c r="M96" s="111" t="s">
        <v>598</v>
      </c>
      <c r="N96" s="111" t="s">
        <v>606</v>
      </c>
      <c r="O96" s="94" t="s">
        <v>922</v>
      </c>
      <c r="P96" s="144" t="s">
        <v>21</v>
      </c>
      <c r="Q96" s="111"/>
      <c r="R96" s="110"/>
    </row>
    <row r="97" spans="2:19" ht="100.5" customHeight="1">
      <c r="B97" s="133" t="s">
        <v>499</v>
      </c>
      <c r="C97" s="94" t="s">
        <v>500</v>
      </c>
      <c r="D97" s="117" t="s">
        <v>501</v>
      </c>
      <c r="E97" s="95" t="s">
        <v>778</v>
      </c>
      <c r="F97" s="118" t="s">
        <v>301</v>
      </c>
      <c r="G97" s="95" t="s">
        <v>294</v>
      </c>
      <c r="H97" s="95" t="s">
        <v>299</v>
      </c>
      <c r="I97" s="111" t="s">
        <v>258</v>
      </c>
      <c r="J97" s="112">
        <v>43845</v>
      </c>
      <c r="K97" s="112">
        <v>44165</v>
      </c>
      <c r="L97" s="141"/>
      <c r="M97" s="111"/>
      <c r="N97" s="111"/>
      <c r="O97" s="115"/>
      <c r="P97" s="121"/>
      <c r="Q97" s="111"/>
      <c r="R97" s="110"/>
    </row>
    <row r="98" spans="2:19" ht="165">
      <c r="B98" s="133"/>
      <c r="C98" s="94" t="s">
        <v>500</v>
      </c>
      <c r="D98" s="117" t="s">
        <v>501</v>
      </c>
      <c r="E98" s="95" t="s">
        <v>778</v>
      </c>
      <c r="F98" s="118"/>
      <c r="G98" s="95"/>
      <c r="H98" s="95"/>
      <c r="I98" s="111" t="s">
        <v>258</v>
      </c>
      <c r="J98" s="112"/>
      <c r="K98" s="112"/>
      <c r="L98" s="141"/>
      <c r="M98" s="111" t="s">
        <v>597</v>
      </c>
      <c r="N98" s="111" t="s">
        <v>600</v>
      </c>
      <c r="O98" s="94" t="s">
        <v>923</v>
      </c>
      <c r="P98" s="144" t="s">
        <v>31</v>
      </c>
      <c r="Q98" s="111"/>
      <c r="R98" s="110"/>
    </row>
    <row r="99" spans="2:19" ht="165">
      <c r="B99" s="133"/>
      <c r="C99" s="94" t="s">
        <v>500</v>
      </c>
      <c r="D99" s="117" t="s">
        <v>501</v>
      </c>
      <c r="E99" s="95" t="s">
        <v>778</v>
      </c>
      <c r="F99" s="118"/>
      <c r="G99" s="95"/>
      <c r="H99" s="95"/>
      <c r="I99" s="111" t="s">
        <v>258</v>
      </c>
      <c r="J99" s="112"/>
      <c r="K99" s="112"/>
      <c r="L99" s="141"/>
      <c r="M99" s="111" t="s">
        <v>597</v>
      </c>
      <c r="N99" s="111" t="s">
        <v>602</v>
      </c>
      <c r="O99" s="94" t="s">
        <v>923</v>
      </c>
      <c r="P99" s="144" t="s">
        <v>31</v>
      </c>
      <c r="Q99" s="111"/>
      <c r="R99" s="110"/>
    </row>
    <row r="100" spans="2:19" ht="165">
      <c r="B100" s="133"/>
      <c r="C100" s="94" t="s">
        <v>500</v>
      </c>
      <c r="D100" s="117" t="s">
        <v>501</v>
      </c>
      <c r="E100" s="95" t="s">
        <v>778</v>
      </c>
      <c r="F100" s="118"/>
      <c r="G100" s="95"/>
      <c r="H100" s="95"/>
      <c r="I100" s="111" t="s">
        <v>258</v>
      </c>
      <c r="J100" s="112"/>
      <c r="K100" s="112"/>
      <c r="L100" s="141"/>
      <c r="M100" s="111" t="s">
        <v>597</v>
      </c>
      <c r="N100" s="111" t="s">
        <v>604</v>
      </c>
      <c r="O100" s="94" t="s">
        <v>923</v>
      </c>
      <c r="P100" s="144" t="s">
        <v>31</v>
      </c>
      <c r="Q100" s="111"/>
      <c r="R100" s="110"/>
    </row>
    <row r="101" spans="2:19" ht="165">
      <c r="B101" s="133"/>
      <c r="C101" s="94" t="s">
        <v>500</v>
      </c>
      <c r="D101" s="117" t="s">
        <v>501</v>
      </c>
      <c r="E101" s="95" t="s">
        <v>778</v>
      </c>
      <c r="F101" s="118"/>
      <c r="G101" s="95"/>
      <c r="H101" s="95"/>
      <c r="I101" s="111" t="s">
        <v>258</v>
      </c>
      <c r="J101" s="112"/>
      <c r="K101" s="112"/>
      <c r="L101" s="141"/>
      <c r="M101" s="111" t="s">
        <v>598</v>
      </c>
      <c r="N101" s="111" t="s">
        <v>605</v>
      </c>
      <c r="O101" s="115" t="s">
        <v>924</v>
      </c>
      <c r="P101" s="144" t="s">
        <v>31</v>
      </c>
      <c r="Q101" s="111"/>
      <c r="R101" s="110"/>
    </row>
    <row r="102" spans="2:19" ht="165">
      <c r="B102" s="133"/>
      <c r="C102" s="94" t="s">
        <v>500</v>
      </c>
      <c r="D102" s="117" t="s">
        <v>501</v>
      </c>
      <c r="E102" s="95" t="s">
        <v>778</v>
      </c>
      <c r="F102" s="118"/>
      <c r="G102" s="95"/>
      <c r="H102" s="95"/>
      <c r="I102" s="111" t="s">
        <v>258</v>
      </c>
      <c r="J102" s="112"/>
      <c r="K102" s="112"/>
      <c r="L102" s="141"/>
      <c r="M102" s="111" t="s">
        <v>598</v>
      </c>
      <c r="N102" s="111" t="s">
        <v>868</v>
      </c>
      <c r="O102" s="115" t="s">
        <v>924</v>
      </c>
      <c r="P102" s="144" t="s">
        <v>31</v>
      </c>
      <c r="Q102" s="111"/>
      <c r="R102" s="110"/>
    </row>
    <row r="103" spans="2:19" ht="165">
      <c r="B103" s="133"/>
      <c r="C103" s="94" t="s">
        <v>500</v>
      </c>
      <c r="D103" s="117" t="s">
        <v>501</v>
      </c>
      <c r="E103" s="95" t="s">
        <v>778</v>
      </c>
      <c r="F103" s="118"/>
      <c r="G103" s="95"/>
      <c r="H103" s="95"/>
      <c r="I103" s="111" t="s">
        <v>258</v>
      </c>
      <c r="J103" s="112"/>
      <c r="K103" s="112"/>
      <c r="L103" s="141"/>
      <c r="M103" s="111" t="s">
        <v>598</v>
      </c>
      <c r="N103" s="111" t="s">
        <v>606</v>
      </c>
      <c r="O103" s="115" t="s">
        <v>629</v>
      </c>
      <c r="P103" s="111" t="s">
        <v>553</v>
      </c>
      <c r="Q103" s="111"/>
      <c r="R103" s="110"/>
    </row>
    <row r="104" spans="2:19" ht="120">
      <c r="B104" s="125" t="s">
        <v>502</v>
      </c>
      <c r="C104" s="94" t="s">
        <v>503</v>
      </c>
      <c r="D104" s="117" t="s">
        <v>504</v>
      </c>
      <c r="E104" s="95" t="s">
        <v>779</v>
      </c>
      <c r="F104" s="95" t="s">
        <v>302</v>
      </c>
      <c r="G104" s="95" t="s">
        <v>304</v>
      </c>
      <c r="H104" s="119" t="s">
        <v>303</v>
      </c>
      <c r="I104" s="111" t="s">
        <v>251</v>
      </c>
      <c r="J104" s="112">
        <v>44075</v>
      </c>
      <c r="K104" s="112" t="s">
        <v>505</v>
      </c>
      <c r="L104" s="141"/>
      <c r="M104" s="111" t="s">
        <v>594</v>
      </c>
      <c r="N104" s="111" t="s">
        <v>594</v>
      </c>
      <c r="O104" s="94" t="s">
        <v>925</v>
      </c>
      <c r="P104" s="111" t="s">
        <v>596</v>
      </c>
      <c r="Q104" s="153" t="s">
        <v>684</v>
      </c>
      <c r="R104" s="111" t="s">
        <v>596</v>
      </c>
    </row>
    <row r="105" spans="2:19" ht="168.75" customHeight="1">
      <c r="B105" s="125" t="s">
        <v>502</v>
      </c>
      <c r="C105" s="94" t="s">
        <v>503</v>
      </c>
      <c r="D105" s="117" t="s">
        <v>504</v>
      </c>
      <c r="E105" s="95" t="s">
        <v>779</v>
      </c>
      <c r="F105" s="95" t="s">
        <v>305</v>
      </c>
      <c r="G105" s="95" t="s">
        <v>306</v>
      </c>
      <c r="H105" s="110" t="s">
        <v>303</v>
      </c>
      <c r="I105" s="111" t="s">
        <v>251</v>
      </c>
      <c r="J105" s="112" t="s">
        <v>506</v>
      </c>
      <c r="K105" s="112" t="s">
        <v>507</v>
      </c>
      <c r="L105" s="141"/>
      <c r="M105" s="111" t="s">
        <v>594</v>
      </c>
      <c r="N105" s="111" t="s">
        <v>594</v>
      </c>
      <c r="O105" s="94" t="s">
        <v>926</v>
      </c>
      <c r="P105" s="144" t="s">
        <v>20</v>
      </c>
      <c r="Q105" s="111"/>
      <c r="R105" s="110"/>
    </row>
    <row r="106" spans="2:19" ht="195">
      <c r="B106" s="125" t="s">
        <v>502</v>
      </c>
      <c r="C106" s="94" t="s">
        <v>503</v>
      </c>
      <c r="D106" s="117" t="s">
        <v>504</v>
      </c>
      <c r="E106" s="95" t="s">
        <v>779</v>
      </c>
      <c r="F106" s="119" t="s">
        <v>307</v>
      </c>
      <c r="G106" s="95" t="s">
        <v>308</v>
      </c>
      <c r="H106" s="110" t="s">
        <v>303</v>
      </c>
      <c r="I106" s="111" t="s">
        <v>251</v>
      </c>
      <c r="J106" s="114" t="s">
        <v>508</v>
      </c>
      <c r="K106" s="112" t="s">
        <v>509</v>
      </c>
      <c r="L106" s="141"/>
      <c r="M106" s="111" t="s">
        <v>594</v>
      </c>
      <c r="N106" s="111" t="s">
        <v>594</v>
      </c>
      <c r="O106" s="94" t="s">
        <v>927</v>
      </c>
      <c r="P106" s="144" t="s">
        <v>20</v>
      </c>
      <c r="Q106" s="111"/>
      <c r="R106" s="110"/>
    </row>
    <row r="107" spans="2:19" ht="182.25" customHeight="1">
      <c r="B107" s="134" t="s">
        <v>510</v>
      </c>
      <c r="C107" s="96" t="s">
        <v>511</v>
      </c>
      <c r="D107" s="117" t="s">
        <v>512</v>
      </c>
      <c r="E107" s="96" t="s">
        <v>780</v>
      </c>
      <c r="F107" s="119" t="s">
        <v>309</v>
      </c>
      <c r="G107" s="119" t="s">
        <v>310</v>
      </c>
      <c r="H107" s="119" t="s">
        <v>928</v>
      </c>
      <c r="I107" s="121" t="s">
        <v>251</v>
      </c>
      <c r="J107" s="112">
        <v>43891</v>
      </c>
      <c r="K107" s="112">
        <v>44180</v>
      </c>
      <c r="L107" s="141"/>
      <c r="M107" s="111" t="s">
        <v>594</v>
      </c>
      <c r="N107" s="111" t="s">
        <v>594</v>
      </c>
      <c r="O107" s="94" t="s">
        <v>781</v>
      </c>
      <c r="P107" s="144" t="s">
        <v>20</v>
      </c>
      <c r="Q107" s="153" t="s">
        <v>684</v>
      </c>
      <c r="R107" s="111" t="s">
        <v>596</v>
      </c>
    </row>
    <row r="108" spans="2:19" ht="180">
      <c r="B108" s="134" t="s">
        <v>510</v>
      </c>
      <c r="C108" s="96" t="s">
        <v>511</v>
      </c>
      <c r="D108" s="117" t="s">
        <v>512</v>
      </c>
      <c r="E108" s="96" t="s">
        <v>780</v>
      </c>
      <c r="F108" s="119" t="s">
        <v>311</v>
      </c>
      <c r="G108" s="121" t="s">
        <v>313</v>
      </c>
      <c r="H108" s="119" t="s">
        <v>312</v>
      </c>
      <c r="I108" s="121" t="s">
        <v>251</v>
      </c>
      <c r="J108" s="114">
        <v>43831</v>
      </c>
      <c r="K108" s="112">
        <v>44180</v>
      </c>
      <c r="L108" s="141"/>
      <c r="M108" s="111" t="s">
        <v>594</v>
      </c>
      <c r="N108" s="111" t="s">
        <v>594</v>
      </c>
      <c r="O108" s="94" t="s">
        <v>782</v>
      </c>
      <c r="P108" s="144" t="s">
        <v>20</v>
      </c>
      <c r="Q108" s="111"/>
      <c r="R108" s="110"/>
    </row>
    <row r="109" spans="2:19" ht="90" customHeight="1">
      <c r="B109" s="134" t="s">
        <v>510</v>
      </c>
      <c r="C109" s="96" t="s">
        <v>511</v>
      </c>
      <c r="D109" s="117" t="s">
        <v>512</v>
      </c>
      <c r="E109" s="96" t="s">
        <v>780</v>
      </c>
      <c r="F109" s="119" t="s">
        <v>314</v>
      </c>
      <c r="G109" s="121" t="s">
        <v>316</v>
      </c>
      <c r="H109" s="119" t="s">
        <v>315</v>
      </c>
      <c r="I109" s="121" t="s">
        <v>251</v>
      </c>
      <c r="J109" s="114">
        <v>43831</v>
      </c>
      <c r="K109" s="112">
        <v>44180</v>
      </c>
      <c r="L109" s="141"/>
      <c r="M109" s="111" t="s">
        <v>594</v>
      </c>
      <c r="N109" s="111" t="s">
        <v>594</v>
      </c>
      <c r="O109" s="94" t="s">
        <v>783</v>
      </c>
      <c r="P109" s="144" t="s">
        <v>20</v>
      </c>
      <c r="Q109" s="94"/>
      <c r="R109" s="94"/>
      <c r="S109" s="132"/>
    </row>
    <row r="110" spans="2:19" ht="90" customHeight="1">
      <c r="B110" s="134" t="s">
        <v>510</v>
      </c>
      <c r="C110" s="96" t="s">
        <v>511</v>
      </c>
      <c r="D110" s="117" t="s">
        <v>512</v>
      </c>
      <c r="E110" s="96" t="s">
        <v>780</v>
      </c>
      <c r="F110" s="119" t="s">
        <v>929</v>
      </c>
      <c r="G110" s="121" t="s">
        <v>316</v>
      </c>
      <c r="H110" s="119" t="s">
        <v>930</v>
      </c>
      <c r="I110" s="121" t="s">
        <v>251</v>
      </c>
      <c r="J110" s="114">
        <v>43831</v>
      </c>
      <c r="K110" s="112">
        <v>44180</v>
      </c>
      <c r="L110" s="141"/>
      <c r="M110" s="111" t="s">
        <v>594</v>
      </c>
      <c r="N110" s="111" t="s">
        <v>594</v>
      </c>
      <c r="O110" s="94" t="s">
        <v>784</v>
      </c>
      <c r="P110" s="144" t="s">
        <v>20</v>
      </c>
      <c r="Q110" s="94"/>
      <c r="R110" s="94"/>
      <c r="S110" s="132"/>
    </row>
    <row r="111" spans="2:19" ht="90" customHeight="1">
      <c r="B111" s="134" t="s">
        <v>510</v>
      </c>
      <c r="C111" s="96" t="s">
        <v>511</v>
      </c>
      <c r="D111" s="117" t="s">
        <v>512</v>
      </c>
      <c r="E111" s="96" t="s">
        <v>780</v>
      </c>
      <c r="F111" s="119" t="s">
        <v>931</v>
      </c>
      <c r="G111" s="121" t="s">
        <v>317</v>
      </c>
      <c r="H111" s="119" t="s">
        <v>315</v>
      </c>
      <c r="I111" s="121" t="s">
        <v>251</v>
      </c>
      <c r="J111" s="114">
        <v>43831</v>
      </c>
      <c r="K111" s="112">
        <v>44180</v>
      </c>
      <c r="L111" s="141"/>
      <c r="M111" s="111" t="s">
        <v>594</v>
      </c>
      <c r="N111" s="111" t="s">
        <v>594</v>
      </c>
      <c r="O111" s="94" t="s">
        <v>785</v>
      </c>
      <c r="P111" s="144" t="s">
        <v>20</v>
      </c>
      <c r="Q111" s="94"/>
      <c r="R111" s="94"/>
      <c r="S111" s="132"/>
    </row>
    <row r="112" spans="2:19" ht="90" customHeight="1">
      <c r="B112" s="134" t="s">
        <v>510</v>
      </c>
      <c r="C112" s="96" t="s">
        <v>511</v>
      </c>
      <c r="D112" s="117" t="s">
        <v>512</v>
      </c>
      <c r="E112" s="96" t="s">
        <v>780</v>
      </c>
      <c r="F112" s="119" t="s">
        <v>318</v>
      </c>
      <c r="G112" s="119" t="s">
        <v>319</v>
      </c>
      <c r="H112" s="119" t="s">
        <v>315</v>
      </c>
      <c r="I112" s="121" t="s">
        <v>251</v>
      </c>
      <c r="J112" s="114">
        <v>43831</v>
      </c>
      <c r="K112" s="112">
        <v>44180</v>
      </c>
      <c r="L112" s="141"/>
      <c r="M112" s="111" t="s">
        <v>594</v>
      </c>
      <c r="N112" s="111" t="s">
        <v>594</v>
      </c>
      <c r="O112" s="94" t="s">
        <v>786</v>
      </c>
      <c r="P112" s="144" t="s">
        <v>20</v>
      </c>
      <c r="Q112" s="94"/>
      <c r="R112" s="94"/>
      <c r="S112" s="132"/>
    </row>
    <row r="113" spans="2:18" ht="135">
      <c r="B113" s="134" t="s">
        <v>510</v>
      </c>
      <c r="C113" s="96" t="s">
        <v>511</v>
      </c>
      <c r="D113" s="117" t="s">
        <v>512</v>
      </c>
      <c r="E113" s="96" t="s">
        <v>780</v>
      </c>
      <c r="F113" s="119" t="s">
        <v>320</v>
      </c>
      <c r="G113" s="121" t="s">
        <v>313</v>
      </c>
      <c r="H113" s="121" t="s">
        <v>321</v>
      </c>
      <c r="I113" s="119" t="s">
        <v>254</v>
      </c>
      <c r="J113" s="114">
        <v>43831</v>
      </c>
      <c r="K113" s="112">
        <v>44180</v>
      </c>
      <c r="L113" s="141"/>
      <c r="M113" s="110"/>
      <c r="N113" s="111"/>
      <c r="O113" s="113"/>
      <c r="P113" s="121"/>
      <c r="Q113" s="111"/>
      <c r="R113" s="110"/>
    </row>
    <row r="114" spans="2:18" ht="135">
      <c r="B114" s="136"/>
      <c r="C114" s="96" t="s">
        <v>511</v>
      </c>
      <c r="D114" s="117" t="s">
        <v>512</v>
      </c>
      <c r="E114" s="96" t="s">
        <v>780</v>
      </c>
      <c r="F114" s="119"/>
      <c r="G114" s="121"/>
      <c r="H114" s="121"/>
      <c r="I114" s="119"/>
      <c r="J114" s="114"/>
      <c r="K114" s="112"/>
      <c r="L114" s="141"/>
      <c r="M114" s="110" t="s">
        <v>597</v>
      </c>
      <c r="N114" s="111" t="s">
        <v>596</v>
      </c>
      <c r="O114" s="110" t="s">
        <v>632</v>
      </c>
      <c r="P114" s="144" t="s">
        <v>20</v>
      </c>
      <c r="Q114" s="111"/>
      <c r="R114" s="110"/>
    </row>
    <row r="115" spans="2:18" ht="135">
      <c r="B115" s="134"/>
      <c r="C115" s="96" t="s">
        <v>511</v>
      </c>
      <c r="D115" s="117" t="s">
        <v>512</v>
      </c>
      <c r="E115" s="96" t="s">
        <v>780</v>
      </c>
      <c r="F115" s="119"/>
      <c r="G115" s="121"/>
      <c r="H115" s="121"/>
      <c r="I115" s="119"/>
      <c r="J115" s="114"/>
      <c r="K115" s="112"/>
      <c r="L115" s="141"/>
      <c r="M115" s="110" t="s">
        <v>598</v>
      </c>
      <c r="N115" s="111" t="s">
        <v>596</v>
      </c>
      <c r="O115" s="96" t="s">
        <v>932</v>
      </c>
      <c r="P115" s="144" t="s">
        <v>20</v>
      </c>
      <c r="Q115" s="111"/>
      <c r="R115" s="110"/>
    </row>
    <row r="116" spans="2:18" ht="135">
      <c r="B116" s="134" t="s">
        <v>510</v>
      </c>
      <c r="C116" s="96" t="s">
        <v>511</v>
      </c>
      <c r="D116" s="117" t="s">
        <v>512</v>
      </c>
      <c r="E116" s="96" t="s">
        <v>780</v>
      </c>
      <c r="F116" s="119" t="s">
        <v>933</v>
      </c>
      <c r="G116" s="121" t="s">
        <v>316</v>
      </c>
      <c r="H116" s="119" t="s">
        <v>934</v>
      </c>
      <c r="I116" s="119" t="s">
        <v>254</v>
      </c>
      <c r="J116" s="114">
        <v>43831</v>
      </c>
      <c r="K116" s="112">
        <v>44180</v>
      </c>
      <c r="L116" s="141"/>
      <c r="M116" s="110"/>
      <c r="N116" s="111"/>
      <c r="O116" s="113"/>
      <c r="P116" s="121"/>
      <c r="Q116" s="111"/>
      <c r="R116" s="110"/>
    </row>
    <row r="117" spans="2:18" ht="135">
      <c r="B117" s="136"/>
      <c r="C117" s="96" t="s">
        <v>511</v>
      </c>
      <c r="D117" s="117" t="s">
        <v>512</v>
      </c>
      <c r="E117" s="96" t="s">
        <v>780</v>
      </c>
      <c r="F117" s="119"/>
      <c r="G117" s="121"/>
      <c r="H117" s="119"/>
      <c r="I117" s="119"/>
      <c r="J117" s="114"/>
      <c r="K117" s="112"/>
      <c r="L117" s="141"/>
      <c r="M117" s="110" t="s">
        <v>597</v>
      </c>
      <c r="N117" s="111" t="s">
        <v>596</v>
      </c>
      <c r="O117" s="94" t="s">
        <v>633</v>
      </c>
      <c r="P117" s="144" t="s">
        <v>20</v>
      </c>
      <c r="Q117" s="111"/>
      <c r="R117" s="110"/>
    </row>
    <row r="118" spans="2:18" ht="135">
      <c r="B118" s="134"/>
      <c r="C118" s="96" t="s">
        <v>511</v>
      </c>
      <c r="D118" s="117" t="s">
        <v>512</v>
      </c>
      <c r="E118" s="96" t="s">
        <v>780</v>
      </c>
      <c r="F118" s="119"/>
      <c r="G118" s="121"/>
      <c r="H118" s="119"/>
      <c r="I118" s="119"/>
      <c r="J118" s="114"/>
      <c r="K118" s="112"/>
      <c r="L118" s="141"/>
      <c r="M118" s="110" t="s">
        <v>598</v>
      </c>
      <c r="N118" s="111" t="s">
        <v>596</v>
      </c>
      <c r="O118" s="94" t="s">
        <v>634</v>
      </c>
      <c r="P118" s="144" t="s">
        <v>20</v>
      </c>
      <c r="Q118" s="111"/>
      <c r="R118" s="110"/>
    </row>
    <row r="119" spans="2:18" ht="135">
      <c r="B119" s="134" t="s">
        <v>510</v>
      </c>
      <c r="C119" s="96" t="s">
        <v>511</v>
      </c>
      <c r="D119" s="117" t="s">
        <v>512</v>
      </c>
      <c r="E119" s="96" t="s">
        <v>780</v>
      </c>
      <c r="F119" s="119" t="s">
        <v>322</v>
      </c>
      <c r="G119" s="119" t="s">
        <v>310</v>
      </c>
      <c r="H119" s="119" t="s">
        <v>935</v>
      </c>
      <c r="I119" s="119" t="s">
        <v>254</v>
      </c>
      <c r="J119" s="114">
        <v>43831</v>
      </c>
      <c r="K119" s="112">
        <v>44180</v>
      </c>
      <c r="L119" s="141"/>
      <c r="M119" s="110"/>
      <c r="N119" s="111"/>
      <c r="O119" s="113"/>
      <c r="P119" s="121"/>
      <c r="Q119" s="111"/>
      <c r="R119" s="110"/>
    </row>
    <row r="120" spans="2:18" ht="135">
      <c r="B120" s="136"/>
      <c r="C120" s="96" t="s">
        <v>511</v>
      </c>
      <c r="D120" s="117" t="s">
        <v>512</v>
      </c>
      <c r="E120" s="96" t="s">
        <v>780</v>
      </c>
      <c r="F120" s="119"/>
      <c r="G120" s="119"/>
      <c r="H120" s="119"/>
      <c r="I120" s="119"/>
      <c r="J120" s="114"/>
      <c r="K120" s="112"/>
      <c r="L120" s="141"/>
      <c r="M120" s="110" t="s">
        <v>597</v>
      </c>
      <c r="N120" s="111" t="s">
        <v>596</v>
      </c>
      <c r="O120" s="94" t="s">
        <v>635</v>
      </c>
      <c r="P120" s="144" t="s">
        <v>20</v>
      </c>
      <c r="Q120" s="111"/>
      <c r="R120" s="110"/>
    </row>
    <row r="121" spans="2:18" ht="135">
      <c r="B121" s="134"/>
      <c r="C121" s="96" t="s">
        <v>511</v>
      </c>
      <c r="D121" s="117" t="s">
        <v>512</v>
      </c>
      <c r="E121" s="96" t="s">
        <v>780</v>
      </c>
      <c r="F121" s="119"/>
      <c r="G121" s="119"/>
      <c r="H121" s="119"/>
      <c r="I121" s="119"/>
      <c r="J121" s="114"/>
      <c r="K121" s="112"/>
      <c r="L121" s="141"/>
      <c r="M121" s="110" t="s">
        <v>598</v>
      </c>
      <c r="N121" s="111" t="s">
        <v>596</v>
      </c>
      <c r="O121" s="94" t="s">
        <v>636</v>
      </c>
      <c r="P121" s="144" t="s">
        <v>20</v>
      </c>
      <c r="Q121" s="111"/>
      <c r="R121" s="110"/>
    </row>
    <row r="122" spans="2:18" ht="270">
      <c r="B122" s="134" t="s">
        <v>510</v>
      </c>
      <c r="C122" s="96" t="s">
        <v>511</v>
      </c>
      <c r="D122" s="117" t="s">
        <v>512</v>
      </c>
      <c r="E122" s="96" t="s">
        <v>780</v>
      </c>
      <c r="F122" s="119" t="s">
        <v>323</v>
      </c>
      <c r="G122" s="119" t="s">
        <v>325</v>
      </c>
      <c r="H122" s="119" t="s">
        <v>324</v>
      </c>
      <c r="I122" s="119" t="s">
        <v>251</v>
      </c>
      <c r="J122" s="114">
        <v>43832</v>
      </c>
      <c r="K122" s="112">
        <v>44180</v>
      </c>
      <c r="L122" s="141"/>
      <c r="M122" s="111" t="s">
        <v>594</v>
      </c>
      <c r="N122" s="111" t="s">
        <v>594</v>
      </c>
      <c r="O122" s="94" t="s">
        <v>936</v>
      </c>
      <c r="P122" s="144" t="s">
        <v>20</v>
      </c>
      <c r="Q122" s="111"/>
      <c r="R122" s="110"/>
    </row>
    <row r="123" spans="2:18" ht="195">
      <c r="B123" s="134" t="s">
        <v>510</v>
      </c>
      <c r="C123" s="96" t="s">
        <v>511</v>
      </c>
      <c r="D123" s="117" t="s">
        <v>512</v>
      </c>
      <c r="E123" s="96" t="s">
        <v>780</v>
      </c>
      <c r="F123" s="119" t="s">
        <v>326</v>
      </c>
      <c r="G123" s="119" t="s">
        <v>328</v>
      </c>
      <c r="H123" s="119" t="s">
        <v>327</v>
      </c>
      <c r="I123" s="119" t="s">
        <v>251</v>
      </c>
      <c r="J123" s="114">
        <v>43832</v>
      </c>
      <c r="K123" s="112">
        <v>44180</v>
      </c>
      <c r="L123" s="141"/>
      <c r="M123" s="111" t="s">
        <v>594</v>
      </c>
      <c r="N123" s="111" t="s">
        <v>594</v>
      </c>
      <c r="O123" s="94" t="s">
        <v>637</v>
      </c>
      <c r="P123" s="144" t="s">
        <v>20</v>
      </c>
      <c r="Q123" s="111"/>
      <c r="R123" s="110"/>
    </row>
    <row r="124" spans="2:18" ht="261" customHeight="1">
      <c r="B124" s="134" t="s">
        <v>510</v>
      </c>
      <c r="C124" s="96" t="s">
        <v>511</v>
      </c>
      <c r="D124" s="117" t="s">
        <v>512</v>
      </c>
      <c r="E124" s="96" t="s">
        <v>780</v>
      </c>
      <c r="F124" s="119" t="s">
        <v>329</v>
      </c>
      <c r="G124" s="119" t="s">
        <v>330</v>
      </c>
      <c r="H124" s="119" t="s">
        <v>324</v>
      </c>
      <c r="I124" s="119" t="s">
        <v>251</v>
      </c>
      <c r="J124" s="114">
        <v>43832</v>
      </c>
      <c r="K124" s="112">
        <v>44180</v>
      </c>
      <c r="L124" s="141"/>
      <c r="M124" s="111" t="s">
        <v>594</v>
      </c>
      <c r="N124" s="111" t="s">
        <v>594</v>
      </c>
      <c r="O124" s="105" t="s">
        <v>787</v>
      </c>
      <c r="P124" s="144" t="s">
        <v>20</v>
      </c>
      <c r="Q124" s="111"/>
      <c r="R124" s="110"/>
    </row>
    <row r="125" spans="2:18" ht="75">
      <c r="B125" s="131" t="s">
        <v>513</v>
      </c>
      <c r="C125" s="96" t="s">
        <v>514</v>
      </c>
      <c r="D125" s="117" t="s">
        <v>515</v>
      </c>
      <c r="E125" s="94" t="s">
        <v>937</v>
      </c>
      <c r="F125" s="94" t="s">
        <v>938</v>
      </c>
      <c r="G125" s="95" t="s">
        <v>332</v>
      </c>
      <c r="H125" s="117" t="s">
        <v>331</v>
      </c>
      <c r="I125" s="95" t="s">
        <v>251</v>
      </c>
      <c r="J125" s="114">
        <v>43832</v>
      </c>
      <c r="K125" s="112">
        <v>44180</v>
      </c>
      <c r="L125" s="141"/>
      <c r="M125" s="111" t="s">
        <v>594</v>
      </c>
      <c r="N125" s="111" t="s">
        <v>594</v>
      </c>
      <c r="O125" s="94" t="s">
        <v>939</v>
      </c>
      <c r="P125" s="144" t="s">
        <v>31</v>
      </c>
      <c r="Q125" s="111"/>
      <c r="R125" s="110"/>
    </row>
    <row r="126" spans="2:18" ht="105">
      <c r="B126" s="131" t="s">
        <v>513</v>
      </c>
      <c r="C126" s="96" t="s">
        <v>514</v>
      </c>
      <c r="D126" s="117" t="s">
        <v>515</v>
      </c>
      <c r="E126" s="94" t="s">
        <v>937</v>
      </c>
      <c r="F126" s="94" t="s">
        <v>940</v>
      </c>
      <c r="G126" s="95" t="s">
        <v>333</v>
      </c>
      <c r="H126" s="117" t="s">
        <v>331</v>
      </c>
      <c r="I126" s="95" t="s">
        <v>251</v>
      </c>
      <c r="J126" s="114">
        <v>43832</v>
      </c>
      <c r="K126" s="112">
        <v>44180</v>
      </c>
      <c r="L126" s="141"/>
      <c r="M126" s="111" t="s">
        <v>594</v>
      </c>
      <c r="N126" s="111" t="s">
        <v>594</v>
      </c>
      <c r="O126" s="94" t="s">
        <v>941</v>
      </c>
      <c r="P126" s="144" t="s">
        <v>20</v>
      </c>
      <c r="Q126" s="111"/>
      <c r="R126" s="110"/>
    </row>
    <row r="127" spans="2:18" ht="88.5" customHeight="1">
      <c r="B127" s="131" t="s">
        <v>513</v>
      </c>
      <c r="C127" s="96" t="s">
        <v>514</v>
      </c>
      <c r="D127" s="117" t="s">
        <v>515</v>
      </c>
      <c r="E127" s="94" t="s">
        <v>937</v>
      </c>
      <c r="F127" s="95" t="s">
        <v>942</v>
      </c>
      <c r="G127" s="95" t="s">
        <v>334</v>
      </c>
      <c r="H127" s="117" t="s">
        <v>331</v>
      </c>
      <c r="I127" s="95" t="s">
        <v>254</v>
      </c>
      <c r="J127" s="114">
        <v>43832</v>
      </c>
      <c r="K127" s="112">
        <v>44180</v>
      </c>
      <c r="L127" s="141"/>
      <c r="M127" s="111"/>
      <c r="N127" s="111"/>
      <c r="O127" s="110"/>
      <c r="P127" s="121"/>
      <c r="Q127" s="111"/>
      <c r="R127" s="110"/>
    </row>
    <row r="128" spans="2:18" ht="105">
      <c r="B128" s="131"/>
      <c r="C128" s="96" t="s">
        <v>514</v>
      </c>
      <c r="D128" s="117" t="s">
        <v>515</v>
      </c>
      <c r="E128" s="94" t="s">
        <v>937</v>
      </c>
      <c r="F128" s="95"/>
      <c r="G128" s="95"/>
      <c r="H128" s="117"/>
      <c r="I128" s="95" t="s">
        <v>254</v>
      </c>
      <c r="J128" s="114"/>
      <c r="K128" s="112"/>
      <c r="L128" s="141"/>
      <c r="M128" s="111" t="s">
        <v>597</v>
      </c>
      <c r="N128" s="111" t="s">
        <v>594</v>
      </c>
      <c r="O128" s="94" t="s">
        <v>943</v>
      </c>
      <c r="P128" s="144" t="s">
        <v>20</v>
      </c>
      <c r="Q128" s="111"/>
      <c r="R128" s="110"/>
    </row>
    <row r="129" spans="2:18" ht="180">
      <c r="B129" s="131"/>
      <c r="C129" s="96" t="s">
        <v>514</v>
      </c>
      <c r="D129" s="117" t="s">
        <v>515</v>
      </c>
      <c r="E129" s="94" t="s">
        <v>937</v>
      </c>
      <c r="F129" s="95"/>
      <c r="G129" s="95"/>
      <c r="H129" s="117"/>
      <c r="I129" s="95" t="s">
        <v>254</v>
      </c>
      <c r="J129" s="114"/>
      <c r="K129" s="112"/>
      <c r="L129" s="141"/>
      <c r="M129" s="111" t="s">
        <v>598</v>
      </c>
      <c r="N129" s="111" t="s">
        <v>594</v>
      </c>
      <c r="O129" s="129" t="s">
        <v>944</v>
      </c>
      <c r="P129" s="111" t="s">
        <v>553</v>
      </c>
      <c r="Q129" s="111"/>
      <c r="R129" s="110"/>
    </row>
    <row r="130" spans="2:18" ht="90" customHeight="1">
      <c r="B130" s="131" t="s">
        <v>513</v>
      </c>
      <c r="C130" s="96" t="s">
        <v>514</v>
      </c>
      <c r="D130" s="117" t="s">
        <v>515</v>
      </c>
      <c r="E130" s="94" t="s">
        <v>937</v>
      </c>
      <c r="F130" s="95" t="s">
        <v>945</v>
      </c>
      <c r="G130" s="95" t="s">
        <v>335</v>
      </c>
      <c r="H130" s="117" t="s">
        <v>331</v>
      </c>
      <c r="I130" s="95" t="s">
        <v>254</v>
      </c>
      <c r="J130" s="114">
        <v>43832</v>
      </c>
      <c r="K130" s="112">
        <v>44180</v>
      </c>
      <c r="L130" s="141"/>
      <c r="M130" s="111"/>
      <c r="N130" s="111"/>
      <c r="O130" s="110"/>
      <c r="P130" s="121"/>
      <c r="Q130" s="153" t="s">
        <v>684</v>
      </c>
      <c r="R130" s="111" t="s">
        <v>596</v>
      </c>
    </row>
    <row r="131" spans="2:18" ht="45">
      <c r="B131" s="131"/>
      <c r="C131" s="96" t="s">
        <v>514</v>
      </c>
      <c r="D131" s="117" t="s">
        <v>515</v>
      </c>
      <c r="E131" s="94" t="s">
        <v>937</v>
      </c>
      <c r="F131" s="95"/>
      <c r="G131" s="95"/>
      <c r="H131" s="117"/>
      <c r="I131" s="95" t="s">
        <v>254</v>
      </c>
      <c r="J131" s="114"/>
      <c r="K131" s="112"/>
      <c r="L131" s="141"/>
      <c r="M131" s="111" t="s">
        <v>597</v>
      </c>
      <c r="N131" s="111" t="s">
        <v>594</v>
      </c>
      <c r="O131" s="94" t="s">
        <v>631</v>
      </c>
      <c r="P131" s="111" t="s">
        <v>553</v>
      </c>
      <c r="Q131" s="111"/>
      <c r="R131" s="110"/>
    </row>
    <row r="132" spans="2:18" ht="180">
      <c r="B132" s="131"/>
      <c r="C132" s="96" t="s">
        <v>514</v>
      </c>
      <c r="D132" s="117" t="s">
        <v>515</v>
      </c>
      <c r="E132" s="94" t="s">
        <v>937</v>
      </c>
      <c r="F132" s="95"/>
      <c r="G132" s="95"/>
      <c r="H132" s="117"/>
      <c r="I132" s="95" t="s">
        <v>254</v>
      </c>
      <c r="J132" s="114"/>
      <c r="K132" s="112"/>
      <c r="L132" s="141"/>
      <c r="M132" s="111" t="s">
        <v>598</v>
      </c>
      <c r="N132" s="111" t="s">
        <v>594</v>
      </c>
      <c r="O132" s="129" t="s">
        <v>944</v>
      </c>
      <c r="P132" s="111" t="s">
        <v>553</v>
      </c>
      <c r="Q132" s="111"/>
      <c r="R132" s="110"/>
    </row>
    <row r="133" spans="2:18" ht="60">
      <c r="B133" s="131" t="s">
        <v>513</v>
      </c>
      <c r="C133" s="96" t="s">
        <v>514</v>
      </c>
      <c r="D133" s="117" t="s">
        <v>515</v>
      </c>
      <c r="E133" s="94" t="s">
        <v>937</v>
      </c>
      <c r="F133" s="95" t="s">
        <v>336</v>
      </c>
      <c r="G133" s="95" t="s">
        <v>337</v>
      </c>
      <c r="H133" s="117" t="s">
        <v>331</v>
      </c>
      <c r="I133" s="95" t="s">
        <v>254</v>
      </c>
      <c r="J133" s="114">
        <v>43832</v>
      </c>
      <c r="K133" s="112">
        <v>44180</v>
      </c>
      <c r="L133" s="141"/>
      <c r="M133" s="111"/>
      <c r="N133" s="110"/>
      <c r="O133" s="110"/>
      <c r="P133" s="121"/>
      <c r="Q133" s="111"/>
      <c r="R133" s="110"/>
    </row>
    <row r="134" spans="2:18" ht="45">
      <c r="B134" s="131"/>
      <c r="C134" s="96" t="s">
        <v>514</v>
      </c>
      <c r="D134" s="117" t="s">
        <v>515</v>
      </c>
      <c r="E134" s="94" t="s">
        <v>937</v>
      </c>
      <c r="F134" s="95"/>
      <c r="G134" s="95"/>
      <c r="H134" s="117"/>
      <c r="I134" s="95" t="s">
        <v>254</v>
      </c>
      <c r="J134" s="114"/>
      <c r="K134" s="112"/>
      <c r="L134" s="141"/>
      <c r="M134" s="111" t="s">
        <v>597</v>
      </c>
      <c r="N134" s="110"/>
      <c r="O134" s="94" t="s">
        <v>946</v>
      </c>
      <c r="P134" s="144" t="s">
        <v>20</v>
      </c>
      <c r="Q134" s="111"/>
      <c r="R134" s="110"/>
    </row>
    <row r="135" spans="2:18" ht="180">
      <c r="B135" s="131"/>
      <c r="C135" s="96" t="s">
        <v>514</v>
      </c>
      <c r="D135" s="117" t="s">
        <v>515</v>
      </c>
      <c r="E135" s="94" t="s">
        <v>947</v>
      </c>
      <c r="F135" s="95"/>
      <c r="G135" s="95"/>
      <c r="H135" s="117"/>
      <c r="I135" s="95" t="s">
        <v>254</v>
      </c>
      <c r="J135" s="114"/>
      <c r="K135" s="112"/>
      <c r="L135" s="141"/>
      <c r="M135" s="111" t="s">
        <v>598</v>
      </c>
      <c r="N135" s="110"/>
      <c r="O135" s="129" t="s">
        <v>944</v>
      </c>
      <c r="P135" s="111" t="s">
        <v>553</v>
      </c>
      <c r="Q135" s="111"/>
      <c r="R135" s="110"/>
    </row>
    <row r="136" spans="2:18" ht="84" customHeight="1">
      <c r="B136" s="131" t="s">
        <v>513</v>
      </c>
      <c r="C136" s="119" t="s">
        <v>948</v>
      </c>
      <c r="D136" s="117" t="s">
        <v>516</v>
      </c>
      <c r="E136" s="95" t="s">
        <v>949</v>
      </c>
      <c r="F136" s="95" t="s">
        <v>338</v>
      </c>
      <c r="G136" s="95" t="s">
        <v>340</v>
      </c>
      <c r="H136" s="117" t="s">
        <v>339</v>
      </c>
      <c r="I136" s="95" t="s">
        <v>251</v>
      </c>
      <c r="J136" s="112">
        <v>43922</v>
      </c>
      <c r="K136" s="112">
        <v>44180</v>
      </c>
      <c r="L136" s="141"/>
      <c r="M136" s="111" t="s">
        <v>594</v>
      </c>
      <c r="N136" s="111" t="s">
        <v>594</v>
      </c>
      <c r="O136" s="94" t="s">
        <v>950</v>
      </c>
      <c r="P136" s="144" t="s">
        <v>31</v>
      </c>
      <c r="Q136" s="153" t="s">
        <v>684</v>
      </c>
      <c r="R136" s="111" t="s">
        <v>596</v>
      </c>
    </row>
    <row r="137" spans="2:18" ht="105">
      <c r="B137" s="131" t="s">
        <v>513</v>
      </c>
      <c r="C137" s="119" t="s">
        <v>948</v>
      </c>
      <c r="D137" s="117" t="s">
        <v>516</v>
      </c>
      <c r="E137" s="95" t="s">
        <v>949</v>
      </c>
      <c r="F137" s="95" t="s">
        <v>951</v>
      </c>
      <c r="G137" s="95" t="s">
        <v>341</v>
      </c>
      <c r="H137" s="110" t="s">
        <v>339</v>
      </c>
      <c r="I137" s="95" t="s">
        <v>251</v>
      </c>
      <c r="J137" s="112">
        <v>43922</v>
      </c>
      <c r="K137" s="112">
        <v>44180</v>
      </c>
      <c r="L137" s="141"/>
      <c r="M137" s="111" t="s">
        <v>594</v>
      </c>
      <c r="N137" s="111" t="s">
        <v>594</v>
      </c>
      <c r="O137" s="129" t="s">
        <v>630</v>
      </c>
      <c r="P137" s="144" t="s">
        <v>31</v>
      </c>
      <c r="Q137" s="111"/>
      <c r="R137" s="110"/>
    </row>
    <row r="138" spans="2:18" ht="90">
      <c r="B138" s="131" t="s">
        <v>513</v>
      </c>
      <c r="C138" s="119" t="s">
        <v>948</v>
      </c>
      <c r="D138" s="117" t="s">
        <v>516</v>
      </c>
      <c r="E138" s="95" t="s">
        <v>949</v>
      </c>
      <c r="F138" s="95" t="s">
        <v>952</v>
      </c>
      <c r="G138" s="95" t="s">
        <v>953</v>
      </c>
      <c r="H138" s="110" t="s">
        <v>339</v>
      </c>
      <c r="I138" s="95" t="s">
        <v>254</v>
      </c>
      <c r="J138" s="112">
        <v>43862</v>
      </c>
      <c r="K138" s="112">
        <v>44180</v>
      </c>
      <c r="L138" s="141"/>
      <c r="M138" s="111"/>
      <c r="N138" s="111"/>
      <c r="O138" s="110"/>
      <c r="P138" s="121"/>
      <c r="Q138" s="111"/>
      <c r="R138" s="110"/>
    </row>
    <row r="139" spans="2:18" ht="75">
      <c r="B139" s="131"/>
      <c r="C139" s="119" t="s">
        <v>948</v>
      </c>
      <c r="D139" s="117" t="s">
        <v>516</v>
      </c>
      <c r="E139" s="95" t="s">
        <v>949</v>
      </c>
      <c r="F139" s="95"/>
      <c r="G139" s="95"/>
      <c r="H139" s="110"/>
      <c r="I139" s="95" t="s">
        <v>254</v>
      </c>
      <c r="J139" s="112"/>
      <c r="K139" s="112"/>
      <c r="L139" s="141"/>
      <c r="M139" s="111" t="s">
        <v>597</v>
      </c>
      <c r="N139" s="111" t="s">
        <v>596</v>
      </c>
      <c r="O139" s="94" t="s">
        <v>954</v>
      </c>
      <c r="P139" s="144" t="s">
        <v>20</v>
      </c>
      <c r="Q139" s="111"/>
      <c r="R139" s="110"/>
    </row>
    <row r="140" spans="2:18" ht="225">
      <c r="B140" s="131"/>
      <c r="C140" s="119" t="s">
        <v>948</v>
      </c>
      <c r="D140" s="117" t="s">
        <v>516</v>
      </c>
      <c r="E140" s="95" t="s">
        <v>949</v>
      </c>
      <c r="F140" s="95"/>
      <c r="G140" s="95"/>
      <c r="H140" s="110"/>
      <c r="I140" s="95" t="s">
        <v>254</v>
      </c>
      <c r="J140" s="112"/>
      <c r="K140" s="112"/>
      <c r="L140" s="141"/>
      <c r="M140" s="111" t="s">
        <v>598</v>
      </c>
      <c r="N140" s="111" t="s">
        <v>596</v>
      </c>
      <c r="O140" s="129" t="s">
        <v>955</v>
      </c>
      <c r="P140" s="111" t="s">
        <v>553</v>
      </c>
      <c r="Q140" s="111"/>
      <c r="R140" s="110"/>
    </row>
    <row r="141" spans="2:18" ht="105">
      <c r="B141" s="131" t="s">
        <v>513</v>
      </c>
      <c r="C141" s="119" t="s">
        <v>948</v>
      </c>
      <c r="D141" s="117" t="s">
        <v>516</v>
      </c>
      <c r="E141" s="95" t="s">
        <v>949</v>
      </c>
      <c r="F141" s="95" t="s">
        <v>342</v>
      </c>
      <c r="G141" s="95" t="s">
        <v>341</v>
      </c>
      <c r="H141" s="110" t="s">
        <v>339</v>
      </c>
      <c r="I141" s="95" t="s">
        <v>254</v>
      </c>
      <c r="J141" s="112">
        <v>43862</v>
      </c>
      <c r="K141" s="112">
        <v>44180</v>
      </c>
      <c r="L141" s="141"/>
      <c r="M141" s="111"/>
      <c r="N141" s="111"/>
      <c r="O141" s="110"/>
      <c r="P141" s="121"/>
      <c r="Q141" s="111"/>
      <c r="R141" s="110"/>
    </row>
    <row r="142" spans="2:18" ht="75">
      <c r="B142" s="131"/>
      <c r="C142" s="119" t="s">
        <v>948</v>
      </c>
      <c r="D142" s="117" t="s">
        <v>516</v>
      </c>
      <c r="E142" s="95" t="s">
        <v>949</v>
      </c>
      <c r="F142" s="95"/>
      <c r="G142" s="95"/>
      <c r="H142" s="110"/>
      <c r="I142" s="95" t="s">
        <v>254</v>
      </c>
      <c r="J142" s="112"/>
      <c r="K142" s="112"/>
      <c r="L142" s="141"/>
      <c r="M142" s="111" t="s">
        <v>597</v>
      </c>
      <c r="N142" s="111" t="s">
        <v>596</v>
      </c>
      <c r="O142" s="94" t="s">
        <v>956</v>
      </c>
      <c r="P142" s="144" t="s">
        <v>20</v>
      </c>
      <c r="Q142" s="111"/>
      <c r="R142" s="110"/>
    </row>
    <row r="143" spans="2:18" ht="225">
      <c r="B143" s="131"/>
      <c r="C143" s="119" t="s">
        <v>948</v>
      </c>
      <c r="D143" s="117" t="s">
        <v>516</v>
      </c>
      <c r="E143" s="95" t="s">
        <v>949</v>
      </c>
      <c r="F143" s="95"/>
      <c r="G143" s="95"/>
      <c r="H143" s="110"/>
      <c r="I143" s="95" t="s">
        <v>254</v>
      </c>
      <c r="J143" s="112"/>
      <c r="K143" s="112"/>
      <c r="L143" s="141"/>
      <c r="M143" s="111" t="s">
        <v>598</v>
      </c>
      <c r="N143" s="111" t="s">
        <v>596</v>
      </c>
      <c r="O143" s="129" t="s">
        <v>955</v>
      </c>
      <c r="P143" s="111" t="s">
        <v>553</v>
      </c>
      <c r="Q143" s="111"/>
      <c r="R143" s="110"/>
    </row>
    <row r="144" spans="2:18" ht="106.5" customHeight="1">
      <c r="B144" s="131" t="s">
        <v>513</v>
      </c>
      <c r="C144" s="119" t="s">
        <v>948</v>
      </c>
      <c r="D144" s="117" t="s">
        <v>516</v>
      </c>
      <c r="E144" s="95" t="s">
        <v>949</v>
      </c>
      <c r="F144" s="95" t="s">
        <v>957</v>
      </c>
      <c r="G144" s="95" t="s">
        <v>343</v>
      </c>
      <c r="H144" s="110" t="s">
        <v>339</v>
      </c>
      <c r="I144" s="95" t="s">
        <v>254</v>
      </c>
      <c r="J144" s="112">
        <v>43862</v>
      </c>
      <c r="K144" s="112">
        <v>44180</v>
      </c>
      <c r="L144" s="141"/>
      <c r="M144" s="111"/>
      <c r="N144" s="111"/>
      <c r="O144" s="110"/>
      <c r="P144" s="121"/>
      <c r="Q144" s="111"/>
      <c r="R144" s="110"/>
    </row>
    <row r="145" spans="2:19" ht="106.5" customHeight="1">
      <c r="B145" s="131"/>
      <c r="C145" s="119" t="s">
        <v>948</v>
      </c>
      <c r="D145" s="117" t="s">
        <v>516</v>
      </c>
      <c r="E145" s="95" t="s">
        <v>949</v>
      </c>
      <c r="F145" s="95"/>
      <c r="G145" s="95"/>
      <c r="H145" s="110"/>
      <c r="I145" s="95" t="s">
        <v>254</v>
      </c>
      <c r="J145" s="112"/>
      <c r="K145" s="112"/>
      <c r="L145" s="141"/>
      <c r="M145" s="111" t="s">
        <v>597</v>
      </c>
      <c r="N145" s="111" t="s">
        <v>596</v>
      </c>
      <c r="O145" s="94" t="s">
        <v>958</v>
      </c>
      <c r="P145" s="144" t="s">
        <v>31</v>
      </c>
      <c r="Q145" s="111"/>
      <c r="R145" s="110"/>
    </row>
    <row r="146" spans="2:19" ht="106.5" customHeight="1">
      <c r="B146" s="131"/>
      <c r="C146" s="119" t="s">
        <v>948</v>
      </c>
      <c r="D146" s="117" t="s">
        <v>516</v>
      </c>
      <c r="E146" s="95" t="s">
        <v>949</v>
      </c>
      <c r="F146" s="95"/>
      <c r="G146" s="95"/>
      <c r="H146" s="110"/>
      <c r="I146" s="95" t="s">
        <v>254</v>
      </c>
      <c r="J146" s="112"/>
      <c r="K146" s="112"/>
      <c r="L146" s="141"/>
      <c r="M146" s="111" t="s">
        <v>598</v>
      </c>
      <c r="N146" s="111" t="s">
        <v>596</v>
      </c>
      <c r="O146" s="129" t="s">
        <v>955</v>
      </c>
      <c r="P146" s="111" t="s">
        <v>553</v>
      </c>
      <c r="Q146" s="111"/>
      <c r="R146" s="110"/>
    </row>
    <row r="147" spans="2:19" ht="60">
      <c r="B147" s="131" t="s">
        <v>517</v>
      </c>
      <c r="C147" s="119" t="s">
        <v>518</v>
      </c>
      <c r="D147" s="117" t="s">
        <v>519</v>
      </c>
      <c r="E147" s="95" t="s">
        <v>788</v>
      </c>
      <c r="F147" s="95" t="s">
        <v>344</v>
      </c>
      <c r="G147" s="95" t="s">
        <v>346</v>
      </c>
      <c r="H147" s="95" t="s">
        <v>345</v>
      </c>
      <c r="I147" s="95" t="s">
        <v>251</v>
      </c>
      <c r="J147" s="112">
        <v>43845</v>
      </c>
      <c r="K147" s="112" t="s">
        <v>520</v>
      </c>
      <c r="L147" s="141"/>
      <c r="M147" s="111" t="s">
        <v>594</v>
      </c>
      <c r="N147" s="111" t="s">
        <v>594</v>
      </c>
      <c r="O147" s="94" t="s">
        <v>959</v>
      </c>
      <c r="P147" s="144" t="s">
        <v>64</v>
      </c>
      <c r="Q147" s="153" t="s">
        <v>684</v>
      </c>
      <c r="R147" s="111" t="s">
        <v>596</v>
      </c>
    </row>
    <row r="148" spans="2:19" ht="150">
      <c r="B148" s="131" t="s">
        <v>517</v>
      </c>
      <c r="C148" s="119" t="s">
        <v>518</v>
      </c>
      <c r="D148" s="117" t="s">
        <v>519</v>
      </c>
      <c r="E148" s="95" t="s">
        <v>788</v>
      </c>
      <c r="F148" s="95" t="s">
        <v>347</v>
      </c>
      <c r="G148" s="95" t="s">
        <v>349</v>
      </c>
      <c r="H148" s="95" t="s">
        <v>348</v>
      </c>
      <c r="I148" s="95" t="s">
        <v>251</v>
      </c>
      <c r="J148" s="112" t="s">
        <v>521</v>
      </c>
      <c r="K148" s="112">
        <v>44195</v>
      </c>
      <c r="L148" s="141"/>
      <c r="M148" s="111" t="s">
        <v>594</v>
      </c>
      <c r="N148" s="111" t="s">
        <v>594</v>
      </c>
      <c r="O148" s="94" t="s">
        <v>960</v>
      </c>
      <c r="P148" s="144" t="s">
        <v>20</v>
      </c>
      <c r="Q148" s="111"/>
      <c r="R148" s="110"/>
    </row>
    <row r="149" spans="2:19" ht="75">
      <c r="B149" s="131" t="s">
        <v>517</v>
      </c>
      <c r="C149" s="119" t="s">
        <v>518</v>
      </c>
      <c r="D149" s="117" t="s">
        <v>519</v>
      </c>
      <c r="E149" s="95" t="s">
        <v>788</v>
      </c>
      <c r="F149" s="95" t="s">
        <v>344</v>
      </c>
      <c r="G149" s="95" t="s">
        <v>346</v>
      </c>
      <c r="H149" s="95" t="s">
        <v>350</v>
      </c>
      <c r="I149" s="95" t="s">
        <v>254</v>
      </c>
      <c r="J149" s="112" t="s">
        <v>522</v>
      </c>
      <c r="K149" s="112" t="s">
        <v>520</v>
      </c>
      <c r="L149" s="141"/>
      <c r="M149" s="111"/>
      <c r="N149" s="111"/>
      <c r="O149" s="110"/>
      <c r="P149" s="121"/>
      <c r="Q149" s="111"/>
      <c r="R149" s="110"/>
    </row>
    <row r="150" spans="2:19" ht="60">
      <c r="B150" s="131"/>
      <c r="C150" s="119" t="s">
        <v>518</v>
      </c>
      <c r="D150" s="117" t="s">
        <v>519</v>
      </c>
      <c r="E150" s="95" t="s">
        <v>788</v>
      </c>
      <c r="F150" s="95"/>
      <c r="G150" s="95"/>
      <c r="H150" s="95"/>
      <c r="I150" s="95" t="s">
        <v>254</v>
      </c>
      <c r="J150" s="112"/>
      <c r="K150" s="112"/>
      <c r="L150" s="141"/>
      <c r="M150" s="111" t="s">
        <v>597</v>
      </c>
      <c r="N150" s="111" t="s">
        <v>596</v>
      </c>
      <c r="O150" s="94" t="s">
        <v>961</v>
      </c>
      <c r="P150" s="144" t="s">
        <v>64</v>
      </c>
      <c r="Q150" s="111"/>
      <c r="R150" s="110"/>
    </row>
    <row r="151" spans="2:19" ht="60">
      <c r="B151" s="131"/>
      <c r="C151" s="119" t="s">
        <v>518</v>
      </c>
      <c r="D151" s="117" t="s">
        <v>519</v>
      </c>
      <c r="E151" s="95" t="s">
        <v>788</v>
      </c>
      <c r="F151" s="95"/>
      <c r="G151" s="95"/>
      <c r="H151" s="95"/>
      <c r="I151" s="95" t="s">
        <v>254</v>
      </c>
      <c r="J151" s="112"/>
      <c r="K151" s="112"/>
      <c r="L151" s="141"/>
      <c r="M151" s="111" t="s">
        <v>598</v>
      </c>
      <c r="N151" s="111" t="s">
        <v>596</v>
      </c>
      <c r="O151" s="94" t="s">
        <v>614</v>
      </c>
      <c r="P151" s="144" t="s">
        <v>64</v>
      </c>
      <c r="Q151" s="111"/>
      <c r="R151" s="110"/>
    </row>
    <row r="152" spans="2:19" ht="120">
      <c r="B152" s="131" t="s">
        <v>517</v>
      </c>
      <c r="C152" s="119" t="s">
        <v>518</v>
      </c>
      <c r="D152" s="117" t="s">
        <v>519</v>
      </c>
      <c r="E152" s="95" t="s">
        <v>788</v>
      </c>
      <c r="F152" s="95" t="s">
        <v>351</v>
      </c>
      <c r="G152" s="95" t="s">
        <v>349</v>
      </c>
      <c r="H152" s="95" t="s">
        <v>352</v>
      </c>
      <c r="I152" s="95" t="s">
        <v>254</v>
      </c>
      <c r="J152" s="112">
        <v>43862</v>
      </c>
      <c r="K152" s="109" t="s">
        <v>615</v>
      </c>
      <c r="L152" s="143"/>
      <c r="M152" s="111"/>
      <c r="N152" s="111"/>
      <c r="O152" s="128"/>
      <c r="P152" s="152"/>
      <c r="Q152" s="111"/>
      <c r="R152" s="110"/>
    </row>
    <row r="153" spans="2:19" ht="60">
      <c r="B153" s="131"/>
      <c r="C153" s="119" t="s">
        <v>518</v>
      </c>
      <c r="D153" s="117" t="s">
        <v>519</v>
      </c>
      <c r="E153" s="95" t="s">
        <v>788</v>
      </c>
      <c r="F153" s="95"/>
      <c r="G153" s="95"/>
      <c r="H153" s="95"/>
      <c r="I153" s="95" t="s">
        <v>254</v>
      </c>
      <c r="J153" s="112"/>
      <c r="K153" s="112"/>
      <c r="L153" s="141"/>
      <c r="M153" s="111" t="s">
        <v>597</v>
      </c>
      <c r="N153" s="111" t="s">
        <v>596</v>
      </c>
      <c r="O153" s="94" t="s">
        <v>962</v>
      </c>
      <c r="P153" s="144" t="s">
        <v>20</v>
      </c>
      <c r="Q153" s="111"/>
      <c r="R153" s="110"/>
    </row>
    <row r="154" spans="2:19" ht="45">
      <c r="B154" s="131"/>
      <c r="C154" s="119" t="s">
        <v>518</v>
      </c>
      <c r="D154" s="117" t="s">
        <v>519</v>
      </c>
      <c r="E154" s="95" t="s">
        <v>788</v>
      </c>
      <c r="F154" s="95"/>
      <c r="G154" s="95"/>
      <c r="H154" s="95"/>
      <c r="I154" s="95" t="s">
        <v>254</v>
      </c>
      <c r="J154" s="112"/>
      <c r="K154" s="112"/>
      <c r="L154" s="141"/>
      <c r="M154" s="111" t="s">
        <v>598</v>
      </c>
      <c r="N154" s="111" t="s">
        <v>596</v>
      </c>
      <c r="O154" s="129" t="s">
        <v>963</v>
      </c>
      <c r="P154" s="111" t="s">
        <v>553</v>
      </c>
      <c r="Q154" s="111"/>
      <c r="R154" s="110"/>
    </row>
    <row r="155" spans="2:19" ht="120">
      <c r="B155" s="131" t="s">
        <v>517</v>
      </c>
      <c r="C155" s="119" t="s">
        <v>518</v>
      </c>
      <c r="D155" s="117" t="s">
        <v>519</v>
      </c>
      <c r="E155" s="95" t="s">
        <v>789</v>
      </c>
      <c r="F155" s="95" t="s">
        <v>353</v>
      </c>
      <c r="G155" s="95" t="s">
        <v>964</v>
      </c>
      <c r="H155" s="95" t="s">
        <v>354</v>
      </c>
      <c r="I155" s="95" t="s">
        <v>251</v>
      </c>
      <c r="J155" s="120">
        <v>43891</v>
      </c>
      <c r="K155" s="120">
        <v>44195</v>
      </c>
      <c r="L155" s="141"/>
      <c r="M155" s="111" t="s">
        <v>594</v>
      </c>
      <c r="N155" s="111" t="s">
        <v>594</v>
      </c>
      <c r="O155" s="94" t="s">
        <v>965</v>
      </c>
      <c r="P155" s="144" t="s">
        <v>20</v>
      </c>
      <c r="Q155" s="111"/>
      <c r="R155" s="110"/>
    </row>
    <row r="156" spans="2:19" ht="150">
      <c r="B156" s="131" t="s">
        <v>517</v>
      </c>
      <c r="C156" s="119" t="s">
        <v>518</v>
      </c>
      <c r="D156" s="117" t="s">
        <v>519</v>
      </c>
      <c r="E156" s="95" t="s">
        <v>789</v>
      </c>
      <c r="F156" s="95" t="s">
        <v>355</v>
      </c>
      <c r="G156" s="95" t="s">
        <v>964</v>
      </c>
      <c r="H156" s="95" t="s">
        <v>356</v>
      </c>
      <c r="I156" s="95" t="s">
        <v>254</v>
      </c>
      <c r="J156" s="120">
        <v>43891</v>
      </c>
      <c r="K156" s="120">
        <v>44195</v>
      </c>
      <c r="L156" s="141"/>
      <c r="M156" s="111"/>
      <c r="N156" s="111"/>
      <c r="O156" s="110"/>
      <c r="P156" s="121"/>
      <c r="Q156" s="111"/>
      <c r="R156" s="110"/>
    </row>
    <row r="157" spans="2:19" ht="45">
      <c r="B157" s="131"/>
      <c r="C157" s="119" t="s">
        <v>518</v>
      </c>
      <c r="D157" s="117" t="s">
        <v>519</v>
      </c>
      <c r="E157" s="95" t="s">
        <v>789</v>
      </c>
      <c r="F157" s="95"/>
      <c r="G157" s="95"/>
      <c r="H157" s="95"/>
      <c r="I157" s="95" t="s">
        <v>254</v>
      </c>
      <c r="J157" s="120"/>
      <c r="K157" s="120"/>
      <c r="L157" s="141"/>
      <c r="M157" s="111" t="s">
        <v>598</v>
      </c>
      <c r="N157" s="111" t="s">
        <v>596</v>
      </c>
      <c r="O157" s="156" t="s">
        <v>966</v>
      </c>
      <c r="P157" s="144" t="s">
        <v>20</v>
      </c>
      <c r="Q157" s="111"/>
      <c r="R157" s="110"/>
    </row>
    <row r="158" spans="2:19" ht="225.75" customHeight="1">
      <c r="B158" s="134" t="s">
        <v>523</v>
      </c>
      <c r="C158" s="119" t="s">
        <v>524</v>
      </c>
      <c r="D158" s="117" t="s">
        <v>525</v>
      </c>
      <c r="E158" s="96" t="s">
        <v>967</v>
      </c>
      <c r="F158" s="119" t="s">
        <v>357</v>
      </c>
      <c r="G158" s="119" t="s">
        <v>359</v>
      </c>
      <c r="H158" s="119" t="s">
        <v>358</v>
      </c>
      <c r="I158" s="119" t="s">
        <v>251</v>
      </c>
      <c r="J158" s="112">
        <v>43862</v>
      </c>
      <c r="K158" s="112">
        <v>44180</v>
      </c>
      <c r="L158" s="141"/>
      <c r="M158" s="111" t="s">
        <v>596</v>
      </c>
      <c r="N158" s="111" t="s">
        <v>596</v>
      </c>
      <c r="O158" s="94" t="s">
        <v>968</v>
      </c>
      <c r="P158" s="144" t="s">
        <v>20</v>
      </c>
      <c r="Q158" s="94"/>
      <c r="R158" s="94"/>
      <c r="S158" s="132"/>
    </row>
    <row r="159" spans="2:19" ht="270">
      <c r="B159" s="134" t="s">
        <v>523</v>
      </c>
      <c r="C159" s="119" t="s">
        <v>524</v>
      </c>
      <c r="D159" s="117" t="s">
        <v>525</v>
      </c>
      <c r="E159" s="96" t="s">
        <v>967</v>
      </c>
      <c r="F159" s="119" t="s">
        <v>969</v>
      </c>
      <c r="G159" s="119" t="s">
        <v>970</v>
      </c>
      <c r="H159" s="119" t="s">
        <v>360</v>
      </c>
      <c r="I159" s="119" t="s">
        <v>251</v>
      </c>
      <c r="J159" s="112">
        <v>43862</v>
      </c>
      <c r="K159" s="112">
        <v>44180</v>
      </c>
      <c r="L159" s="141"/>
      <c r="M159" s="111" t="s">
        <v>596</v>
      </c>
      <c r="N159" s="111" t="s">
        <v>596</v>
      </c>
      <c r="O159" s="94" t="s">
        <v>794</v>
      </c>
      <c r="P159" s="144" t="s">
        <v>20</v>
      </c>
      <c r="Q159" s="94"/>
      <c r="R159" s="94"/>
      <c r="S159" s="132"/>
    </row>
    <row r="160" spans="2:19" ht="225.75" customHeight="1">
      <c r="B160" s="134" t="s">
        <v>523</v>
      </c>
      <c r="C160" s="119" t="s">
        <v>524</v>
      </c>
      <c r="D160" s="117" t="s">
        <v>525</v>
      </c>
      <c r="E160" s="96" t="s">
        <v>967</v>
      </c>
      <c r="F160" s="119" t="s">
        <v>361</v>
      </c>
      <c r="G160" s="119" t="s">
        <v>971</v>
      </c>
      <c r="H160" s="119" t="s">
        <v>362</v>
      </c>
      <c r="I160" s="119" t="s">
        <v>251</v>
      </c>
      <c r="J160" s="112">
        <v>43862</v>
      </c>
      <c r="K160" s="112">
        <v>44180</v>
      </c>
      <c r="L160" s="141"/>
      <c r="M160" s="111" t="s">
        <v>596</v>
      </c>
      <c r="N160" s="111" t="s">
        <v>596</v>
      </c>
      <c r="O160" s="94" t="s">
        <v>795</v>
      </c>
      <c r="P160" s="144" t="s">
        <v>20</v>
      </c>
      <c r="Q160" s="94"/>
      <c r="R160" s="94"/>
      <c r="S160" s="132"/>
    </row>
    <row r="161" spans="2:19" ht="225.75" customHeight="1">
      <c r="B161" s="134" t="s">
        <v>523</v>
      </c>
      <c r="C161" s="119" t="s">
        <v>524</v>
      </c>
      <c r="D161" s="117" t="s">
        <v>525</v>
      </c>
      <c r="E161" s="96" t="s">
        <v>967</v>
      </c>
      <c r="F161" s="119" t="s">
        <v>363</v>
      </c>
      <c r="G161" s="119" t="s">
        <v>365</v>
      </c>
      <c r="H161" s="119" t="s">
        <v>364</v>
      </c>
      <c r="I161" s="119" t="s">
        <v>251</v>
      </c>
      <c r="J161" s="112">
        <v>43862</v>
      </c>
      <c r="K161" s="112">
        <v>44180</v>
      </c>
      <c r="L161" s="141"/>
      <c r="M161" s="111" t="s">
        <v>596</v>
      </c>
      <c r="N161" s="111" t="s">
        <v>596</v>
      </c>
      <c r="O161" s="94" t="s">
        <v>796</v>
      </c>
      <c r="P161" s="144" t="s">
        <v>20</v>
      </c>
      <c r="Q161" s="94"/>
      <c r="R161" s="94"/>
      <c r="S161" s="132"/>
    </row>
    <row r="162" spans="2:19" ht="270">
      <c r="B162" s="134" t="s">
        <v>523</v>
      </c>
      <c r="C162" s="119" t="s">
        <v>524</v>
      </c>
      <c r="D162" s="117" t="s">
        <v>525</v>
      </c>
      <c r="E162" s="96" t="s">
        <v>967</v>
      </c>
      <c r="F162" s="119" t="s">
        <v>366</v>
      </c>
      <c r="G162" s="119" t="s">
        <v>368</v>
      </c>
      <c r="H162" s="119" t="s">
        <v>367</v>
      </c>
      <c r="I162" s="119" t="s">
        <v>254</v>
      </c>
      <c r="J162" s="112">
        <v>43862</v>
      </c>
      <c r="K162" s="112">
        <v>44180</v>
      </c>
      <c r="L162" s="141"/>
      <c r="M162" s="111"/>
      <c r="N162" s="111"/>
      <c r="O162" s="110"/>
      <c r="P162" s="121"/>
      <c r="Q162" s="111"/>
      <c r="R162" s="110"/>
    </row>
    <row r="163" spans="2:19">
      <c r="B163" s="136"/>
      <c r="C163" s="119"/>
      <c r="D163" s="117"/>
      <c r="E163" s="96"/>
      <c r="F163" s="119"/>
      <c r="G163" s="119"/>
      <c r="H163" s="119"/>
      <c r="I163" s="119"/>
      <c r="J163" s="112"/>
      <c r="K163" s="112"/>
      <c r="L163" s="141"/>
      <c r="M163" s="111" t="s">
        <v>797</v>
      </c>
      <c r="N163" s="111" t="s">
        <v>596</v>
      </c>
      <c r="O163" s="110"/>
      <c r="P163" s="111"/>
      <c r="Q163" s="111"/>
      <c r="R163" s="110"/>
    </row>
    <row r="164" spans="2:19">
      <c r="B164" s="134"/>
      <c r="C164" s="119"/>
      <c r="D164" s="117"/>
      <c r="E164" s="96"/>
      <c r="F164" s="119"/>
      <c r="G164" s="119"/>
      <c r="H164" s="119"/>
      <c r="I164" s="119"/>
      <c r="J164" s="112"/>
      <c r="K164" s="112"/>
      <c r="L164" s="141"/>
      <c r="M164" s="111" t="s">
        <v>8</v>
      </c>
      <c r="N164" s="111" t="s">
        <v>596</v>
      </c>
      <c r="O164" s="110"/>
      <c r="P164" s="111"/>
      <c r="Q164" s="111"/>
      <c r="R164" s="110"/>
    </row>
    <row r="165" spans="2:19" ht="345">
      <c r="B165" s="134" t="s">
        <v>523</v>
      </c>
      <c r="C165" s="119" t="s">
        <v>524</v>
      </c>
      <c r="D165" s="117" t="s">
        <v>525</v>
      </c>
      <c r="E165" s="96" t="s">
        <v>967</v>
      </c>
      <c r="F165" s="119" t="s">
        <v>369</v>
      </c>
      <c r="G165" s="96" t="s">
        <v>371</v>
      </c>
      <c r="H165" s="119" t="s">
        <v>370</v>
      </c>
      <c r="I165" s="119" t="s">
        <v>254</v>
      </c>
      <c r="J165" s="112">
        <v>43862</v>
      </c>
      <c r="K165" s="112">
        <v>44180</v>
      </c>
      <c r="L165" s="141"/>
      <c r="M165" s="111"/>
      <c r="N165" s="111"/>
      <c r="O165" s="110"/>
      <c r="P165" s="121"/>
      <c r="Q165" s="111"/>
      <c r="R165" s="110"/>
    </row>
    <row r="166" spans="2:19">
      <c r="B166" s="136"/>
      <c r="C166" s="119"/>
      <c r="D166" s="117"/>
      <c r="E166" s="96"/>
      <c r="F166" s="119"/>
      <c r="G166" s="96"/>
      <c r="H166" s="119"/>
      <c r="I166" s="119"/>
      <c r="J166" s="112"/>
      <c r="K166" s="112"/>
      <c r="L166" s="141"/>
      <c r="M166" s="111" t="s">
        <v>797</v>
      </c>
      <c r="N166" s="111" t="s">
        <v>596</v>
      </c>
      <c r="O166" s="110"/>
      <c r="P166" s="111"/>
      <c r="Q166" s="111"/>
      <c r="R166" s="110"/>
    </row>
    <row r="167" spans="2:19">
      <c r="B167" s="134"/>
      <c r="C167" s="119"/>
      <c r="D167" s="117"/>
      <c r="E167" s="96"/>
      <c r="F167" s="119"/>
      <c r="G167" s="96"/>
      <c r="H167" s="119"/>
      <c r="I167" s="119"/>
      <c r="J167" s="112"/>
      <c r="K167" s="112"/>
      <c r="L167" s="141"/>
      <c r="M167" s="111" t="s">
        <v>8</v>
      </c>
      <c r="N167" s="111" t="s">
        <v>596</v>
      </c>
      <c r="O167" s="110"/>
      <c r="P167" s="111"/>
      <c r="Q167" s="111"/>
      <c r="R167" s="110"/>
    </row>
    <row r="168" spans="2:19" ht="105">
      <c r="B168" s="135" t="s">
        <v>526</v>
      </c>
      <c r="C168" s="119" t="s">
        <v>527</v>
      </c>
      <c r="D168" s="117" t="s">
        <v>528</v>
      </c>
      <c r="E168" s="119" t="s">
        <v>790</v>
      </c>
      <c r="F168" s="119" t="s">
        <v>372</v>
      </c>
      <c r="G168" s="94" t="s">
        <v>374</v>
      </c>
      <c r="H168" s="95" t="s">
        <v>373</v>
      </c>
      <c r="I168" s="95" t="s">
        <v>251</v>
      </c>
      <c r="J168" s="112">
        <v>43831</v>
      </c>
      <c r="K168" s="112">
        <v>44104</v>
      </c>
      <c r="L168" s="141"/>
      <c r="M168" s="111" t="s">
        <v>594</v>
      </c>
      <c r="N168" s="111" t="s">
        <v>594</v>
      </c>
      <c r="O168" s="94" t="s">
        <v>616</v>
      </c>
      <c r="P168" s="144" t="s">
        <v>20</v>
      </c>
      <c r="Q168" s="153" t="s">
        <v>684</v>
      </c>
      <c r="R168" s="111" t="s">
        <v>596</v>
      </c>
    </row>
    <row r="169" spans="2:19" ht="120">
      <c r="B169" s="136" t="s">
        <v>529</v>
      </c>
      <c r="C169" s="94" t="s">
        <v>530</v>
      </c>
      <c r="D169" s="117" t="s">
        <v>531</v>
      </c>
      <c r="E169" s="95" t="s">
        <v>791</v>
      </c>
      <c r="F169" s="95" t="s">
        <v>375</v>
      </c>
      <c r="G169" s="95" t="s">
        <v>377</v>
      </c>
      <c r="H169" s="119" t="s">
        <v>376</v>
      </c>
      <c r="I169" s="95" t="s">
        <v>251</v>
      </c>
      <c r="J169" s="112">
        <v>43845</v>
      </c>
      <c r="K169" s="112">
        <v>44180</v>
      </c>
      <c r="L169" s="141"/>
      <c r="M169" s="111" t="s">
        <v>594</v>
      </c>
      <c r="N169" s="111" t="s">
        <v>594</v>
      </c>
      <c r="O169" s="94" t="s">
        <v>617</v>
      </c>
      <c r="P169" s="144" t="s">
        <v>20</v>
      </c>
      <c r="Q169" s="111"/>
      <c r="R169" s="110"/>
    </row>
    <row r="170" spans="2:19" ht="180">
      <c r="B170" s="136" t="s">
        <v>529</v>
      </c>
      <c r="C170" s="94" t="s">
        <v>530</v>
      </c>
      <c r="D170" s="117" t="s">
        <v>531</v>
      </c>
      <c r="E170" s="95" t="s">
        <v>791</v>
      </c>
      <c r="F170" s="95" t="s">
        <v>378</v>
      </c>
      <c r="G170" s="95" t="s">
        <v>379</v>
      </c>
      <c r="H170" s="119" t="s">
        <v>376</v>
      </c>
      <c r="I170" s="95" t="s">
        <v>251</v>
      </c>
      <c r="J170" s="112">
        <v>43845</v>
      </c>
      <c r="K170" s="112">
        <v>44180</v>
      </c>
      <c r="L170" s="141"/>
      <c r="M170" s="111" t="s">
        <v>594</v>
      </c>
      <c r="N170" s="111" t="s">
        <v>594</v>
      </c>
      <c r="O170" s="94" t="s">
        <v>972</v>
      </c>
      <c r="P170" s="144" t="s">
        <v>31</v>
      </c>
      <c r="Q170" s="111"/>
      <c r="R170" s="110"/>
    </row>
    <row r="171" spans="2:19" ht="240">
      <c r="B171" s="136" t="s">
        <v>529</v>
      </c>
      <c r="C171" s="119" t="s">
        <v>532</v>
      </c>
      <c r="D171" s="117" t="s">
        <v>533</v>
      </c>
      <c r="E171" s="95" t="s">
        <v>973</v>
      </c>
      <c r="F171" s="95" t="s">
        <v>375</v>
      </c>
      <c r="G171" s="95" t="s">
        <v>377</v>
      </c>
      <c r="H171" s="119" t="s">
        <v>376</v>
      </c>
      <c r="I171" s="95" t="s">
        <v>251</v>
      </c>
      <c r="J171" s="112">
        <v>43845</v>
      </c>
      <c r="K171" s="112">
        <v>44180</v>
      </c>
      <c r="L171" s="141"/>
      <c r="M171" s="111" t="s">
        <v>594</v>
      </c>
      <c r="N171" s="111" t="s">
        <v>594</v>
      </c>
      <c r="O171" s="94" t="s">
        <v>617</v>
      </c>
      <c r="P171" s="144" t="s">
        <v>20</v>
      </c>
      <c r="Q171" s="153" t="s">
        <v>684</v>
      </c>
      <c r="R171" s="111" t="s">
        <v>596</v>
      </c>
    </row>
    <row r="172" spans="2:19" ht="240">
      <c r="B172" s="136" t="s">
        <v>529</v>
      </c>
      <c r="C172" s="119" t="s">
        <v>532</v>
      </c>
      <c r="D172" s="117" t="s">
        <v>533</v>
      </c>
      <c r="E172" s="95" t="s">
        <v>973</v>
      </c>
      <c r="F172" s="95" t="s">
        <v>378</v>
      </c>
      <c r="G172" s="95" t="s">
        <v>379</v>
      </c>
      <c r="H172" s="119" t="s">
        <v>376</v>
      </c>
      <c r="I172" s="95" t="s">
        <v>251</v>
      </c>
      <c r="J172" s="112">
        <v>43845</v>
      </c>
      <c r="K172" s="112">
        <v>44180</v>
      </c>
      <c r="L172" s="141"/>
      <c r="M172" s="111" t="s">
        <v>594</v>
      </c>
      <c r="N172" s="111" t="s">
        <v>594</v>
      </c>
      <c r="O172" s="95" t="s">
        <v>972</v>
      </c>
      <c r="P172" s="144" t="s">
        <v>31</v>
      </c>
      <c r="Q172" s="111"/>
      <c r="R172" s="110"/>
    </row>
    <row r="173" spans="2:19" ht="135">
      <c r="B173" s="125" t="s">
        <v>499</v>
      </c>
      <c r="C173" s="94" t="s">
        <v>534</v>
      </c>
      <c r="D173" s="117" t="s">
        <v>535</v>
      </c>
      <c r="E173" s="114" t="s">
        <v>792</v>
      </c>
      <c r="F173" s="114" t="s">
        <v>384</v>
      </c>
      <c r="G173" s="114" t="s">
        <v>381</v>
      </c>
      <c r="H173" s="114" t="s">
        <v>380</v>
      </c>
      <c r="I173" s="95" t="s">
        <v>251</v>
      </c>
      <c r="J173" s="114">
        <v>43983</v>
      </c>
      <c r="K173" s="114">
        <v>44042</v>
      </c>
      <c r="L173" s="142"/>
      <c r="M173" s="111" t="s">
        <v>594</v>
      </c>
      <c r="N173" s="111" t="s">
        <v>594</v>
      </c>
      <c r="O173" s="94" t="s">
        <v>974</v>
      </c>
      <c r="P173" s="144" t="s">
        <v>31</v>
      </c>
      <c r="Q173" s="153" t="s">
        <v>684</v>
      </c>
      <c r="R173" s="111" t="s">
        <v>596</v>
      </c>
    </row>
    <row r="174" spans="2:19" ht="135">
      <c r="B174" s="125" t="s">
        <v>499</v>
      </c>
      <c r="C174" s="94" t="s">
        <v>534</v>
      </c>
      <c r="D174" s="117" t="s">
        <v>535</v>
      </c>
      <c r="E174" s="114" t="s">
        <v>792</v>
      </c>
      <c r="F174" s="114" t="s">
        <v>975</v>
      </c>
      <c r="G174" s="114" t="s">
        <v>383</v>
      </c>
      <c r="H174" s="114" t="s">
        <v>382</v>
      </c>
      <c r="I174" s="95" t="s">
        <v>254</v>
      </c>
      <c r="J174" s="114">
        <v>43891</v>
      </c>
      <c r="K174" s="114">
        <v>44165</v>
      </c>
      <c r="L174" s="142"/>
      <c r="M174" s="111"/>
      <c r="N174" s="111"/>
      <c r="O174" s="110"/>
      <c r="P174" s="121"/>
      <c r="Q174" s="111"/>
      <c r="R174" s="110"/>
    </row>
    <row r="175" spans="2:19" ht="135">
      <c r="B175" s="125"/>
      <c r="C175" s="94" t="s">
        <v>534</v>
      </c>
      <c r="D175" s="117" t="s">
        <v>535</v>
      </c>
      <c r="E175" s="114" t="s">
        <v>792</v>
      </c>
      <c r="F175" s="114"/>
      <c r="G175" s="114"/>
      <c r="H175" s="114"/>
      <c r="I175" s="95" t="s">
        <v>254</v>
      </c>
      <c r="J175" s="114"/>
      <c r="K175" s="114"/>
      <c r="L175" s="142"/>
      <c r="M175" s="111" t="s">
        <v>597</v>
      </c>
      <c r="N175" s="111" t="s">
        <v>596</v>
      </c>
      <c r="O175" s="94" t="s">
        <v>976</v>
      </c>
      <c r="P175" s="111" t="s">
        <v>553</v>
      </c>
      <c r="Q175" s="111"/>
      <c r="R175" s="110"/>
    </row>
    <row r="176" spans="2:19" ht="135">
      <c r="B176" s="125"/>
      <c r="C176" s="94" t="s">
        <v>534</v>
      </c>
      <c r="D176" s="117" t="s">
        <v>535</v>
      </c>
      <c r="E176" s="114" t="s">
        <v>792</v>
      </c>
      <c r="F176" s="114"/>
      <c r="G176" s="114"/>
      <c r="H176" s="114"/>
      <c r="I176" s="95" t="s">
        <v>254</v>
      </c>
      <c r="J176" s="114"/>
      <c r="K176" s="114"/>
      <c r="L176" s="142"/>
      <c r="M176" s="111" t="s">
        <v>598</v>
      </c>
      <c r="N176" s="111" t="s">
        <v>596</v>
      </c>
      <c r="O176" s="94" t="s">
        <v>977</v>
      </c>
      <c r="P176" s="111" t="s">
        <v>553</v>
      </c>
      <c r="Q176" s="111"/>
      <c r="R176" s="110"/>
    </row>
    <row r="177" spans="2:18" ht="90">
      <c r="B177" s="125" t="s">
        <v>499</v>
      </c>
      <c r="C177" s="94" t="s">
        <v>536</v>
      </c>
      <c r="D177" s="117" t="s">
        <v>537</v>
      </c>
      <c r="E177" s="114" t="s">
        <v>793</v>
      </c>
      <c r="F177" s="114" t="s">
        <v>384</v>
      </c>
      <c r="G177" s="114" t="s">
        <v>385</v>
      </c>
      <c r="H177" s="114" t="s">
        <v>380</v>
      </c>
      <c r="I177" s="95" t="s">
        <v>251</v>
      </c>
      <c r="J177" s="114">
        <v>43891</v>
      </c>
      <c r="K177" s="114">
        <v>44165</v>
      </c>
      <c r="L177" s="142"/>
      <c r="M177" s="111" t="s">
        <v>594</v>
      </c>
      <c r="N177" s="111" t="s">
        <v>594</v>
      </c>
      <c r="O177" s="94" t="s">
        <v>974</v>
      </c>
      <c r="P177" s="144" t="s">
        <v>31</v>
      </c>
      <c r="Q177" s="153" t="s">
        <v>684</v>
      </c>
      <c r="R177" s="111" t="s">
        <v>596</v>
      </c>
    </row>
    <row r="178" spans="2:18" ht="90">
      <c r="B178" s="125" t="s">
        <v>499</v>
      </c>
      <c r="C178" s="94" t="s">
        <v>536</v>
      </c>
      <c r="D178" s="117" t="s">
        <v>537</v>
      </c>
      <c r="E178" s="114" t="s">
        <v>793</v>
      </c>
      <c r="F178" s="114" t="s">
        <v>386</v>
      </c>
      <c r="G178" s="114" t="s">
        <v>387</v>
      </c>
      <c r="H178" s="114" t="s">
        <v>382</v>
      </c>
      <c r="I178" s="95" t="s">
        <v>254</v>
      </c>
      <c r="J178" s="114">
        <v>43891</v>
      </c>
      <c r="K178" s="114">
        <v>44165</v>
      </c>
      <c r="L178" s="142"/>
      <c r="M178" s="111"/>
      <c r="N178" s="111"/>
      <c r="O178" s="110"/>
      <c r="P178" s="121"/>
      <c r="Q178" s="111"/>
      <c r="R178" s="110"/>
    </row>
    <row r="179" spans="2:18" ht="90">
      <c r="B179" s="125"/>
      <c r="C179" s="94" t="s">
        <v>536</v>
      </c>
      <c r="D179" s="117" t="s">
        <v>537</v>
      </c>
      <c r="E179" s="114" t="s">
        <v>793</v>
      </c>
      <c r="F179" s="114"/>
      <c r="G179" s="114"/>
      <c r="H179" s="114"/>
      <c r="I179" s="95" t="s">
        <v>254</v>
      </c>
      <c r="J179" s="114"/>
      <c r="K179" s="114"/>
      <c r="L179" s="142"/>
      <c r="M179" s="111" t="s">
        <v>597</v>
      </c>
      <c r="N179" s="111" t="s">
        <v>596</v>
      </c>
      <c r="O179" s="94" t="s">
        <v>978</v>
      </c>
      <c r="P179" s="144" t="s">
        <v>20</v>
      </c>
      <c r="Q179" s="111"/>
      <c r="R179" s="110"/>
    </row>
    <row r="180" spans="2:18" ht="109.5" customHeight="1">
      <c r="B180" s="125"/>
      <c r="C180" s="94" t="s">
        <v>536</v>
      </c>
      <c r="D180" s="117" t="s">
        <v>537</v>
      </c>
      <c r="E180" s="114" t="s">
        <v>793</v>
      </c>
      <c r="F180" s="114"/>
      <c r="G180" s="114"/>
      <c r="H180" s="114"/>
      <c r="I180" s="95" t="s">
        <v>254</v>
      </c>
      <c r="J180" s="114"/>
      <c r="K180" s="114"/>
      <c r="L180" s="142"/>
      <c r="M180" s="111" t="s">
        <v>598</v>
      </c>
      <c r="N180" s="111" t="s">
        <v>596</v>
      </c>
      <c r="O180" s="94" t="s">
        <v>979</v>
      </c>
      <c r="P180" s="144" t="s">
        <v>20</v>
      </c>
      <c r="Q180" s="111"/>
      <c r="R180" s="110"/>
    </row>
    <row r="181" spans="2:18" ht="105">
      <c r="B181" s="136" t="s">
        <v>980</v>
      </c>
      <c r="C181" s="114" t="s">
        <v>538</v>
      </c>
      <c r="D181" s="117" t="s">
        <v>539</v>
      </c>
      <c r="E181" s="96" t="s">
        <v>981</v>
      </c>
      <c r="F181" s="95" t="s">
        <v>388</v>
      </c>
      <c r="G181" s="95" t="s">
        <v>390</v>
      </c>
      <c r="H181" s="95" t="s">
        <v>389</v>
      </c>
      <c r="I181" s="95" t="s">
        <v>251</v>
      </c>
      <c r="J181" s="111" t="s">
        <v>540</v>
      </c>
      <c r="K181" s="112">
        <v>43814</v>
      </c>
      <c r="L181" s="141"/>
      <c r="M181" s="111" t="s">
        <v>594</v>
      </c>
      <c r="N181" s="111" t="s">
        <v>594</v>
      </c>
      <c r="O181" s="94" t="s">
        <v>982</v>
      </c>
      <c r="P181" s="144" t="s">
        <v>20</v>
      </c>
      <c r="Q181" s="153" t="s">
        <v>684</v>
      </c>
      <c r="R181" s="111" t="s">
        <v>596</v>
      </c>
    </row>
    <row r="182" spans="2:18" ht="42" customHeight="1">
      <c r="B182" s="136" t="s">
        <v>980</v>
      </c>
      <c r="C182" s="114" t="s">
        <v>538</v>
      </c>
      <c r="D182" s="117" t="s">
        <v>539</v>
      </c>
      <c r="E182" s="96" t="s">
        <v>981</v>
      </c>
      <c r="F182" s="95" t="s">
        <v>391</v>
      </c>
      <c r="G182" s="95" t="s">
        <v>983</v>
      </c>
      <c r="H182" s="95" t="s">
        <v>392</v>
      </c>
      <c r="I182" s="95" t="s">
        <v>251</v>
      </c>
      <c r="J182" s="112">
        <v>43862</v>
      </c>
      <c r="K182" s="112">
        <v>43814</v>
      </c>
      <c r="L182" s="141"/>
      <c r="M182" s="111" t="s">
        <v>594</v>
      </c>
      <c r="N182" s="111" t="s">
        <v>594</v>
      </c>
      <c r="O182" s="94" t="s">
        <v>984</v>
      </c>
      <c r="P182" s="144" t="s">
        <v>20</v>
      </c>
      <c r="Q182" s="111"/>
      <c r="R182" s="110"/>
    </row>
    <row r="183" spans="2:18" ht="105">
      <c r="B183" s="136" t="s">
        <v>980</v>
      </c>
      <c r="C183" s="114" t="s">
        <v>538</v>
      </c>
      <c r="D183" s="117" t="s">
        <v>539</v>
      </c>
      <c r="E183" s="96" t="s">
        <v>981</v>
      </c>
      <c r="F183" s="95" t="s">
        <v>393</v>
      </c>
      <c r="G183" s="95" t="s">
        <v>985</v>
      </c>
      <c r="H183" s="95" t="s">
        <v>394</v>
      </c>
      <c r="I183" s="95" t="s">
        <v>251</v>
      </c>
      <c r="J183" s="95" t="s">
        <v>540</v>
      </c>
      <c r="K183" s="112">
        <v>43814</v>
      </c>
      <c r="L183" s="141"/>
      <c r="M183" s="111" t="s">
        <v>594</v>
      </c>
      <c r="N183" s="111" t="s">
        <v>594</v>
      </c>
      <c r="O183" s="94" t="s">
        <v>618</v>
      </c>
      <c r="P183" s="144" t="s">
        <v>20</v>
      </c>
      <c r="Q183" s="111"/>
      <c r="R183" s="110"/>
    </row>
    <row r="184" spans="2:18" ht="120">
      <c r="B184" s="136" t="s">
        <v>980</v>
      </c>
      <c r="C184" s="114" t="s">
        <v>538</v>
      </c>
      <c r="D184" s="117" t="s">
        <v>539</v>
      </c>
      <c r="E184" s="96" t="s">
        <v>981</v>
      </c>
      <c r="F184" s="95" t="s">
        <v>395</v>
      </c>
      <c r="G184" s="95" t="s">
        <v>986</v>
      </c>
      <c r="H184" s="95" t="s">
        <v>396</v>
      </c>
      <c r="I184" s="95" t="s">
        <v>251</v>
      </c>
      <c r="J184" s="112">
        <v>43862</v>
      </c>
      <c r="K184" s="112">
        <v>43814</v>
      </c>
      <c r="L184" s="141"/>
      <c r="M184" s="111" t="s">
        <v>594</v>
      </c>
      <c r="N184" s="111" t="s">
        <v>594</v>
      </c>
      <c r="O184" s="105" t="s">
        <v>987</v>
      </c>
      <c r="P184" s="144" t="s">
        <v>31</v>
      </c>
      <c r="Q184" s="111"/>
      <c r="R184" s="110"/>
    </row>
    <row r="185" spans="2:18" ht="105">
      <c r="B185" s="136" t="s">
        <v>980</v>
      </c>
      <c r="C185" s="114" t="s">
        <v>538</v>
      </c>
      <c r="D185" s="117" t="s">
        <v>539</v>
      </c>
      <c r="E185" s="96" t="s">
        <v>981</v>
      </c>
      <c r="F185" s="95" t="s">
        <v>397</v>
      </c>
      <c r="G185" s="95" t="s">
        <v>988</v>
      </c>
      <c r="H185" s="95" t="s">
        <v>989</v>
      </c>
      <c r="I185" s="95" t="s">
        <v>251</v>
      </c>
      <c r="J185" s="95" t="s">
        <v>541</v>
      </c>
      <c r="K185" s="112">
        <v>43814</v>
      </c>
      <c r="L185" s="141"/>
      <c r="M185" s="111" t="s">
        <v>594</v>
      </c>
      <c r="N185" s="111" t="s">
        <v>594</v>
      </c>
      <c r="O185" s="105" t="s">
        <v>990</v>
      </c>
      <c r="P185" s="144" t="s">
        <v>20</v>
      </c>
      <c r="Q185" s="111"/>
      <c r="R185" s="110"/>
    </row>
  </sheetData>
  <autoFilter ref="B2:R185"/>
  <mergeCells count="4">
    <mergeCell ref="C1:C2"/>
    <mergeCell ref="D1:D2"/>
    <mergeCell ref="E1:K1"/>
    <mergeCell ref="M1:R1"/>
  </mergeCells>
  <conditionalFormatting sqref="P87 P174:P176 P149 P154 P127 P138 P178 P113 P162:P167 P152 P143:P144 P140:P141 P129:P133 P116 P97 P89:P90 P81 P62 P48:P50 P38:P40 P29:P30 P84 P135 P146 P156 P55 P103:P104">
    <cfRule type="containsText" dxfId="612" priority="609" operator="containsText" text="Vencida ">
      <formula>NOT(ISERROR(SEARCH("Vencida ",P29)))</formula>
    </cfRule>
    <cfRule type="containsText" dxfId="611" priority="610" operator="containsText" text="En avance ">
      <formula>NOT(ISERROR(SEARCH("En avance ",P29)))</formula>
    </cfRule>
    <cfRule type="containsText" dxfId="610" priority="611" operator="containsText" text="Cumplida (FT)">
      <formula>NOT(ISERROR(SEARCH("Cumplida (FT)",P29)))</formula>
    </cfRule>
    <cfRule type="containsText" dxfId="609" priority="613" operator="containsText" text="No cumplida">
      <formula>NOT(ISERROR(SEARCH("No cumplida",P29)))</formula>
    </cfRule>
  </conditionalFormatting>
  <conditionalFormatting sqref="Q162:Q167 Q113:Q129 Q4:Q24 Q26:Q32 Q34:Q41 Q43:Q75 Q77:Q103 Q105:Q106 Q108 Q131:Q135 Q137:Q146 Q169:Q170 Q172 Q174:Q176 Q178:Q180 Q182:Q185 Q148:Q157">
    <cfRule type="containsText" dxfId="608" priority="604" operator="containsText" text="No ">
      <formula>NOT(ISERROR(SEARCH("No ",Q4)))</formula>
    </cfRule>
    <cfRule type="containsText" dxfId="607" priority="605" operator="containsText" text="No">
      <formula>NOT(ISERROR(SEARCH("No",Q4)))</formula>
    </cfRule>
    <cfRule type="containsText" dxfId="606" priority="606" operator="containsText" text="No">
      <formula>NOT(ISERROR(SEARCH("No",Q4)))</formula>
    </cfRule>
    <cfRule type="containsText" dxfId="605" priority="607" operator="containsText" text="No">
      <formula>NOT(ISERROR(SEARCH("No",Q4)))</formula>
    </cfRule>
    <cfRule type="containsText" dxfId="604" priority="608" operator="containsText" text="Si">
      <formula>NOT(ISERROR(SEARCH("Si",Q4)))</formula>
    </cfRule>
  </conditionalFormatting>
  <conditionalFormatting sqref="P87 P174:P176 P149 P154 P127 P138 P178 P113 P162:P167 P152 P143:P144 P140:P141 P129:P133 P116 P97 P89:P90 P81 P62 P48:P50 P38:P40 P29:P30 P84 P135 P146 P156 P55 P103:P104">
    <cfRule type="containsText" dxfId="603" priority="601" operator="containsText" text="En avance ">
      <formula>NOT(ISERROR(SEARCH("En avance ",P29)))</formula>
    </cfRule>
  </conditionalFormatting>
  <conditionalFormatting sqref="P5">
    <cfRule type="containsText" dxfId="602" priority="592" operator="containsText" text="Vencida ">
      <formula>NOT(ISERROR(SEARCH("Vencida ",P5)))</formula>
    </cfRule>
    <cfRule type="containsText" dxfId="601" priority="593" operator="containsText" text="En avance ">
      <formula>NOT(ISERROR(SEARCH("En avance ",P5)))</formula>
    </cfRule>
    <cfRule type="containsText" dxfId="600" priority="594" operator="containsText" text="Cumplida (FT)">
      <formula>NOT(ISERROR(SEARCH("Cumplida (FT)",P5)))</formula>
    </cfRule>
    <cfRule type="containsText" dxfId="599" priority="596" operator="containsText" text="No cumplida">
      <formula>NOT(ISERROR(SEARCH("No cumplida",P5)))</formula>
    </cfRule>
  </conditionalFormatting>
  <conditionalFormatting sqref="P5">
    <cfRule type="containsText" dxfId="598" priority="589" operator="containsText" text="En avance ">
      <formula>NOT(ISERROR(SEARCH("En avance ",P5)))</formula>
    </cfRule>
  </conditionalFormatting>
  <conditionalFormatting sqref="P8">
    <cfRule type="containsText" dxfId="597" priority="580" operator="containsText" text="Vencida ">
      <formula>NOT(ISERROR(SEARCH("Vencida ",P8)))</formula>
    </cfRule>
    <cfRule type="containsText" dxfId="596" priority="581" operator="containsText" text="En avance ">
      <formula>NOT(ISERROR(SEARCH("En avance ",P8)))</formula>
    </cfRule>
    <cfRule type="containsText" dxfId="595" priority="582" operator="containsText" text="Cumplida (FT)">
      <formula>NOT(ISERROR(SEARCH("Cumplida (FT)",P8)))</formula>
    </cfRule>
    <cfRule type="containsText" dxfId="594" priority="584" operator="containsText" text="No cumplida">
      <formula>NOT(ISERROR(SEARCH("No cumplida",P8)))</formula>
    </cfRule>
  </conditionalFormatting>
  <conditionalFormatting sqref="P8">
    <cfRule type="containsText" dxfId="593" priority="577" operator="containsText" text="En avance ">
      <formula>NOT(ISERROR(SEARCH("En avance ",P8)))</formula>
    </cfRule>
  </conditionalFormatting>
  <conditionalFormatting sqref="P11">
    <cfRule type="containsText" dxfId="592" priority="568" operator="containsText" text="Vencida ">
      <formula>NOT(ISERROR(SEARCH("Vencida ",P11)))</formula>
    </cfRule>
    <cfRule type="containsText" dxfId="591" priority="569" operator="containsText" text="En avance ">
      <formula>NOT(ISERROR(SEARCH("En avance ",P11)))</formula>
    </cfRule>
    <cfRule type="containsText" dxfId="590" priority="570" operator="containsText" text="Cumplida (FT)">
      <formula>NOT(ISERROR(SEARCH("Cumplida (FT)",P11)))</formula>
    </cfRule>
    <cfRule type="containsText" dxfId="589" priority="572" operator="containsText" text="No cumplida">
      <formula>NOT(ISERROR(SEARCH("No cumplida",P11)))</formula>
    </cfRule>
  </conditionalFormatting>
  <conditionalFormatting sqref="P11">
    <cfRule type="containsText" dxfId="588" priority="565" operator="containsText" text="En avance ">
      <formula>NOT(ISERROR(SEARCH("En avance ",P11)))</formula>
    </cfRule>
  </conditionalFormatting>
  <conditionalFormatting sqref="P27">
    <cfRule type="containsText" dxfId="587" priority="556" operator="containsText" text="Vencida ">
      <formula>NOT(ISERROR(SEARCH("Vencida ",P27)))</formula>
    </cfRule>
    <cfRule type="containsText" dxfId="586" priority="557" operator="containsText" text="En avance ">
      <formula>NOT(ISERROR(SEARCH("En avance ",P27)))</formula>
    </cfRule>
    <cfRule type="containsText" dxfId="585" priority="558" operator="containsText" text="Cumplida (FT)">
      <formula>NOT(ISERROR(SEARCH("Cumplida (FT)",P27)))</formula>
    </cfRule>
    <cfRule type="containsText" dxfId="584" priority="560" operator="containsText" text="No cumplida">
      <formula>NOT(ISERROR(SEARCH("No cumplida",P27)))</formula>
    </cfRule>
  </conditionalFormatting>
  <conditionalFormatting sqref="P27">
    <cfRule type="containsText" dxfId="583" priority="553" operator="containsText" text="En avance ">
      <formula>NOT(ISERROR(SEARCH("En avance ",P27)))</formula>
    </cfRule>
  </conditionalFormatting>
  <conditionalFormatting sqref="P36">
    <cfRule type="containsText" dxfId="582" priority="538" operator="containsText" text="Vencida ">
      <formula>NOT(ISERROR(SEARCH("Vencida ",P36)))</formula>
    </cfRule>
    <cfRule type="containsText" dxfId="581" priority="539" operator="containsText" text="En avance ">
      <formula>NOT(ISERROR(SEARCH("En avance ",P36)))</formula>
    </cfRule>
    <cfRule type="containsText" dxfId="580" priority="540" operator="containsText" text="Cumplida (FT)">
      <formula>NOT(ISERROR(SEARCH("Cumplida (FT)",P36)))</formula>
    </cfRule>
    <cfRule type="containsText" dxfId="579" priority="542" operator="containsText" text="No cumplida">
      <formula>NOT(ISERROR(SEARCH("No cumplida",P36)))</formula>
    </cfRule>
  </conditionalFormatting>
  <conditionalFormatting sqref="P36">
    <cfRule type="containsText" dxfId="578" priority="535" operator="containsText" text="En avance ">
      <formula>NOT(ISERROR(SEARCH("En avance ",P36)))</formula>
    </cfRule>
  </conditionalFormatting>
  <conditionalFormatting sqref="P37">
    <cfRule type="containsText" dxfId="577" priority="526" operator="containsText" text="Vencida ">
      <formula>NOT(ISERROR(SEARCH("Vencida ",P37)))</formula>
    </cfRule>
    <cfRule type="containsText" dxfId="576" priority="527" operator="containsText" text="En avance ">
      <formula>NOT(ISERROR(SEARCH("En avance ",P37)))</formula>
    </cfRule>
    <cfRule type="containsText" dxfId="575" priority="528" operator="containsText" text="Cumplida (FT)">
      <formula>NOT(ISERROR(SEARCH("Cumplida (FT)",P37)))</formula>
    </cfRule>
    <cfRule type="containsText" dxfId="574" priority="530" operator="containsText" text="No cumplida">
      <formula>NOT(ISERROR(SEARCH("No cumplida",P37)))</formula>
    </cfRule>
  </conditionalFormatting>
  <conditionalFormatting sqref="P37">
    <cfRule type="containsText" dxfId="573" priority="523" operator="containsText" text="En avance ">
      <formula>NOT(ISERROR(SEARCH("En avance ",P37)))</formula>
    </cfRule>
  </conditionalFormatting>
  <conditionalFormatting sqref="P66">
    <cfRule type="containsText" dxfId="572" priority="500" operator="containsText" text="Vencida ">
      <formula>NOT(ISERROR(SEARCH("Vencida ",P66)))</formula>
    </cfRule>
    <cfRule type="containsText" dxfId="571" priority="501" operator="containsText" text="En avance ">
      <formula>NOT(ISERROR(SEARCH("En avance ",P66)))</formula>
    </cfRule>
    <cfRule type="containsText" dxfId="570" priority="502" operator="containsText" text="Cumplida (FT)">
      <formula>NOT(ISERROR(SEARCH("Cumplida (FT)",P66)))</formula>
    </cfRule>
    <cfRule type="containsText" dxfId="569" priority="504" operator="containsText" text="No cumplida">
      <formula>NOT(ISERROR(SEARCH("No cumplida",P66)))</formula>
    </cfRule>
  </conditionalFormatting>
  <conditionalFormatting sqref="P66">
    <cfRule type="containsText" dxfId="568" priority="497" operator="containsText" text="En avance ">
      <formula>NOT(ISERROR(SEARCH("En avance ",P66)))</formula>
    </cfRule>
  </conditionalFormatting>
  <conditionalFormatting sqref="P23">
    <cfRule type="containsText" dxfId="567" priority="476" operator="containsText" text="Vencida ">
      <formula>NOT(ISERROR(SEARCH("Vencida ",P23)))</formula>
    </cfRule>
    <cfRule type="containsText" dxfId="566" priority="477" operator="containsText" text="En avance ">
      <formula>NOT(ISERROR(SEARCH("En avance ",P23)))</formula>
    </cfRule>
    <cfRule type="containsText" dxfId="565" priority="478" operator="containsText" text="Cumplida (FT)">
      <formula>NOT(ISERROR(SEARCH("Cumplida (FT)",P23)))</formula>
    </cfRule>
    <cfRule type="containsText" dxfId="564" priority="480" operator="containsText" text="No cumplida">
      <formula>NOT(ISERROR(SEARCH("No cumplida",P23)))</formula>
    </cfRule>
  </conditionalFormatting>
  <conditionalFormatting sqref="P23">
    <cfRule type="containsText" dxfId="563" priority="473" operator="containsText" text="En avance ">
      <formula>NOT(ISERROR(SEARCH("En avance ",P23)))</formula>
    </cfRule>
  </conditionalFormatting>
  <conditionalFormatting sqref="P24">
    <cfRule type="containsText" dxfId="562" priority="464" operator="containsText" text="Vencida ">
      <formula>NOT(ISERROR(SEARCH("Vencida ",P24)))</formula>
    </cfRule>
    <cfRule type="containsText" dxfId="561" priority="465" operator="containsText" text="En avance ">
      <formula>NOT(ISERROR(SEARCH("En avance ",P24)))</formula>
    </cfRule>
    <cfRule type="containsText" dxfId="560" priority="466" operator="containsText" text="Cumplida (FT)">
      <formula>NOT(ISERROR(SEARCH("Cumplida (FT)",P24)))</formula>
    </cfRule>
    <cfRule type="containsText" dxfId="559" priority="468" operator="containsText" text="No cumplida">
      <formula>NOT(ISERROR(SEARCH("No cumplida",P24)))</formula>
    </cfRule>
  </conditionalFormatting>
  <conditionalFormatting sqref="P24">
    <cfRule type="containsText" dxfId="558" priority="461" operator="containsText" text="En avance ">
      <formula>NOT(ISERROR(SEARCH("En avance ",P24)))</formula>
    </cfRule>
  </conditionalFormatting>
  <conditionalFormatting sqref="P18">
    <cfRule type="containsText" dxfId="557" priority="488" operator="containsText" text="Vencida ">
      <formula>NOT(ISERROR(SEARCH("Vencida ",P18)))</formula>
    </cfRule>
    <cfRule type="containsText" dxfId="556" priority="489" operator="containsText" text="En avance ">
      <formula>NOT(ISERROR(SEARCH("En avance ",P18)))</formula>
    </cfRule>
    <cfRule type="containsText" dxfId="555" priority="490" operator="containsText" text="Cumplida (FT)">
      <formula>NOT(ISERROR(SEARCH("Cumplida (FT)",P18)))</formula>
    </cfRule>
    <cfRule type="containsText" dxfId="554" priority="492" operator="containsText" text="No cumplida">
      <formula>NOT(ISERROR(SEARCH("No cumplida",P18)))</formula>
    </cfRule>
  </conditionalFormatting>
  <conditionalFormatting sqref="P18">
    <cfRule type="containsText" dxfId="553" priority="485" operator="containsText" text="En avance ">
      <formula>NOT(ISERROR(SEARCH("En avance ",P18)))</formula>
    </cfRule>
  </conditionalFormatting>
  <conditionalFormatting sqref="P45:P46">
    <cfRule type="containsText" dxfId="552" priority="452" operator="containsText" text="Vencida ">
      <formula>NOT(ISERROR(SEARCH("Vencida ",P45)))</formula>
    </cfRule>
    <cfRule type="containsText" dxfId="551" priority="453" operator="containsText" text="En avance ">
      <formula>NOT(ISERROR(SEARCH("En avance ",P45)))</formula>
    </cfRule>
    <cfRule type="containsText" dxfId="550" priority="454" operator="containsText" text="Cumplida (FT)">
      <formula>NOT(ISERROR(SEARCH("Cumplida (FT)",P45)))</formula>
    </cfRule>
    <cfRule type="containsText" dxfId="549" priority="456" operator="containsText" text="No cumplida">
      <formula>NOT(ISERROR(SEARCH("No cumplida",P45)))</formula>
    </cfRule>
  </conditionalFormatting>
  <conditionalFormatting sqref="P45:P46">
    <cfRule type="containsText" dxfId="548" priority="449" operator="containsText" text="En avance ">
      <formula>NOT(ISERROR(SEARCH("En avance ",P45)))</formula>
    </cfRule>
  </conditionalFormatting>
  <conditionalFormatting sqref="P42:P43">
    <cfRule type="containsText" dxfId="547" priority="440" operator="containsText" text="Vencida ">
      <formula>NOT(ISERROR(SEARCH("Vencida ",P42)))</formula>
    </cfRule>
    <cfRule type="containsText" dxfId="546" priority="441" operator="containsText" text="En avance ">
      <formula>NOT(ISERROR(SEARCH("En avance ",P42)))</formula>
    </cfRule>
    <cfRule type="containsText" dxfId="545" priority="442" operator="containsText" text="Cumplida (FT)">
      <formula>NOT(ISERROR(SEARCH("Cumplida (FT)",P42)))</formula>
    </cfRule>
    <cfRule type="containsText" dxfId="544" priority="444" operator="containsText" text="No cumplida">
      <formula>NOT(ISERROR(SEARCH("No cumplida",P42)))</formula>
    </cfRule>
  </conditionalFormatting>
  <conditionalFormatting sqref="P42:P43">
    <cfRule type="containsText" dxfId="543" priority="437" operator="containsText" text="En avance ">
      <formula>NOT(ISERROR(SEARCH("En avance ",P42)))</formula>
    </cfRule>
  </conditionalFormatting>
  <conditionalFormatting sqref="P69">
    <cfRule type="containsText" dxfId="542" priority="428" operator="containsText" text="Vencida ">
      <formula>NOT(ISERROR(SEARCH("Vencida ",P69)))</formula>
    </cfRule>
    <cfRule type="containsText" dxfId="541" priority="429" operator="containsText" text="En avance ">
      <formula>NOT(ISERROR(SEARCH("En avance ",P69)))</formula>
    </cfRule>
    <cfRule type="containsText" dxfId="540" priority="430" operator="containsText" text="Cumplida (FT)">
      <formula>NOT(ISERROR(SEARCH("Cumplida (FT)",P69)))</formula>
    </cfRule>
    <cfRule type="containsText" dxfId="539" priority="432" operator="containsText" text="No cumplida">
      <formula>NOT(ISERROR(SEARCH("No cumplida",P69)))</formula>
    </cfRule>
  </conditionalFormatting>
  <conditionalFormatting sqref="P69">
    <cfRule type="containsText" dxfId="538" priority="425" operator="containsText" text="En avance ">
      <formula>NOT(ISERROR(SEARCH("En avance ",P69)))</formula>
    </cfRule>
  </conditionalFormatting>
  <conditionalFormatting sqref="P73 P75">
    <cfRule type="containsText" dxfId="537" priority="416" operator="containsText" text="Vencida ">
      <formula>NOT(ISERROR(SEARCH("Vencida ",P73)))</formula>
    </cfRule>
    <cfRule type="containsText" dxfId="536" priority="417" operator="containsText" text="En avance ">
      <formula>NOT(ISERROR(SEARCH("En avance ",P73)))</formula>
    </cfRule>
    <cfRule type="containsText" dxfId="535" priority="418" operator="containsText" text="Cumplida (FT)">
      <formula>NOT(ISERROR(SEARCH("Cumplida (FT)",P73)))</formula>
    </cfRule>
    <cfRule type="containsText" dxfId="534" priority="420" operator="containsText" text="No cumplida">
      <formula>NOT(ISERROR(SEARCH("No cumplida",P73)))</formula>
    </cfRule>
  </conditionalFormatting>
  <conditionalFormatting sqref="P73 P75">
    <cfRule type="containsText" dxfId="533" priority="413" operator="containsText" text="En avance ">
      <formula>NOT(ISERROR(SEARCH("En avance ",P73)))</formula>
    </cfRule>
  </conditionalFormatting>
  <conditionalFormatting sqref="P3">
    <cfRule type="cellIs" dxfId="532" priority="403" operator="equal">
      <formula>"Vencida"</formula>
    </cfRule>
    <cfRule type="cellIs" dxfId="531" priority="404" operator="equal">
      <formula>"No Cumplida"</formula>
    </cfRule>
    <cfRule type="cellIs" dxfId="530" priority="405" operator="equal">
      <formula>"En Avance"</formula>
    </cfRule>
    <cfRule type="cellIs" dxfId="529" priority="406" operator="equal">
      <formula>"Cumplida (FT)"</formula>
    </cfRule>
    <cfRule type="cellIs" dxfId="528" priority="407" operator="equal">
      <formula>"Cumplida (DT)"</formula>
    </cfRule>
    <cfRule type="cellIs" dxfId="527" priority="408" operator="equal">
      <formula>"Sin Avance"</formula>
    </cfRule>
  </conditionalFormatting>
  <conditionalFormatting sqref="P4">
    <cfRule type="cellIs" dxfId="526" priority="397" operator="equal">
      <formula>"Vencida"</formula>
    </cfRule>
    <cfRule type="cellIs" dxfId="525" priority="398" operator="equal">
      <formula>"No Cumplida"</formula>
    </cfRule>
    <cfRule type="cellIs" dxfId="524" priority="399" operator="equal">
      <formula>"En Avance"</formula>
    </cfRule>
    <cfRule type="cellIs" dxfId="523" priority="400" operator="equal">
      <formula>"Cumplida (FT)"</formula>
    </cfRule>
    <cfRule type="cellIs" dxfId="522" priority="401" operator="equal">
      <formula>"Cumplida (DT)"</formula>
    </cfRule>
    <cfRule type="cellIs" dxfId="521" priority="402" operator="equal">
      <formula>"Sin Avance"</formula>
    </cfRule>
  </conditionalFormatting>
  <conditionalFormatting sqref="P181:P183 P179 P171 P168:P169 P155 P153 P148 P142 P139 P128 P105:P106 P88 P70:P72 P63:P65 P56:P58 P44 P41 P31:P35 P28 P25:P26 P9:P10 P6:P7">
    <cfRule type="cellIs" dxfId="520" priority="391" operator="equal">
      <formula>"Vencida"</formula>
    </cfRule>
    <cfRule type="cellIs" dxfId="519" priority="392" operator="equal">
      <formula>"No Cumplida"</formula>
    </cfRule>
    <cfRule type="cellIs" dxfId="518" priority="393" operator="equal">
      <formula>"En Avance"</formula>
    </cfRule>
    <cfRule type="cellIs" dxfId="517" priority="394" operator="equal">
      <formula>"Cumplida (FT)"</formula>
    </cfRule>
    <cfRule type="cellIs" dxfId="516" priority="395" operator="equal">
      <formula>"Cumplida (DT)"</formula>
    </cfRule>
    <cfRule type="cellIs" dxfId="515" priority="396" operator="equal">
      <formula>"Sin Avance"</formula>
    </cfRule>
  </conditionalFormatting>
  <conditionalFormatting sqref="P147">
    <cfRule type="cellIs" dxfId="514" priority="385" operator="equal">
      <formula>"Vencida"</formula>
    </cfRule>
    <cfRule type="cellIs" dxfId="513" priority="386" operator="equal">
      <formula>"No Cumplida"</formula>
    </cfRule>
    <cfRule type="cellIs" dxfId="512" priority="387" operator="equal">
      <formula>"En Avance"</formula>
    </cfRule>
    <cfRule type="cellIs" dxfId="511" priority="388" operator="equal">
      <formula>"Cumplida (FT)"</formula>
    </cfRule>
    <cfRule type="cellIs" dxfId="510" priority="389" operator="equal">
      <formula>"Cumplida (DT)"</formula>
    </cfRule>
    <cfRule type="cellIs" dxfId="509" priority="390" operator="equal">
      <formula>"Sin Avance"</formula>
    </cfRule>
  </conditionalFormatting>
  <conditionalFormatting sqref="P150">
    <cfRule type="cellIs" dxfId="508" priority="379" operator="equal">
      <formula>"Vencida"</formula>
    </cfRule>
    <cfRule type="cellIs" dxfId="507" priority="380" operator="equal">
      <formula>"No Cumplida"</formula>
    </cfRule>
    <cfRule type="cellIs" dxfId="506" priority="381" operator="equal">
      <formula>"En Avance"</formula>
    </cfRule>
    <cfRule type="cellIs" dxfId="505" priority="382" operator="equal">
      <formula>"Cumplida (FT)"</formula>
    </cfRule>
    <cfRule type="cellIs" dxfId="504" priority="383" operator="equal">
      <formula>"Cumplida (DT)"</formula>
    </cfRule>
    <cfRule type="cellIs" dxfId="503" priority="384" operator="equal">
      <formula>"Sin Avance"</formula>
    </cfRule>
  </conditionalFormatting>
  <conditionalFormatting sqref="P151">
    <cfRule type="cellIs" dxfId="502" priority="373" operator="equal">
      <formula>"Vencida"</formula>
    </cfRule>
    <cfRule type="cellIs" dxfId="501" priority="374" operator="equal">
      <formula>"No Cumplida"</formula>
    </cfRule>
    <cfRule type="cellIs" dxfId="500" priority="375" operator="equal">
      <formula>"En Avance"</formula>
    </cfRule>
    <cfRule type="cellIs" dxfId="499" priority="376" operator="equal">
      <formula>"Cumplida (FT)"</formula>
    </cfRule>
    <cfRule type="cellIs" dxfId="498" priority="377" operator="equal">
      <formula>"Cumplida (DT)"</formula>
    </cfRule>
    <cfRule type="cellIs" dxfId="497" priority="378" operator="equal">
      <formula>"Sin Avance"</formula>
    </cfRule>
  </conditionalFormatting>
  <conditionalFormatting sqref="P12">
    <cfRule type="cellIs" dxfId="496" priority="367" operator="equal">
      <formula>"Vencida"</formula>
    </cfRule>
    <cfRule type="cellIs" dxfId="495" priority="368" operator="equal">
      <formula>"No Cumplida"</formula>
    </cfRule>
    <cfRule type="cellIs" dxfId="494" priority="369" operator="equal">
      <formula>"En Avance"</formula>
    </cfRule>
    <cfRule type="cellIs" dxfId="493" priority="370" operator="equal">
      <formula>"Cumplida (FT)"</formula>
    </cfRule>
    <cfRule type="cellIs" dxfId="492" priority="371" operator="equal">
      <formula>"Cumplida (DT)"</formula>
    </cfRule>
    <cfRule type="cellIs" dxfId="491" priority="372" operator="equal">
      <formula>"Sin Avance"</formula>
    </cfRule>
  </conditionalFormatting>
  <conditionalFormatting sqref="P95 P91:P93 P85:P86 P76:P77 P19">
    <cfRule type="cellIs" dxfId="490" priority="361" operator="equal">
      <formula>"Vencida"</formula>
    </cfRule>
    <cfRule type="cellIs" dxfId="489" priority="362" operator="equal">
      <formula>"No Cumplida"</formula>
    </cfRule>
    <cfRule type="cellIs" dxfId="488" priority="363" operator="equal">
      <formula>"En Avance"</formula>
    </cfRule>
    <cfRule type="cellIs" dxfId="487" priority="364" operator="equal">
      <formula>"Cumplida (FT)"</formula>
    </cfRule>
    <cfRule type="cellIs" dxfId="486" priority="365" operator="equal">
      <formula>"Cumplida (DT)"</formula>
    </cfRule>
    <cfRule type="cellIs" dxfId="485" priority="366" operator="equal">
      <formula>"Sin Avance"</formula>
    </cfRule>
  </conditionalFormatting>
  <conditionalFormatting sqref="P125">
    <cfRule type="cellIs" dxfId="484" priority="355" operator="equal">
      <formula>"Vencida"</formula>
    </cfRule>
    <cfRule type="cellIs" dxfId="483" priority="356" operator="equal">
      <formula>"No Cumplida"</formula>
    </cfRule>
    <cfRule type="cellIs" dxfId="482" priority="357" operator="equal">
      <formula>"En Avance"</formula>
    </cfRule>
    <cfRule type="cellIs" dxfId="481" priority="358" operator="equal">
      <formula>"Cumplida (FT)"</formula>
    </cfRule>
    <cfRule type="cellIs" dxfId="480" priority="359" operator="equal">
      <formula>"Cumplida (DT)"</formula>
    </cfRule>
    <cfRule type="cellIs" dxfId="479" priority="360" operator="equal">
      <formula>"Sin Avance"</formula>
    </cfRule>
  </conditionalFormatting>
  <conditionalFormatting sqref="P136">
    <cfRule type="cellIs" dxfId="478" priority="349" operator="equal">
      <formula>"Vencida"</formula>
    </cfRule>
    <cfRule type="cellIs" dxfId="477" priority="350" operator="equal">
      <formula>"No Cumplida"</formula>
    </cfRule>
    <cfRule type="cellIs" dxfId="476" priority="351" operator="equal">
      <formula>"En Avance"</formula>
    </cfRule>
    <cfRule type="cellIs" dxfId="475" priority="352" operator="equal">
      <formula>"Cumplida (FT)"</formula>
    </cfRule>
    <cfRule type="cellIs" dxfId="474" priority="353" operator="equal">
      <formula>"Cumplida (DT)"</formula>
    </cfRule>
    <cfRule type="cellIs" dxfId="473" priority="354" operator="equal">
      <formula>"Sin Avance"</formula>
    </cfRule>
  </conditionalFormatting>
  <conditionalFormatting sqref="P173">
    <cfRule type="cellIs" dxfId="472" priority="343" operator="equal">
      <formula>"Vencida"</formula>
    </cfRule>
    <cfRule type="cellIs" dxfId="471" priority="344" operator="equal">
      <formula>"No Cumplida"</formula>
    </cfRule>
    <cfRule type="cellIs" dxfId="470" priority="345" operator="equal">
      <formula>"En Avance"</formula>
    </cfRule>
    <cfRule type="cellIs" dxfId="469" priority="346" operator="equal">
      <formula>"Cumplida (FT)"</formula>
    </cfRule>
    <cfRule type="cellIs" dxfId="468" priority="347" operator="equal">
      <formula>"Cumplida (DT)"</formula>
    </cfRule>
    <cfRule type="cellIs" dxfId="467" priority="348" operator="equal">
      <formula>"Sin Avance"</formula>
    </cfRule>
  </conditionalFormatting>
  <conditionalFormatting sqref="P177">
    <cfRule type="cellIs" dxfId="466" priority="337" operator="equal">
      <formula>"Vencida"</formula>
    </cfRule>
    <cfRule type="cellIs" dxfId="465" priority="338" operator="equal">
      <formula>"No Cumplida"</formula>
    </cfRule>
    <cfRule type="cellIs" dxfId="464" priority="339" operator="equal">
      <formula>"En Avance"</formula>
    </cfRule>
    <cfRule type="cellIs" dxfId="463" priority="340" operator="equal">
      <formula>"Cumplida (FT)"</formula>
    </cfRule>
    <cfRule type="cellIs" dxfId="462" priority="341" operator="equal">
      <formula>"Cumplida (DT)"</formula>
    </cfRule>
    <cfRule type="cellIs" dxfId="461" priority="342" operator="equal">
      <formula>"Sin Avance"</formula>
    </cfRule>
  </conditionalFormatting>
  <conditionalFormatting sqref="P137">
    <cfRule type="cellIs" dxfId="460" priority="331" operator="equal">
      <formula>"Vencida"</formula>
    </cfRule>
    <cfRule type="cellIs" dxfId="459" priority="332" operator="equal">
      <formula>"No Cumplida"</formula>
    </cfRule>
    <cfRule type="cellIs" dxfId="458" priority="333" operator="equal">
      <formula>"En Avance"</formula>
    </cfRule>
    <cfRule type="cellIs" dxfId="457" priority="334" operator="equal">
      <formula>"Cumplida (FT)"</formula>
    </cfRule>
    <cfRule type="cellIs" dxfId="456" priority="335" operator="equal">
      <formula>"Cumplida (DT)"</formula>
    </cfRule>
    <cfRule type="cellIs" dxfId="455" priority="336" operator="equal">
      <formula>"Sin Avance"</formula>
    </cfRule>
  </conditionalFormatting>
  <conditionalFormatting sqref="P185">
    <cfRule type="cellIs" dxfId="454" priority="325" operator="equal">
      <formula>"Vencida"</formula>
    </cfRule>
    <cfRule type="cellIs" dxfId="453" priority="326" operator="equal">
      <formula>"No Cumplida"</formula>
    </cfRule>
    <cfRule type="cellIs" dxfId="452" priority="327" operator="equal">
      <formula>"En Avance"</formula>
    </cfRule>
    <cfRule type="cellIs" dxfId="451" priority="328" operator="equal">
      <formula>"Cumplida (FT)"</formula>
    </cfRule>
    <cfRule type="cellIs" dxfId="450" priority="329" operator="equal">
      <formula>"Cumplida (DT)"</formula>
    </cfRule>
    <cfRule type="cellIs" dxfId="449" priority="330" operator="equal">
      <formula>"Sin Avance"</formula>
    </cfRule>
  </conditionalFormatting>
  <conditionalFormatting sqref="P94">
    <cfRule type="cellIs" dxfId="448" priority="319" operator="equal">
      <formula>"Vencida"</formula>
    </cfRule>
    <cfRule type="cellIs" dxfId="447" priority="320" operator="equal">
      <formula>"No Cumplida"</formula>
    </cfRule>
    <cfRule type="cellIs" dxfId="446" priority="321" operator="equal">
      <formula>"En Avance"</formula>
    </cfRule>
    <cfRule type="cellIs" dxfId="445" priority="322" operator="equal">
      <formula>"Cumplida (FT)"</formula>
    </cfRule>
    <cfRule type="cellIs" dxfId="444" priority="323" operator="equal">
      <formula>"Cumplida (DT)"</formula>
    </cfRule>
    <cfRule type="cellIs" dxfId="443" priority="324" operator="equal">
      <formula>"Sin Avance"</formula>
    </cfRule>
  </conditionalFormatting>
  <conditionalFormatting sqref="P107">
    <cfRule type="cellIs" dxfId="442" priority="313" operator="equal">
      <formula>"Vencida"</formula>
    </cfRule>
    <cfRule type="cellIs" dxfId="441" priority="314" operator="equal">
      <formula>"No Cumplida"</formula>
    </cfRule>
    <cfRule type="cellIs" dxfId="440" priority="315" operator="equal">
      <formula>"En Avance"</formula>
    </cfRule>
    <cfRule type="cellIs" dxfId="439" priority="316" operator="equal">
      <formula>"Cumplida (FT)"</formula>
    </cfRule>
    <cfRule type="cellIs" dxfId="438" priority="317" operator="equal">
      <formula>"Cumplida (DT)"</formula>
    </cfRule>
    <cfRule type="cellIs" dxfId="437" priority="318" operator="equal">
      <formula>"Sin Avance"</formula>
    </cfRule>
  </conditionalFormatting>
  <conditionalFormatting sqref="P108">
    <cfRule type="cellIs" dxfId="436" priority="307" operator="equal">
      <formula>"Vencida"</formula>
    </cfRule>
    <cfRule type="cellIs" dxfId="435" priority="308" operator="equal">
      <formula>"No Cumplida"</formula>
    </cfRule>
    <cfRule type="cellIs" dxfId="434" priority="309" operator="equal">
      <formula>"En Avance"</formula>
    </cfRule>
    <cfRule type="cellIs" dxfId="433" priority="310" operator="equal">
      <formula>"Cumplida (FT)"</formula>
    </cfRule>
    <cfRule type="cellIs" dxfId="432" priority="311" operator="equal">
      <formula>"Cumplida (DT)"</formula>
    </cfRule>
    <cfRule type="cellIs" dxfId="431" priority="312" operator="equal">
      <formula>"Sin Avance"</formula>
    </cfRule>
  </conditionalFormatting>
  <conditionalFormatting sqref="P114">
    <cfRule type="cellIs" dxfId="430" priority="301" operator="equal">
      <formula>"Vencida"</formula>
    </cfRule>
    <cfRule type="cellIs" dxfId="429" priority="302" operator="equal">
      <formula>"No Cumplida"</formula>
    </cfRule>
    <cfRule type="cellIs" dxfId="428" priority="303" operator="equal">
      <formula>"En Avance"</formula>
    </cfRule>
    <cfRule type="cellIs" dxfId="427" priority="304" operator="equal">
      <formula>"Cumplida (FT)"</formula>
    </cfRule>
    <cfRule type="cellIs" dxfId="426" priority="305" operator="equal">
      <formula>"Cumplida (DT)"</formula>
    </cfRule>
    <cfRule type="cellIs" dxfId="425" priority="306" operator="equal">
      <formula>"Sin Avance"</formula>
    </cfRule>
  </conditionalFormatting>
  <conditionalFormatting sqref="P117:P118">
    <cfRule type="cellIs" dxfId="424" priority="295" operator="equal">
      <formula>"Vencida"</formula>
    </cfRule>
    <cfRule type="cellIs" dxfId="423" priority="296" operator="equal">
      <formula>"No Cumplida"</formula>
    </cfRule>
    <cfRule type="cellIs" dxfId="422" priority="297" operator="equal">
      <formula>"En Avance"</formula>
    </cfRule>
    <cfRule type="cellIs" dxfId="421" priority="298" operator="equal">
      <formula>"Cumplida (FT)"</formula>
    </cfRule>
    <cfRule type="cellIs" dxfId="420" priority="299" operator="equal">
      <formula>"Cumplida (DT)"</formula>
    </cfRule>
    <cfRule type="cellIs" dxfId="419" priority="300" operator="equal">
      <formula>"Sin Avance"</formula>
    </cfRule>
  </conditionalFormatting>
  <conditionalFormatting sqref="P119">
    <cfRule type="containsText" dxfId="418" priority="290" operator="containsText" text="Vencida ">
      <formula>NOT(ISERROR(SEARCH("Vencida ",P119)))</formula>
    </cfRule>
    <cfRule type="containsText" dxfId="417" priority="291" operator="containsText" text="En avance ">
      <formula>NOT(ISERROR(SEARCH("En avance ",P119)))</formula>
    </cfRule>
    <cfRule type="containsText" dxfId="416" priority="292" operator="containsText" text="Cumplida (FT)">
      <formula>NOT(ISERROR(SEARCH("Cumplida (FT)",P119)))</formula>
    </cfRule>
    <cfRule type="containsText" dxfId="415" priority="294" operator="containsText" text="No cumplida">
      <formula>NOT(ISERROR(SEARCH("No cumplida",P119)))</formula>
    </cfRule>
  </conditionalFormatting>
  <conditionalFormatting sqref="P119">
    <cfRule type="containsText" dxfId="414" priority="287" operator="containsText" text="En avance ">
      <formula>NOT(ISERROR(SEARCH("En avance ",P119)))</formula>
    </cfRule>
  </conditionalFormatting>
  <conditionalFormatting sqref="P120:P121">
    <cfRule type="cellIs" dxfId="413" priority="277" operator="equal">
      <formula>"Vencida"</formula>
    </cfRule>
    <cfRule type="cellIs" dxfId="412" priority="278" operator="equal">
      <formula>"No Cumplida"</formula>
    </cfRule>
    <cfRule type="cellIs" dxfId="411" priority="279" operator="equal">
      <formula>"En Avance"</formula>
    </cfRule>
    <cfRule type="cellIs" dxfId="410" priority="280" operator="equal">
      <formula>"Cumplida (FT)"</formula>
    </cfRule>
    <cfRule type="cellIs" dxfId="409" priority="281" operator="equal">
      <formula>"Cumplida (DT)"</formula>
    </cfRule>
    <cfRule type="cellIs" dxfId="408" priority="282" operator="equal">
      <formula>"Sin Avance"</formula>
    </cfRule>
  </conditionalFormatting>
  <conditionalFormatting sqref="P122">
    <cfRule type="cellIs" dxfId="407" priority="271" operator="equal">
      <formula>"Vencida"</formula>
    </cfRule>
    <cfRule type="cellIs" dxfId="406" priority="272" operator="equal">
      <formula>"No Cumplida"</formula>
    </cfRule>
    <cfRule type="cellIs" dxfId="405" priority="273" operator="equal">
      <formula>"En Avance"</formula>
    </cfRule>
    <cfRule type="cellIs" dxfId="404" priority="274" operator="equal">
      <formula>"Cumplida (FT)"</formula>
    </cfRule>
    <cfRule type="cellIs" dxfId="403" priority="275" operator="equal">
      <formula>"Cumplida (DT)"</formula>
    </cfRule>
    <cfRule type="cellIs" dxfId="402" priority="276" operator="equal">
      <formula>"Sin Avance"</formula>
    </cfRule>
  </conditionalFormatting>
  <conditionalFormatting sqref="P123">
    <cfRule type="cellIs" dxfId="401" priority="265" operator="equal">
      <formula>"Vencida"</formula>
    </cfRule>
    <cfRule type="cellIs" dxfId="400" priority="266" operator="equal">
      <formula>"No Cumplida"</formula>
    </cfRule>
    <cfRule type="cellIs" dxfId="399" priority="267" operator="equal">
      <formula>"En Avance"</formula>
    </cfRule>
    <cfRule type="cellIs" dxfId="398" priority="268" operator="equal">
      <formula>"Cumplida (FT)"</formula>
    </cfRule>
    <cfRule type="cellIs" dxfId="397" priority="269" operator="equal">
      <formula>"Cumplida (DT)"</formula>
    </cfRule>
    <cfRule type="cellIs" dxfId="396" priority="270" operator="equal">
      <formula>"Sin Avance"</formula>
    </cfRule>
  </conditionalFormatting>
  <conditionalFormatting sqref="P124">
    <cfRule type="cellIs" dxfId="395" priority="259" operator="equal">
      <formula>"Vencida"</formula>
    </cfRule>
    <cfRule type="cellIs" dxfId="394" priority="260" operator="equal">
      <formula>"No Cumplida"</formula>
    </cfRule>
    <cfRule type="cellIs" dxfId="393" priority="261" operator="equal">
      <formula>"En Avance"</formula>
    </cfRule>
    <cfRule type="cellIs" dxfId="392" priority="262" operator="equal">
      <formula>"Cumplida (FT)"</formula>
    </cfRule>
    <cfRule type="cellIs" dxfId="391" priority="263" operator="equal">
      <formula>"Cumplida (DT)"</formula>
    </cfRule>
    <cfRule type="cellIs" dxfId="390" priority="264" operator="equal">
      <formula>"Sin Avance"</formula>
    </cfRule>
  </conditionalFormatting>
  <conditionalFormatting sqref="P109:P112">
    <cfRule type="cellIs" dxfId="389" priority="253" operator="equal">
      <formula>"Vencida"</formula>
    </cfRule>
    <cfRule type="cellIs" dxfId="388" priority="254" operator="equal">
      <formula>"No Cumplida"</formula>
    </cfRule>
    <cfRule type="cellIs" dxfId="387" priority="255" operator="equal">
      <formula>"En Avance"</formula>
    </cfRule>
    <cfRule type="cellIs" dxfId="386" priority="256" operator="equal">
      <formula>"Cumplida (FT)"</formula>
    </cfRule>
    <cfRule type="cellIs" dxfId="385" priority="257" operator="equal">
      <formula>"Cumplida (DT)"</formula>
    </cfRule>
    <cfRule type="cellIs" dxfId="384" priority="258" operator="equal">
      <formula>"Sin Avance"</formula>
    </cfRule>
  </conditionalFormatting>
  <conditionalFormatting sqref="P158:P161">
    <cfRule type="cellIs" dxfId="383" priority="247" operator="equal">
      <formula>"Vencida"</formula>
    </cfRule>
    <cfRule type="cellIs" dxfId="382" priority="248" operator="equal">
      <formula>"No Cumplida"</formula>
    </cfRule>
    <cfRule type="cellIs" dxfId="381" priority="249" operator="equal">
      <formula>"En Avance"</formula>
    </cfRule>
    <cfRule type="cellIs" dxfId="380" priority="250" operator="equal">
      <formula>"Cumplida (FT)"</formula>
    </cfRule>
    <cfRule type="cellIs" dxfId="379" priority="251" operator="equal">
      <formula>"Cumplida (DT)"</formula>
    </cfRule>
    <cfRule type="cellIs" dxfId="378" priority="252" operator="equal">
      <formula>"Sin Avance"</formula>
    </cfRule>
  </conditionalFormatting>
  <conditionalFormatting sqref="P145">
    <cfRule type="cellIs" dxfId="377" priority="187" operator="equal">
      <formula>"Vencida"</formula>
    </cfRule>
    <cfRule type="cellIs" dxfId="376" priority="188" operator="equal">
      <formula>"No Cumplida"</formula>
    </cfRule>
    <cfRule type="cellIs" dxfId="375" priority="189" operator="equal">
      <formula>"En Avance"</formula>
    </cfRule>
    <cfRule type="cellIs" dxfId="374" priority="190" operator="equal">
      <formula>"Cumplida (FT)"</formula>
    </cfRule>
    <cfRule type="cellIs" dxfId="373" priority="191" operator="equal">
      <formula>"Cumplida (DT)"</formula>
    </cfRule>
    <cfRule type="cellIs" dxfId="372" priority="192" operator="equal">
      <formula>"Sin Avance"</formula>
    </cfRule>
  </conditionalFormatting>
  <conditionalFormatting sqref="P14">
    <cfRule type="cellIs" dxfId="371" priority="241" operator="equal">
      <formula>"Vencida"</formula>
    </cfRule>
    <cfRule type="cellIs" dxfId="370" priority="242" operator="equal">
      <formula>"No Cumplida"</formula>
    </cfRule>
    <cfRule type="cellIs" dxfId="369" priority="243" operator="equal">
      <formula>"En Avance"</formula>
    </cfRule>
    <cfRule type="cellIs" dxfId="368" priority="244" operator="equal">
      <formula>"Cumplida (FT)"</formula>
    </cfRule>
    <cfRule type="cellIs" dxfId="367" priority="245" operator="equal">
      <formula>"Cumplida (DT)"</formula>
    </cfRule>
    <cfRule type="cellIs" dxfId="366" priority="246" operator="equal">
      <formula>"Sin Avance"</formula>
    </cfRule>
  </conditionalFormatting>
  <conditionalFormatting sqref="P13">
    <cfRule type="cellIs" dxfId="365" priority="235" operator="equal">
      <formula>"Vencida"</formula>
    </cfRule>
    <cfRule type="cellIs" dxfId="364" priority="236" operator="equal">
      <formula>"No Cumplida"</formula>
    </cfRule>
    <cfRule type="cellIs" dxfId="363" priority="237" operator="equal">
      <formula>"En Avance"</formula>
    </cfRule>
    <cfRule type="cellIs" dxfId="362" priority="238" operator="equal">
      <formula>"Cumplida (FT)"</formula>
    </cfRule>
    <cfRule type="cellIs" dxfId="361" priority="239" operator="equal">
      <formula>"Cumplida (DT)"</formula>
    </cfRule>
    <cfRule type="cellIs" dxfId="360" priority="240" operator="equal">
      <formula>"Sin Avance"</formula>
    </cfRule>
  </conditionalFormatting>
  <conditionalFormatting sqref="P20">
    <cfRule type="cellIs" dxfId="359" priority="229" operator="equal">
      <formula>"Vencida"</formula>
    </cfRule>
    <cfRule type="cellIs" dxfId="358" priority="230" operator="equal">
      <formula>"No Cumplida"</formula>
    </cfRule>
    <cfRule type="cellIs" dxfId="357" priority="231" operator="equal">
      <formula>"En Avance"</formula>
    </cfRule>
    <cfRule type="cellIs" dxfId="356" priority="232" operator="equal">
      <formula>"Cumplida (FT)"</formula>
    </cfRule>
    <cfRule type="cellIs" dxfId="355" priority="233" operator="equal">
      <formula>"Cumplida (DT)"</formula>
    </cfRule>
    <cfRule type="cellIs" dxfId="354" priority="234" operator="equal">
      <formula>"Sin Avance"</formula>
    </cfRule>
  </conditionalFormatting>
  <conditionalFormatting sqref="P21">
    <cfRule type="cellIs" dxfId="353" priority="223" operator="equal">
      <formula>"Vencida"</formula>
    </cfRule>
    <cfRule type="cellIs" dxfId="352" priority="224" operator="equal">
      <formula>"No Cumplida"</formula>
    </cfRule>
    <cfRule type="cellIs" dxfId="351" priority="225" operator="equal">
      <formula>"En Avance"</formula>
    </cfRule>
    <cfRule type="cellIs" dxfId="350" priority="226" operator="equal">
      <formula>"Cumplida (FT)"</formula>
    </cfRule>
    <cfRule type="cellIs" dxfId="349" priority="227" operator="equal">
      <formula>"Cumplida (DT)"</formula>
    </cfRule>
    <cfRule type="cellIs" dxfId="348" priority="228" operator="equal">
      <formula>"Sin Avance"</formula>
    </cfRule>
  </conditionalFormatting>
  <conditionalFormatting sqref="P82">
    <cfRule type="cellIs" dxfId="347" priority="217" operator="equal">
      <formula>"Vencida"</formula>
    </cfRule>
    <cfRule type="cellIs" dxfId="346" priority="218" operator="equal">
      <formula>"No Cumplida"</formula>
    </cfRule>
    <cfRule type="cellIs" dxfId="345" priority="219" operator="equal">
      <formula>"En Avance"</formula>
    </cfRule>
    <cfRule type="cellIs" dxfId="344" priority="220" operator="equal">
      <formula>"Cumplida (FT)"</formula>
    </cfRule>
    <cfRule type="cellIs" dxfId="343" priority="221" operator="equal">
      <formula>"Cumplida (DT)"</formula>
    </cfRule>
    <cfRule type="cellIs" dxfId="342" priority="222" operator="equal">
      <formula>"Sin Avance"</formula>
    </cfRule>
  </conditionalFormatting>
  <conditionalFormatting sqref="P98">
    <cfRule type="cellIs" dxfId="341" priority="211" operator="equal">
      <formula>"Vencida"</formula>
    </cfRule>
    <cfRule type="cellIs" dxfId="340" priority="212" operator="equal">
      <formula>"No Cumplida"</formula>
    </cfRule>
    <cfRule type="cellIs" dxfId="339" priority="213" operator="equal">
      <formula>"En Avance"</formula>
    </cfRule>
    <cfRule type="cellIs" dxfId="338" priority="214" operator="equal">
      <formula>"Cumplida (FT)"</formula>
    </cfRule>
    <cfRule type="cellIs" dxfId="337" priority="215" operator="equal">
      <formula>"Cumplida (DT)"</formula>
    </cfRule>
    <cfRule type="cellIs" dxfId="336" priority="216" operator="equal">
      <formula>"Sin Avance"</formula>
    </cfRule>
  </conditionalFormatting>
  <conditionalFormatting sqref="P99">
    <cfRule type="cellIs" dxfId="335" priority="205" operator="equal">
      <formula>"Vencida"</formula>
    </cfRule>
    <cfRule type="cellIs" dxfId="334" priority="206" operator="equal">
      <formula>"No Cumplida"</formula>
    </cfRule>
    <cfRule type="cellIs" dxfId="333" priority="207" operator="equal">
      <formula>"En Avance"</formula>
    </cfRule>
    <cfRule type="cellIs" dxfId="332" priority="208" operator="equal">
      <formula>"Cumplida (FT)"</formula>
    </cfRule>
    <cfRule type="cellIs" dxfId="331" priority="209" operator="equal">
      <formula>"Cumplida (DT)"</formula>
    </cfRule>
    <cfRule type="cellIs" dxfId="330" priority="210" operator="equal">
      <formula>"Sin Avance"</formula>
    </cfRule>
  </conditionalFormatting>
  <conditionalFormatting sqref="P100">
    <cfRule type="cellIs" dxfId="329" priority="199" operator="equal">
      <formula>"Vencida"</formula>
    </cfRule>
    <cfRule type="cellIs" dxfId="328" priority="200" operator="equal">
      <formula>"No Cumplida"</formula>
    </cfRule>
    <cfRule type="cellIs" dxfId="327" priority="201" operator="equal">
      <formula>"En Avance"</formula>
    </cfRule>
    <cfRule type="cellIs" dxfId="326" priority="202" operator="equal">
      <formula>"Cumplida (FT)"</formula>
    </cfRule>
    <cfRule type="cellIs" dxfId="325" priority="203" operator="equal">
      <formula>"Cumplida (DT)"</formula>
    </cfRule>
    <cfRule type="cellIs" dxfId="324" priority="204" operator="equal">
      <formula>"Sin Avance"</formula>
    </cfRule>
  </conditionalFormatting>
  <conditionalFormatting sqref="P134">
    <cfRule type="cellIs" dxfId="323" priority="193" operator="equal">
      <formula>"Vencida"</formula>
    </cfRule>
    <cfRule type="cellIs" dxfId="322" priority="194" operator="equal">
      <formula>"No Cumplida"</formula>
    </cfRule>
    <cfRule type="cellIs" dxfId="321" priority="195" operator="equal">
      <formula>"En Avance"</formula>
    </cfRule>
    <cfRule type="cellIs" dxfId="320" priority="196" operator="equal">
      <formula>"Cumplida (FT)"</formula>
    </cfRule>
    <cfRule type="cellIs" dxfId="319" priority="197" operator="equal">
      <formula>"Cumplida (DT)"</formula>
    </cfRule>
    <cfRule type="cellIs" dxfId="318" priority="198" operator="equal">
      <formula>"Sin Avance"</formula>
    </cfRule>
  </conditionalFormatting>
  <conditionalFormatting sqref="P184">
    <cfRule type="cellIs" dxfId="317" priority="181" operator="equal">
      <formula>"Vencida"</formula>
    </cfRule>
    <cfRule type="cellIs" dxfId="316" priority="182" operator="equal">
      <formula>"No Cumplida"</formula>
    </cfRule>
    <cfRule type="cellIs" dxfId="315" priority="183" operator="equal">
      <formula>"En Avance"</formula>
    </cfRule>
    <cfRule type="cellIs" dxfId="314" priority="184" operator="equal">
      <formula>"Cumplida (FT)"</formula>
    </cfRule>
    <cfRule type="cellIs" dxfId="313" priority="185" operator="equal">
      <formula>"Cumplida (DT)"</formula>
    </cfRule>
    <cfRule type="cellIs" dxfId="312" priority="186" operator="equal">
      <formula>"Sin Avance"</formula>
    </cfRule>
  </conditionalFormatting>
  <conditionalFormatting sqref="P170">
    <cfRule type="cellIs" dxfId="311" priority="175" operator="equal">
      <formula>"Vencida"</formula>
    </cfRule>
    <cfRule type="cellIs" dxfId="310" priority="176" operator="equal">
      <formula>"No Cumplida"</formula>
    </cfRule>
    <cfRule type="cellIs" dxfId="309" priority="177" operator="equal">
      <formula>"En Avance"</formula>
    </cfRule>
    <cfRule type="cellIs" dxfId="308" priority="178" operator="equal">
      <formula>"Cumplida (FT)"</formula>
    </cfRule>
    <cfRule type="cellIs" dxfId="307" priority="179" operator="equal">
      <formula>"Cumplida (DT)"</formula>
    </cfRule>
    <cfRule type="cellIs" dxfId="306" priority="180" operator="equal">
      <formula>"Sin Avance"</formula>
    </cfRule>
  </conditionalFormatting>
  <conditionalFormatting sqref="P172">
    <cfRule type="cellIs" dxfId="305" priority="169" operator="equal">
      <formula>"Vencida"</formula>
    </cfRule>
    <cfRule type="cellIs" dxfId="304" priority="170" operator="equal">
      <formula>"No Cumplida"</formula>
    </cfRule>
    <cfRule type="cellIs" dxfId="303" priority="171" operator="equal">
      <formula>"En Avance"</formula>
    </cfRule>
    <cfRule type="cellIs" dxfId="302" priority="172" operator="equal">
      <formula>"Cumplida (FT)"</formula>
    </cfRule>
    <cfRule type="cellIs" dxfId="301" priority="173" operator="equal">
      <formula>"Cumplida (DT)"</formula>
    </cfRule>
    <cfRule type="cellIs" dxfId="300" priority="174" operator="equal">
      <formula>"Sin Avance"</formula>
    </cfRule>
  </conditionalFormatting>
  <conditionalFormatting sqref="P15">
    <cfRule type="cellIs" dxfId="299" priority="163" operator="equal">
      <formula>"Vencida"</formula>
    </cfRule>
    <cfRule type="cellIs" dxfId="298" priority="164" operator="equal">
      <formula>"No Cumplida"</formula>
    </cfRule>
    <cfRule type="cellIs" dxfId="297" priority="165" operator="equal">
      <formula>"En Avance"</formula>
    </cfRule>
    <cfRule type="cellIs" dxfId="296" priority="166" operator="equal">
      <formula>"Cumplida (FT)"</formula>
    </cfRule>
    <cfRule type="cellIs" dxfId="295" priority="167" operator="equal">
      <formula>"Cumplida (DT)"</formula>
    </cfRule>
    <cfRule type="cellIs" dxfId="294" priority="168" operator="equal">
      <formula>"Sin Avance"</formula>
    </cfRule>
  </conditionalFormatting>
  <conditionalFormatting sqref="P16">
    <cfRule type="cellIs" dxfId="293" priority="157" operator="equal">
      <formula>"Vencida"</formula>
    </cfRule>
    <cfRule type="cellIs" dxfId="292" priority="158" operator="equal">
      <formula>"No Cumplida"</formula>
    </cfRule>
    <cfRule type="cellIs" dxfId="291" priority="159" operator="equal">
      <formula>"En Avance"</formula>
    </cfRule>
    <cfRule type="cellIs" dxfId="290" priority="160" operator="equal">
      <formula>"Cumplida (FT)"</formula>
    </cfRule>
    <cfRule type="cellIs" dxfId="289" priority="161" operator="equal">
      <formula>"Cumplida (DT)"</formula>
    </cfRule>
    <cfRule type="cellIs" dxfId="288" priority="162" operator="equal">
      <formula>"Sin Avance"</formula>
    </cfRule>
  </conditionalFormatting>
  <conditionalFormatting sqref="P17">
    <cfRule type="cellIs" dxfId="287" priority="151" operator="equal">
      <formula>"Vencida"</formula>
    </cfRule>
    <cfRule type="cellIs" dxfId="286" priority="152" operator="equal">
      <formula>"No Cumplida"</formula>
    </cfRule>
    <cfRule type="cellIs" dxfId="285" priority="153" operator="equal">
      <formula>"En Avance"</formula>
    </cfRule>
    <cfRule type="cellIs" dxfId="284" priority="154" operator="equal">
      <formula>"Cumplida (FT)"</formula>
    </cfRule>
    <cfRule type="cellIs" dxfId="283" priority="155" operator="equal">
      <formula>"Cumplida (DT)"</formula>
    </cfRule>
    <cfRule type="cellIs" dxfId="282" priority="156" operator="equal">
      <formula>"Sin Avance"</formula>
    </cfRule>
  </conditionalFormatting>
  <conditionalFormatting sqref="P22">
    <cfRule type="cellIs" dxfId="281" priority="145" operator="equal">
      <formula>"Vencida"</formula>
    </cfRule>
    <cfRule type="cellIs" dxfId="280" priority="146" operator="equal">
      <formula>"No Cumplida"</formula>
    </cfRule>
    <cfRule type="cellIs" dxfId="279" priority="147" operator="equal">
      <formula>"En Avance"</formula>
    </cfRule>
    <cfRule type="cellIs" dxfId="278" priority="148" operator="equal">
      <formula>"Cumplida (FT)"</formula>
    </cfRule>
    <cfRule type="cellIs" dxfId="277" priority="149" operator="equal">
      <formula>"Cumplida (DT)"</formula>
    </cfRule>
    <cfRule type="cellIs" dxfId="276" priority="150" operator="equal">
      <formula>"Sin Avance"</formula>
    </cfRule>
  </conditionalFormatting>
  <conditionalFormatting sqref="P52">
    <cfRule type="cellIs" dxfId="275" priority="139" operator="equal">
      <formula>"Vencida"</formula>
    </cfRule>
    <cfRule type="cellIs" dxfId="274" priority="140" operator="equal">
      <formula>"No Cumplida"</formula>
    </cfRule>
    <cfRule type="cellIs" dxfId="273" priority="141" operator="equal">
      <formula>"En Avance"</formula>
    </cfRule>
    <cfRule type="cellIs" dxfId="272" priority="142" operator="equal">
      <formula>"Cumplida (FT)"</formula>
    </cfRule>
    <cfRule type="cellIs" dxfId="271" priority="143" operator="equal">
      <formula>"Cumplida (DT)"</formula>
    </cfRule>
    <cfRule type="cellIs" dxfId="270" priority="144" operator="equal">
      <formula>"Sin Avance"</formula>
    </cfRule>
  </conditionalFormatting>
  <conditionalFormatting sqref="P51">
    <cfRule type="containsText" dxfId="269" priority="135" operator="containsText" text="Vencida ">
      <formula>NOT(ISERROR(SEARCH("Vencida ",P51)))</formula>
    </cfRule>
    <cfRule type="containsText" dxfId="268" priority="136" operator="containsText" text="En avance ">
      <formula>NOT(ISERROR(SEARCH("En avance ",P51)))</formula>
    </cfRule>
    <cfRule type="containsText" dxfId="267" priority="137" operator="containsText" text="Cumplida (FT)">
      <formula>NOT(ISERROR(SEARCH("Cumplida (FT)",P51)))</formula>
    </cfRule>
    <cfRule type="containsText" dxfId="266" priority="138" operator="containsText" text="No cumplida">
      <formula>NOT(ISERROR(SEARCH("No cumplida",P51)))</formula>
    </cfRule>
  </conditionalFormatting>
  <conditionalFormatting sqref="P51">
    <cfRule type="containsText" dxfId="265" priority="134" operator="containsText" text="En avance ">
      <formula>NOT(ISERROR(SEARCH("En avance ",P51)))</formula>
    </cfRule>
  </conditionalFormatting>
  <conditionalFormatting sqref="P53">
    <cfRule type="cellIs" dxfId="264" priority="121" operator="equal">
      <formula>"Vencida"</formula>
    </cfRule>
    <cfRule type="cellIs" dxfId="263" priority="122" operator="equal">
      <formula>"No Cumplida"</formula>
    </cfRule>
    <cfRule type="cellIs" dxfId="262" priority="123" operator="equal">
      <formula>"En Avance"</formula>
    </cfRule>
    <cfRule type="cellIs" dxfId="261" priority="124" operator="equal">
      <formula>"Cumplida (FT)"</formula>
    </cfRule>
    <cfRule type="cellIs" dxfId="260" priority="125" operator="equal">
      <formula>"Cumplida (DT)"</formula>
    </cfRule>
    <cfRule type="cellIs" dxfId="259" priority="126" operator="equal">
      <formula>"Sin Avance"</formula>
    </cfRule>
  </conditionalFormatting>
  <conditionalFormatting sqref="P54">
    <cfRule type="cellIs" dxfId="258" priority="115" operator="equal">
      <formula>"Vencida"</formula>
    </cfRule>
    <cfRule type="cellIs" dxfId="257" priority="116" operator="equal">
      <formula>"No Cumplida"</formula>
    </cfRule>
    <cfRule type="cellIs" dxfId="256" priority="117" operator="equal">
      <formula>"En Avance"</formula>
    </cfRule>
    <cfRule type="cellIs" dxfId="255" priority="118" operator="equal">
      <formula>"Cumplida (FT)"</formula>
    </cfRule>
    <cfRule type="cellIs" dxfId="254" priority="119" operator="equal">
      <formula>"Cumplida (DT)"</formula>
    </cfRule>
    <cfRule type="cellIs" dxfId="253" priority="120" operator="equal">
      <formula>"Sin Avance"</formula>
    </cfRule>
  </conditionalFormatting>
  <conditionalFormatting sqref="P60">
    <cfRule type="cellIs" dxfId="252" priority="109" operator="equal">
      <formula>"Vencida"</formula>
    </cfRule>
    <cfRule type="cellIs" dxfId="251" priority="110" operator="equal">
      <formula>"No Cumplida"</formula>
    </cfRule>
    <cfRule type="cellIs" dxfId="250" priority="111" operator="equal">
      <formula>"En Avance"</formula>
    </cfRule>
    <cfRule type="cellIs" dxfId="249" priority="112" operator="equal">
      <formula>"Cumplida (FT)"</formula>
    </cfRule>
    <cfRule type="cellIs" dxfId="248" priority="113" operator="equal">
      <formula>"Cumplida (DT)"</formula>
    </cfRule>
    <cfRule type="cellIs" dxfId="247" priority="114" operator="equal">
      <formula>"Sin Avance"</formula>
    </cfRule>
  </conditionalFormatting>
  <conditionalFormatting sqref="P61">
    <cfRule type="cellIs" dxfId="246" priority="103" operator="equal">
      <formula>"Vencida"</formula>
    </cfRule>
    <cfRule type="cellIs" dxfId="245" priority="104" operator="equal">
      <formula>"No Cumplida"</formula>
    </cfRule>
    <cfRule type="cellIs" dxfId="244" priority="105" operator="equal">
      <formula>"En Avance"</formula>
    </cfRule>
    <cfRule type="cellIs" dxfId="243" priority="106" operator="equal">
      <formula>"Cumplida (FT)"</formula>
    </cfRule>
    <cfRule type="cellIs" dxfId="242" priority="107" operator="equal">
      <formula>"Cumplida (DT)"</formula>
    </cfRule>
    <cfRule type="cellIs" dxfId="241" priority="108" operator="equal">
      <formula>"Sin Avance"</formula>
    </cfRule>
  </conditionalFormatting>
  <conditionalFormatting sqref="P59">
    <cfRule type="containsText" dxfId="240" priority="98" operator="containsText" text="Vencida ">
      <formula>NOT(ISERROR(SEARCH("Vencida ",P59)))</formula>
    </cfRule>
    <cfRule type="containsText" dxfId="239" priority="99" operator="containsText" text="En avance ">
      <formula>NOT(ISERROR(SEARCH("En avance ",P59)))</formula>
    </cfRule>
    <cfRule type="containsText" dxfId="238" priority="100" operator="containsText" text="Cumplida (FT)">
      <formula>NOT(ISERROR(SEARCH("Cumplida (FT)",P59)))</formula>
    </cfRule>
    <cfRule type="containsText" dxfId="237" priority="102" operator="containsText" text="No cumplida">
      <formula>NOT(ISERROR(SEARCH("No cumplida",P59)))</formula>
    </cfRule>
  </conditionalFormatting>
  <conditionalFormatting sqref="P59">
    <cfRule type="containsText" dxfId="236" priority="95" operator="containsText" text="En avance ">
      <formula>NOT(ISERROR(SEARCH("En avance ",P59)))</formula>
    </cfRule>
  </conditionalFormatting>
  <conditionalFormatting sqref="P67">
    <cfRule type="cellIs" dxfId="235" priority="85" operator="equal">
      <formula>"Vencida"</formula>
    </cfRule>
    <cfRule type="cellIs" dxfId="234" priority="86" operator="equal">
      <formula>"No Cumplida"</formula>
    </cfRule>
    <cfRule type="cellIs" dxfId="233" priority="87" operator="equal">
      <formula>"En Avance"</formula>
    </cfRule>
    <cfRule type="cellIs" dxfId="232" priority="88" operator="equal">
      <formula>"Cumplida (FT)"</formula>
    </cfRule>
    <cfRule type="cellIs" dxfId="231" priority="89" operator="equal">
      <formula>"Cumplida (DT)"</formula>
    </cfRule>
    <cfRule type="cellIs" dxfId="230" priority="90" operator="equal">
      <formula>"Sin Avance"</formula>
    </cfRule>
  </conditionalFormatting>
  <conditionalFormatting sqref="P68">
    <cfRule type="cellIs" dxfId="229" priority="79" operator="equal">
      <formula>"Vencida"</formula>
    </cfRule>
    <cfRule type="cellIs" dxfId="228" priority="80" operator="equal">
      <formula>"No Cumplida"</formula>
    </cfRule>
    <cfRule type="cellIs" dxfId="227" priority="81" operator="equal">
      <formula>"En Avance"</formula>
    </cfRule>
    <cfRule type="cellIs" dxfId="226" priority="82" operator="equal">
      <formula>"Cumplida (FT)"</formula>
    </cfRule>
    <cfRule type="cellIs" dxfId="225" priority="83" operator="equal">
      <formula>"Cumplida (DT)"</formula>
    </cfRule>
    <cfRule type="cellIs" dxfId="224" priority="84" operator="equal">
      <formula>"Sin Avance"</formula>
    </cfRule>
  </conditionalFormatting>
  <conditionalFormatting sqref="P74">
    <cfRule type="cellIs" dxfId="223" priority="73" operator="equal">
      <formula>"Vencida"</formula>
    </cfRule>
    <cfRule type="cellIs" dxfId="222" priority="74" operator="equal">
      <formula>"No Cumplida"</formula>
    </cfRule>
    <cfRule type="cellIs" dxfId="221" priority="75" operator="equal">
      <formula>"En Avance"</formula>
    </cfRule>
    <cfRule type="cellIs" dxfId="220" priority="76" operator="equal">
      <formula>"Cumplida (FT)"</formula>
    </cfRule>
    <cfRule type="cellIs" dxfId="219" priority="77" operator="equal">
      <formula>"Cumplida (DT)"</formula>
    </cfRule>
    <cfRule type="cellIs" dxfId="218" priority="78" operator="equal">
      <formula>"Sin Avance"</formula>
    </cfRule>
  </conditionalFormatting>
  <conditionalFormatting sqref="P83">
    <cfRule type="cellIs" dxfId="217" priority="67" operator="equal">
      <formula>"Vencida"</formula>
    </cfRule>
    <cfRule type="cellIs" dxfId="216" priority="68" operator="equal">
      <formula>"No Cumplida"</formula>
    </cfRule>
    <cfRule type="cellIs" dxfId="215" priority="69" operator="equal">
      <formula>"En Avance"</formula>
    </cfRule>
    <cfRule type="cellIs" dxfId="214" priority="70" operator="equal">
      <formula>"Cumplida (FT)"</formula>
    </cfRule>
    <cfRule type="cellIs" dxfId="213" priority="71" operator="equal">
      <formula>"Cumplida (DT)"</formula>
    </cfRule>
    <cfRule type="cellIs" dxfId="212" priority="72" operator="equal">
      <formula>"Sin Avance"</formula>
    </cfRule>
  </conditionalFormatting>
  <conditionalFormatting sqref="P102">
    <cfRule type="cellIs" dxfId="211" priority="61" operator="equal">
      <formula>"Vencida"</formula>
    </cfRule>
    <cfRule type="cellIs" dxfId="210" priority="62" operator="equal">
      <formula>"No Cumplida"</formula>
    </cfRule>
    <cfRule type="cellIs" dxfId="209" priority="63" operator="equal">
      <formula>"En Avance"</formula>
    </cfRule>
    <cfRule type="cellIs" dxfId="208" priority="64" operator="equal">
      <formula>"Cumplida (FT)"</formula>
    </cfRule>
    <cfRule type="cellIs" dxfId="207" priority="65" operator="equal">
      <formula>"Cumplida (DT)"</formula>
    </cfRule>
    <cfRule type="cellIs" dxfId="206" priority="66" operator="equal">
      <formula>"Sin Avance"</formula>
    </cfRule>
  </conditionalFormatting>
  <conditionalFormatting sqref="P101">
    <cfRule type="cellIs" dxfId="205" priority="55" operator="equal">
      <formula>"Vencida"</formula>
    </cfRule>
    <cfRule type="cellIs" dxfId="204" priority="56" operator="equal">
      <formula>"No Cumplida"</formula>
    </cfRule>
    <cfRule type="cellIs" dxfId="203" priority="57" operator="equal">
      <formula>"En Avance"</formula>
    </cfRule>
    <cfRule type="cellIs" dxfId="202" priority="58" operator="equal">
      <formula>"Cumplida (FT)"</formula>
    </cfRule>
    <cfRule type="cellIs" dxfId="201" priority="59" operator="equal">
      <formula>"Cumplida (DT)"</formula>
    </cfRule>
    <cfRule type="cellIs" dxfId="200" priority="60" operator="equal">
      <formula>"Sin Avance"</formula>
    </cfRule>
  </conditionalFormatting>
  <conditionalFormatting sqref="P115">
    <cfRule type="cellIs" dxfId="199" priority="49" operator="equal">
      <formula>"Vencida"</formula>
    </cfRule>
    <cfRule type="cellIs" dxfId="198" priority="50" operator="equal">
      <formula>"No Cumplida"</formula>
    </cfRule>
    <cfRule type="cellIs" dxfId="197" priority="51" operator="equal">
      <formula>"En Avance"</formula>
    </cfRule>
    <cfRule type="cellIs" dxfId="196" priority="52" operator="equal">
      <formula>"Cumplida (FT)"</formula>
    </cfRule>
    <cfRule type="cellIs" dxfId="195" priority="53" operator="equal">
      <formula>"Cumplida (DT)"</formula>
    </cfRule>
    <cfRule type="cellIs" dxfId="194" priority="54" operator="equal">
      <formula>"Sin Avance"</formula>
    </cfRule>
  </conditionalFormatting>
  <conditionalFormatting sqref="P157">
    <cfRule type="cellIs" dxfId="193" priority="43" operator="equal">
      <formula>"Vencida"</formula>
    </cfRule>
    <cfRule type="cellIs" dxfId="192" priority="44" operator="equal">
      <formula>"No Cumplida"</formula>
    </cfRule>
    <cfRule type="cellIs" dxfId="191" priority="45" operator="equal">
      <formula>"En Avance"</formula>
    </cfRule>
    <cfRule type="cellIs" dxfId="190" priority="46" operator="equal">
      <formula>"Cumplida (FT)"</formula>
    </cfRule>
    <cfRule type="cellIs" dxfId="189" priority="47" operator="equal">
      <formula>"Cumplida (DT)"</formula>
    </cfRule>
    <cfRule type="cellIs" dxfId="188" priority="48" operator="equal">
      <formula>"Sin Avance"</formula>
    </cfRule>
  </conditionalFormatting>
  <conditionalFormatting sqref="P180">
    <cfRule type="cellIs" dxfId="187" priority="37" operator="equal">
      <formula>"Vencida"</formula>
    </cfRule>
    <cfRule type="cellIs" dxfId="186" priority="38" operator="equal">
      <formula>"No Cumplida"</formula>
    </cfRule>
    <cfRule type="cellIs" dxfId="185" priority="39" operator="equal">
      <formula>"En Avance"</formula>
    </cfRule>
    <cfRule type="cellIs" dxfId="184" priority="40" operator="equal">
      <formula>"Cumplida (FT)"</formula>
    </cfRule>
    <cfRule type="cellIs" dxfId="183" priority="41" operator="equal">
      <formula>"Cumplida (DT)"</formula>
    </cfRule>
    <cfRule type="cellIs" dxfId="182" priority="42" operator="equal">
      <formula>"Sin Avance"</formula>
    </cfRule>
  </conditionalFormatting>
  <conditionalFormatting sqref="P47">
    <cfRule type="cellIs" dxfId="181" priority="31" operator="equal">
      <formula>"Vencida"</formula>
    </cfRule>
    <cfRule type="cellIs" dxfId="180" priority="32" operator="equal">
      <formula>"No Cumplida"</formula>
    </cfRule>
    <cfRule type="cellIs" dxfId="179" priority="33" operator="equal">
      <formula>"En Avance"</formula>
    </cfRule>
    <cfRule type="cellIs" dxfId="178" priority="34" operator="equal">
      <formula>"Cumplida (FT)"</formula>
    </cfRule>
    <cfRule type="cellIs" dxfId="177" priority="35" operator="equal">
      <formula>"Cumplida (DT)"</formula>
    </cfRule>
    <cfRule type="cellIs" dxfId="176" priority="36" operator="equal">
      <formula>"Sin Avance"</formula>
    </cfRule>
  </conditionalFormatting>
  <conditionalFormatting sqref="P78">
    <cfRule type="cellIs" dxfId="175" priority="25" operator="equal">
      <formula>"Vencida"</formula>
    </cfRule>
    <cfRule type="cellIs" dxfId="174" priority="26" operator="equal">
      <formula>"No Cumplida"</formula>
    </cfRule>
    <cfRule type="cellIs" dxfId="173" priority="27" operator="equal">
      <formula>"En Avance"</formula>
    </cfRule>
    <cfRule type="cellIs" dxfId="172" priority="28" operator="equal">
      <formula>"Cumplida (FT)"</formula>
    </cfRule>
    <cfRule type="cellIs" dxfId="171" priority="29" operator="equal">
      <formula>"Cumplida (DT)"</formula>
    </cfRule>
    <cfRule type="cellIs" dxfId="170" priority="30" operator="equal">
      <formula>"Sin Avance"</formula>
    </cfRule>
  </conditionalFormatting>
  <conditionalFormatting sqref="P79">
    <cfRule type="cellIs" dxfId="169" priority="19" operator="equal">
      <formula>"Vencida"</formula>
    </cfRule>
    <cfRule type="cellIs" dxfId="168" priority="20" operator="equal">
      <formula>"No Cumplida"</formula>
    </cfRule>
    <cfRule type="cellIs" dxfId="167" priority="21" operator="equal">
      <formula>"En Avance"</formula>
    </cfRule>
    <cfRule type="cellIs" dxfId="166" priority="22" operator="equal">
      <formula>"Cumplida (FT)"</formula>
    </cfRule>
    <cfRule type="cellIs" dxfId="165" priority="23" operator="equal">
      <formula>"Cumplida (DT)"</formula>
    </cfRule>
    <cfRule type="cellIs" dxfId="164" priority="24" operator="equal">
      <formula>"Sin Avance"</formula>
    </cfRule>
  </conditionalFormatting>
  <conditionalFormatting sqref="P80">
    <cfRule type="cellIs" dxfId="163" priority="13" operator="equal">
      <formula>"Vencida"</formula>
    </cfRule>
    <cfRule type="cellIs" dxfId="162" priority="14" operator="equal">
      <formula>"No Cumplida"</formula>
    </cfRule>
    <cfRule type="cellIs" dxfId="161" priority="15" operator="equal">
      <formula>"En Avance"</formula>
    </cfRule>
    <cfRule type="cellIs" dxfId="160" priority="16" operator="equal">
      <formula>"Cumplida (FT)"</formula>
    </cfRule>
    <cfRule type="cellIs" dxfId="159" priority="17" operator="equal">
      <formula>"Cumplida (DT)"</formula>
    </cfRule>
    <cfRule type="cellIs" dxfId="158" priority="18" operator="equal">
      <formula>"Sin Avance"</formula>
    </cfRule>
  </conditionalFormatting>
  <conditionalFormatting sqref="P126">
    <cfRule type="cellIs" dxfId="157" priority="7" operator="equal">
      <formula>"Vencida"</formula>
    </cfRule>
    <cfRule type="cellIs" dxfId="156" priority="8" operator="equal">
      <formula>"No Cumplida"</formula>
    </cfRule>
    <cfRule type="cellIs" dxfId="155" priority="9" operator="equal">
      <formula>"En Avance"</formula>
    </cfRule>
    <cfRule type="cellIs" dxfId="154" priority="10" operator="equal">
      <formula>"Cumplida (FT)"</formula>
    </cfRule>
    <cfRule type="cellIs" dxfId="153" priority="11" operator="equal">
      <formula>"Cumplida (DT)"</formula>
    </cfRule>
    <cfRule type="cellIs" dxfId="152" priority="12" operator="equal">
      <formula>"Sin Avance"</formula>
    </cfRule>
  </conditionalFormatting>
  <conditionalFormatting sqref="P96">
    <cfRule type="cellIs" dxfId="151" priority="1" operator="equal">
      <formula>"Vencida"</formula>
    </cfRule>
    <cfRule type="cellIs" dxfId="150" priority="2" operator="equal">
      <formula>"No Cumplida"</formula>
    </cfRule>
    <cfRule type="cellIs" dxfId="149" priority="3" operator="equal">
      <formula>"En Avance"</formula>
    </cfRule>
    <cfRule type="cellIs" dxfId="148" priority="4" operator="equal">
      <formula>"Cumplida (FT)"</formula>
    </cfRule>
    <cfRule type="cellIs" dxfId="147" priority="5" operator="equal">
      <formula>"Cumplida (DT)"</formula>
    </cfRule>
    <cfRule type="cellIs" dxfId="146" priority="6" operator="equal">
      <formula>"Sin Avance"</formula>
    </cfRule>
  </conditionalFormatting>
  <dataValidations count="1">
    <dataValidation type="list" allowBlank="1" showInputMessage="1" showErrorMessage="1" sqref="I80:I89 I36:I47 I27:I32 I5:I10 I113:I185">
      <formula1>"SDG,REG,CZ"</formula1>
    </dataValidation>
  </dataValidations>
  <printOptions horizontalCentered="1"/>
  <pageMargins left="0.70866141732283472" right="0.70866141732283472" top="0.74803149606299213" bottom="0.74803149606299213" header="0.31496062992125984" footer="0.31496062992125984"/>
  <pageSetup paperSize="9" scale="24"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78C0D931-6437-407d-A8EE-F0AAD7539E65}">
      <x14:conditionalFormattings>
        <x14:conditionalFormatting xmlns:xm="http://schemas.microsoft.com/office/excel/2006/main">
          <x14:cfRule type="cellIs" priority="612" operator="equal" id="{BD8B15F8-B8A8-4EBC-BBD3-63DABBA47B99}">
            <xm:f>'\Users\Maritza.Beltran\AppData\Local\Microsoft\Windows\INetCache\Content.Outlook\P86LDKLA\[Sgto_PAAC_30_abril_2020_805.xlsx]Hoja2'!#REF!</xm:f>
            <x14:dxf>
              <fill>
                <patternFill>
                  <bgColor rgb="FF00B050"/>
                </patternFill>
              </fill>
            </x14:dxf>
          </x14:cfRule>
          <xm:sqref>P87 P174:P176 P149 P154 P127 P138 P178 P113 P162:P167 P152 P143:P144 P140:P141 P129:P133 P116 P97 P89:P90 P81 P84 P135 P146 P156 P103:P104</xm:sqref>
        </x14:conditionalFormatting>
        <x14:conditionalFormatting xmlns:xm="http://schemas.microsoft.com/office/excel/2006/main">
          <x14:cfRule type="containsText" priority="597" operator="containsText" id="{CB1C8485-758B-441C-8A5A-57C0A63C67AD}">
            <xm:f>NOT(ISERROR(SEARCH('\Users\Maritza.Beltran\AppData\Local\Microsoft\Windows\INetCache\Content.Outlook\P86LDKLA\[Sgto_PAAC_30_abril_2020_805.xlsx]Hoja2'!#REF!,P81)))</xm:f>
            <xm:f>'\Users\Maritza.Beltran\AppData\Local\Microsoft\Windows\INetCache\Content.Outlook\P86LDKLA\[Sgto_PAAC_30_abril_2020_805.xlsx]Hoja2'!#REF!</xm:f>
            <x14:dxf>
              <fill>
                <patternFill>
                  <bgColor rgb="FFFF0000"/>
                </patternFill>
              </fill>
            </x14:dxf>
          </x14:cfRule>
          <x14:cfRule type="containsText" priority="598" operator="containsText" id="{CB634AF3-186B-46FA-80E6-BDBD19F084EF}">
            <xm:f>NOT(ISERROR(SEARCH('\Users\Maritza.Beltran\AppData\Local\Microsoft\Windows\INetCache\Content.Outlook\P86LDKLA\[Sgto_PAAC_30_abril_2020_805.xlsx]Hoja2'!#REF!,P81)))</xm:f>
            <xm:f>'\Users\Maritza.Beltran\AppData\Local\Microsoft\Windows\INetCache\Content.Outlook\P86LDKLA\[Sgto_PAAC_30_abril_2020_805.xlsx]Hoja2'!#REF!</xm:f>
            <x14:dxf>
              <fill>
                <patternFill>
                  <bgColor theme="0" tint="-0.14996795556505021"/>
                </patternFill>
              </fill>
            </x14:dxf>
          </x14:cfRule>
          <x14:cfRule type="containsText" priority="599" operator="containsText" id="{8552EED4-902F-44A9-B133-5118602EB43C}">
            <xm:f>NOT(ISERROR(SEARCH('\Users\Maritza.Beltran\AppData\Local\Microsoft\Windows\INetCache\Content.Outlook\P86LDKLA\[Sgto_PAAC_30_abril_2020_805.xlsx]Hoja2'!#REF!,P81)))</xm:f>
            <xm:f>'\Users\Maritza.Beltran\AppData\Local\Microsoft\Windows\INetCache\Content.Outlook\P86LDKLA\[Sgto_PAAC_30_abril_2020_805.xlsx]Hoja2'!#REF!</xm:f>
            <x14:dxf>
              <fill>
                <patternFill>
                  <bgColor rgb="FFFFFF00"/>
                </patternFill>
              </fill>
            </x14:dxf>
          </x14:cfRule>
          <x14:cfRule type="containsText" priority="600" operator="containsText" id="{96860B96-8908-4DFD-9734-32612892E2B5}">
            <xm:f>NOT(ISERROR(SEARCH('\Users\Maritza.Beltran\AppData\Local\Microsoft\Windows\INetCache\Content.Outlook\P86LDKLA\[Sgto_PAAC_30_abril_2020_805.xlsx]Hoja2'!#REF!,P81)))</xm:f>
            <xm:f>'\Users\Maritza.Beltran\AppData\Local\Microsoft\Windows\INetCache\Content.Outlook\P86LDKLA\[Sgto_PAAC_30_abril_2020_805.xlsx]Hoja2'!#REF!</xm:f>
            <x14:dxf>
              <fill>
                <patternFill>
                  <bgColor rgb="FF92D050"/>
                </patternFill>
              </fill>
            </x14:dxf>
          </x14:cfRule>
          <x14:cfRule type="containsText" priority="602" operator="containsText" id="{E26E7386-F27F-48B6-A9C2-FF2CD9B94164}">
            <xm:f>NOT(ISERROR(SEARCH('\Users\Maritza.Beltran\AppData\Local\Microsoft\Windows\INetCache\Content.Outlook\P86LDKLA\[Sgto_PAAC_30_abril_2020_805.xlsx]Hoja2'!#REF!,P81)))</xm:f>
            <xm:f>'\Users\Maritza.Beltran\AppData\Local\Microsoft\Windows\INetCache\Content.Outlook\P86LDKLA\[Sgto_PAAC_30_abril_2020_805.xlsx]Hoja2'!#REF!</xm:f>
            <x14:dxf>
              <fill>
                <patternFill>
                  <bgColor rgb="FF00B050"/>
                </patternFill>
              </fill>
            </x14:dxf>
          </x14:cfRule>
          <x14:cfRule type="containsText" priority="603" operator="containsText" id="{A9FB38D5-F24B-4F9B-B418-32F738CED277}">
            <xm:f>NOT(ISERROR(SEARCH('\Users\Maritza.Beltran\AppData\Local\Microsoft\Windows\INetCache\Content.Outlook\P86LDKLA\[Sgto_PAAC_30_abril_2020_805.xlsx]Hoja2'!#REF!,P81)))</xm:f>
            <xm:f>'\Users\Maritza.Beltran\AppData\Local\Microsoft\Windows\INetCache\Content.Outlook\P86LDKLA\[Sgto_PAAC_30_abril_2020_805.xlsx]Hoja2'!#REF!</xm:f>
            <x14:dxf>
              <font>
                <color rgb="FF9C0006"/>
              </font>
              <fill>
                <patternFill>
                  <bgColor rgb="FFFFC7CE"/>
                </patternFill>
              </fill>
            </x14:dxf>
          </x14:cfRule>
          <xm:sqref>P87 P174:P176 P149 P154 P127 P138 P178 P113 P162:P167 P152 P143:P144 P140:P141 P129:P133 P116 P97 P89:P90 P81 P84 P135 P146 P156 P103:P104</xm:sqref>
        </x14:conditionalFormatting>
        <x14:conditionalFormatting xmlns:xm="http://schemas.microsoft.com/office/excel/2006/main">
          <x14:cfRule type="cellIs" priority="595" operator="equal" id="{081F881C-90A0-4B50-AB9B-163B5FF2FF9B}">
            <xm:f>'\Users\Maritza.Beltran\AppData\Local\Microsoft\Windows\INetCache\Content.Outlook\P86LDKLA\[Sgto_PAAC_30_abril_2020_805.xlsx]Hoja2'!#REF!</xm:f>
            <x14:dxf>
              <fill>
                <patternFill>
                  <bgColor rgb="FF00B050"/>
                </patternFill>
              </fill>
            </x14:dxf>
          </x14:cfRule>
          <xm:sqref>P5</xm:sqref>
        </x14:conditionalFormatting>
        <x14:conditionalFormatting xmlns:xm="http://schemas.microsoft.com/office/excel/2006/main">
          <x14:cfRule type="containsText" priority="585" operator="containsText" id="{028802D7-C9CF-45E3-8492-2247B121DC1E}">
            <xm:f>NOT(ISERROR(SEARCH('\Users\Maritza.Beltran\AppData\Local\Microsoft\Windows\INetCache\Content.Outlook\P86LDKLA\[Sgto_PAAC_30_abril_2020_805.xlsx]Hoja2'!#REF!,P5)))</xm:f>
            <xm:f>'\Users\Maritza.Beltran\AppData\Local\Microsoft\Windows\INetCache\Content.Outlook\P86LDKLA\[Sgto_PAAC_30_abril_2020_805.xlsx]Hoja2'!#REF!</xm:f>
            <x14:dxf>
              <fill>
                <patternFill>
                  <bgColor rgb="FFFF0000"/>
                </patternFill>
              </fill>
            </x14:dxf>
          </x14:cfRule>
          <x14:cfRule type="containsText" priority="586" operator="containsText" id="{3D75827D-4F2A-46D0-A7E1-C98FDA2A8824}">
            <xm:f>NOT(ISERROR(SEARCH('\Users\Maritza.Beltran\AppData\Local\Microsoft\Windows\INetCache\Content.Outlook\P86LDKLA\[Sgto_PAAC_30_abril_2020_805.xlsx]Hoja2'!#REF!,P5)))</xm:f>
            <xm:f>'\Users\Maritza.Beltran\AppData\Local\Microsoft\Windows\INetCache\Content.Outlook\P86LDKLA\[Sgto_PAAC_30_abril_2020_805.xlsx]Hoja2'!#REF!</xm:f>
            <x14:dxf>
              <fill>
                <patternFill>
                  <bgColor theme="0" tint="-0.14996795556505021"/>
                </patternFill>
              </fill>
            </x14:dxf>
          </x14:cfRule>
          <x14:cfRule type="containsText" priority="587" operator="containsText" id="{A7875254-2727-4038-87D2-4E46E4461195}">
            <xm:f>NOT(ISERROR(SEARCH('\Users\Maritza.Beltran\AppData\Local\Microsoft\Windows\INetCache\Content.Outlook\P86LDKLA\[Sgto_PAAC_30_abril_2020_805.xlsx]Hoja2'!#REF!,P5)))</xm:f>
            <xm:f>'\Users\Maritza.Beltran\AppData\Local\Microsoft\Windows\INetCache\Content.Outlook\P86LDKLA\[Sgto_PAAC_30_abril_2020_805.xlsx]Hoja2'!#REF!</xm:f>
            <x14:dxf>
              <fill>
                <patternFill>
                  <bgColor rgb="FFFFFF00"/>
                </patternFill>
              </fill>
            </x14:dxf>
          </x14:cfRule>
          <x14:cfRule type="containsText" priority="588" operator="containsText" id="{44B99A38-93B8-4E15-AF0A-312231CAA8E2}">
            <xm:f>NOT(ISERROR(SEARCH('\Users\Maritza.Beltran\AppData\Local\Microsoft\Windows\INetCache\Content.Outlook\P86LDKLA\[Sgto_PAAC_30_abril_2020_805.xlsx]Hoja2'!#REF!,P5)))</xm:f>
            <xm:f>'\Users\Maritza.Beltran\AppData\Local\Microsoft\Windows\INetCache\Content.Outlook\P86LDKLA\[Sgto_PAAC_30_abril_2020_805.xlsx]Hoja2'!#REF!</xm:f>
            <x14:dxf>
              <fill>
                <patternFill>
                  <bgColor rgb="FF92D050"/>
                </patternFill>
              </fill>
            </x14:dxf>
          </x14:cfRule>
          <x14:cfRule type="containsText" priority="590" operator="containsText" id="{F952578B-1872-4E6E-A28E-7E03371D292D}">
            <xm:f>NOT(ISERROR(SEARCH('\Users\Maritza.Beltran\AppData\Local\Microsoft\Windows\INetCache\Content.Outlook\P86LDKLA\[Sgto_PAAC_30_abril_2020_805.xlsx]Hoja2'!#REF!,P5)))</xm:f>
            <xm:f>'\Users\Maritza.Beltran\AppData\Local\Microsoft\Windows\INetCache\Content.Outlook\P86LDKLA\[Sgto_PAAC_30_abril_2020_805.xlsx]Hoja2'!#REF!</xm:f>
            <x14:dxf>
              <fill>
                <patternFill>
                  <bgColor rgb="FF00B050"/>
                </patternFill>
              </fill>
            </x14:dxf>
          </x14:cfRule>
          <x14:cfRule type="containsText" priority="591" operator="containsText" id="{F43A5085-38AA-46F3-8CB3-125167B9B910}">
            <xm:f>NOT(ISERROR(SEARCH('\Users\Maritza.Beltran\AppData\Local\Microsoft\Windows\INetCache\Content.Outlook\P86LDKLA\[Sgto_PAAC_30_abril_2020_805.xlsx]Hoja2'!#REF!,P5)))</xm:f>
            <xm:f>'\Users\Maritza.Beltran\AppData\Local\Microsoft\Windows\INetCache\Content.Outlook\P86LDKLA\[Sgto_PAAC_30_abril_2020_805.xlsx]Hoja2'!#REF!</xm:f>
            <x14:dxf>
              <font>
                <color rgb="FF9C0006"/>
              </font>
              <fill>
                <patternFill>
                  <bgColor rgb="FFFFC7CE"/>
                </patternFill>
              </fill>
            </x14:dxf>
          </x14:cfRule>
          <xm:sqref>P5</xm:sqref>
        </x14:conditionalFormatting>
        <x14:conditionalFormatting xmlns:xm="http://schemas.microsoft.com/office/excel/2006/main">
          <x14:cfRule type="cellIs" priority="583" operator="equal" id="{B54919C7-91FD-44E2-8D38-3BEB805D64C3}">
            <xm:f>'\Users\Maritza.Beltran\AppData\Local\Microsoft\Windows\INetCache\Content.Outlook\P86LDKLA\[Sgto_PAAC_30_abril_2020_805.xlsx]Hoja2'!#REF!</xm:f>
            <x14:dxf>
              <fill>
                <patternFill>
                  <bgColor rgb="FF00B050"/>
                </patternFill>
              </fill>
            </x14:dxf>
          </x14:cfRule>
          <xm:sqref>P8</xm:sqref>
        </x14:conditionalFormatting>
        <x14:conditionalFormatting xmlns:xm="http://schemas.microsoft.com/office/excel/2006/main">
          <x14:cfRule type="containsText" priority="573" operator="containsText" id="{A2C20ABC-446F-44A6-9663-BF4E8A323E02}">
            <xm:f>NOT(ISERROR(SEARCH('\Users\Maritza.Beltran\AppData\Local\Microsoft\Windows\INetCache\Content.Outlook\P86LDKLA\[Sgto_PAAC_30_abril_2020_805.xlsx]Hoja2'!#REF!,P8)))</xm:f>
            <xm:f>'\Users\Maritza.Beltran\AppData\Local\Microsoft\Windows\INetCache\Content.Outlook\P86LDKLA\[Sgto_PAAC_30_abril_2020_805.xlsx]Hoja2'!#REF!</xm:f>
            <x14:dxf>
              <fill>
                <patternFill>
                  <bgColor rgb="FFFF0000"/>
                </patternFill>
              </fill>
            </x14:dxf>
          </x14:cfRule>
          <x14:cfRule type="containsText" priority="574" operator="containsText" id="{266EBA8A-429F-428C-A134-454CBFFC1B23}">
            <xm:f>NOT(ISERROR(SEARCH('\Users\Maritza.Beltran\AppData\Local\Microsoft\Windows\INetCache\Content.Outlook\P86LDKLA\[Sgto_PAAC_30_abril_2020_805.xlsx]Hoja2'!#REF!,P8)))</xm:f>
            <xm:f>'\Users\Maritza.Beltran\AppData\Local\Microsoft\Windows\INetCache\Content.Outlook\P86LDKLA\[Sgto_PAAC_30_abril_2020_805.xlsx]Hoja2'!#REF!</xm:f>
            <x14:dxf>
              <fill>
                <patternFill>
                  <bgColor theme="0" tint="-0.14996795556505021"/>
                </patternFill>
              </fill>
            </x14:dxf>
          </x14:cfRule>
          <x14:cfRule type="containsText" priority="575" operator="containsText" id="{4D61D225-90BB-4A08-9026-9F41A57D88F0}">
            <xm:f>NOT(ISERROR(SEARCH('\Users\Maritza.Beltran\AppData\Local\Microsoft\Windows\INetCache\Content.Outlook\P86LDKLA\[Sgto_PAAC_30_abril_2020_805.xlsx]Hoja2'!#REF!,P8)))</xm:f>
            <xm:f>'\Users\Maritza.Beltran\AppData\Local\Microsoft\Windows\INetCache\Content.Outlook\P86LDKLA\[Sgto_PAAC_30_abril_2020_805.xlsx]Hoja2'!#REF!</xm:f>
            <x14:dxf>
              <fill>
                <patternFill>
                  <bgColor rgb="FFFFFF00"/>
                </patternFill>
              </fill>
            </x14:dxf>
          </x14:cfRule>
          <x14:cfRule type="containsText" priority="576" operator="containsText" id="{3682A875-6EBF-459D-841F-C628610473CB}">
            <xm:f>NOT(ISERROR(SEARCH('\Users\Maritza.Beltran\AppData\Local\Microsoft\Windows\INetCache\Content.Outlook\P86LDKLA\[Sgto_PAAC_30_abril_2020_805.xlsx]Hoja2'!#REF!,P8)))</xm:f>
            <xm:f>'\Users\Maritza.Beltran\AppData\Local\Microsoft\Windows\INetCache\Content.Outlook\P86LDKLA\[Sgto_PAAC_30_abril_2020_805.xlsx]Hoja2'!#REF!</xm:f>
            <x14:dxf>
              <fill>
                <patternFill>
                  <bgColor rgb="FF92D050"/>
                </patternFill>
              </fill>
            </x14:dxf>
          </x14:cfRule>
          <x14:cfRule type="containsText" priority="578" operator="containsText" id="{CBF05FBE-17E0-4B87-9FDC-B32B7348AC35}">
            <xm:f>NOT(ISERROR(SEARCH('\Users\Maritza.Beltran\AppData\Local\Microsoft\Windows\INetCache\Content.Outlook\P86LDKLA\[Sgto_PAAC_30_abril_2020_805.xlsx]Hoja2'!#REF!,P8)))</xm:f>
            <xm:f>'\Users\Maritza.Beltran\AppData\Local\Microsoft\Windows\INetCache\Content.Outlook\P86LDKLA\[Sgto_PAAC_30_abril_2020_805.xlsx]Hoja2'!#REF!</xm:f>
            <x14:dxf>
              <fill>
                <patternFill>
                  <bgColor rgb="FF00B050"/>
                </patternFill>
              </fill>
            </x14:dxf>
          </x14:cfRule>
          <x14:cfRule type="containsText" priority="579" operator="containsText" id="{EC0D4A7E-5D23-41F0-B23C-39D8AB99EB81}">
            <xm:f>NOT(ISERROR(SEARCH('\Users\Maritza.Beltran\AppData\Local\Microsoft\Windows\INetCache\Content.Outlook\P86LDKLA\[Sgto_PAAC_30_abril_2020_805.xlsx]Hoja2'!#REF!,P8)))</xm:f>
            <xm:f>'\Users\Maritza.Beltran\AppData\Local\Microsoft\Windows\INetCache\Content.Outlook\P86LDKLA\[Sgto_PAAC_30_abril_2020_805.xlsx]Hoja2'!#REF!</xm:f>
            <x14:dxf>
              <font>
                <color rgb="FF9C0006"/>
              </font>
              <fill>
                <patternFill>
                  <bgColor rgb="FFFFC7CE"/>
                </patternFill>
              </fill>
            </x14:dxf>
          </x14:cfRule>
          <xm:sqref>P8</xm:sqref>
        </x14:conditionalFormatting>
        <x14:conditionalFormatting xmlns:xm="http://schemas.microsoft.com/office/excel/2006/main">
          <x14:cfRule type="cellIs" priority="571" operator="equal" id="{7A7E9D38-0F21-419D-B471-A296DD824143}">
            <xm:f>'\Users\Maritza.Beltran\AppData\Local\Microsoft\Windows\INetCache\Content.Outlook\P86LDKLA\[Sgto_PAAC_30_abril_2020_805.xlsx]Hoja2'!#REF!</xm:f>
            <x14:dxf>
              <fill>
                <patternFill>
                  <bgColor rgb="FF00B050"/>
                </patternFill>
              </fill>
            </x14:dxf>
          </x14:cfRule>
          <xm:sqref>P11 P29:P30</xm:sqref>
        </x14:conditionalFormatting>
        <x14:conditionalFormatting xmlns:xm="http://schemas.microsoft.com/office/excel/2006/main">
          <x14:cfRule type="containsText" priority="561" operator="containsText" id="{FBA22200-5319-484B-A65E-DCCD1C31168F}">
            <xm:f>NOT(ISERROR(SEARCH('\Users\Maritza.Beltran\AppData\Local\Microsoft\Windows\INetCache\Content.Outlook\P86LDKLA\[Sgto_PAAC_30_abril_2020_805.xlsx]Hoja2'!#REF!,P11)))</xm:f>
            <xm:f>'\Users\Maritza.Beltran\AppData\Local\Microsoft\Windows\INetCache\Content.Outlook\P86LDKLA\[Sgto_PAAC_30_abril_2020_805.xlsx]Hoja2'!#REF!</xm:f>
            <x14:dxf>
              <fill>
                <patternFill>
                  <bgColor rgb="FFFF0000"/>
                </patternFill>
              </fill>
            </x14:dxf>
          </x14:cfRule>
          <x14:cfRule type="containsText" priority="562" operator="containsText" id="{BF1F24E3-8A54-4810-B0A1-D2704F23EEDB}">
            <xm:f>NOT(ISERROR(SEARCH('\Users\Maritza.Beltran\AppData\Local\Microsoft\Windows\INetCache\Content.Outlook\P86LDKLA\[Sgto_PAAC_30_abril_2020_805.xlsx]Hoja2'!#REF!,P11)))</xm:f>
            <xm:f>'\Users\Maritza.Beltran\AppData\Local\Microsoft\Windows\INetCache\Content.Outlook\P86LDKLA\[Sgto_PAAC_30_abril_2020_805.xlsx]Hoja2'!#REF!</xm:f>
            <x14:dxf>
              <fill>
                <patternFill>
                  <bgColor theme="0" tint="-0.14996795556505021"/>
                </patternFill>
              </fill>
            </x14:dxf>
          </x14:cfRule>
          <x14:cfRule type="containsText" priority="563" operator="containsText" id="{33B4ABD1-FBC3-4EA6-91BA-CEBE511BC4F2}">
            <xm:f>NOT(ISERROR(SEARCH('\Users\Maritza.Beltran\AppData\Local\Microsoft\Windows\INetCache\Content.Outlook\P86LDKLA\[Sgto_PAAC_30_abril_2020_805.xlsx]Hoja2'!#REF!,P11)))</xm:f>
            <xm:f>'\Users\Maritza.Beltran\AppData\Local\Microsoft\Windows\INetCache\Content.Outlook\P86LDKLA\[Sgto_PAAC_30_abril_2020_805.xlsx]Hoja2'!#REF!</xm:f>
            <x14:dxf>
              <fill>
                <patternFill>
                  <bgColor rgb="FFFFFF00"/>
                </patternFill>
              </fill>
            </x14:dxf>
          </x14:cfRule>
          <x14:cfRule type="containsText" priority="564" operator="containsText" id="{CCCD1782-BAD0-4370-AD7C-D89917F87D57}">
            <xm:f>NOT(ISERROR(SEARCH('\Users\Maritza.Beltran\AppData\Local\Microsoft\Windows\INetCache\Content.Outlook\P86LDKLA\[Sgto_PAAC_30_abril_2020_805.xlsx]Hoja2'!#REF!,P11)))</xm:f>
            <xm:f>'\Users\Maritza.Beltran\AppData\Local\Microsoft\Windows\INetCache\Content.Outlook\P86LDKLA\[Sgto_PAAC_30_abril_2020_805.xlsx]Hoja2'!#REF!</xm:f>
            <x14:dxf>
              <fill>
                <patternFill>
                  <bgColor rgb="FF92D050"/>
                </patternFill>
              </fill>
            </x14:dxf>
          </x14:cfRule>
          <x14:cfRule type="containsText" priority="566" operator="containsText" id="{EA4A0AB5-27E4-404B-8875-95C92C58AB17}">
            <xm:f>NOT(ISERROR(SEARCH('\Users\Maritza.Beltran\AppData\Local\Microsoft\Windows\INetCache\Content.Outlook\P86LDKLA\[Sgto_PAAC_30_abril_2020_805.xlsx]Hoja2'!#REF!,P11)))</xm:f>
            <xm:f>'\Users\Maritza.Beltran\AppData\Local\Microsoft\Windows\INetCache\Content.Outlook\P86LDKLA\[Sgto_PAAC_30_abril_2020_805.xlsx]Hoja2'!#REF!</xm:f>
            <x14:dxf>
              <fill>
                <patternFill>
                  <bgColor rgb="FF00B050"/>
                </patternFill>
              </fill>
            </x14:dxf>
          </x14:cfRule>
          <x14:cfRule type="containsText" priority="567" operator="containsText" id="{74B01C4D-ADE7-4CA5-AF02-03D790EE178F}">
            <xm:f>NOT(ISERROR(SEARCH('\Users\Maritza.Beltran\AppData\Local\Microsoft\Windows\INetCache\Content.Outlook\P86LDKLA\[Sgto_PAAC_30_abril_2020_805.xlsx]Hoja2'!#REF!,P11)))</xm:f>
            <xm:f>'\Users\Maritza.Beltran\AppData\Local\Microsoft\Windows\INetCache\Content.Outlook\P86LDKLA\[Sgto_PAAC_30_abril_2020_805.xlsx]Hoja2'!#REF!</xm:f>
            <x14:dxf>
              <font>
                <color rgb="FF9C0006"/>
              </font>
              <fill>
                <patternFill>
                  <bgColor rgb="FFFFC7CE"/>
                </patternFill>
              </fill>
            </x14:dxf>
          </x14:cfRule>
          <xm:sqref>P11</xm:sqref>
        </x14:conditionalFormatting>
        <x14:conditionalFormatting xmlns:xm="http://schemas.microsoft.com/office/excel/2006/main">
          <x14:cfRule type="cellIs" priority="559" operator="equal" id="{991D6B4E-54AA-4BD6-8CFF-A0A87B25EC65}">
            <xm:f>'\Users\Maritza.Beltran\AppData\Local\Microsoft\Windows\INetCache\Content.Outlook\P86LDKLA\[Sgto_PAAC_30_abril_2020_805.xlsx]Hoja2'!#REF!</xm:f>
            <x14:dxf>
              <fill>
                <patternFill>
                  <bgColor rgb="FF00B050"/>
                </patternFill>
              </fill>
            </x14:dxf>
          </x14:cfRule>
          <xm:sqref>P27</xm:sqref>
        </x14:conditionalFormatting>
        <x14:conditionalFormatting xmlns:xm="http://schemas.microsoft.com/office/excel/2006/main">
          <x14:cfRule type="containsText" priority="549" operator="containsText" id="{73B70950-885E-4545-8D94-0E71EDDF0AD6}">
            <xm:f>NOT(ISERROR(SEARCH('\Users\Maritza.Beltran\AppData\Local\Microsoft\Windows\INetCache\Content.Outlook\P86LDKLA\[Sgto_PAAC_30_abril_2020_805.xlsx]Hoja2'!#REF!,P27)))</xm:f>
            <xm:f>'\Users\Maritza.Beltran\AppData\Local\Microsoft\Windows\INetCache\Content.Outlook\P86LDKLA\[Sgto_PAAC_30_abril_2020_805.xlsx]Hoja2'!#REF!</xm:f>
            <x14:dxf>
              <fill>
                <patternFill>
                  <bgColor rgb="FFFF0000"/>
                </patternFill>
              </fill>
            </x14:dxf>
          </x14:cfRule>
          <x14:cfRule type="containsText" priority="550" operator="containsText" id="{72221BEA-463D-46CF-9FD4-1FB22E134F79}">
            <xm:f>NOT(ISERROR(SEARCH('\Users\Maritza.Beltran\AppData\Local\Microsoft\Windows\INetCache\Content.Outlook\P86LDKLA\[Sgto_PAAC_30_abril_2020_805.xlsx]Hoja2'!#REF!,P27)))</xm:f>
            <xm:f>'\Users\Maritza.Beltran\AppData\Local\Microsoft\Windows\INetCache\Content.Outlook\P86LDKLA\[Sgto_PAAC_30_abril_2020_805.xlsx]Hoja2'!#REF!</xm:f>
            <x14:dxf>
              <fill>
                <patternFill>
                  <bgColor theme="0" tint="-0.14996795556505021"/>
                </patternFill>
              </fill>
            </x14:dxf>
          </x14:cfRule>
          <x14:cfRule type="containsText" priority="551" operator="containsText" id="{0C5437FE-1C21-44B1-853B-8D4A8D86A80F}">
            <xm:f>NOT(ISERROR(SEARCH('\Users\Maritza.Beltran\AppData\Local\Microsoft\Windows\INetCache\Content.Outlook\P86LDKLA\[Sgto_PAAC_30_abril_2020_805.xlsx]Hoja2'!#REF!,P27)))</xm:f>
            <xm:f>'\Users\Maritza.Beltran\AppData\Local\Microsoft\Windows\INetCache\Content.Outlook\P86LDKLA\[Sgto_PAAC_30_abril_2020_805.xlsx]Hoja2'!#REF!</xm:f>
            <x14:dxf>
              <fill>
                <patternFill>
                  <bgColor rgb="FFFFFF00"/>
                </patternFill>
              </fill>
            </x14:dxf>
          </x14:cfRule>
          <x14:cfRule type="containsText" priority="552" operator="containsText" id="{5DC13B93-2B12-48E3-A045-101ED3BE4AC5}">
            <xm:f>NOT(ISERROR(SEARCH('\Users\Maritza.Beltran\AppData\Local\Microsoft\Windows\INetCache\Content.Outlook\P86LDKLA\[Sgto_PAAC_30_abril_2020_805.xlsx]Hoja2'!#REF!,P27)))</xm:f>
            <xm:f>'\Users\Maritza.Beltran\AppData\Local\Microsoft\Windows\INetCache\Content.Outlook\P86LDKLA\[Sgto_PAAC_30_abril_2020_805.xlsx]Hoja2'!#REF!</xm:f>
            <x14:dxf>
              <fill>
                <patternFill>
                  <bgColor rgb="FF92D050"/>
                </patternFill>
              </fill>
            </x14:dxf>
          </x14:cfRule>
          <x14:cfRule type="containsText" priority="554" operator="containsText" id="{D0043088-0D13-4A56-A13E-E8F49A02D08C}">
            <xm:f>NOT(ISERROR(SEARCH('\Users\Maritza.Beltran\AppData\Local\Microsoft\Windows\INetCache\Content.Outlook\P86LDKLA\[Sgto_PAAC_30_abril_2020_805.xlsx]Hoja2'!#REF!,P27)))</xm:f>
            <xm:f>'\Users\Maritza.Beltran\AppData\Local\Microsoft\Windows\INetCache\Content.Outlook\P86LDKLA\[Sgto_PAAC_30_abril_2020_805.xlsx]Hoja2'!#REF!</xm:f>
            <x14:dxf>
              <fill>
                <patternFill>
                  <bgColor rgb="FF00B050"/>
                </patternFill>
              </fill>
            </x14:dxf>
          </x14:cfRule>
          <x14:cfRule type="containsText" priority="555" operator="containsText" id="{69151D84-CC04-4F95-AB99-D627B312EF4E}">
            <xm:f>NOT(ISERROR(SEARCH('\Users\Maritza.Beltran\AppData\Local\Microsoft\Windows\INetCache\Content.Outlook\P86LDKLA\[Sgto_PAAC_30_abril_2020_805.xlsx]Hoja2'!#REF!,P27)))</xm:f>
            <xm:f>'\Users\Maritza.Beltran\AppData\Local\Microsoft\Windows\INetCache\Content.Outlook\P86LDKLA\[Sgto_PAAC_30_abril_2020_805.xlsx]Hoja2'!#REF!</xm:f>
            <x14:dxf>
              <font>
                <color rgb="FF9C0006"/>
              </font>
              <fill>
                <patternFill>
                  <bgColor rgb="FFFFC7CE"/>
                </patternFill>
              </fill>
            </x14:dxf>
          </x14:cfRule>
          <xm:sqref>P27</xm:sqref>
        </x14:conditionalFormatting>
        <x14:conditionalFormatting xmlns:xm="http://schemas.microsoft.com/office/excel/2006/main">
          <x14:cfRule type="containsText" priority="543" operator="containsText" id="{867E47E6-404A-4615-9A1D-6BFCD9D5A43A}">
            <xm:f>NOT(ISERROR(SEARCH('\Users\Maritza.Beltran\AppData\Local\Microsoft\Windows\INetCache\Content.Outlook\P86LDKLA\[Sgto_PAAC_30_abril_2020_805.xlsx]Hoja2'!#REF!,P29)))</xm:f>
            <xm:f>'\Users\Maritza.Beltran\AppData\Local\Microsoft\Windows\INetCache\Content.Outlook\P86LDKLA\[Sgto_PAAC_30_abril_2020_805.xlsx]Hoja2'!#REF!</xm:f>
            <x14:dxf>
              <fill>
                <patternFill>
                  <bgColor rgb="FFFF0000"/>
                </patternFill>
              </fill>
            </x14:dxf>
          </x14:cfRule>
          <x14:cfRule type="containsText" priority="544" operator="containsText" id="{C2D2E26B-BD86-40AE-8FE4-F64D064B7934}">
            <xm:f>NOT(ISERROR(SEARCH('\Users\Maritza.Beltran\AppData\Local\Microsoft\Windows\INetCache\Content.Outlook\P86LDKLA\[Sgto_PAAC_30_abril_2020_805.xlsx]Hoja2'!#REF!,P29)))</xm:f>
            <xm:f>'\Users\Maritza.Beltran\AppData\Local\Microsoft\Windows\INetCache\Content.Outlook\P86LDKLA\[Sgto_PAAC_30_abril_2020_805.xlsx]Hoja2'!#REF!</xm:f>
            <x14:dxf>
              <fill>
                <patternFill>
                  <bgColor theme="0" tint="-0.14996795556505021"/>
                </patternFill>
              </fill>
            </x14:dxf>
          </x14:cfRule>
          <x14:cfRule type="containsText" priority="545" operator="containsText" id="{18FC979F-1D8D-4F5C-A53F-C61DD0230282}">
            <xm:f>NOT(ISERROR(SEARCH('\Users\Maritza.Beltran\AppData\Local\Microsoft\Windows\INetCache\Content.Outlook\P86LDKLA\[Sgto_PAAC_30_abril_2020_805.xlsx]Hoja2'!#REF!,P29)))</xm:f>
            <xm:f>'\Users\Maritza.Beltran\AppData\Local\Microsoft\Windows\INetCache\Content.Outlook\P86LDKLA\[Sgto_PAAC_30_abril_2020_805.xlsx]Hoja2'!#REF!</xm:f>
            <x14:dxf>
              <fill>
                <patternFill>
                  <bgColor rgb="FFFFFF00"/>
                </patternFill>
              </fill>
            </x14:dxf>
          </x14:cfRule>
          <x14:cfRule type="containsText" priority="546" operator="containsText" id="{8A02E4AA-DB35-4405-9C86-11E5F30DFA00}">
            <xm:f>NOT(ISERROR(SEARCH('\Users\Maritza.Beltran\AppData\Local\Microsoft\Windows\INetCache\Content.Outlook\P86LDKLA\[Sgto_PAAC_30_abril_2020_805.xlsx]Hoja2'!#REF!,P29)))</xm:f>
            <xm:f>'\Users\Maritza.Beltran\AppData\Local\Microsoft\Windows\INetCache\Content.Outlook\P86LDKLA\[Sgto_PAAC_30_abril_2020_805.xlsx]Hoja2'!#REF!</xm:f>
            <x14:dxf>
              <fill>
                <patternFill>
                  <bgColor rgb="FF92D050"/>
                </patternFill>
              </fill>
            </x14:dxf>
          </x14:cfRule>
          <x14:cfRule type="containsText" priority="547" operator="containsText" id="{329723CD-51A7-42AD-BA9E-50009F6C0895}">
            <xm:f>NOT(ISERROR(SEARCH('\Users\Maritza.Beltran\AppData\Local\Microsoft\Windows\INetCache\Content.Outlook\P86LDKLA\[Sgto_PAAC_30_abril_2020_805.xlsx]Hoja2'!#REF!,P29)))</xm:f>
            <xm:f>'\Users\Maritza.Beltran\AppData\Local\Microsoft\Windows\INetCache\Content.Outlook\P86LDKLA\[Sgto_PAAC_30_abril_2020_805.xlsx]Hoja2'!#REF!</xm:f>
            <x14:dxf>
              <fill>
                <patternFill>
                  <bgColor rgb="FF00B050"/>
                </patternFill>
              </fill>
            </x14:dxf>
          </x14:cfRule>
          <x14:cfRule type="containsText" priority="548" operator="containsText" id="{94552147-F4AA-437D-9151-7A9F5A9E4478}">
            <xm:f>NOT(ISERROR(SEARCH('\Users\Maritza.Beltran\AppData\Local\Microsoft\Windows\INetCache\Content.Outlook\P86LDKLA\[Sgto_PAAC_30_abril_2020_805.xlsx]Hoja2'!#REF!,P29)))</xm:f>
            <xm:f>'\Users\Maritza.Beltran\AppData\Local\Microsoft\Windows\INetCache\Content.Outlook\P86LDKLA\[Sgto_PAAC_30_abril_2020_805.xlsx]Hoja2'!#REF!</xm:f>
            <x14:dxf>
              <font>
                <color rgb="FF9C0006"/>
              </font>
              <fill>
                <patternFill>
                  <bgColor rgb="FFFFC7CE"/>
                </patternFill>
              </fill>
            </x14:dxf>
          </x14:cfRule>
          <xm:sqref>P29:P30</xm:sqref>
        </x14:conditionalFormatting>
        <x14:conditionalFormatting xmlns:xm="http://schemas.microsoft.com/office/excel/2006/main">
          <x14:cfRule type="cellIs" priority="541" operator="equal" id="{ABAF0675-A375-41D2-A85B-58664E6E0669}">
            <xm:f>'\Users\Maritza.Beltran\AppData\Local\Microsoft\Windows\INetCache\Content.Outlook\P86LDKLA\[Sgto_PAAC_30_abril_2020_805.xlsx]Hoja2'!#REF!</xm:f>
            <x14:dxf>
              <fill>
                <patternFill>
                  <bgColor rgb="FF00B050"/>
                </patternFill>
              </fill>
            </x14:dxf>
          </x14:cfRule>
          <xm:sqref>P36</xm:sqref>
        </x14:conditionalFormatting>
        <x14:conditionalFormatting xmlns:xm="http://schemas.microsoft.com/office/excel/2006/main">
          <x14:cfRule type="containsText" priority="531" operator="containsText" id="{D340E0D7-FD57-4D2A-A7DB-9162750BC8F1}">
            <xm:f>NOT(ISERROR(SEARCH('\Users\Maritza.Beltran\AppData\Local\Microsoft\Windows\INetCache\Content.Outlook\P86LDKLA\[Sgto_PAAC_30_abril_2020_805.xlsx]Hoja2'!#REF!,P36)))</xm:f>
            <xm:f>'\Users\Maritza.Beltran\AppData\Local\Microsoft\Windows\INetCache\Content.Outlook\P86LDKLA\[Sgto_PAAC_30_abril_2020_805.xlsx]Hoja2'!#REF!</xm:f>
            <x14:dxf>
              <fill>
                <patternFill>
                  <bgColor rgb="FFFF0000"/>
                </patternFill>
              </fill>
            </x14:dxf>
          </x14:cfRule>
          <x14:cfRule type="containsText" priority="532" operator="containsText" id="{9CA7C30E-BD12-49CD-944E-0C60FC28C73C}">
            <xm:f>NOT(ISERROR(SEARCH('\Users\Maritza.Beltran\AppData\Local\Microsoft\Windows\INetCache\Content.Outlook\P86LDKLA\[Sgto_PAAC_30_abril_2020_805.xlsx]Hoja2'!#REF!,P36)))</xm:f>
            <xm:f>'\Users\Maritza.Beltran\AppData\Local\Microsoft\Windows\INetCache\Content.Outlook\P86LDKLA\[Sgto_PAAC_30_abril_2020_805.xlsx]Hoja2'!#REF!</xm:f>
            <x14:dxf>
              <fill>
                <patternFill>
                  <bgColor theme="0" tint="-0.14996795556505021"/>
                </patternFill>
              </fill>
            </x14:dxf>
          </x14:cfRule>
          <x14:cfRule type="containsText" priority="533" operator="containsText" id="{C684BA2B-2102-4142-AAFA-E62F826958E3}">
            <xm:f>NOT(ISERROR(SEARCH('\Users\Maritza.Beltran\AppData\Local\Microsoft\Windows\INetCache\Content.Outlook\P86LDKLA\[Sgto_PAAC_30_abril_2020_805.xlsx]Hoja2'!#REF!,P36)))</xm:f>
            <xm:f>'\Users\Maritza.Beltran\AppData\Local\Microsoft\Windows\INetCache\Content.Outlook\P86LDKLA\[Sgto_PAAC_30_abril_2020_805.xlsx]Hoja2'!#REF!</xm:f>
            <x14:dxf>
              <fill>
                <patternFill>
                  <bgColor rgb="FFFFFF00"/>
                </patternFill>
              </fill>
            </x14:dxf>
          </x14:cfRule>
          <x14:cfRule type="containsText" priority="534" operator="containsText" id="{2D78D5D2-233E-46E4-9E52-D728F34B9D02}">
            <xm:f>NOT(ISERROR(SEARCH('\Users\Maritza.Beltran\AppData\Local\Microsoft\Windows\INetCache\Content.Outlook\P86LDKLA\[Sgto_PAAC_30_abril_2020_805.xlsx]Hoja2'!#REF!,P36)))</xm:f>
            <xm:f>'\Users\Maritza.Beltran\AppData\Local\Microsoft\Windows\INetCache\Content.Outlook\P86LDKLA\[Sgto_PAAC_30_abril_2020_805.xlsx]Hoja2'!#REF!</xm:f>
            <x14:dxf>
              <fill>
                <patternFill>
                  <bgColor rgb="FF92D050"/>
                </patternFill>
              </fill>
            </x14:dxf>
          </x14:cfRule>
          <x14:cfRule type="containsText" priority="536" operator="containsText" id="{E5523CA0-FA5B-41B7-9DF3-A0D55915403E}">
            <xm:f>NOT(ISERROR(SEARCH('\Users\Maritza.Beltran\AppData\Local\Microsoft\Windows\INetCache\Content.Outlook\P86LDKLA\[Sgto_PAAC_30_abril_2020_805.xlsx]Hoja2'!#REF!,P36)))</xm:f>
            <xm:f>'\Users\Maritza.Beltran\AppData\Local\Microsoft\Windows\INetCache\Content.Outlook\P86LDKLA\[Sgto_PAAC_30_abril_2020_805.xlsx]Hoja2'!#REF!</xm:f>
            <x14:dxf>
              <fill>
                <patternFill>
                  <bgColor rgb="FF00B050"/>
                </patternFill>
              </fill>
            </x14:dxf>
          </x14:cfRule>
          <x14:cfRule type="containsText" priority="537" operator="containsText" id="{57798273-80B1-4581-A8E5-E9E136026522}">
            <xm:f>NOT(ISERROR(SEARCH('\Users\Maritza.Beltran\AppData\Local\Microsoft\Windows\INetCache\Content.Outlook\P86LDKLA\[Sgto_PAAC_30_abril_2020_805.xlsx]Hoja2'!#REF!,P36)))</xm:f>
            <xm:f>'\Users\Maritza.Beltran\AppData\Local\Microsoft\Windows\INetCache\Content.Outlook\P86LDKLA\[Sgto_PAAC_30_abril_2020_805.xlsx]Hoja2'!#REF!</xm:f>
            <x14:dxf>
              <font>
                <color rgb="FF9C0006"/>
              </font>
              <fill>
                <patternFill>
                  <bgColor rgb="FFFFC7CE"/>
                </patternFill>
              </fill>
            </x14:dxf>
          </x14:cfRule>
          <xm:sqref>P36</xm:sqref>
        </x14:conditionalFormatting>
        <x14:conditionalFormatting xmlns:xm="http://schemas.microsoft.com/office/excel/2006/main">
          <x14:cfRule type="cellIs" priority="529" operator="equal" id="{1FE53935-7CD7-4250-B247-96BDDE306698}">
            <xm:f>'\Users\Maritza.Beltran\AppData\Local\Microsoft\Windows\INetCache\Content.Outlook\P86LDKLA\[Sgto_PAAC_30_abril_2020_805.xlsx]Hoja2'!#REF!</xm:f>
            <x14:dxf>
              <fill>
                <patternFill>
                  <bgColor rgb="FF00B050"/>
                </patternFill>
              </fill>
            </x14:dxf>
          </x14:cfRule>
          <xm:sqref>P37</xm:sqref>
        </x14:conditionalFormatting>
        <x14:conditionalFormatting xmlns:xm="http://schemas.microsoft.com/office/excel/2006/main">
          <x14:cfRule type="containsText" priority="519" operator="containsText" id="{D55079D7-44E2-4EC7-931E-FFB7540E5666}">
            <xm:f>NOT(ISERROR(SEARCH('\Users\Maritza.Beltran\AppData\Local\Microsoft\Windows\INetCache\Content.Outlook\P86LDKLA\[Sgto_PAAC_30_abril_2020_805.xlsx]Hoja2'!#REF!,P37)))</xm:f>
            <xm:f>'\Users\Maritza.Beltran\AppData\Local\Microsoft\Windows\INetCache\Content.Outlook\P86LDKLA\[Sgto_PAAC_30_abril_2020_805.xlsx]Hoja2'!#REF!</xm:f>
            <x14:dxf>
              <fill>
                <patternFill>
                  <bgColor rgb="FFFF0000"/>
                </patternFill>
              </fill>
            </x14:dxf>
          </x14:cfRule>
          <x14:cfRule type="containsText" priority="520" operator="containsText" id="{736BB790-33DF-4475-94B5-2CDA03D5BAFF}">
            <xm:f>NOT(ISERROR(SEARCH('\Users\Maritza.Beltran\AppData\Local\Microsoft\Windows\INetCache\Content.Outlook\P86LDKLA\[Sgto_PAAC_30_abril_2020_805.xlsx]Hoja2'!#REF!,P37)))</xm:f>
            <xm:f>'\Users\Maritza.Beltran\AppData\Local\Microsoft\Windows\INetCache\Content.Outlook\P86LDKLA\[Sgto_PAAC_30_abril_2020_805.xlsx]Hoja2'!#REF!</xm:f>
            <x14:dxf>
              <fill>
                <patternFill>
                  <bgColor theme="0" tint="-0.14996795556505021"/>
                </patternFill>
              </fill>
            </x14:dxf>
          </x14:cfRule>
          <x14:cfRule type="containsText" priority="521" operator="containsText" id="{05CAB129-9D32-4A74-AE04-41212A63DE3D}">
            <xm:f>NOT(ISERROR(SEARCH('\Users\Maritza.Beltran\AppData\Local\Microsoft\Windows\INetCache\Content.Outlook\P86LDKLA\[Sgto_PAAC_30_abril_2020_805.xlsx]Hoja2'!#REF!,P37)))</xm:f>
            <xm:f>'\Users\Maritza.Beltran\AppData\Local\Microsoft\Windows\INetCache\Content.Outlook\P86LDKLA\[Sgto_PAAC_30_abril_2020_805.xlsx]Hoja2'!#REF!</xm:f>
            <x14:dxf>
              <fill>
                <patternFill>
                  <bgColor rgb="FFFFFF00"/>
                </patternFill>
              </fill>
            </x14:dxf>
          </x14:cfRule>
          <x14:cfRule type="containsText" priority="522" operator="containsText" id="{03A80BA2-7EF4-4884-9E1E-463078A891DF}">
            <xm:f>NOT(ISERROR(SEARCH('\Users\Maritza.Beltran\AppData\Local\Microsoft\Windows\INetCache\Content.Outlook\P86LDKLA\[Sgto_PAAC_30_abril_2020_805.xlsx]Hoja2'!#REF!,P37)))</xm:f>
            <xm:f>'\Users\Maritza.Beltran\AppData\Local\Microsoft\Windows\INetCache\Content.Outlook\P86LDKLA\[Sgto_PAAC_30_abril_2020_805.xlsx]Hoja2'!#REF!</xm:f>
            <x14:dxf>
              <fill>
                <patternFill>
                  <bgColor rgb="FF92D050"/>
                </patternFill>
              </fill>
            </x14:dxf>
          </x14:cfRule>
          <x14:cfRule type="containsText" priority="524" operator="containsText" id="{AF0DF4A6-8421-45FB-80E0-466F459AD9B9}">
            <xm:f>NOT(ISERROR(SEARCH('\Users\Maritza.Beltran\AppData\Local\Microsoft\Windows\INetCache\Content.Outlook\P86LDKLA\[Sgto_PAAC_30_abril_2020_805.xlsx]Hoja2'!#REF!,P37)))</xm:f>
            <xm:f>'\Users\Maritza.Beltran\AppData\Local\Microsoft\Windows\INetCache\Content.Outlook\P86LDKLA\[Sgto_PAAC_30_abril_2020_805.xlsx]Hoja2'!#REF!</xm:f>
            <x14:dxf>
              <fill>
                <patternFill>
                  <bgColor rgb="FF00B050"/>
                </patternFill>
              </fill>
            </x14:dxf>
          </x14:cfRule>
          <x14:cfRule type="containsText" priority="525" operator="containsText" id="{FAA8A0EB-2854-4B00-B371-50B94CEF7A6F}">
            <xm:f>NOT(ISERROR(SEARCH('\Users\Maritza.Beltran\AppData\Local\Microsoft\Windows\INetCache\Content.Outlook\P86LDKLA\[Sgto_PAAC_30_abril_2020_805.xlsx]Hoja2'!#REF!,P37)))</xm:f>
            <xm:f>'\Users\Maritza.Beltran\AppData\Local\Microsoft\Windows\INetCache\Content.Outlook\P86LDKLA\[Sgto_PAAC_30_abril_2020_805.xlsx]Hoja2'!#REF!</xm:f>
            <x14:dxf>
              <font>
                <color rgb="FF9C0006"/>
              </font>
              <fill>
                <patternFill>
                  <bgColor rgb="FFFFC7CE"/>
                </patternFill>
              </fill>
            </x14:dxf>
          </x14:cfRule>
          <xm:sqref>P37</xm:sqref>
        </x14:conditionalFormatting>
        <x14:conditionalFormatting xmlns:xm="http://schemas.microsoft.com/office/excel/2006/main">
          <x14:cfRule type="cellIs" priority="518" operator="equal" id="{743EA9DB-59E3-4A1E-AB15-47D2FD605B99}">
            <xm:f>'\Users\Maritza.Beltran\AppData\Local\Microsoft\Windows\INetCache\Content.Outlook\P86LDKLA\[Sgto_PAAC_30_abril_2020_805.xlsx]Hoja2'!#REF!</xm:f>
            <x14:dxf>
              <fill>
                <patternFill>
                  <bgColor rgb="FF00B050"/>
                </patternFill>
              </fill>
            </x14:dxf>
          </x14:cfRule>
          <xm:sqref>P48:P50 P38:P40 P55</xm:sqref>
        </x14:conditionalFormatting>
        <x14:conditionalFormatting xmlns:xm="http://schemas.microsoft.com/office/excel/2006/main">
          <x14:cfRule type="containsText" priority="512" operator="containsText" id="{239519FD-6DB2-4EE6-B39D-CC261D89DB3E}">
            <xm:f>NOT(ISERROR(SEARCH('\Users\Maritza.Beltran\AppData\Local\Microsoft\Windows\INetCache\Content.Outlook\P86LDKLA\[Sgto_PAAC_30_abril_2020_805.xlsx]Hoja2'!#REF!,P38)))</xm:f>
            <xm:f>'\Users\Maritza.Beltran\AppData\Local\Microsoft\Windows\INetCache\Content.Outlook\P86LDKLA\[Sgto_PAAC_30_abril_2020_805.xlsx]Hoja2'!#REF!</xm:f>
            <x14:dxf>
              <fill>
                <patternFill>
                  <bgColor rgb="FFFF0000"/>
                </patternFill>
              </fill>
            </x14:dxf>
          </x14:cfRule>
          <x14:cfRule type="containsText" priority="513" operator="containsText" id="{4D97ACC7-3A5F-45D1-B46F-86006296AB7D}">
            <xm:f>NOT(ISERROR(SEARCH('\Users\Maritza.Beltran\AppData\Local\Microsoft\Windows\INetCache\Content.Outlook\P86LDKLA\[Sgto_PAAC_30_abril_2020_805.xlsx]Hoja2'!#REF!,P38)))</xm:f>
            <xm:f>'\Users\Maritza.Beltran\AppData\Local\Microsoft\Windows\INetCache\Content.Outlook\P86LDKLA\[Sgto_PAAC_30_abril_2020_805.xlsx]Hoja2'!#REF!</xm:f>
            <x14:dxf>
              <fill>
                <patternFill>
                  <bgColor theme="0" tint="-0.14996795556505021"/>
                </patternFill>
              </fill>
            </x14:dxf>
          </x14:cfRule>
          <x14:cfRule type="containsText" priority="514" operator="containsText" id="{37A06449-FF1E-4DCB-B4B2-182E8E749112}">
            <xm:f>NOT(ISERROR(SEARCH('\Users\Maritza.Beltran\AppData\Local\Microsoft\Windows\INetCache\Content.Outlook\P86LDKLA\[Sgto_PAAC_30_abril_2020_805.xlsx]Hoja2'!#REF!,P38)))</xm:f>
            <xm:f>'\Users\Maritza.Beltran\AppData\Local\Microsoft\Windows\INetCache\Content.Outlook\P86LDKLA\[Sgto_PAAC_30_abril_2020_805.xlsx]Hoja2'!#REF!</xm:f>
            <x14:dxf>
              <fill>
                <patternFill>
                  <bgColor rgb="FFFFFF00"/>
                </patternFill>
              </fill>
            </x14:dxf>
          </x14:cfRule>
          <x14:cfRule type="containsText" priority="515" operator="containsText" id="{74A21062-31CE-430C-8364-5008F376AB9C}">
            <xm:f>NOT(ISERROR(SEARCH('\Users\Maritza.Beltran\AppData\Local\Microsoft\Windows\INetCache\Content.Outlook\P86LDKLA\[Sgto_PAAC_30_abril_2020_805.xlsx]Hoja2'!#REF!,P38)))</xm:f>
            <xm:f>'\Users\Maritza.Beltran\AppData\Local\Microsoft\Windows\INetCache\Content.Outlook\P86LDKLA\[Sgto_PAAC_30_abril_2020_805.xlsx]Hoja2'!#REF!</xm:f>
            <x14:dxf>
              <fill>
                <patternFill>
                  <bgColor rgb="FF92D050"/>
                </patternFill>
              </fill>
            </x14:dxf>
          </x14:cfRule>
          <x14:cfRule type="containsText" priority="516" operator="containsText" id="{D9F55711-FCFD-4AEC-930C-9CE093FDA4F3}">
            <xm:f>NOT(ISERROR(SEARCH('\Users\Maritza.Beltran\AppData\Local\Microsoft\Windows\INetCache\Content.Outlook\P86LDKLA\[Sgto_PAAC_30_abril_2020_805.xlsx]Hoja2'!#REF!,P38)))</xm:f>
            <xm:f>'\Users\Maritza.Beltran\AppData\Local\Microsoft\Windows\INetCache\Content.Outlook\P86LDKLA\[Sgto_PAAC_30_abril_2020_805.xlsx]Hoja2'!#REF!</xm:f>
            <x14:dxf>
              <fill>
                <patternFill>
                  <bgColor rgb="FF00B050"/>
                </patternFill>
              </fill>
            </x14:dxf>
          </x14:cfRule>
          <x14:cfRule type="containsText" priority="517" operator="containsText" id="{B161DDFE-8A5D-41DF-B4B5-CAD0ACDE1342}">
            <xm:f>NOT(ISERROR(SEARCH('\Users\Maritza.Beltran\AppData\Local\Microsoft\Windows\INetCache\Content.Outlook\P86LDKLA\[Sgto_PAAC_30_abril_2020_805.xlsx]Hoja2'!#REF!,P38)))</xm:f>
            <xm:f>'\Users\Maritza.Beltran\AppData\Local\Microsoft\Windows\INetCache\Content.Outlook\P86LDKLA\[Sgto_PAAC_30_abril_2020_805.xlsx]Hoja2'!#REF!</xm:f>
            <x14:dxf>
              <font>
                <color rgb="FF9C0006"/>
              </font>
              <fill>
                <patternFill>
                  <bgColor rgb="FFFFC7CE"/>
                </patternFill>
              </fill>
            </x14:dxf>
          </x14:cfRule>
          <xm:sqref>P48:P50 P38:P40 P55</xm:sqref>
        </x14:conditionalFormatting>
        <x14:conditionalFormatting xmlns:xm="http://schemas.microsoft.com/office/excel/2006/main">
          <x14:cfRule type="cellIs" priority="511" operator="equal" id="{07E03AB0-124E-420B-A668-E72192720E9F}">
            <xm:f>'\Users\Maritza.Beltran\AppData\Local\Microsoft\Windows\INetCache\Content.Outlook\P86LDKLA\[Sgto_PAAC_30_abril_2020_805.xlsx]Hoja2'!#REF!</xm:f>
            <x14:dxf>
              <fill>
                <patternFill>
                  <bgColor rgb="FF00B050"/>
                </patternFill>
              </fill>
            </x14:dxf>
          </x14:cfRule>
          <xm:sqref>P62</xm:sqref>
        </x14:conditionalFormatting>
        <x14:conditionalFormatting xmlns:xm="http://schemas.microsoft.com/office/excel/2006/main">
          <x14:cfRule type="containsText" priority="505" operator="containsText" id="{F9790425-CC7D-4FBE-A9CD-9BE72437B882}">
            <xm:f>NOT(ISERROR(SEARCH('\Users\Maritza.Beltran\AppData\Local\Microsoft\Windows\INetCache\Content.Outlook\P86LDKLA\[Sgto_PAAC_30_abril_2020_805.xlsx]Hoja2'!#REF!,P62)))</xm:f>
            <xm:f>'\Users\Maritza.Beltran\AppData\Local\Microsoft\Windows\INetCache\Content.Outlook\P86LDKLA\[Sgto_PAAC_30_abril_2020_805.xlsx]Hoja2'!#REF!</xm:f>
            <x14:dxf>
              <fill>
                <patternFill>
                  <bgColor rgb="FFFF0000"/>
                </patternFill>
              </fill>
            </x14:dxf>
          </x14:cfRule>
          <x14:cfRule type="containsText" priority="506" operator="containsText" id="{240AEC96-75AE-4138-A5F8-991E069E6F08}">
            <xm:f>NOT(ISERROR(SEARCH('\Users\Maritza.Beltran\AppData\Local\Microsoft\Windows\INetCache\Content.Outlook\P86LDKLA\[Sgto_PAAC_30_abril_2020_805.xlsx]Hoja2'!#REF!,P62)))</xm:f>
            <xm:f>'\Users\Maritza.Beltran\AppData\Local\Microsoft\Windows\INetCache\Content.Outlook\P86LDKLA\[Sgto_PAAC_30_abril_2020_805.xlsx]Hoja2'!#REF!</xm:f>
            <x14:dxf>
              <fill>
                <patternFill>
                  <bgColor theme="0" tint="-0.14996795556505021"/>
                </patternFill>
              </fill>
            </x14:dxf>
          </x14:cfRule>
          <x14:cfRule type="containsText" priority="507" operator="containsText" id="{263CEDB3-F7C2-4ED6-9F11-26FCCCEF40A3}">
            <xm:f>NOT(ISERROR(SEARCH('\Users\Maritza.Beltran\AppData\Local\Microsoft\Windows\INetCache\Content.Outlook\P86LDKLA\[Sgto_PAAC_30_abril_2020_805.xlsx]Hoja2'!#REF!,P62)))</xm:f>
            <xm:f>'\Users\Maritza.Beltran\AppData\Local\Microsoft\Windows\INetCache\Content.Outlook\P86LDKLA\[Sgto_PAAC_30_abril_2020_805.xlsx]Hoja2'!#REF!</xm:f>
            <x14:dxf>
              <fill>
                <patternFill>
                  <bgColor rgb="FFFFFF00"/>
                </patternFill>
              </fill>
            </x14:dxf>
          </x14:cfRule>
          <x14:cfRule type="containsText" priority="508" operator="containsText" id="{A1753BC5-21EF-4B7A-B6AF-7B04660F03A0}">
            <xm:f>NOT(ISERROR(SEARCH('\Users\Maritza.Beltran\AppData\Local\Microsoft\Windows\INetCache\Content.Outlook\P86LDKLA\[Sgto_PAAC_30_abril_2020_805.xlsx]Hoja2'!#REF!,P62)))</xm:f>
            <xm:f>'\Users\Maritza.Beltran\AppData\Local\Microsoft\Windows\INetCache\Content.Outlook\P86LDKLA\[Sgto_PAAC_30_abril_2020_805.xlsx]Hoja2'!#REF!</xm:f>
            <x14:dxf>
              <fill>
                <patternFill>
                  <bgColor rgb="FF92D050"/>
                </patternFill>
              </fill>
            </x14:dxf>
          </x14:cfRule>
          <x14:cfRule type="containsText" priority="509" operator="containsText" id="{E14FFCC1-59F1-4E08-98E6-9F2018E60DE7}">
            <xm:f>NOT(ISERROR(SEARCH('\Users\Maritza.Beltran\AppData\Local\Microsoft\Windows\INetCache\Content.Outlook\P86LDKLA\[Sgto_PAAC_30_abril_2020_805.xlsx]Hoja2'!#REF!,P62)))</xm:f>
            <xm:f>'\Users\Maritza.Beltran\AppData\Local\Microsoft\Windows\INetCache\Content.Outlook\P86LDKLA\[Sgto_PAAC_30_abril_2020_805.xlsx]Hoja2'!#REF!</xm:f>
            <x14:dxf>
              <fill>
                <patternFill>
                  <bgColor rgb="FF00B050"/>
                </patternFill>
              </fill>
            </x14:dxf>
          </x14:cfRule>
          <x14:cfRule type="containsText" priority="510" operator="containsText" id="{2C9C2423-57E9-4BAE-8C91-990070069C8F}">
            <xm:f>NOT(ISERROR(SEARCH('\Users\Maritza.Beltran\AppData\Local\Microsoft\Windows\INetCache\Content.Outlook\P86LDKLA\[Sgto_PAAC_30_abril_2020_805.xlsx]Hoja2'!#REF!,P62)))</xm:f>
            <xm:f>'\Users\Maritza.Beltran\AppData\Local\Microsoft\Windows\INetCache\Content.Outlook\P86LDKLA\[Sgto_PAAC_30_abril_2020_805.xlsx]Hoja2'!#REF!</xm:f>
            <x14:dxf>
              <font>
                <color rgb="FF9C0006"/>
              </font>
              <fill>
                <patternFill>
                  <bgColor rgb="FFFFC7CE"/>
                </patternFill>
              </fill>
            </x14:dxf>
          </x14:cfRule>
          <xm:sqref>P62</xm:sqref>
        </x14:conditionalFormatting>
        <x14:conditionalFormatting xmlns:xm="http://schemas.microsoft.com/office/excel/2006/main">
          <x14:cfRule type="cellIs" priority="503" operator="equal" id="{F5D572CF-0183-408E-A1D2-1FA99811148C}">
            <xm:f>'\Users\Maritza.Beltran\AppData\Local\Microsoft\Windows\INetCache\Content.Outlook\P86LDKLA\[Sgto_PAAC_30_abril_2020_805.xlsx]Hoja2'!#REF!</xm:f>
            <x14:dxf>
              <fill>
                <patternFill>
                  <bgColor rgb="FF00B050"/>
                </patternFill>
              </fill>
            </x14:dxf>
          </x14:cfRule>
          <xm:sqref>P66</xm:sqref>
        </x14:conditionalFormatting>
        <x14:conditionalFormatting xmlns:xm="http://schemas.microsoft.com/office/excel/2006/main">
          <x14:cfRule type="containsText" priority="493" operator="containsText" id="{1E2791C6-218B-4385-9929-1B92C50C41C9}">
            <xm:f>NOT(ISERROR(SEARCH('\Users\Maritza.Beltran\AppData\Local\Microsoft\Windows\INetCache\Content.Outlook\P86LDKLA\[Sgto_PAAC_30_abril_2020_805.xlsx]Hoja2'!#REF!,P66)))</xm:f>
            <xm:f>'\Users\Maritza.Beltran\AppData\Local\Microsoft\Windows\INetCache\Content.Outlook\P86LDKLA\[Sgto_PAAC_30_abril_2020_805.xlsx]Hoja2'!#REF!</xm:f>
            <x14:dxf>
              <fill>
                <patternFill>
                  <bgColor rgb="FFFF0000"/>
                </patternFill>
              </fill>
            </x14:dxf>
          </x14:cfRule>
          <x14:cfRule type="containsText" priority="494" operator="containsText" id="{EB8033D2-4E7E-4B1B-894F-59B49DA5200A}">
            <xm:f>NOT(ISERROR(SEARCH('\Users\Maritza.Beltran\AppData\Local\Microsoft\Windows\INetCache\Content.Outlook\P86LDKLA\[Sgto_PAAC_30_abril_2020_805.xlsx]Hoja2'!#REF!,P66)))</xm:f>
            <xm:f>'\Users\Maritza.Beltran\AppData\Local\Microsoft\Windows\INetCache\Content.Outlook\P86LDKLA\[Sgto_PAAC_30_abril_2020_805.xlsx]Hoja2'!#REF!</xm:f>
            <x14:dxf>
              <fill>
                <patternFill>
                  <bgColor theme="0" tint="-0.14996795556505021"/>
                </patternFill>
              </fill>
            </x14:dxf>
          </x14:cfRule>
          <x14:cfRule type="containsText" priority="495" operator="containsText" id="{F459B68E-8D58-46B5-9F8F-9B27A573A5F3}">
            <xm:f>NOT(ISERROR(SEARCH('\Users\Maritza.Beltran\AppData\Local\Microsoft\Windows\INetCache\Content.Outlook\P86LDKLA\[Sgto_PAAC_30_abril_2020_805.xlsx]Hoja2'!#REF!,P66)))</xm:f>
            <xm:f>'\Users\Maritza.Beltran\AppData\Local\Microsoft\Windows\INetCache\Content.Outlook\P86LDKLA\[Sgto_PAAC_30_abril_2020_805.xlsx]Hoja2'!#REF!</xm:f>
            <x14:dxf>
              <fill>
                <patternFill>
                  <bgColor rgb="FFFFFF00"/>
                </patternFill>
              </fill>
            </x14:dxf>
          </x14:cfRule>
          <x14:cfRule type="containsText" priority="496" operator="containsText" id="{114ACC8B-E432-43B9-B168-2B73C39E928B}">
            <xm:f>NOT(ISERROR(SEARCH('\Users\Maritza.Beltran\AppData\Local\Microsoft\Windows\INetCache\Content.Outlook\P86LDKLA\[Sgto_PAAC_30_abril_2020_805.xlsx]Hoja2'!#REF!,P66)))</xm:f>
            <xm:f>'\Users\Maritza.Beltran\AppData\Local\Microsoft\Windows\INetCache\Content.Outlook\P86LDKLA\[Sgto_PAAC_30_abril_2020_805.xlsx]Hoja2'!#REF!</xm:f>
            <x14:dxf>
              <fill>
                <patternFill>
                  <bgColor rgb="FF92D050"/>
                </patternFill>
              </fill>
            </x14:dxf>
          </x14:cfRule>
          <x14:cfRule type="containsText" priority="498" operator="containsText" id="{C4A0351D-0731-4925-ACEA-68092FC5145E}">
            <xm:f>NOT(ISERROR(SEARCH('\Users\Maritza.Beltran\AppData\Local\Microsoft\Windows\INetCache\Content.Outlook\P86LDKLA\[Sgto_PAAC_30_abril_2020_805.xlsx]Hoja2'!#REF!,P66)))</xm:f>
            <xm:f>'\Users\Maritza.Beltran\AppData\Local\Microsoft\Windows\INetCache\Content.Outlook\P86LDKLA\[Sgto_PAAC_30_abril_2020_805.xlsx]Hoja2'!#REF!</xm:f>
            <x14:dxf>
              <fill>
                <patternFill>
                  <bgColor rgb="FF00B050"/>
                </patternFill>
              </fill>
            </x14:dxf>
          </x14:cfRule>
          <x14:cfRule type="containsText" priority="499" operator="containsText" id="{9CC1DE7C-D673-4367-8B1F-A27687A1E509}">
            <xm:f>NOT(ISERROR(SEARCH('\Users\Maritza.Beltran\AppData\Local\Microsoft\Windows\INetCache\Content.Outlook\P86LDKLA\[Sgto_PAAC_30_abril_2020_805.xlsx]Hoja2'!#REF!,P66)))</xm:f>
            <xm:f>'\Users\Maritza.Beltran\AppData\Local\Microsoft\Windows\INetCache\Content.Outlook\P86LDKLA\[Sgto_PAAC_30_abril_2020_805.xlsx]Hoja2'!#REF!</xm:f>
            <x14:dxf>
              <font>
                <color rgb="FF9C0006"/>
              </font>
              <fill>
                <patternFill>
                  <bgColor rgb="FFFFC7CE"/>
                </patternFill>
              </fill>
            </x14:dxf>
          </x14:cfRule>
          <xm:sqref>P66</xm:sqref>
        </x14:conditionalFormatting>
        <x14:conditionalFormatting xmlns:xm="http://schemas.microsoft.com/office/excel/2006/main">
          <x14:cfRule type="cellIs" priority="479" operator="equal" id="{075BF829-1DA0-43D6-9880-0EBA88FEDF36}">
            <xm:f>'\Users\Maritza.Beltran\AppData\Local\Microsoft\Windows\INetCache\Content.Outlook\P86LDKLA\[Sgto_PAAC_30_abril_2020_805.xlsx]Hoja2'!#REF!</xm:f>
            <x14:dxf>
              <fill>
                <patternFill>
                  <bgColor rgb="FF00B050"/>
                </patternFill>
              </fill>
            </x14:dxf>
          </x14:cfRule>
          <xm:sqref>P23</xm:sqref>
        </x14:conditionalFormatting>
        <x14:conditionalFormatting xmlns:xm="http://schemas.microsoft.com/office/excel/2006/main">
          <x14:cfRule type="containsText" priority="469" operator="containsText" id="{CEFA70B6-A963-449D-8CA6-DB09C5F40200}">
            <xm:f>NOT(ISERROR(SEARCH('\Users\Maritza.Beltran\AppData\Local\Microsoft\Windows\INetCache\Content.Outlook\P86LDKLA\[Sgto_PAAC_30_abril_2020_805.xlsx]Hoja2'!#REF!,P23)))</xm:f>
            <xm:f>'\Users\Maritza.Beltran\AppData\Local\Microsoft\Windows\INetCache\Content.Outlook\P86LDKLA\[Sgto_PAAC_30_abril_2020_805.xlsx]Hoja2'!#REF!</xm:f>
            <x14:dxf>
              <fill>
                <patternFill>
                  <bgColor rgb="FFFF0000"/>
                </patternFill>
              </fill>
            </x14:dxf>
          </x14:cfRule>
          <x14:cfRule type="containsText" priority="470" operator="containsText" id="{62937C17-BAF5-4592-9680-174D68583291}">
            <xm:f>NOT(ISERROR(SEARCH('\Users\Maritza.Beltran\AppData\Local\Microsoft\Windows\INetCache\Content.Outlook\P86LDKLA\[Sgto_PAAC_30_abril_2020_805.xlsx]Hoja2'!#REF!,P23)))</xm:f>
            <xm:f>'\Users\Maritza.Beltran\AppData\Local\Microsoft\Windows\INetCache\Content.Outlook\P86LDKLA\[Sgto_PAAC_30_abril_2020_805.xlsx]Hoja2'!#REF!</xm:f>
            <x14:dxf>
              <fill>
                <patternFill>
                  <bgColor theme="0" tint="-0.14996795556505021"/>
                </patternFill>
              </fill>
            </x14:dxf>
          </x14:cfRule>
          <x14:cfRule type="containsText" priority="471" operator="containsText" id="{F88C4F3C-0E93-4D8F-B46A-28D0117F75DE}">
            <xm:f>NOT(ISERROR(SEARCH('\Users\Maritza.Beltran\AppData\Local\Microsoft\Windows\INetCache\Content.Outlook\P86LDKLA\[Sgto_PAAC_30_abril_2020_805.xlsx]Hoja2'!#REF!,P23)))</xm:f>
            <xm:f>'\Users\Maritza.Beltran\AppData\Local\Microsoft\Windows\INetCache\Content.Outlook\P86LDKLA\[Sgto_PAAC_30_abril_2020_805.xlsx]Hoja2'!#REF!</xm:f>
            <x14:dxf>
              <fill>
                <patternFill>
                  <bgColor rgb="FFFFFF00"/>
                </patternFill>
              </fill>
            </x14:dxf>
          </x14:cfRule>
          <x14:cfRule type="containsText" priority="472" operator="containsText" id="{663A70BF-80A1-4D78-9E0B-638C594EEE80}">
            <xm:f>NOT(ISERROR(SEARCH('\Users\Maritza.Beltran\AppData\Local\Microsoft\Windows\INetCache\Content.Outlook\P86LDKLA\[Sgto_PAAC_30_abril_2020_805.xlsx]Hoja2'!#REF!,P23)))</xm:f>
            <xm:f>'\Users\Maritza.Beltran\AppData\Local\Microsoft\Windows\INetCache\Content.Outlook\P86LDKLA\[Sgto_PAAC_30_abril_2020_805.xlsx]Hoja2'!#REF!</xm:f>
            <x14:dxf>
              <fill>
                <patternFill>
                  <bgColor rgb="FF92D050"/>
                </patternFill>
              </fill>
            </x14:dxf>
          </x14:cfRule>
          <x14:cfRule type="containsText" priority="474" operator="containsText" id="{817D0DFF-E0DD-41F1-A5EC-A385BFDCDA42}">
            <xm:f>NOT(ISERROR(SEARCH('\Users\Maritza.Beltran\AppData\Local\Microsoft\Windows\INetCache\Content.Outlook\P86LDKLA\[Sgto_PAAC_30_abril_2020_805.xlsx]Hoja2'!#REF!,P23)))</xm:f>
            <xm:f>'\Users\Maritza.Beltran\AppData\Local\Microsoft\Windows\INetCache\Content.Outlook\P86LDKLA\[Sgto_PAAC_30_abril_2020_805.xlsx]Hoja2'!#REF!</xm:f>
            <x14:dxf>
              <fill>
                <patternFill>
                  <bgColor rgb="FF00B050"/>
                </patternFill>
              </fill>
            </x14:dxf>
          </x14:cfRule>
          <x14:cfRule type="containsText" priority="475" operator="containsText" id="{64070523-DAE3-46B9-A261-D7D1AE96E975}">
            <xm:f>NOT(ISERROR(SEARCH('\Users\Maritza.Beltran\AppData\Local\Microsoft\Windows\INetCache\Content.Outlook\P86LDKLA\[Sgto_PAAC_30_abril_2020_805.xlsx]Hoja2'!#REF!,P23)))</xm:f>
            <xm:f>'\Users\Maritza.Beltran\AppData\Local\Microsoft\Windows\INetCache\Content.Outlook\P86LDKLA\[Sgto_PAAC_30_abril_2020_805.xlsx]Hoja2'!#REF!</xm:f>
            <x14:dxf>
              <font>
                <color rgb="FF9C0006"/>
              </font>
              <fill>
                <patternFill>
                  <bgColor rgb="FFFFC7CE"/>
                </patternFill>
              </fill>
            </x14:dxf>
          </x14:cfRule>
          <xm:sqref>P23</xm:sqref>
        </x14:conditionalFormatting>
        <x14:conditionalFormatting xmlns:xm="http://schemas.microsoft.com/office/excel/2006/main">
          <x14:cfRule type="cellIs" priority="467" operator="equal" id="{47E76A91-5488-4BD0-926F-93F6A6BAD587}">
            <xm:f>'\Users\Maritza.Beltran\AppData\Local\Microsoft\Windows\INetCache\Content.Outlook\P86LDKLA\[Sgto_PAAC_30_abril_2020_805.xlsx]Hoja2'!#REF!</xm:f>
            <x14:dxf>
              <fill>
                <patternFill>
                  <bgColor rgb="FF00B050"/>
                </patternFill>
              </fill>
            </x14:dxf>
          </x14:cfRule>
          <xm:sqref>P24</xm:sqref>
        </x14:conditionalFormatting>
        <x14:conditionalFormatting xmlns:xm="http://schemas.microsoft.com/office/excel/2006/main">
          <x14:cfRule type="containsText" priority="457" operator="containsText" id="{1D76F0B5-E047-4229-A450-C11C1960DFD1}">
            <xm:f>NOT(ISERROR(SEARCH('\Users\Maritza.Beltran\AppData\Local\Microsoft\Windows\INetCache\Content.Outlook\P86LDKLA\[Sgto_PAAC_30_abril_2020_805.xlsx]Hoja2'!#REF!,P24)))</xm:f>
            <xm:f>'\Users\Maritza.Beltran\AppData\Local\Microsoft\Windows\INetCache\Content.Outlook\P86LDKLA\[Sgto_PAAC_30_abril_2020_805.xlsx]Hoja2'!#REF!</xm:f>
            <x14:dxf>
              <fill>
                <patternFill>
                  <bgColor rgb="FFFF0000"/>
                </patternFill>
              </fill>
            </x14:dxf>
          </x14:cfRule>
          <x14:cfRule type="containsText" priority="458" operator="containsText" id="{6E10D134-DFAE-4142-B4C2-F26E09B8453C}">
            <xm:f>NOT(ISERROR(SEARCH('\Users\Maritza.Beltran\AppData\Local\Microsoft\Windows\INetCache\Content.Outlook\P86LDKLA\[Sgto_PAAC_30_abril_2020_805.xlsx]Hoja2'!#REF!,P24)))</xm:f>
            <xm:f>'\Users\Maritza.Beltran\AppData\Local\Microsoft\Windows\INetCache\Content.Outlook\P86LDKLA\[Sgto_PAAC_30_abril_2020_805.xlsx]Hoja2'!#REF!</xm:f>
            <x14:dxf>
              <fill>
                <patternFill>
                  <bgColor theme="0" tint="-0.14996795556505021"/>
                </patternFill>
              </fill>
            </x14:dxf>
          </x14:cfRule>
          <x14:cfRule type="containsText" priority="459" operator="containsText" id="{85E22197-7517-440C-8C00-10961FD4EF78}">
            <xm:f>NOT(ISERROR(SEARCH('\Users\Maritza.Beltran\AppData\Local\Microsoft\Windows\INetCache\Content.Outlook\P86LDKLA\[Sgto_PAAC_30_abril_2020_805.xlsx]Hoja2'!#REF!,P24)))</xm:f>
            <xm:f>'\Users\Maritza.Beltran\AppData\Local\Microsoft\Windows\INetCache\Content.Outlook\P86LDKLA\[Sgto_PAAC_30_abril_2020_805.xlsx]Hoja2'!#REF!</xm:f>
            <x14:dxf>
              <fill>
                <patternFill>
                  <bgColor rgb="FFFFFF00"/>
                </patternFill>
              </fill>
            </x14:dxf>
          </x14:cfRule>
          <x14:cfRule type="containsText" priority="460" operator="containsText" id="{DAD85D12-7366-4262-92DF-FF6571A5F47D}">
            <xm:f>NOT(ISERROR(SEARCH('\Users\Maritza.Beltran\AppData\Local\Microsoft\Windows\INetCache\Content.Outlook\P86LDKLA\[Sgto_PAAC_30_abril_2020_805.xlsx]Hoja2'!#REF!,P24)))</xm:f>
            <xm:f>'\Users\Maritza.Beltran\AppData\Local\Microsoft\Windows\INetCache\Content.Outlook\P86LDKLA\[Sgto_PAAC_30_abril_2020_805.xlsx]Hoja2'!#REF!</xm:f>
            <x14:dxf>
              <fill>
                <patternFill>
                  <bgColor rgb="FF92D050"/>
                </patternFill>
              </fill>
            </x14:dxf>
          </x14:cfRule>
          <x14:cfRule type="containsText" priority="462" operator="containsText" id="{80CC5F22-8953-423F-9263-D93994889A67}">
            <xm:f>NOT(ISERROR(SEARCH('\Users\Maritza.Beltran\AppData\Local\Microsoft\Windows\INetCache\Content.Outlook\P86LDKLA\[Sgto_PAAC_30_abril_2020_805.xlsx]Hoja2'!#REF!,P24)))</xm:f>
            <xm:f>'\Users\Maritza.Beltran\AppData\Local\Microsoft\Windows\INetCache\Content.Outlook\P86LDKLA\[Sgto_PAAC_30_abril_2020_805.xlsx]Hoja2'!#REF!</xm:f>
            <x14:dxf>
              <fill>
                <patternFill>
                  <bgColor rgb="FF00B050"/>
                </patternFill>
              </fill>
            </x14:dxf>
          </x14:cfRule>
          <x14:cfRule type="containsText" priority="463" operator="containsText" id="{D4309DB6-D5B0-454B-A18B-1E5CACEEC2F4}">
            <xm:f>NOT(ISERROR(SEARCH('\Users\Maritza.Beltran\AppData\Local\Microsoft\Windows\INetCache\Content.Outlook\P86LDKLA\[Sgto_PAAC_30_abril_2020_805.xlsx]Hoja2'!#REF!,P24)))</xm:f>
            <xm:f>'\Users\Maritza.Beltran\AppData\Local\Microsoft\Windows\INetCache\Content.Outlook\P86LDKLA\[Sgto_PAAC_30_abril_2020_805.xlsx]Hoja2'!#REF!</xm:f>
            <x14:dxf>
              <font>
                <color rgb="FF9C0006"/>
              </font>
              <fill>
                <patternFill>
                  <bgColor rgb="FFFFC7CE"/>
                </patternFill>
              </fill>
            </x14:dxf>
          </x14:cfRule>
          <xm:sqref>P24</xm:sqref>
        </x14:conditionalFormatting>
        <x14:conditionalFormatting xmlns:xm="http://schemas.microsoft.com/office/excel/2006/main">
          <x14:cfRule type="cellIs" priority="491" operator="equal" id="{3C82A4C1-D82A-48BC-A3F8-43FA772C0734}">
            <xm:f>'\Users\Maritza.Beltran\AppData\Local\Microsoft\Windows\INetCache\Content.Outlook\P86LDKLA\[Sgto_PAAC_30_abril_2020_805.xlsx]Hoja2'!#REF!</xm:f>
            <x14:dxf>
              <fill>
                <patternFill>
                  <bgColor rgb="FF00B050"/>
                </patternFill>
              </fill>
            </x14:dxf>
          </x14:cfRule>
          <xm:sqref>P18</xm:sqref>
        </x14:conditionalFormatting>
        <x14:conditionalFormatting xmlns:xm="http://schemas.microsoft.com/office/excel/2006/main">
          <x14:cfRule type="containsText" priority="481" operator="containsText" id="{90220135-3877-45BE-8ED1-FAD4C14C1235}">
            <xm:f>NOT(ISERROR(SEARCH('\Users\Maritza.Beltran\AppData\Local\Microsoft\Windows\INetCache\Content.Outlook\P86LDKLA\[Sgto_PAAC_30_abril_2020_805.xlsx]Hoja2'!#REF!,P18)))</xm:f>
            <xm:f>'\Users\Maritza.Beltran\AppData\Local\Microsoft\Windows\INetCache\Content.Outlook\P86LDKLA\[Sgto_PAAC_30_abril_2020_805.xlsx]Hoja2'!#REF!</xm:f>
            <x14:dxf>
              <fill>
                <patternFill>
                  <bgColor rgb="FFFF0000"/>
                </patternFill>
              </fill>
            </x14:dxf>
          </x14:cfRule>
          <x14:cfRule type="containsText" priority="482" operator="containsText" id="{0A983468-2A5B-45FA-A7F6-01711C99B883}">
            <xm:f>NOT(ISERROR(SEARCH('\Users\Maritza.Beltran\AppData\Local\Microsoft\Windows\INetCache\Content.Outlook\P86LDKLA\[Sgto_PAAC_30_abril_2020_805.xlsx]Hoja2'!#REF!,P18)))</xm:f>
            <xm:f>'\Users\Maritza.Beltran\AppData\Local\Microsoft\Windows\INetCache\Content.Outlook\P86LDKLA\[Sgto_PAAC_30_abril_2020_805.xlsx]Hoja2'!#REF!</xm:f>
            <x14:dxf>
              <fill>
                <patternFill>
                  <bgColor theme="0" tint="-0.14996795556505021"/>
                </patternFill>
              </fill>
            </x14:dxf>
          </x14:cfRule>
          <x14:cfRule type="containsText" priority="483" operator="containsText" id="{6B6F17AE-1F04-4181-98A5-49BCE3205B25}">
            <xm:f>NOT(ISERROR(SEARCH('\Users\Maritza.Beltran\AppData\Local\Microsoft\Windows\INetCache\Content.Outlook\P86LDKLA\[Sgto_PAAC_30_abril_2020_805.xlsx]Hoja2'!#REF!,P18)))</xm:f>
            <xm:f>'\Users\Maritza.Beltran\AppData\Local\Microsoft\Windows\INetCache\Content.Outlook\P86LDKLA\[Sgto_PAAC_30_abril_2020_805.xlsx]Hoja2'!#REF!</xm:f>
            <x14:dxf>
              <fill>
                <patternFill>
                  <bgColor rgb="FFFFFF00"/>
                </patternFill>
              </fill>
            </x14:dxf>
          </x14:cfRule>
          <x14:cfRule type="containsText" priority="484" operator="containsText" id="{A7A637DF-4B82-4D36-AC70-8BBBC3640E0D}">
            <xm:f>NOT(ISERROR(SEARCH('\Users\Maritza.Beltran\AppData\Local\Microsoft\Windows\INetCache\Content.Outlook\P86LDKLA\[Sgto_PAAC_30_abril_2020_805.xlsx]Hoja2'!#REF!,P18)))</xm:f>
            <xm:f>'\Users\Maritza.Beltran\AppData\Local\Microsoft\Windows\INetCache\Content.Outlook\P86LDKLA\[Sgto_PAAC_30_abril_2020_805.xlsx]Hoja2'!#REF!</xm:f>
            <x14:dxf>
              <fill>
                <patternFill>
                  <bgColor rgb="FF92D050"/>
                </patternFill>
              </fill>
            </x14:dxf>
          </x14:cfRule>
          <x14:cfRule type="containsText" priority="486" operator="containsText" id="{BF27FAB7-2896-485C-8720-6E0530907282}">
            <xm:f>NOT(ISERROR(SEARCH('\Users\Maritza.Beltran\AppData\Local\Microsoft\Windows\INetCache\Content.Outlook\P86LDKLA\[Sgto_PAAC_30_abril_2020_805.xlsx]Hoja2'!#REF!,P18)))</xm:f>
            <xm:f>'\Users\Maritza.Beltran\AppData\Local\Microsoft\Windows\INetCache\Content.Outlook\P86LDKLA\[Sgto_PAAC_30_abril_2020_805.xlsx]Hoja2'!#REF!</xm:f>
            <x14:dxf>
              <fill>
                <patternFill>
                  <bgColor rgb="FF00B050"/>
                </patternFill>
              </fill>
            </x14:dxf>
          </x14:cfRule>
          <x14:cfRule type="containsText" priority="487" operator="containsText" id="{20EA8D57-7503-4020-A2C2-3B7973E4765A}">
            <xm:f>NOT(ISERROR(SEARCH('\Users\Maritza.Beltran\AppData\Local\Microsoft\Windows\INetCache\Content.Outlook\P86LDKLA\[Sgto_PAAC_30_abril_2020_805.xlsx]Hoja2'!#REF!,P18)))</xm:f>
            <xm:f>'\Users\Maritza.Beltran\AppData\Local\Microsoft\Windows\INetCache\Content.Outlook\P86LDKLA\[Sgto_PAAC_30_abril_2020_805.xlsx]Hoja2'!#REF!</xm:f>
            <x14:dxf>
              <font>
                <color rgb="FF9C0006"/>
              </font>
              <fill>
                <patternFill>
                  <bgColor rgb="FFFFC7CE"/>
                </patternFill>
              </fill>
            </x14:dxf>
          </x14:cfRule>
          <xm:sqref>P18</xm:sqref>
        </x14:conditionalFormatting>
        <x14:conditionalFormatting xmlns:xm="http://schemas.microsoft.com/office/excel/2006/main">
          <x14:cfRule type="cellIs" priority="455" operator="equal" id="{6F73698A-50CC-4D39-8DE4-44B90EE8CC6D}">
            <xm:f>'\Users\Maritza.Beltran\AppData\Local\Microsoft\Windows\INetCache\Content.Outlook\P86LDKLA\[Sgto_PAAC_30_abril_2020_805.xlsx]Hoja2'!#REF!</xm:f>
            <x14:dxf>
              <fill>
                <patternFill>
                  <bgColor rgb="FF00B050"/>
                </patternFill>
              </fill>
            </x14:dxf>
          </x14:cfRule>
          <xm:sqref>P45:P46</xm:sqref>
        </x14:conditionalFormatting>
        <x14:conditionalFormatting xmlns:xm="http://schemas.microsoft.com/office/excel/2006/main">
          <x14:cfRule type="containsText" priority="445" operator="containsText" id="{0E524A3F-2112-40DC-80EF-122B3F6AFB5B}">
            <xm:f>NOT(ISERROR(SEARCH('\Users\Maritza.Beltran\AppData\Local\Microsoft\Windows\INetCache\Content.Outlook\P86LDKLA\[Sgto_PAAC_30_abril_2020_805.xlsx]Hoja2'!#REF!,P45)))</xm:f>
            <xm:f>'\Users\Maritza.Beltran\AppData\Local\Microsoft\Windows\INetCache\Content.Outlook\P86LDKLA\[Sgto_PAAC_30_abril_2020_805.xlsx]Hoja2'!#REF!</xm:f>
            <x14:dxf>
              <fill>
                <patternFill>
                  <bgColor rgb="FFFF0000"/>
                </patternFill>
              </fill>
            </x14:dxf>
          </x14:cfRule>
          <x14:cfRule type="containsText" priority="446" operator="containsText" id="{27C2F0C9-7157-4376-9DDF-2BCAA1C7C05D}">
            <xm:f>NOT(ISERROR(SEARCH('\Users\Maritza.Beltran\AppData\Local\Microsoft\Windows\INetCache\Content.Outlook\P86LDKLA\[Sgto_PAAC_30_abril_2020_805.xlsx]Hoja2'!#REF!,P45)))</xm:f>
            <xm:f>'\Users\Maritza.Beltran\AppData\Local\Microsoft\Windows\INetCache\Content.Outlook\P86LDKLA\[Sgto_PAAC_30_abril_2020_805.xlsx]Hoja2'!#REF!</xm:f>
            <x14:dxf>
              <fill>
                <patternFill>
                  <bgColor theme="0" tint="-0.14996795556505021"/>
                </patternFill>
              </fill>
            </x14:dxf>
          </x14:cfRule>
          <x14:cfRule type="containsText" priority="447" operator="containsText" id="{9E83ADF1-1018-4591-8312-7F30B94E2A9A}">
            <xm:f>NOT(ISERROR(SEARCH('\Users\Maritza.Beltran\AppData\Local\Microsoft\Windows\INetCache\Content.Outlook\P86LDKLA\[Sgto_PAAC_30_abril_2020_805.xlsx]Hoja2'!#REF!,P45)))</xm:f>
            <xm:f>'\Users\Maritza.Beltran\AppData\Local\Microsoft\Windows\INetCache\Content.Outlook\P86LDKLA\[Sgto_PAAC_30_abril_2020_805.xlsx]Hoja2'!#REF!</xm:f>
            <x14:dxf>
              <fill>
                <patternFill>
                  <bgColor rgb="FFFFFF00"/>
                </patternFill>
              </fill>
            </x14:dxf>
          </x14:cfRule>
          <x14:cfRule type="containsText" priority="448" operator="containsText" id="{9C1E648A-188F-47B9-B6C5-2E36451C05CC}">
            <xm:f>NOT(ISERROR(SEARCH('\Users\Maritza.Beltran\AppData\Local\Microsoft\Windows\INetCache\Content.Outlook\P86LDKLA\[Sgto_PAAC_30_abril_2020_805.xlsx]Hoja2'!#REF!,P45)))</xm:f>
            <xm:f>'\Users\Maritza.Beltran\AppData\Local\Microsoft\Windows\INetCache\Content.Outlook\P86LDKLA\[Sgto_PAAC_30_abril_2020_805.xlsx]Hoja2'!#REF!</xm:f>
            <x14:dxf>
              <fill>
                <patternFill>
                  <bgColor rgb="FF92D050"/>
                </patternFill>
              </fill>
            </x14:dxf>
          </x14:cfRule>
          <x14:cfRule type="containsText" priority="450" operator="containsText" id="{1C11A2C7-8B90-406D-8903-A8C8471328B2}">
            <xm:f>NOT(ISERROR(SEARCH('\Users\Maritza.Beltran\AppData\Local\Microsoft\Windows\INetCache\Content.Outlook\P86LDKLA\[Sgto_PAAC_30_abril_2020_805.xlsx]Hoja2'!#REF!,P45)))</xm:f>
            <xm:f>'\Users\Maritza.Beltran\AppData\Local\Microsoft\Windows\INetCache\Content.Outlook\P86LDKLA\[Sgto_PAAC_30_abril_2020_805.xlsx]Hoja2'!#REF!</xm:f>
            <x14:dxf>
              <fill>
                <patternFill>
                  <bgColor rgb="FF00B050"/>
                </patternFill>
              </fill>
            </x14:dxf>
          </x14:cfRule>
          <x14:cfRule type="containsText" priority="451" operator="containsText" id="{D8B4FBAB-8172-4FA7-B8A9-2F60586E9CD0}">
            <xm:f>NOT(ISERROR(SEARCH('\Users\Maritza.Beltran\AppData\Local\Microsoft\Windows\INetCache\Content.Outlook\P86LDKLA\[Sgto_PAAC_30_abril_2020_805.xlsx]Hoja2'!#REF!,P45)))</xm:f>
            <xm:f>'\Users\Maritza.Beltran\AppData\Local\Microsoft\Windows\INetCache\Content.Outlook\P86LDKLA\[Sgto_PAAC_30_abril_2020_805.xlsx]Hoja2'!#REF!</xm:f>
            <x14:dxf>
              <font>
                <color rgb="FF9C0006"/>
              </font>
              <fill>
                <patternFill>
                  <bgColor rgb="FFFFC7CE"/>
                </patternFill>
              </fill>
            </x14:dxf>
          </x14:cfRule>
          <xm:sqref>P45:P46</xm:sqref>
        </x14:conditionalFormatting>
        <x14:conditionalFormatting xmlns:xm="http://schemas.microsoft.com/office/excel/2006/main">
          <x14:cfRule type="cellIs" priority="443" operator="equal" id="{743E21E5-1184-42A6-B96F-3EF179566FBA}">
            <xm:f>'\Users\Maritza.Beltran\AppData\Local\Microsoft\Windows\INetCache\Content.Outlook\P86LDKLA\[Sgto_PAAC_30_abril_2020_805.xlsx]Hoja2'!#REF!</xm:f>
            <x14:dxf>
              <fill>
                <patternFill>
                  <bgColor rgb="FF00B050"/>
                </patternFill>
              </fill>
            </x14:dxf>
          </x14:cfRule>
          <xm:sqref>P42:P43</xm:sqref>
        </x14:conditionalFormatting>
        <x14:conditionalFormatting xmlns:xm="http://schemas.microsoft.com/office/excel/2006/main">
          <x14:cfRule type="containsText" priority="433" operator="containsText" id="{414DC689-3C7F-4454-8126-3EA30F350883}">
            <xm:f>NOT(ISERROR(SEARCH('\Users\Maritza.Beltran\AppData\Local\Microsoft\Windows\INetCache\Content.Outlook\P86LDKLA\[Sgto_PAAC_30_abril_2020_805.xlsx]Hoja2'!#REF!,P42)))</xm:f>
            <xm:f>'\Users\Maritza.Beltran\AppData\Local\Microsoft\Windows\INetCache\Content.Outlook\P86LDKLA\[Sgto_PAAC_30_abril_2020_805.xlsx]Hoja2'!#REF!</xm:f>
            <x14:dxf>
              <fill>
                <patternFill>
                  <bgColor rgb="FFFF0000"/>
                </patternFill>
              </fill>
            </x14:dxf>
          </x14:cfRule>
          <x14:cfRule type="containsText" priority="434" operator="containsText" id="{4FFDDE7A-C820-459D-B270-E98CBEDAB76C}">
            <xm:f>NOT(ISERROR(SEARCH('\Users\Maritza.Beltran\AppData\Local\Microsoft\Windows\INetCache\Content.Outlook\P86LDKLA\[Sgto_PAAC_30_abril_2020_805.xlsx]Hoja2'!#REF!,P42)))</xm:f>
            <xm:f>'\Users\Maritza.Beltran\AppData\Local\Microsoft\Windows\INetCache\Content.Outlook\P86LDKLA\[Sgto_PAAC_30_abril_2020_805.xlsx]Hoja2'!#REF!</xm:f>
            <x14:dxf>
              <fill>
                <patternFill>
                  <bgColor theme="0" tint="-0.14996795556505021"/>
                </patternFill>
              </fill>
            </x14:dxf>
          </x14:cfRule>
          <x14:cfRule type="containsText" priority="435" operator="containsText" id="{DB9EA576-D994-4903-8B8F-A1DBF5A7BE36}">
            <xm:f>NOT(ISERROR(SEARCH('\Users\Maritza.Beltran\AppData\Local\Microsoft\Windows\INetCache\Content.Outlook\P86LDKLA\[Sgto_PAAC_30_abril_2020_805.xlsx]Hoja2'!#REF!,P42)))</xm:f>
            <xm:f>'\Users\Maritza.Beltran\AppData\Local\Microsoft\Windows\INetCache\Content.Outlook\P86LDKLA\[Sgto_PAAC_30_abril_2020_805.xlsx]Hoja2'!#REF!</xm:f>
            <x14:dxf>
              <fill>
                <patternFill>
                  <bgColor rgb="FFFFFF00"/>
                </patternFill>
              </fill>
            </x14:dxf>
          </x14:cfRule>
          <x14:cfRule type="containsText" priority="436" operator="containsText" id="{D3A1F7F3-0153-40C8-96FA-F9EF24D0A6C9}">
            <xm:f>NOT(ISERROR(SEARCH('\Users\Maritza.Beltran\AppData\Local\Microsoft\Windows\INetCache\Content.Outlook\P86LDKLA\[Sgto_PAAC_30_abril_2020_805.xlsx]Hoja2'!#REF!,P42)))</xm:f>
            <xm:f>'\Users\Maritza.Beltran\AppData\Local\Microsoft\Windows\INetCache\Content.Outlook\P86LDKLA\[Sgto_PAAC_30_abril_2020_805.xlsx]Hoja2'!#REF!</xm:f>
            <x14:dxf>
              <fill>
                <patternFill>
                  <bgColor rgb="FF92D050"/>
                </patternFill>
              </fill>
            </x14:dxf>
          </x14:cfRule>
          <x14:cfRule type="containsText" priority="438" operator="containsText" id="{90BD875D-E41A-489F-8B18-2EB75F508655}">
            <xm:f>NOT(ISERROR(SEARCH('\Users\Maritza.Beltran\AppData\Local\Microsoft\Windows\INetCache\Content.Outlook\P86LDKLA\[Sgto_PAAC_30_abril_2020_805.xlsx]Hoja2'!#REF!,P42)))</xm:f>
            <xm:f>'\Users\Maritza.Beltran\AppData\Local\Microsoft\Windows\INetCache\Content.Outlook\P86LDKLA\[Sgto_PAAC_30_abril_2020_805.xlsx]Hoja2'!#REF!</xm:f>
            <x14:dxf>
              <fill>
                <patternFill>
                  <bgColor rgb="FF00B050"/>
                </patternFill>
              </fill>
            </x14:dxf>
          </x14:cfRule>
          <x14:cfRule type="containsText" priority="439" operator="containsText" id="{C3E3954C-5AC8-4D6B-9F2F-AD93BA4B5543}">
            <xm:f>NOT(ISERROR(SEARCH('\Users\Maritza.Beltran\AppData\Local\Microsoft\Windows\INetCache\Content.Outlook\P86LDKLA\[Sgto_PAAC_30_abril_2020_805.xlsx]Hoja2'!#REF!,P42)))</xm:f>
            <xm:f>'\Users\Maritza.Beltran\AppData\Local\Microsoft\Windows\INetCache\Content.Outlook\P86LDKLA\[Sgto_PAAC_30_abril_2020_805.xlsx]Hoja2'!#REF!</xm:f>
            <x14:dxf>
              <font>
                <color rgb="FF9C0006"/>
              </font>
              <fill>
                <patternFill>
                  <bgColor rgb="FFFFC7CE"/>
                </patternFill>
              </fill>
            </x14:dxf>
          </x14:cfRule>
          <xm:sqref>P42:P43</xm:sqref>
        </x14:conditionalFormatting>
        <x14:conditionalFormatting xmlns:xm="http://schemas.microsoft.com/office/excel/2006/main">
          <x14:cfRule type="cellIs" priority="431" operator="equal" id="{1703213A-376C-411E-9BB5-B8732F806586}">
            <xm:f>'\Users\Maritza.Beltran\AppData\Local\Microsoft\Windows\INetCache\Content.Outlook\P86LDKLA\[Sgto_PAAC_30_abril_2020_805.xlsx]Hoja2'!#REF!</xm:f>
            <x14:dxf>
              <fill>
                <patternFill>
                  <bgColor rgb="FF00B050"/>
                </patternFill>
              </fill>
            </x14:dxf>
          </x14:cfRule>
          <xm:sqref>P69</xm:sqref>
        </x14:conditionalFormatting>
        <x14:conditionalFormatting xmlns:xm="http://schemas.microsoft.com/office/excel/2006/main">
          <x14:cfRule type="containsText" priority="421" operator="containsText" id="{DF32273E-62D7-46D2-B410-2B770C8A12E5}">
            <xm:f>NOT(ISERROR(SEARCH('\Users\Maritza.Beltran\AppData\Local\Microsoft\Windows\INetCache\Content.Outlook\P86LDKLA\[Sgto_PAAC_30_abril_2020_805.xlsx]Hoja2'!#REF!,P69)))</xm:f>
            <xm:f>'\Users\Maritza.Beltran\AppData\Local\Microsoft\Windows\INetCache\Content.Outlook\P86LDKLA\[Sgto_PAAC_30_abril_2020_805.xlsx]Hoja2'!#REF!</xm:f>
            <x14:dxf>
              <fill>
                <patternFill>
                  <bgColor rgb="FFFF0000"/>
                </patternFill>
              </fill>
            </x14:dxf>
          </x14:cfRule>
          <x14:cfRule type="containsText" priority="422" operator="containsText" id="{0DC5E197-08BC-4947-BCA0-9AB86A1ECF4C}">
            <xm:f>NOT(ISERROR(SEARCH('\Users\Maritza.Beltran\AppData\Local\Microsoft\Windows\INetCache\Content.Outlook\P86LDKLA\[Sgto_PAAC_30_abril_2020_805.xlsx]Hoja2'!#REF!,P69)))</xm:f>
            <xm:f>'\Users\Maritza.Beltran\AppData\Local\Microsoft\Windows\INetCache\Content.Outlook\P86LDKLA\[Sgto_PAAC_30_abril_2020_805.xlsx]Hoja2'!#REF!</xm:f>
            <x14:dxf>
              <fill>
                <patternFill>
                  <bgColor theme="0" tint="-0.14996795556505021"/>
                </patternFill>
              </fill>
            </x14:dxf>
          </x14:cfRule>
          <x14:cfRule type="containsText" priority="423" operator="containsText" id="{AA1246F0-0540-4C12-ABDD-35287EA3F162}">
            <xm:f>NOT(ISERROR(SEARCH('\Users\Maritza.Beltran\AppData\Local\Microsoft\Windows\INetCache\Content.Outlook\P86LDKLA\[Sgto_PAAC_30_abril_2020_805.xlsx]Hoja2'!#REF!,P69)))</xm:f>
            <xm:f>'\Users\Maritza.Beltran\AppData\Local\Microsoft\Windows\INetCache\Content.Outlook\P86LDKLA\[Sgto_PAAC_30_abril_2020_805.xlsx]Hoja2'!#REF!</xm:f>
            <x14:dxf>
              <fill>
                <patternFill>
                  <bgColor rgb="FFFFFF00"/>
                </patternFill>
              </fill>
            </x14:dxf>
          </x14:cfRule>
          <x14:cfRule type="containsText" priority="424" operator="containsText" id="{25D54C00-CCFA-4D0C-AEB9-A9C70A86AE03}">
            <xm:f>NOT(ISERROR(SEARCH('\Users\Maritza.Beltran\AppData\Local\Microsoft\Windows\INetCache\Content.Outlook\P86LDKLA\[Sgto_PAAC_30_abril_2020_805.xlsx]Hoja2'!#REF!,P69)))</xm:f>
            <xm:f>'\Users\Maritza.Beltran\AppData\Local\Microsoft\Windows\INetCache\Content.Outlook\P86LDKLA\[Sgto_PAAC_30_abril_2020_805.xlsx]Hoja2'!#REF!</xm:f>
            <x14:dxf>
              <fill>
                <patternFill>
                  <bgColor rgb="FF92D050"/>
                </patternFill>
              </fill>
            </x14:dxf>
          </x14:cfRule>
          <x14:cfRule type="containsText" priority="426" operator="containsText" id="{DB93E15A-ECD2-4BFD-9A3F-DFA3F923CA91}">
            <xm:f>NOT(ISERROR(SEARCH('\Users\Maritza.Beltran\AppData\Local\Microsoft\Windows\INetCache\Content.Outlook\P86LDKLA\[Sgto_PAAC_30_abril_2020_805.xlsx]Hoja2'!#REF!,P69)))</xm:f>
            <xm:f>'\Users\Maritza.Beltran\AppData\Local\Microsoft\Windows\INetCache\Content.Outlook\P86LDKLA\[Sgto_PAAC_30_abril_2020_805.xlsx]Hoja2'!#REF!</xm:f>
            <x14:dxf>
              <fill>
                <patternFill>
                  <bgColor rgb="FF00B050"/>
                </patternFill>
              </fill>
            </x14:dxf>
          </x14:cfRule>
          <x14:cfRule type="containsText" priority="427" operator="containsText" id="{1C9989A6-F858-4435-BC26-F4801CF0CF11}">
            <xm:f>NOT(ISERROR(SEARCH('\Users\Maritza.Beltran\AppData\Local\Microsoft\Windows\INetCache\Content.Outlook\P86LDKLA\[Sgto_PAAC_30_abril_2020_805.xlsx]Hoja2'!#REF!,P69)))</xm:f>
            <xm:f>'\Users\Maritza.Beltran\AppData\Local\Microsoft\Windows\INetCache\Content.Outlook\P86LDKLA\[Sgto_PAAC_30_abril_2020_805.xlsx]Hoja2'!#REF!</xm:f>
            <x14:dxf>
              <font>
                <color rgb="FF9C0006"/>
              </font>
              <fill>
                <patternFill>
                  <bgColor rgb="FFFFC7CE"/>
                </patternFill>
              </fill>
            </x14:dxf>
          </x14:cfRule>
          <xm:sqref>P69</xm:sqref>
        </x14:conditionalFormatting>
        <x14:conditionalFormatting xmlns:xm="http://schemas.microsoft.com/office/excel/2006/main">
          <x14:cfRule type="cellIs" priority="419" operator="equal" id="{A991B104-3570-40B6-8E48-8E430C09838D}">
            <xm:f>'\Users\Maritza.Beltran\AppData\Local\Microsoft\Windows\INetCache\Content.Outlook\P86LDKLA\[Sgto_PAAC_30_abril_2020_805.xlsx]Hoja2'!#REF!</xm:f>
            <x14:dxf>
              <fill>
                <patternFill>
                  <bgColor rgb="FF00B050"/>
                </patternFill>
              </fill>
            </x14:dxf>
          </x14:cfRule>
          <xm:sqref>P73 P75</xm:sqref>
        </x14:conditionalFormatting>
        <x14:conditionalFormatting xmlns:xm="http://schemas.microsoft.com/office/excel/2006/main">
          <x14:cfRule type="containsText" priority="409" operator="containsText" id="{C10222EB-67C3-4C61-9D88-1FDBA4F7243D}">
            <xm:f>NOT(ISERROR(SEARCH('\Users\Maritza.Beltran\AppData\Local\Microsoft\Windows\INetCache\Content.Outlook\P86LDKLA\[Sgto_PAAC_30_abril_2020_805.xlsx]Hoja2'!#REF!,P73)))</xm:f>
            <xm:f>'\Users\Maritza.Beltran\AppData\Local\Microsoft\Windows\INetCache\Content.Outlook\P86LDKLA\[Sgto_PAAC_30_abril_2020_805.xlsx]Hoja2'!#REF!</xm:f>
            <x14:dxf>
              <fill>
                <patternFill>
                  <bgColor rgb="FFFF0000"/>
                </patternFill>
              </fill>
            </x14:dxf>
          </x14:cfRule>
          <x14:cfRule type="containsText" priority="410" operator="containsText" id="{E062FD33-9E6B-4C89-8431-23C69837C908}">
            <xm:f>NOT(ISERROR(SEARCH('\Users\Maritza.Beltran\AppData\Local\Microsoft\Windows\INetCache\Content.Outlook\P86LDKLA\[Sgto_PAAC_30_abril_2020_805.xlsx]Hoja2'!#REF!,P73)))</xm:f>
            <xm:f>'\Users\Maritza.Beltran\AppData\Local\Microsoft\Windows\INetCache\Content.Outlook\P86LDKLA\[Sgto_PAAC_30_abril_2020_805.xlsx]Hoja2'!#REF!</xm:f>
            <x14:dxf>
              <fill>
                <patternFill>
                  <bgColor theme="0" tint="-0.14996795556505021"/>
                </patternFill>
              </fill>
            </x14:dxf>
          </x14:cfRule>
          <x14:cfRule type="containsText" priority="411" operator="containsText" id="{1B8D1818-6CD9-4955-B79C-C67B591F4511}">
            <xm:f>NOT(ISERROR(SEARCH('\Users\Maritza.Beltran\AppData\Local\Microsoft\Windows\INetCache\Content.Outlook\P86LDKLA\[Sgto_PAAC_30_abril_2020_805.xlsx]Hoja2'!#REF!,P73)))</xm:f>
            <xm:f>'\Users\Maritza.Beltran\AppData\Local\Microsoft\Windows\INetCache\Content.Outlook\P86LDKLA\[Sgto_PAAC_30_abril_2020_805.xlsx]Hoja2'!#REF!</xm:f>
            <x14:dxf>
              <fill>
                <patternFill>
                  <bgColor rgb="FFFFFF00"/>
                </patternFill>
              </fill>
            </x14:dxf>
          </x14:cfRule>
          <x14:cfRule type="containsText" priority="412" operator="containsText" id="{286BBD39-5931-4793-9F25-BE122DD3141C}">
            <xm:f>NOT(ISERROR(SEARCH('\Users\Maritza.Beltran\AppData\Local\Microsoft\Windows\INetCache\Content.Outlook\P86LDKLA\[Sgto_PAAC_30_abril_2020_805.xlsx]Hoja2'!#REF!,P73)))</xm:f>
            <xm:f>'\Users\Maritza.Beltran\AppData\Local\Microsoft\Windows\INetCache\Content.Outlook\P86LDKLA\[Sgto_PAAC_30_abril_2020_805.xlsx]Hoja2'!#REF!</xm:f>
            <x14:dxf>
              <fill>
                <patternFill>
                  <bgColor rgb="FF92D050"/>
                </patternFill>
              </fill>
            </x14:dxf>
          </x14:cfRule>
          <x14:cfRule type="containsText" priority="414" operator="containsText" id="{F4B4B30D-DB99-4BC3-A698-40E3675B403A}">
            <xm:f>NOT(ISERROR(SEARCH('\Users\Maritza.Beltran\AppData\Local\Microsoft\Windows\INetCache\Content.Outlook\P86LDKLA\[Sgto_PAAC_30_abril_2020_805.xlsx]Hoja2'!#REF!,P73)))</xm:f>
            <xm:f>'\Users\Maritza.Beltran\AppData\Local\Microsoft\Windows\INetCache\Content.Outlook\P86LDKLA\[Sgto_PAAC_30_abril_2020_805.xlsx]Hoja2'!#REF!</xm:f>
            <x14:dxf>
              <fill>
                <patternFill>
                  <bgColor rgb="FF00B050"/>
                </patternFill>
              </fill>
            </x14:dxf>
          </x14:cfRule>
          <x14:cfRule type="containsText" priority="415" operator="containsText" id="{AB417C1E-B1C1-4E40-99DD-96C0CE70CA68}">
            <xm:f>NOT(ISERROR(SEARCH('\Users\Maritza.Beltran\AppData\Local\Microsoft\Windows\INetCache\Content.Outlook\P86LDKLA\[Sgto_PAAC_30_abril_2020_805.xlsx]Hoja2'!#REF!,P73)))</xm:f>
            <xm:f>'\Users\Maritza.Beltran\AppData\Local\Microsoft\Windows\INetCache\Content.Outlook\P86LDKLA\[Sgto_PAAC_30_abril_2020_805.xlsx]Hoja2'!#REF!</xm:f>
            <x14:dxf>
              <font>
                <color rgb="FF9C0006"/>
              </font>
              <fill>
                <patternFill>
                  <bgColor rgb="FFFFC7CE"/>
                </patternFill>
              </fill>
            </x14:dxf>
          </x14:cfRule>
          <xm:sqref>P73 P75</xm:sqref>
        </x14:conditionalFormatting>
        <x14:conditionalFormatting xmlns:xm="http://schemas.microsoft.com/office/excel/2006/main">
          <x14:cfRule type="cellIs" priority="293" operator="equal" id="{FADEDD33-8A98-49AA-A521-995AF0DE6E0B}">
            <xm:f>'\Users\Maritza.Beltran\AppData\Local\Microsoft\Windows\INetCache\Content.Outlook\P86LDKLA\[Sgto_PAAC_30_abril_2020_805.xlsx]Hoja2'!#REF!</xm:f>
            <x14:dxf>
              <fill>
                <patternFill>
                  <bgColor rgb="FF00B050"/>
                </patternFill>
              </fill>
            </x14:dxf>
          </x14:cfRule>
          <xm:sqref>P119</xm:sqref>
        </x14:conditionalFormatting>
        <x14:conditionalFormatting xmlns:xm="http://schemas.microsoft.com/office/excel/2006/main">
          <x14:cfRule type="containsText" priority="283" operator="containsText" id="{3B1A4464-656C-486B-840D-3484D69F7EB7}">
            <xm:f>NOT(ISERROR(SEARCH('\Users\Maritza.Beltran\AppData\Local\Microsoft\Windows\INetCache\Content.Outlook\P86LDKLA\[Sgto_PAAC_30_abril_2020_805.xlsx]Hoja2'!#REF!,P119)))</xm:f>
            <xm:f>'\Users\Maritza.Beltran\AppData\Local\Microsoft\Windows\INetCache\Content.Outlook\P86LDKLA\[Sgto_PAAC_30_abril_2020_805.xlsx]Hoja2'!#REF!</xm:f>
            <x14:dxf>
              <fill>
                <patternFill>
                  <bgColor rgb="FFFF0000"/>
                </patternFill>
              </fill>
            </x14:dxf>
          </x14:cfRule>
          <x14:cfRule type="containsText" priority="284" operator="containsText" id="{8CC51138-4DA7-4811-8DC4-F544027F9F49}">
            <xm:f>NOT(ISERROR(SEARCH('\Users\Maritza.Beltran\AppData\Local\Microsoft\Windows\INetCache\Content.Outlook\P86LDKLA\[Sgto_PAAC_30_abril_2020_805.xlsx]Hoja2'!#REF!,P119)))</xm:f>
            <xm:f>'\Users\Maritza.Beltran\AppData\Local\Microsoft\Windows\INetCache\Content.Outlook\P86LDKLA\[Sgto_PAAC_30_abril_2020_805.xlsx]Hoja2'!#REF!</xm:f>
            <x14:dxf>
              <fill>
                <patternFill>
                  <bgColor theme="0" tint="-0.14996795556505021"/>
                </patternFill>
              </fill>
            </x14:dxf>
          </x14:cfRule>
          <x14:cfRule type="containsText" priority="285" operator="containsText" id="{81C03999-8066-408D-A379-6CD390A347F3}">
            <xm:f>NOT(ISERROR(SEARCH('\Users\Maritza.Beltran\AppData\Local\Microsoft\Windows\INetCache\Content.Outlook\P86LDKLA\[Sgto_PAAC_30_abril_2020_805.xlsx]Hoja2'!#REF!,P119)))</xm:f>
            <xm:f>'\Users\Maritza.Beltran\AppData\Local\Microsoft\Windows\INetCache\Content.Outlook\P86LDKLA\[Sgto_PAAC_30_abril_2020_805.xlsx]Hoja2'!#REF!</xm:f>
            <x14:dxf>
              <fill>
                <patternFill>
                  <bgColor rgb="FFFFFF00"/>
                </patternFill>
              </fill>
            </x14:dxf>
          </x14:cfRule>
          <x14:cfRule type="containsText" priority="286" operator="containsText" id="{8FA1E552-7BD9-44CE-B2E4-E1625ACCDD62}">
            <xm:f>NOT(ISERROR(SEARCH('\Users\Maritza.Beltran\AppData\Local\Microsoft\Windows\INetCache\Content.Outlook\P86LDKLA\[Sgto_PAAC_30_abril_2020_805.xlsx]Hoja2'!#REF!,P119)))</xm:f>
            <xm:f>'\Users\Maritza.Beltran\AppData\Local\Microsoft\Windows\INetCache\Content.Outlook\P86LDKLA\[Sgto_PAAC_30_abril_2020_805.xlsx]Hoja2'!#REF!</xm:f>
            <x14:dxf>
              <fill>
                <patternFill>
                  <bgColor rgb="FF92D050"/>
                </patternFill>
              </fill>
            </x14:dxf>
          </x14:cfRule>
          <x14:cfRule type="containsText" priority="288" operator="containsText" id="{B14152FE-5C4F-4206-8CE2-173E9E044995}">
            <xm:f>NOT(ISERROR(SEARCH('\Users\Maritza.Beltran\AppData\Local\Microsoft\Windows\INetCache\Content.Outlook\P86LDKLA\[Sgto_PAAC_30_abril_2020_805.xlsx]Hoja2'!#REF!,P119)))</xm:f>
            <xm:f>'\Users\Maritza.Beltran\AppData\Local\Microsoft\Windows\INetCache\Content.Outlook\P86LDKLA\[Sgto_PAAC_30_abril_2020_805.xlsx]Hoja2'!#REF!</xm:f>
            <x14:dxf>
              <fill>
                <patternFill>
                  <bgColor rgb="FF00B050"/>
                </patternFill>
              </fill>
            </x14:dxf>
          </x14:cfRule>
          <x14:cfRule type="containsText" priority="289" operator="containsText" id="{BA194B77-9486-4674-A4E4-7930342FCB46}">
            <xm:f>NOT(ISERROR(SEARCH('\Users\Maritza.Beltran\AppData\Local\Microsoft\Windows\INetCache\Content.Outlook\P86LDKLA\[Sgto_PAAC_30_abril_2020_805.xlsx]Hoja2'!#REF!,P119)))</xm:f>
            <xm:f>'\Users\Maritza.Beltran\AppData\Local\Microsoft\Windows\INetCache\Content.Outlook\P86LDKLA\[Sgto_PAAC_30_abril_2020_805.xlsx]Hoja2'!#REF!</xm:f>
            <x14:dxf>
              <font>
                <color rgb="FF9C0006"/>
              </font>
              <fill>
                <patternFill>
                  <bgColor rgb="FFFFC7CE"/>
                </patternFill>
              </fill>
            </x14:dxf>
          </x14:cfRule>
          <xm:sqref>P119</xm:sqref>
        </x14:conditionalFormatting>
        <x14:conditionalFormatting xmlns:xm="http://schemas.microsoft.com/office/excel/2006/main">
          <x14:cfRule type="cellIs" priority="133" operator="equal" id="{1E1F75E7-4AF5-4A98-BA6A-E5BD2B1F37AD}">
            <xm:f>'\Users\Maritza.Beltran\AppData\Local\Microsoft\Windows\INetCache\Content.Outlook\P86LDKLA\[Sgto_PAAC_30_abril_2020_805.xlsx]Hoja2'!#REF!</xm:f>
            <x14:dxf>
              <fill>
                <patternFill>
                  <bgColor rgb="FF00B050"/>
                </patternFill>
              </fill>
            </x14:dxf>
          </x14:cfRule>
          <xm:sqref>P51</xm:sqref>
        </x14:conditionalFormatting>
        <x14:conditionalFormatting xmlns:xm="http://schemas.microsoft.com/office/excel/2006/main">
          <x14:cfRule type="containsText" priority="127" operator="containsText" id="{3A039463-46BD-45F0-869E-08F7A689953A}">
            <xm:f>NOT(ISERROR(SEARCH('\Users\Maritza.Beltran\AppData\Local\Microsoft\Windows\INetCache\Content.Outlook\P86LDKLA\[Sgto_PAAC_30_abril_2020_805.xlsx]Hoja2'!#REF!,P51)))</xm:f>
            <xm:f>'\Users\Maritza.Beltran\AppData\Local\Microsoft\Windows\INetCache\Content.Outlook\P86LDKLA\[Sgto_PAAC_30_abril_2020_805.xlsx]Hoja2'!#REF!</xm:f>
            <x14:dxf>
              <fill>
                <patternFill>
                  <bgColor rgb="FFFF0000"/>
                </patternFill>
              </fill>
            </x14:dxf>
          </x14:cfRule>
          <x14:cfRule type="containsText" priority="128" operator="containsText" id="{73556649-7081-4318-8636-C838CD0F0703}">
            <xm:f>NOT(ISERROR(SEARCH('\Users\Maritza.Beltran\AppData\Local\Microsoft\Windows\INetCache\Content.Outlook\P86LDKLA\[Sgto_PAAC_30_abril_2020_805.xlsx]Hoja2'!#REF!,P51)))</xm:f>
            <xm:f>'\Users\Maritza.Beltran\AppData\Local\Microsoft\Windows\INetCache\Content.Outlook\P86LDKLA\[Sgto_PAAC_30_abril_2020_805.xlsx]Hoja2'!#REF!</xm:f>
            <x14:dxf>
              <fill>
                <patternFill>
                  <bgColor theme="0" tint="-0.14996795556505021"/>
                </patternFill>
              </fill>
            </x14:dxf>
          </x14:cfRule>
          <x14:cfRule type="containsText" priority="129" operator="containsText" id="{1CEF7AE4-C5A3-4A21-B6F5-623062F18E54}">
            <xm:f>NOT(ISERROR(SEARCH('\Users\Maritza.Beltran\AppData\Local\Microsoft\Windows\INetCache\Content.Outlook\P86LDKLA\[Sgto_PAAC_30_abril_2020_805.xlsx]Hoja2'!#REF!,P51)))</xm:f>
            <xm:f>'\Users\Maritza.Beltran\AppData\Local\Microsoft\Windows\INetCache\Content.Outlook\P86LDKLA\[Sgto_PAAC_30_abril_2020_805.xlsx]Hoja2'!#REF!</xm:f>
            <x14:dxf>
              <fill>
                <patternFill>
                  <bgColor rgb="FFFFFF00"/>
                </patternFill>
              </fill>
            </x14:dxf>
          </x14:cfRule>
          <x14:cfRule type="containsText" priority="130" operator="containsText" id="{593F7C4E-9BB2-44CD-BE8F-210417FBFA8B}">
            <xm:f>NOT(ISERROR(SEARCH('\Users\Maritza.Beltran\AppData\Local\Microsoft\Windows\INetCache\Content.Outlook\P86LDKLA\[Sgto_PAAC_30_abril_2020_805.xlsx]Hoja2'!#REF!,P51)))</xm:f>
            <xm:f>'\Users\Maritza.Beltran\AppData\Local\Microsoft\Windows\INetCache\Content.Outlook\P86LDKLA\[Sgto_PAAC_30_abril_2020_805.xlsx]Hoja2'!#REF!</xm:f>
            <x14:dxf>
              <fill>
                <patternFill>
                  <bgColor rgb="FF92D050"/>
                </patternFill>
              </fill>
            </x14:dxf>
          </x14:cfRule>
          <x14:cfRule type="containsText" priority="131" operator="containsText" id="{58AD2FE9-57F3-414E-9B69-336928D6161F}">
            <xm:f>NOT(ISERROR(SEARCH('\Users\Maritza.Beltran\AppData\Local\Microsoft\Windows\INetCache\Content.Outlook\P86LDKLA\[Sgto_PAAC_30_abril_2020_805.xlsx]Hoja2'!#REF!,P51)))</xm:f>
            <xm:f>'\Users\Maritza.Beltran\AppData\Local\Microsoft\Windows\INetCache\Content.Outlook\P86LDKLA\[Sgto_PAAC_30_abril_2020_805.xlsx]Hoja2'!#REF!</xm:f>
            <x14:dxf>
              <fill>
                <patternFill>
                  <bgColor rgb="FF00B050"/>
                </patternFill>
              </fill>
            </x14:dxf>
          </x14:cfRule>
          <x14:cfRule type="containsText" priority="132" operator="containsText" id="{F61FE98E-0BF2-477A-AAF9-0A75358746DA}">
            <xm:f>NOT(ISERROR(SEARCH('\Users\Maritza.Beltran\AppData\Local\Microsoft\Windows\INetCache\Content.Outlook\P86LDKLA\[Sgto_PAAC_30_abril_2020_805.xlsx]Hoja2'!#REF!,P51)))</xm:f>
            <xm:f>'\Users\Maritza.Beltran\AppData\Local\Microsoft\Windows\INetCache\Content.Outlook\P86LDKLA\[Sgto_PAAC_30_abril_2020_805.xlsx]Hoja2'!#REF!</xm:f>
            <x14:dxf>
              <font>
                <color rgb="FF9C0006"/>
              </font>
              <fill>
                <patternFill>
                  <bgColor rgb="FFFFC7CE"/>
                </patternFill>
              </fill>
            </x14:dxf>
          </x14:cfRule>
          <xm:sqref>P51</xm:sqref>
        </x14:conditionalFormatting>
        <x14:conditionalFormatting xmlns:xm="http://schemas.microsoft.com/office/excel/2006/main">
          <x14:cfRule type="cellIs" priority="101" operator="equal" id="{DEFAB72A-4EA3-4B70-858F-F91A4C06D3A0}">
            <xm:f>'\Users\Maritza.Beltran\AppData\Local\Microsoft\Windows\INetCache\Content.Outlook\P86LDKLA\[Sgto_PAAC_30_abril_2020_805.xlsx]Hoja2'!#REF!</xm:f>
            <x14:dxf>
              <fill>
                <patternFill>
                  <bgColor rgb="FF00B050"/>
                </patternFill>
              </fill>
            </x14:dxf>
          </x14:cfRule>
          <xm:sqref>P59</xm:sqref>
        </x14:conditionalFormatting>
        <x14:conditionalFormatting xmlns:xm="http://schemas.microsoft.com/office/excel/2006/main">
          <x14:cfRule type="containsText" priority="91" operator="containsText" id="{B123C294-D790-4E19-A96D-B9EE50892649}">
            <xm:f>NOT(ISERROR(SEARCH('\Users\Maritza.Beltran\AppData\Local\Microsoft\Windows\INetCache\Content.Outlook\P86LDKLA\[Sgto_PAAC_30_abril_2020_805.xlsx]Hoja2'!#REF!,P59)))</xm:f>
            <xm:f>'\Users\Maritza.Beltran\AppData\Local\Microsoft\Windows\INetCache\Content.Outlook\P86LDKLA\[Sgto_PAAC_30_abril_2020_805.xlsx]Hoja2'!#REF!</xm:f>
            <x14:dxf>
              <fill>
                <patternFill>
                  <bgColor rgb="FFFF0000"/>
                </patternFill>
              </fill>
            </x14:dxf>
          </x14:cfRule>
          <x14:cfRule type="containsText" priority="92" operator="containsText" id="{9DF1C6E3-419D-42CB-BBD1-884D062F1A25}">
            <xm:f>NOT(ISERROR(SEARCH('\Users\Maritza.Beltran\AppData\Local\Microsoft\Windows\INetCache\Content.Outlook\P86LDKLA\[Sgto_PAAC_30_abril_2020_805.xlsx]Hoja2'!#REF!,P59)))</xm:f>
            <xm:f>'\Users\Maritza.Beltran\AppData\Local\Microsoft\Windows\INetCache\Content.Outlook\P86LDKLA\[Sgto_PAAC_30_abril_2020_805.xlsx]Hoja2'!#REF!</xm:f>
            <x14:dxf>
              <fill>
                <patternFill>
                  <bgColor theme="0" tint="-0.14996795556505021"/>
                </patternFill>
              </fill>
            </x14:dxf>
          </x14:cfRule>
          <x14:cfRule type="containsText" priority="93" operator="containsText" id="{7DD32CFB-EFD9-4868-A4F7-F899D2BBF1FA}">
            <xm:f>NOT(ISERROR(SEARCH('\Users\Maritza.Beltran\AppData\Local\Microsoft\Windows\INetCache\Content.Outlook\P86LDKLA\[Sgto_PAAC_30_abril_2020_805.xlsx]Hoja2'!#REF!,P59)))</xm:f>
            <xm:f>'\Users\Maritza.Beltran\AppData\Local\Microsoft\Windows\INetCache\Content.Outlook\P86LDKLA\[Sgto_PAAC_30_abril_2020_805.xlsx]Hoja2'!#REF!</xm:f>
            <x14:dxf>
              <fill>
                <patternFill>
                  <bgColor rgb="FFFFFF00"/>
                </patternFill>
              </fill>
            </x14:dxf>
          </x14:cfRule>
          <x14:cfRule type="containsText" priority="94" operator="containsText" id="{6EE340FC-D56E-45F5-8C76-5926CC23F860}">
            <xm:f>NOT(ISERROR(SEARCH('\Users\Maritza.Beltran\AppData\Local\Microsoft\Windows\INetCache\Content.Outlook\P86LDKLA\[Sgto_PAAC_30_abril_2020_805.xlsx]Hoja2'!#REF!,P59)))</xm:f>
            <xm:f>'\Users\Maritza.Beltran\AppData\Local\Microsoft\Windows\INetCache\Content.Outlook\P86LDKLA\[Sgto_PAAC_30_abril_2020_805.xlsx]Hoja2'!#REF!</xm:f>
            <x14:dxf>
              <fill>
                <patternFill>
                  <bgColor rgb="FF92D050"/>
                </patternFill>
              </fill>
            </x14:dxf>
          </x14:cfRule>
          <x14:cfRule type="containsText" priority="96" operator="containsText" id="{E22C1CCF-0F11-4FBC-A517-6524AFAE0464}">
            <xm:f>NOT(ISERROR(SEARCH('\Users\Maritza.Beltran\AppData\Local\Microsoft\Windows\INetCache\Content.Outlook\P86LDKLA\[Sgto_PAAC_30_abril_2020_805.xlsx]Hoja2'!#REF!,P59)))</xm:f>
            <xm:f>'\Users\Maritza.Beltran\AppData\Local\Microsoft\Windows\INetCache\Content.Outlook\P86LDKLA\[Sgto_PAAC_30_abril_2020_805.xlsx]Hoja2'!#REF!</xm:f>
            <x14:dxf>
              <fill>
                <patternFill>
                  <bgColor rgb="FF00B050"/>
                </patternFill>
              </fill>
            </x14:dxf>
          </x14:cfRule>
          <x14:cfRule type="containsText" priority="97" operator="containsText" id="{039927DF-10D0-4C5E-BB96-5B244AAEE26F}">
            <xm:f>NOT(ISERROR(SEARCH('\Users\Maritza.Beltran\AppData\Local\Microsoft\Windows\INetCache\Content.Outlook\P86LDKLA\[Sgto_PAAC_30_abril_2020_805.xlsx]Hoja2'!#REF!,P59)))</xm:f>
            <xm:f>'\Users\Maritza.Beltran\AppData\Local\Microsoft\Windows\INetCache\Content.Outlook\P86LDKLA\[Sgto_PAAC_30_abril_2020_805.xlsx]Hoja2'!#REF!</xm:f>
            <x14:dxf>
              <font>
                <color rgb="FF9C0006"/>
              </font>
              <fill>
                <patternFill>
                  <bgColor rgb="FFFFC7CE"/>
                </patternFill>
              </fill>
            </x14:dxf>
          </x14:cfRule>
          <xm:sqref>P59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'C:\Users\Maritza.Beltran\AppData\Local\Microsoft\Windows\INetCache\Content.Outlook\P86LDKLA\[Sgto_PAAC_30_abril_2020_805.xlsx]Hoja1'!#REF!</xm:f>
          </x14:formula1>
          <xm:sqref>P147 P150:P151 P14:P15 P19 P76:P77 P85:P86 P12 P91:P96</xm:sqref>
        </x14:dataValidation>
        <x14:dataValidation type="list" allowBlank="1" showInputMessage="1" showErrorMessage="1">
          <x14:formula1>
            <xm:f>'C:\Users\Maritza.Beltran\AppData\Local\Microsoft\Windows\INetCache\Content.Outlook\P86LDKLA\[Sgto_PAAC_30_abril_2020 - Componente 5.xlsx]Hoja1'!#REF!</xm:f>
          </x14:formula1>
          <xm:sqref>P3:P4 P6:P7 P9:P10 P25:P26 P28 P31:P35 P41 P44 P52:P54 P63:P65 P70:P72 P88 P105:P112 P128 P139 P142 P148 P153 P155 P136:P137 P168:P173 P177 P145 P114:P115 P117:P118 P120:P126 P157:P161 P13 P20:P22 P82:P83 P134 P179:P185 P16:P17 P56:P58 P60:P61 P67:P68 P74 P98:P102 P47 P78:P80</xm:sqref>
        </x14:dataValidation>
        <x14:dataValidation type="list" allowBlank="1" showInputMessage="1" showErrorMessage="1">
          <x14:formula1>
            <xm:f>'C:\Users\Maritza.Beltran\AppData\Local\Microsoft\Windows\INetCache\Content.Outlook\P86LDKLA\[Sgto_PAAC_30_abril_2020_805.xlsx]Hoja2'!#REF!</xm:f>
          </x14:formula1>
          <xm:sqref>I33:I35 I3:I4 P5 Q172 P27 P81 P138 P154 Q148:Q157 P178 P156 P149 P69 P116 P113 P152 P135 P140:P141 P84 P119 Q108 P103:P104 I90:I112 P75 P89:P90 P87 P18 P59 P55 I48:I79 P23:P24 P42:P43 P36:P40 P29:P30 I11:I26 Q182:Q185 P11 P8 Q4:Q24 Q26:Q32 Q34:Q41 Q43:Q75 Q77:Q103 Q105:Q106 Q113:Q129 Q131:Q135 Q137:Q146 P162:Q167 Q169:Q170 P146 P174:Q176 Q178:Q180 P73 P97 P129:P133 P143:P144 P48:P51 P62 P66 P45:P46 P127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5"/>
  <sheetViews>
    <sheetView workbookViewId="0">
      <selection activeCell="J4" sqref="J4"/>
    </sheetView>
  </sheetViews>
  <sheetFormatPr baseColWidth="10" defaultRowHeight="15"/>
  <cols>
    <col min="5" max="5" width="17.7109375" customWidth="1"/>
    <col min="11" max="11" width="16.140625" customWidth="1"/>
  </cols>
  <sheetData>
    <row r="2" spans="3:14" ht="15.75" thickBot="1">
      <c r="C2" t="s">
        <v>251</v>
      </c>
      <c r="E2" t="s">
        <v>542</v>
      </c>
    </row>
    <row r="3" spans="3:14" ht="15.75" thickBot="1">
      <c r="C3" t="s">
        <v>543</v>
      </c>
      <c r="E3" t="s">
        <v>544</v>
      </c>
      <c r="G3" s="97">
        <v>1</v>
      </c>
      <c r="H3" s="98" t="s">
        <v>545</v>
      </c>
    </row>
    <row r="4" spans="3:14" ht="15.75" thickBot="1">
      <c r="C4" t="s">
        <v>258</v>
      </c>
      <c r="E4" t="s">
        <v>546</v>
      </c>
      <c r="G4" s="99">
        <v>2</v>
      </c>
      <c r="H4" s="98" t="s">
        <v>547</v>
      </c>
      <c r="K4" t="s">
        <v>548</v>
      </c>
    </row>
    <row r="5" spans="3:14" ht="36" customHeight="1" thickBot="1">
      <c r="G5" s="99">
        <v>3</v>
      </c>
      <c r="H5" s="98" t="s">
        <v>549</v>
      </c>
      <c r="K5" t="s">
        <v>64</v>
      </c>
    </row>
    <row r="6" spans="3:14" ht="30.75" customHeight="1" thickBot="1">
      <c r="G6" s="99">
        <v>4</v>
      </c>
      <c r="H6" s="98" t="s">
        <v>550</v>
      </c>
      <c r="K6" t="s">
        <v>551</v>
      </c>
    </row>
    <row r="7" spans="3:14" ht="15.75" thickBot="1">
      <c r="G7" s="99">
        <v>5</v>
      </c>
      <c r="H7" s="98" t="s">
        <v>552</v>
      </c>
      <c r="K7" t="s">
        <v>553</v>
      </c>
    </row>
    <row r="8" spans="3:14" ht="15.75" thickBot="1">
      <c r="G8" s="99">
        <v>6</v>
      </c>
      <c r="H8" s="98" t="s">
        <v>554</v>
      </c>
      <c r="K8" t="s">
        <v>555</v>
      </c>
    </row>
    <row r="9" spans="3:14" ht="15.75" thickBot="1">
      <c r="G9" s="99">
        <v>7</v>
      </c>
      <c r="H9" s="98" t="s">
        <v>556</v>
      </c>
    </row>
    <row r="10" spans="3:14" ht="15.75" thickBot="1">
      <c r="G10" s="99">
        <v>8</v>
      </c>
      <c r="H10" s="100" t="s">
        <v>557</v>
      </c>
      <c r="N10" t="s">
        <v>558</v>
      </c>
    </row>
    <row r="11" spans="3:14" ht="15.75" thickBot="1">
      <c r="G11" s="99">
        <v>9</v>
      </c>
      <c r="H11" s="100" t="s">
        <v>559</v>
      </c>
      <c r="N11" t="s">
        <v>560</v>
      </c>
    </row>
    <row r="12" spans="3:14" ht="15.75" thickBot="1">
      <c r="G12" s="99">
        <v>10</v>
      </c>
      <c r="H12" s="100" t="s">
        <v>561</v>
      </c>
    </row>
    <row r="13" spans="3:14" ht="15.75" thickBot="1">
      <c r="G13" s="99">
        <v>11</v>
      </c>
      <c r="H13" s="100" t="s">
        <v>562</v>
      </c>
    </row>
    <row r="14" spans="3:14" ht="15.75" thickBot="1">
      <c r="G14" s="99">
        <v>12</v>
      </c>
      <c r="H14" s="100" t="s">
        <v>563</v>
      </c>
    </row>
    <row r="15" spans="3:14" ht="15.75" thickBot="1">
      <c r="G15" s="99">
        <v>13</v>
      </c>
      <c r="H15" s="100" t="s">
        <v>564</v>
      </c>
    </row>
    <row r="16" spans="3:14" ht="15.75" thickBot="1">
      <c r="G16" s="99">
        <v>14</v>
      </c>
      <c r="H16" s="100" t="s">
        <v>565</v>
      </c>
    </row>
    <row r="17" spans="7:8" ht="15.75" thickBot="1">
      <c r="G17" s="99">
        <v>15</v>
      </c>
      <c r="H17" s="100" t="s">
        <v>566</v>
      </c>
    </row>
    <row r="18" spans="7:8" ht="27" thickBot="1">
      <c r="G18" s="99">
        <v>16</v>
      </c>
      <c r="H18" s="100" t="s">
        <v>567</v>
      </c>
    </row>
    <row r="19" spans="7:8" ht="15.75" thickBot="1">
      <c r="G19" s="99">
        <v>17</v>
      </c>
      <c r="H19" s="100" t="s">
        <v>568</v>
      </c>
    </row>
    <row r="20" spans="7:8" ht="15.75" thickBot="1">
      <c r="G20" s="99">
        <v>18</v>
      </c>
      <c r="H20" s="100" t="s">
        <v>569</v>
      </c>
    </row>
    <row r="21" spans="7:8" ht="15.75" thickBot="1">
      <c r="G21" s="99">
        <v>19</v>
      </c>
      <c r="H21" s="100" t="s">
        <v>570</v>
      </c>
    </row>
    <row r="22" spans="7:8" ht="15.75" thickBot="1">
      <c r="G22" s="99">
        <v>20</v>
      </c>
      <c r="H22" s="100" t="s">
        <v>453</v>
      </c>
    </row>
    <row r="23" spans="7:8" ht="15.75" thickBot="1">
      <c r="G23" s="99">
        <v>21</v>
      </c>
      <c r="H23" s="100" t="s">
        <v>571</v>
      </c>
    </row>
    <row r="24" spans="7:8" ht="15.75" thickBot="1">
      <c r="G24" s="99">
        <v>22</v>
      </c>
      <c r="H24" s="100" t="s">
        <v>572</v>
      </c>
    </row>
    <row r="25" spans="7:8" ht="15.75" thickBot="1">
      <c r="G25" s="99">
        <v>23</v>
      </c>
      <c r="H25" s="100" t="s">
        <v>573</v>
      </c>
    </row>
    <row r="26" spans="7:8" ht="15.75" thickBot="1">
      <c r="G26" s="99">
        <v>24</v>
      </c>
      <c r="H26" s="100" t="s">
        <v>574</v>
      </c>
    </row>
    <row r="27" spans="7:8" ht="15.75" thickBot="1">
      <c r="G27" s="99">
        <v>25</v>
      </c>
      <c r="H27" s="100" t="s">
        <v>575</v>
      </c>
    </row>
    <row r="28" spans="7:8" ht="15.75" thickBot="1">
      <c r="G28" s="99">
        <v>26</v>
      </c>
      <c r="H28" s="100" t="s">
        <v>576</v>
      </c>
    </row>
    <row r="29" spans="7:8" ht="15.75" thickBot="1">
      <c r="G29" s="99">
        <v>27</v>
      </c>
      <c r="H29" s="100" t="s">
        <v>577</v>
      </c>
    </row>
    <row r="30" spans="7:8" ht="15.75" thickBot="1">
      <c r="G30" s="99">
        <v>28</v>
      </c>
      <c r="H30" s="100" t="s">
        <v>578</v>
      </c>
    </row>
    <row r="31" spans="7:8" ht="15.75" thickBot="1">
      <c r="G31" s="99">
        <v>29</v>
      </c>
      <c r="H31" s="100" t="s">
        <v>579</v>
      </c>
    </row>
    <row r="32" spans="7:8" ht="15.75" thickBot="1">
      <c r="G32" s="99">
        <v>30</v>
      </c>
      <c r="H32" s="100" t="s">
        <v>580</v>
      </c>
    </row>
    <row r="33" spans="7:8" ht="15.75" thickBot="1">
      <c r="G33" s="99">
        <v>31</v>
      </c>
      <c r="H33" s="100" t="s">
        <v>581</v>
      </c>
    </row>
    <row r="34" spans="7:8" ht="15.75" thickBot="1">
      <c r="G34" s="99">
        <v>32</v>
      </c>
      <c r="H34" s="101" t="s">
        <v>582</v>
      </c>
    </row>
    <row r="35" spans="7:8" ht="15.75" thickBot="1">
      <c r="G35" s="102">
        <v>33</v>
      </c>
      <c r="H35" s="103" t="s">
        <v>583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Componentes1_3_4_5</vt:lpstr>
      <vt:lpstr>Comp_1</vt:lpstr>
      <vt:lpstr>Comp_2</vt:lpstr>
      <vt:lpstr>Comp_3</vt:lpstr>
      <vt:lpstr>Comp_4</vt:lpstr>
      <vt:lpstr>Comp_5</vt:lpstr>
      <vt:lpstr>Comp_6(Plan_Partic_Ciud)</vt:lpstr>
      <vt:lpstr>1.1. Matriz_Riesgos_Corrupc</vt:lpstr>
      <vt:lpstr>Hoja2</vt:lpstr>
      <vt:lpstr>Hoja1</vt:lpstr>
      <vt:lpstr>'Comp_6(Plan_Partic_Ciud)'!Área_de_impresión</vt:lpstr>
      <vt:lpstr>'1.1. Matriz_Riesgos_Corrupc'!Títulos_a_imprimir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Liliana Beltran Albadan</dc:creator>
  <cp:lastModifiedBy>Andres Fernando Muñoz Salazar</cp:lastModifiedBy>
  <cp:lastPrinted>2020-05-16T03:11:54Z</cp:lastPrinted>
  <dcterms:created xsi:type="dcterms:W3CDTF">2020-04-18T03:06:54Z</dcterms:created>
  <dcterms:modified xsi:type="dcterms:W3CDTF">2020-05-16T03:13:34Z</dcterms:modified>
</cp:coreProperties>
</file>